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<sst xmlns="http://schemas.openxmlformats.org/spreadsheetml/2006/main" count="3850" uniqueCount="762">
  <si>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</si>
  <si>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</si>
  <si>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</si>
  <si>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</si>
  <si>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</si>
  <si>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</si>
  <si>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</si>
  <si>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</si>
  <si>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</si>
  <si>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</si>
  <si>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</si>
  <si>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</si>
  <si>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</si>
  <si>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</si>
  <si>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</si>
  <si>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</si>
  <si>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</si>
  <si>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</si>
  <si>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</si>
  <si>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</si>
  <si>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</si>
  <si>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</si>
  <si>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</si>
  <si>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</si>
  <si>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</si>
  <si>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</si>
  <si>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</si>
  <si>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</si>
  <si>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</si>
  <si>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</si>
  <si>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</si>
  <si>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</si>
  <si>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</si>
  <si>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</si>
  <si>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</si>
  <si>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</si>
  <si>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</si>
  <si>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</si>
  <si>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</si>
  <si>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</si>
  <si>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</si>
  <si>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</si>
  <si>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</si>
  <si>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</si>
  <si>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</si>
  <si>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</si>
  <si>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</si>
  <si>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</si>
  <si>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</si>
  <si>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</si>
  <si>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</si>
  <si>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</si>
  <si>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</si>
  <si>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</si>
  <si>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</si>
  <si>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</si>
  <si>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</si>
  <si>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</si>
  <si>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</si>
  <si>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</si>
  <si>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</si>
  <si>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</si>
  <si>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</si>
  <si>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</si>
  <si>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</si>
  <si>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</si>
  <si>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</si>
  <si>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</si>
  <si>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</si>
  <si>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</si>
  <si>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</si>
  <si>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</si>
  <si>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</si>
  <si>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</si>
  <si>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</si>
  <si>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</si>
  <si>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</si>
  <si>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</si>
  <si>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</si>
  <si>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</si>
  <si>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</si>
  <si>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</si>
  <si>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</si>
  <si>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</si>
  <si>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</si>
  <si>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</si>
  <si>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</si>
  <si>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</si>
  <si>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</si>
  <si>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</si>
  <si>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</si>
  <si>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</si>
  <si>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</si>
  <si>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</si>
  <si>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</si>
  <si>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</si>
  <si>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</si>
  <si>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</si>
  <si>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</si>
  <si>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</si>
  <si>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</si>
  <si>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</si>
  <si>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</si>
  <si>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</si>
  <si>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</si>
  <si>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</si>
  <si>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</si>
  <si>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</si>
  <si>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</si>
  <si>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</si>
  <si>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</si>
  <si>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</si>
  <si>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</si>
  <si>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</si>
  <si>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</si>
  <si>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</si>
  <si>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</si>
  <si>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</si>
  <si>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</si>
  <si>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</si>
  <si>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</si>
  <si>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</si>
  <si>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</si>
  <si>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</si>
  <si>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</si>
  <si>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</si>
  <si>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</si>
  <si>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</si>
  <si>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</si>
  <si>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</si>
  <si>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</si>
  <si>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</si>
  <si>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</si>
  <si>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</si>
  <si>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</si>
  <si>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</si>
  <si>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</si>
  <si>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</si>
  <si>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</si>
  <si>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</si>
  <si>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</si>
  <si>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</si>
  <si>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</si>
  <si>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</si>
  <si>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</si>
  <si>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</si>
  <si>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</si>
  <si>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</si>
  <si>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</si>
  <si>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</si>
  <si>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</si>
  <si>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</si>
  <si>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</si>
  <si>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</si>
  <si>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</si>
  <si>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</si>
  <si>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</si>
  <si>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</si>
  <si>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</si>
  <si>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</si>
  <si>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</si>
  <si>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</si>
  <si>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</si>
  <si>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</si>
  <si>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</si>
  <si>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</si>
  <si>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</si>
  <si>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</si>
  <si>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</si>
  <si>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</si>
  <si>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</si>
  <si>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</si>
  <si>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</si>
  <si>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</si>
  <si>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</si>
  <si>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</si>
  <si>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</si>
  <si>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</si>
  <si>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</si>
  <si>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</si>
  <si>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</si>
  <si>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</si>
  <si>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</si>
  <si>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</si>
  <si>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</si>
  <si>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</si>
  <si>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</si>
  <si>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</si>
  <si>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</si>
  <si>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</si>
  <si>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</si>
  <si>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</si>
  <si>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</si>
  <si>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</si>
  <si>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</si>
  <si>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</si>
  <si>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</si>
  <si>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</si>
  <si>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</si>
  <si>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</si>
  <si>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</si>
  <si>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</si>
  <si>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</si>
  <si>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</si>
  <si>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</si>
  <si>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</si>
  <si>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</si>
  <si>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</si>
  <si>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</si>
  <si>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</si>
  <si>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</si>
  <si>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</si>
  <si>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lisa_stauber</t>
  </si>
  <si>
    <t>ganeshjacharya</t>
  </si>
  <si>
    <t>sayyaychats</t>
  </si>
  <si>
    <t>gosayyay</t>
  </si>
  <si>
    <t>blogelevated</t>
  </si>
  <si>
    <t>Mentions</t>
  </si>
  <si>
    <t>HEY Bloggers- FREE Instagram conference happening next month! _xD83D__xDCB8_ I'll be there at #LaterCon on Sept 12 ! 16 speakers _xD83C__xDFA4_ No travel required. ✈️ You don't want to miss this (srsly tho). Join me: https://t.co/A2zliqI0w1 #blogelevated #houstonbloggers #bloglife</t>
  </si>
  <si>
    <t>||ॐ||
List of 32 #DigitalMarketing #TwitterChats 
#SEMRushChat Active
#SEOchatActive
#SEOTalkActive
#SMEChatActive… https://t.co/5jK1OwtHj4</t>
  </si>
  <si>
    <t>||ॐ||
List of 32 (17 active) #DigitalMarketing #TwitterChats 
#SEMRushChat Active
#SEOchatActive
#SEOTalkActive… https://t.co/VFhPkOj3d7</t>
  </si>
  <si>
    <t>||ॐ||
List of 32 (17 active) #DigitalMarketing #TwitterChats 
#SEMRushChat Active
#SEOchatActive
#SEOTalkActive… https://t.co/W8RNdjHTd1</t>
  </si>
  <si>
    <t>3 days, 7 hrs, 31 min, &amp;amp; 36 sec until #BlogElevated with @BlogElevated https://t.co/al48aozl9j via @gosayyay https://t.co/IEBr0zFT8j</t>
  </si>
  <si>
    <t>2 days, 8 hrs, 22 min, &amp;amp; 54 sec until #BlogElevated with @BlogElevated https://t.co/al48aozl9j via @gosayyay https://t.co/vUew6cbNH6</t>
  </si>
  <si>
    <t>1 days, 7 hrs, 30 min, &amp;amp; 0 sec until #BlogElevated with @BlogElevated https://t.co/al48aozl9j via @gosayyay https://t.co/IWSVUBgKjP</t>
  </si>
  <si>
    <t>7 hours, 38 minutes, &amp;amp; 57 seconds until #BlogElevated with @BlogElevated https://t.co/al48aozl9j via @gosayyay https://t.co/77WHJl28Dv</t>
  </si>
  <si>
    <t>6 days, 7 hrs, 38 min, &amp;amp; 37 sec until #BlogElevated with @BlogElevated https://t.co/al48aozl9j via @gosayyay https://t.co/jdGQPqf196</t>
  </si>
  <si>
    <t>4 days, 8 hrs, 11 min, &amp;amp; 35 sec until #BlogElevated with @BlogElevated https://t.co/al48aozl9j via @gosayyay https://t.co/Ep82kDGS4z</t>
  </si>
  <si>
    <t>5 days, 8 hrs, 17 min, &amp;amp; 28 sec until #BlogElevated with @BlogElevated https://t.co/al48aozl9j via @gosayyay https://t.co/rbVVQdDIPi</t>
  </si>
  <si>
    <t>4 days, 8 hrs, 15 min, &amp;amp; 36 sec until #BlogElevated with @BlogElevated https://t.co/al48aozl9j via @gosayyay https://t.co/YmoKQRLLTN</t>
  </si>
  <si>
    <t>3 days, 7 hrs, 38 min, &amp;amp; 52 sec until #BlogElevated with @BlogElevated https://t.co/al48aozl9j via @gosayyay https://t.co/viYMk01zYi</t>
  </si>
  <si>
    <t>1 days, 7 hrs, 41 min, &amp;amp; 20 sec until #BlogElevated with @BlogElevated https://t.co/al48aozl9j via @gosayyay https://t.co/Mc2IOVtcGb</t>
  </si>
  <si>
    <t>7 hours, 46 minutes, &amp;amp; 12 seconds until #BlogElevated with @BlogElevated https://t.co/al48aozl9j via @gosayyay https://t.co/ytUIzHhaGA</t>
  </si>
  <si>
    <t>6 days, 7 hrs, 33 min, &amp;amp; 8 sec until #BlogElevated with @BlogElevated https://t.co/al48aozl9j via @gosayyay https://t.co/51npgqpygT</t>
  </si>
  <si>
    <t>5 days, 7 hrs, 41 min, &amp;amp; 4 sec until #BlogElevated with @BlogElevated https://t.co/al48aozl9j via @gosayyay https://t.co/LoKeUpnSXJ</t>
  </si>
  <si>
    <t>4 days, 8 hrs, 2 min, &amp;amp; 54 sec until #BlogElevated with @BlogElevated https://t.co/al48aozl9j via @gosayyay https://t.co/CrQGvLIi3P</t>
  </si>
  <si>
    <t>3 days, 8 hours, &amp;amp; 25 seconds until #BlogElevated with @BlogElevated https://t.co/al48aozl9j via @gosayyay https://t.co/NZOJEckjkE</t>
  </si>
  <si>
    <t>4 days, 8 hours, &amp;amp; 32 seconds until #BlogElevated with @BlogElevated https://t.co/al48aozl9j via @gosayyay https://t.co/pTwYMYgCfN</t>
  </si>
  <si>
    <t>3 days, 8 hrs, 12 min, &amp;amp; 0 sec until #BlogElevated with @BlogElevated https://t.co/al48aozl9j via @gosayyay https://t.co/HbZKfJ09w1</t>
  </si>
  <si>
    <t>2 days, 8 hrs, 1 min, &amp;amp; 54 sec until #BlogElevated with @BlogElevated https://t.co/al48aozl9j via @gosayyay https://t.co/TomQlT17IS</t>
  </si>
  <si>
    <t>1 days, 7 hrs, 56 min, &amp;amp; 14 sec until #BlogElevated with @BlogElevated https://t.co/al48aozl9j via @gosayyay https://t.co/t1kb3HI2xZ</t>
  </si>
  <si>
    <t>8 hours, 24 minutes, &amp;amp; 1 seconds until #BlogElevated with @BlogElevated https://t.co/al48aozl9j via @gosayyay https://t.co/sJ6NYB5bG0</t>
  </si>
  <si>
    <t>6 days, 7 hrs, 35 min, &amp;amp; 31 sec until #BlogElevated with @BlogElevated https://t.co/al48aohJKJ via @gosayyay https://t.co/F7Y7PXbseL</t>
  </si>
  <si>
    <t>2 days, 7 hrs, 56 min, &amp;amp; 48 sec until #BlogElevated with @BlogElevated https://t.co/al48aozl9j via @gosayyay https://t.co/ZzSsgMYKS2</t>
  </si>
  <si>
    <t>1 days, 8 hrs, 19 min, &amp;amp; 8 sec until #BlogElevated with @BlogElevated https://t.co/al48aozl9j via @gosayyay https://t.co/ehomoXrMt5</t>
  </si>
  <si>
    <t>6 days, 7 hrs, 57 min, &amp;amp; 14 sec until #BlogElevated with @BlogElevated https://t.co/al48aozl9j via @gosayyay https://t.co/o4bPGsxxeF</t>
  </si>
  <si>
    <t>4 days, 7 hrs, 33 min, &amp;amp; 41 sec until #BlogElevated with @BlogElevated https://t.co/al48aozl9j via @gosayyay https://t.co/Tu4fVEgQGw</t>
  </si>
  <si>
    <t>3 days, 8 hrs, 8 min, &amp;amp; 51 sec until #BlogElevated with @BlogElevated https://t.co/al48aozl9j via @gosayyay https://t.co/56I1Hbk31R</t>
  </si>
  <si>
    <t>6 days, 7 hrs, 32 min, &amp;amp; 25 sec until #BlogElevated with @BlogElevated https://t.co/al48aozl9j via @gosayyay https://t.co/NEIk2v21zC</t>
  </si>
  <si>
    <t>5 days, 8 hrs, 28 min, &amp;amp; 11 sec until #BlogElevated with @BlogElevated https://t.co/al48aozl9j via @gosayyay https://t.co/prIO6Zc13q</t>
  </si>
  <si>
    <t>4 days, 7 hrs, 50 min, &amp;amp; 10 sec until #BlogElevated with @BlogElevated https://t.co/al48aozl9j via @gosayyay https://t.co/XwY7mS5bGJ</t>
  </si>
  <si>
    <t>3 days, 8 hrs, 12 min, &amp;amp; 41 sec until #BlogElevated with @BlogElevated https://t.co/al48aozl9j via @gosayyay https://t.co/fRQvAPz5nu</t>
  </si>
  <si>
    <t>3 days, 7 hrs, 40 min, &amp;amp; 42 sec until #BlogElevated with @BlogElevated https://t.co/al48aozl9j via @gosayyay https://t.co/RlOvdEwBfH</t>
  </si>
  <si>
    <t>2 days, 8 hrs, 6 min, &amp;amp; 33 sec until #BlogElevated with @BlogElevated https://t.co/al48aozl9j via @gosayyay https://t.co/l1AKvlbJxS</t>
  </si>
  <si>
    <t>1 days, 8 hrs, 17 min, &amp;amp; 54 sec until #BlogElevated with @BlogElevated https://t.co/al48aozl9j via @gosayyay https://t.co/CYAhL37iGT</t>
  </si>
  <si>
    <t>7 hours, 55 minutes, &amp;amp; 17 seconds until #BlogElevated with @BlogElevated https://t.co/al48aozl9j via @gosayyay https://t.co/Os3s2ZQfyS</t>
  </si>
  <si>
    <t>6 days, 8 hrs, 8 min, &amp;amp; 8 sec until #BlogElevated with @BlogElevated https://t.co/al48aozl9j via @gosayyay https://t.co/hTiD5UVG3w</t>
  </si>
  <si>
    <t>5 days, 7 hrs, 59 min, &amp;amp; 25 sec until #BlogElevated with @BlogElevated https://t.co/al48aozl9j via @gosayyay https://t.co/3nlNPLt790</t>
  </si>
  <si>
    <t>4 days, 7 hrs, 35 min, &amp;amp; 15 sec until #BlogElevated with @BlogElevated https://t.co/al48aozl9j via @gosayyay https://t.co/3ZcaPb4sN7</t>
  </si>
  <si>
    <t>https://clicktotweet.com/hJ2bN+</t>
  </si>
  <si>
    <t>https://twitter.com/i/web/status/1181429855709224961</t>
  </si>
  <si>
    <t>https://twitter.com/i/web/status/1181434002084962304</t>
  </si>
  <si>
    <t>https://twitter.com/i/web/status/1181434507402108929</t>
  </si>
  <si>
    <t>http://sayyay.us/sayyaychats/!BlogElevated with @BlogElevated</t>
  </si>
  <si>
    <t>clicktotweet.com</t>
  </si>
  <si>
    <t>twitter.com</t>
  </si>
  <si>
    <t>sayyay.us</t>
  </si>
  <si>
    <t>latercon blogelevated houstonbloggers bloglife</t>
  </si>
  <si>
    <t>digitalmarketing twitterchats semrushchat seochatactive seotalkactive smechatactive</t>
  </si>
  <si>
    <t>digitalmarketing twitterchats semrushchat seochatactive seotalkactive</t>
  </si>
  <si>
    <t>https://pbs.twimg.com/media/EBjFqHRXYAIrg6k.jpg</t>
  </si>
  <si>
    <t>https://pbs.twimg.com/media/EBoDgOYWsAEBolJ.jpg</t>
  </si>
  <si>
    <t>https://pbs.twimg.com/media/EBtZNNMXUAU7ov1.jpg</t>
  </si>
  <si>
    <t>https://pbs.twimg.com/media/EBygvwuXUAAArSK.jpg</t>
  </si>
  <si>
    <t>https://pbs.twimg.com/media/EB3qaWGXsAAasb_.jpg</t>
  </si>
  <si>
    <t>https://pbs.twimg.com/media/ECB2C6tW4AML6Ot.jpg</t>
  </si>
  <si>
    <t>https://pbs.twimg.com/media/ECguPXFW4AYCTTq.jpg</t>
  </si>
  <si>
    <t>https://pbs.twimg.com/media/ECl4QhiXUAAx1jN.jpg</t>
  </si>
  <si>
    <t>https://pbs.twimg.com/media/ECrKQOlXoAUQOtP.jpg</t>
  </si>
  <si>
    <t>https://pbs.twimg.com/media/EC1c3k5W4AEkbt8.jpg</t>
  </si>
  <si>
    <t>https://pbs.twimg.com/media/EC6lWGZXoAEcJpB.jpg</t>
  </si>
  <si>
    <t>https://pbs.twimg.com/media/EC_x7RyWwAAiBQ7.jpg</t>
  </si>
  <si>
    <t>https://pbs.twimg.com/media/EDE5s31XUAAvMFO.jpg</t>
  </si>
  <si>
    <t>https://pbs.twimg.com/media/EDJ-SmxWsAAiWJa.jpg</t>
  </si>
  <si>
    <t>https://pbs.twimg.com/media/EDPIc4QX4AMUWJm.jpg</t>
  </si>
  <si>
    <t>https://pbs.twimg.com/media/EDuB9oRWkAUvUGP.jpg</t>
  </si>
  <si>
    <t>https://pbs.twimg.com/media/EDzI7gQWsAEiuEp.jpg</t>
  </si>
  <si>
    <t>https://pbs.twimg.com/media/ED4U1H-W4AA5S8B.jpg</t>
  </si>
  <si>
    <t>https://pbs.twimg.com/media/ED9ftpsXYAAzeNC.jpg</t>
  </si>
  <si>
    <t>https://pbs.twimg.com/media/EECi8uzXoAADkbF.jpg</t>
  </si>
  <si>
    <t>https://pbs.twimg.com/media/EEH3o77VUAEXemE.jpg</t>
  </si>
  <si>
    <t>https://pbs.twimg.com/media/EEcZIC8W4AEp5DC.jpg</t>
  </si>
  <si>
    <t>https://pbs.twimg.com/media/EEhdmg1W4AEJC6B.jpg</t>
  </si>
  <si>
    <t>https://pbs.twimg.com/media/EEr1y6_X4AUc3WY.jpg</t>
  </si>
  <si>
    <t>https://pbs.twimg.com/media/EE2OXiWXoAAVmEB.jpg</t>
  </si>
  <si>
    <t>https://pbs.twimg.com/media/EE7P58_XkAASPdg.jpg</t>
  </si>
  <si>
    <t>https://pbs.twimg.com/media/EFP-mivWkAAUA2a.jpg</t>
  </si>
  <si>
    <t>https://pbs.twimg.com/media/EFU7oHWWkAAcYHq.jpg</t>
  </si>
  <si>
    <t>https://pbs.twimg.com/media/EFaNuL7W4AUZaGh.jpg</t>
  </si>
  <si>
    <t>https://pbs.twimg.com/media/EFfSKDXXkAErUpC.jpg</t>
  </si>
  <si>
    <t>https://pbs.twimg.com/media/EGDcmwVW4AENRnE.jpg</t>
  </si>
  <si>
    <t>https://pbs.twimg.com/media/EGIgR1pWoAYxW5G.jpg</t>
  </si>
  <si>
    <t>https://pbs.twimg.com/media/EGNnRcSWwAEK89X.jpg</t>
  </si>
  <si>
    <t>https://pbs.twimg.com/media/EGS2CYeXkAAp-x9.jpg</t>
  </si>
  <si>
    <t>https://pbs.twimg.com/media/EGX8sBXXoAAcyWu.jpg</t>
  </si>
  <si>
    <t>https://pbs.twimg.com/media/EGdIRlOWwAEbP8Y.jpg</t>
  </si>
  <si>
    <t>https://pbs.twimg.com/media/EGiXZUpWsAAVghJ.jpg</t>
  </si>
  <si>
    <t>http://pbs.twimg.com/profile_images/752700571077849088/-Qiei2oV_normal.jpg</t>
  </si>
  <si>
    <t>http://pbs.twimg.com/profile_images/1151935741867352064/IYmEKYDq_normal.png</t>
  </si>
  <si>
    <t>https://twitter.com/#!/lisa_stauber/status/1163441511041851393</t>
  </si>
  <si>
    <t>https://twitter.com/#!/ganeshjacharya/status/1181429855709224961</t>
  </si>
  <si>
    <t>https://twitter.com/#!/ganeshjacharya/status/1181434002084962304</t>
  </si>
  <si>
    <t>https://twitter.com/#!/ganeshjacharya/status/1181434507402108929</t>
  </si>
  <si>
    <t>https://twitter.com/#!/sayyaychats/status/1159894232833961984</t>
  </si>
  <si>
    <t>https://twitter.com/#!/sayyaychats/status/1160243707674791938</t>
  </si>
  <si>
    <t>https://twitter.com/#!/sayyaychats/status/1160619414007558144</t>
  </si>
  <si>
    <t>https://twitter.com/#!/sayyaychats/status/1160979547896131585</t>
  </si>
  <si>
    <t>https://twitter.com/#!/sayyaychats/status/1161342018934779905</t>
  </si>
  <si>
    <t>https://twitter.com/#!/sayyaychats/status/1162058498282348545</t>
  </si>
  <si>
    <t>https://twitter.com/#!/sayyaychats/status/1164231346786570245</t>
  </si>
  <si>
    <t>https://twitter.com/#!/sayyaychats/status/1164594205265682432</t>
  </si>
  <si>
    <t>https://twitter.com/#!/sayyaychats/status/1164965835267616770</t>
  </si>
  <si>
    <t>https://twitter.com/#!/sayyaychats/status/1165689991172898816</t>
  </si>
  <si>
    <t>https://twitter.com/#!/sayyaychats/status/1166051154360504321</t>
  </si>
  <si>
    <t>https://twitter.com/#!/sayyaychats/status/1166416830879215620</t>
  </si>
  <si>
    <t>https://twitter.com/#!/sayyaychats/status/1166777223271124993</t>
  </si>
  <si>
    <t>https://twitter.com/#!/sayyaychats/status/1167134113163370497</t>
  </si>
  <si>
    <t>https://twitter.com/#!/sayyaychats/status/1167497128744239104</t>
  </si>
  <si>
    <t>https://twitter.com/#!/sayyaychats/status/1169671425462026243</t>
  </si>
  <si>
    <t>https://twitter.com/#!/sayyaychats/status/1170030929655541760</t>
  </si>
  <si>
    <t>https://twitter.com/#!/sayyaychats/status/1170395857939812353</t>
  </si>
  <si>
    <t>https://twitter.com/#!/sayyaychats/status/1170759667712176133</t>
  </si>
  <si>
    <t>https://twitter.com/#!/sayyaychats/status/1171115068655882240</t>
  </si>
  <si>
    <t>https://twitter.com/#!/sayyaychats/status/1171489663325835265</t>
  </si>
  <si>
    <t>https://twitter.com/#!/sayyaychats/status/1172933855378116610</t>
  </si>
  <si>
    <t>https://twitter.com/#!/sayyaychats/status/1173290620535955457</t>
  </si>
  <si>
    <t>https://twitter.com/#!/sayyaychats/status/1174020909780340737</t>
  </si>
  <si>
    <t>https://twitter.com/#!/sayyaychats/status/1174751614185459712</t>
  </si>
  <si>
    <t>https://twitter.com/#!/sayyaychats/status/1175105148894568448</t>
  </si>
  <si>
    <t>https://twitter.com/#!/sayyaychats/status/1176563867301875714</t>
  </si>
  <si>
    <t>https://twitter.com/#!/sayyaychats/status/1176912441101430787</t>
  </si>
  <si>
    <t>https://twitter.com/#!/sayyaychats/status/1177284179274477568</t>
  </si>
  <si>
    <t>https://twitter.com/#!/sayyaychats/status/1177640899108642817</t>
  </si>
  <si>
    <t>https://twitter.com/#!/sayyaychats/status/1180185662227730439</t>
  </si>
  <si>
    <t>https://twitter.com/#!/sayyaychats/status/1180541544597774337</t>
  </si>
  <si>
    <t>https://twitter.com/#!/sayyaychats/status/1180901078004637696</t>
  </si>
  <si>
    <t>https://twitter.com/#!/sayyaychats/status/1181269156118831104</t>
  </si>
  <si>
    <t>https://twitter.com/#!/sayyaychats/status/1181628311824453634</t>
  </si>
  <si>
    <t>https://twitter.com/#!/sayyaychats/status/1181992895651422208</t>
  </si>
  <si>
    <t>https://twitter.com/#!/sayyaychats/status/1182361365018824704</t>
  </si>
  <si>
    <t>1163441511041851393</t>
  </si>
  <si>
    <t>1181429855709224961</t>
  </si>
  <si>
    <t>1181434002084962304</t>
  </si>
  <si>
    <t>1181434507402108929</t>
  </si>
  <si>
    <t>1159894232833961984</t>
  </si>
  <si>
    <t>1160243707674791938</t>
  </si>
  <si>
    <t>1160619414007558144</t>
  </si>
  <si>
    <t>1160979547896131585</t>
  </si>
  <si>
    <t>1161342018934779905</t>
  </si>
  <si>
    <t>1162058498282348545</t>
  </si>
  <si>
    <t>1164231346786570245</t>
  </si>
  <si>
    <t>1164594205265682432</t>
  </si>
  <si>
    <t>1164965835267616770</t>
  </si>
  <si>
    <t>1165689991172898816</t>
  </si>
  <si>
    <t>1166051154360504321</t>
  </si>
  <si>
    <t>1166416830879215620</t>
  </si>
  <si>
    <t>1166777223271124993</t>
  </si>
  <si>
    <t>1167134113163370497</t>
  </si>
  <si>
    <t>1167497128744239104</t>
  </si>
  <si>
    <t>1169671425462026243</t>
  </si>
  <si>
    <t>1170030929655541760</t>
  </si>
  <si>
    <t>1170395857939812353</t>
  </si>
  <si>
    <t>1170759667712176133</t>
  </si>
  <si>
    <t>1171115068655882240</t>
  </si>
  <si>
    <t>1171489663325835265</t>
  </si>
  <si>
    <t>1172933855378116610</t>
  </si>
  <si>
    <t>1173290620535955457</t>
  </si>
  <si>
    <t>1174020909780340737</t>
  </si>
  <si>
    <t>1174751614185459712</t>
  </si>
  <si>
    <t>1175105148894568448</t>
  </si>
  <si>
    <t>1176563867301875714</t>
  </si>
  <si>
    <t>1176912441101430787</t>
  </si>
  <si>
    <t>1177284179274477568</t>
  </si>
  <si>
    <t>1177640899108642817</t>
  </si>
  <si>
    <t>1180185662227730439</t>
  </si>
  <si>
    <t>1180541544597774337</t>
  </si>
  <si>
    <t>1180901078004637696</t>
  </si>
  <si>
    <t>1181269156118831104</t>
  </si>
  <si>
    <t>1181628311824453634</t>
  </si>
  <si>
    <t>1181992895651422208</t>
  </si>
  <si>
    <t>1182361365018824704</t>
  </si>
  <si>
    <t/>
  </si>
  <si>
    <t>en</t>
  </si>
  <si>
    <t>Twitter Web Client</t>
  </si>
  <si>
    <t>Twitter Web App</t>
  </si>
  <si>
    <t>SayYay Social Countdown Pages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</si>
  <si>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</si>
  <si>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</si>
  <si>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</si>
  <si>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</si>
  <si>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</si>
  <si>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</si>
  <si>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</si>
  <si>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</si>
  <si>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</si>
  <si>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</si>
  <si>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</si>
  <si>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</si>
  <si>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</si>
  <si>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</si>
  <si>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</si>
  <si>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</si>
  <si>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</si>
  <si>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</si>
  <si>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</si>
  <si>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</si>
  <si>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</si>
  <si>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Lisa Stauber</t>
  </si>
  <si>
    <t>_xD83D__xDD49_️ Ganesh J. Acharya | SEO Strategist +15 years</t>
  </si>
  <si>
    <t>Say Yay Chats</t>
  </si>
  <si>
    <t>Say Yay! _xD83E__xDD41_</t>
  </si>
  <si>
    <t>Blog Elevated</t>
  </si>
  <si>
    <t>Digital entrepreneur, social strategist, data nerd, mom of 10. Founder, #BlogElevated, #HoustonBloggers</t>
  </si>
  <si>
    <t>A student of GOD studying Vedas, UX-UI, Landing Page &amp; Search Engine Optimization, PPC Management &amp; Life Optimization. 
Blog http://seashell.co.in/blog</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</si>
  <si>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</si>
  <si>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</si>
  <si>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</si>
  <si>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Houston</t>
  </si>
  <si>
    <t>Mumbai</t>
  </si>
  <si>
    <t>United States</t>
  </si>
  <si>
    <t>New Jersey, USA</t>
  </si>
  <si>
    <t>https://t.co/b0gooGnvus</t>
  </si>
  <si>
    <t>http://seashell.co.in</t>
  </si>
  <si>
    <t>http://sayyay.us</t>
  </si>
  <si>
    <t>http://BlogElevated.com</t>
  </si>
  <si>
    <t>https://pbs.twimg.com/profile_banners/20707940/1471999145</t>
  </si>
  <si>
    <t>https://pbs.twimg.com/profile_banners/18549375/1558512420</t>
  </si>
  <si>
    <t>https://pbs.twimg.com/profile_banners/709143546998231040/1457908453</t>
  </si>
  <si>
    <t>https://pbs.twimg.com/profile_banners/4797254656/1452729435</t>
  </si>
  <si>
    <t>https://pbs.twimg.com/profile_banners/1078349125/1487735450</t>
  </si>
  <si>
    <t>http://abs.twimg.com/images/themes/theme5/bg.gif</t>
  </si>
  <si>
    <t>http://abs.twimg.com/images/themes/theme15/bg.png</t>
  </si>
  <si>
    <t>http://abs.twimg.com/images/themes/theme14/bg.gif</t>
  </si>
  <si>
    <t>http://pbs.twimg.com/profile_images/709221158349099008/jGKDGnTl_normal.jpg</t>
  </si>
  <si>
    <t>http://pbs.twimg.com/profile_images/687365095035432960/g_NiUgIF_normal.jpg</t>
  </si>
  <si>
    <t>http://pbs.twimg.com/profile_images/707127241407205377/LY9t-vVQ_normal.jpg</t>
  </si>
  <si>
    <t>Open Twitter Page for This Person</t>
  </si>
  <si>
    <t>https://twitter.com/lisa_stauber</t>
  </si>
  <si>
    <t>https://twitter.com/ganeshjacharya</t>
  </si>
  <si>
    <t>https://twitter.com/sayyaychats</t>
  </si>
  <si>
    <t>https://twitter.com/gosayyay</t>
  </si>
  <si>
    <t>https://twitter.com/blogelevated</t>
  </si>
  <si>
    <t>lisa_stauber
HEY Bloggers- FREE Instagram conference
happening next month! _xD83D__xDCB8_ I'll be
there at #LaterCon on Sept 12 !
16 speakers _xD83C__xDFA4_ No travel required.
✈️ You don't want to miss this
(srsly tho). Join me: https://t.co/A2zliqI0w1
#blogelevated #houstonbloggers
#bloglife</t>
  </si>
  <si>
    <t>ganeshjacharya
||ॐ|| List of 32 (17 active) #DigitalMarketing
#TwitterChats #SEMRushChat Active
#SEOchatActive #SEOTalkActive…
https://t.co/W8RNdjHTd1</t>
  </si>
  <si>
    <t>sayyaychats
4 days, 7 hrs, 35 min, &amp;amp; 15
sec until #BlogElevated with @BlogElevated
https://t.co/al48aozl9j via @gosayyay
https://t.co/3ZcaPb4sN7</t>
  </si>
  <si>
    <t xml:space="preserve">gosayyay
</t>
  </si>
  <si>
    <t xml:space="preserve">blogelevated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</si>
  <si>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</si>
  <si>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</si>
  <si>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</si>
  <si>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</si>
  <si>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</si>
  <si>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</si>
  <si>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</si>
  <si>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</si>
  <si>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</si>
  <si>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</si>
  <si>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</si>
  <si>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</si>
  <si>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</si>
  <si>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</si>
  <si>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</si>
  <si>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</si>
  <si>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</si>
  <si>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</si>
  <si>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</si>
  <si>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</si>
  <si>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</si>
  <si>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</si>
  <si>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</si>
  <si>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</si>
  <si>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</si>
  <si>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</si>
  <si>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</si>
  <si>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</si>
  <si>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</si>
  <si>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</si>
  <si>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</si>
  <si>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</si>
  <si>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</si>
  <si>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</si>
  <si>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</si>
  <si>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</si>
  <si>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</si>
  <si>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</si>
  <si>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</si>
  <si>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</si>
  <si>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</si>
  <si>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</si>
  <si>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</si>
  <si>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</si>
  <si>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</si>
  <si>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</si>
  <si>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</si>
  <si>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Top URLs in Tweet in Entire Graph</t>
  </si>
  <si>
    <t>http://sayyay.us/sayyaychats/!BlogElevated</t>
  </si>
  <si>
    <t>with</t>
  </si>
  <si>
    <t>@BlogElevated</t>
  </si>
  <si>
    <t>Entire Graph Count</t>
  </si>
  <si>
    <t>Top URLs in Tweet in G1</t>
  </si>
  <si>
    <t>Top URLs in Tweet in G2</t>
  </si>
  <si>
    <t>G1 Count</t>
  </si>
  <si>
    <t>G2 Count</t>
  </si>
  <si>
    <t>Top URLs in Tweet</t>
  </si>
  <si>
    <t>https://clicktotweet.com/hJ2bN+ https://twitter.com/i/web/status/1181434507402108929 https://twitter.com/i/web/status/1181429855709224961 https://twitter.com/i/web/status/1181434002084962304</t>
  </si>
  <si>
    <t>Top Domains in Tweet in Entire Graph</t>
  </si>
  <si>
    <t>Top Domains in Tweet in G1</t>
  </si>
  <si>
    <t>Top Domains in Tweet in G2</t>
  </si>
  <si>
    <t>Top Domains in Tweet</t>
  </si>
  <si>
    <t>twitter.com clicktotweet.com</t>
  </si>
  <si>
    <t>Top Hashtags in Tweet in Entire Graph</t>
  </si>
  <si>
    <t>digitalmarketing</t>
  </si>
  <si>
    <t>twitterchats</t>
  </si>
  <si>
    <t>semrushchat</t>
  </si>
  <si>
    <t>seochatactive</t>
  </si>
  <si>
    <t>seotalkactive</t>
  </si>
  <si>
    <t>smechatactive</t>
  </si>
  <si>
    <t>latercon</t>
  </si>
  <si>
    <t>houstonbloggers</t>
  </si>
  <si>
    <t>bloglife</t>
  </si>
  <si>
    <t>Top Hashtags in Tweet in G1</t>
  </si>
  <si>
    <t>Top Hashtags in Tweet in G2</t>
  </si>
  <si>
    <t>Top Hashtags in Tweet</t>
  </si>
  <si>
    <t>digitalmarketing twitterchats semrushchat seochatactive seotalkactive latercon blogelevated houstonbloggers bloglife smechatactive</t>
  </si>
  <si>
    <t>Top Words in Tweet in Entire Graph</t>
  </si>
  <si>
    <t>Words in Sentiment List#1: Positive</t>
  </si>
  <si>
    <t>Words in Sentiment List#2: Negative</t>
  </si>
  <si>
    <t>Words in Sentiment List#3: Angry/Violent</t>
  </si>
  <si>
    <t>Non-categorized Words</t>
  </si>
  <si>
    <t>Total Words</t>
  </si>
  <si>
    <t>#blogelevated</t>
  </si>
  <si>
    <t>until</t>
  </si>
  <si>
    <t>days</t>
  </si>
  <si>
    <t>Top Words in Tweet in G1</t>
  </si>
  <si>
    <t>hrs</t>
  </si>
  <si>
    <t>min</t>
  </si>
  <si>
    <t>sec</t>
  </si>
  <si>
    <t>8</t>
  </si>
  <si>
    <t>7</t>
  </si>
  <si>
    <t>Top Words in Tweet in G2</t>
  </si>
  <si>
    <t>active</t>
  </si>
  <si>
    <t>ॐ</t>
  </si>
  <si>
    <t>list</t>
  </si>
  <si>
    <t>32</t>
  </si>
  <si>
    <t>#digitalmarketing</t>
  </si>
  <si>
    <t>#twitterchats</t>
  </si>
  <si>
    <t>#semrushchat</t>
  </si>
  <si>
    <t>#seochatactive</t>
  </si>
  <si>
    <t>#seotalkactive</t>
  </si>
  <si>
    <t>17</t>
  </si>
  <si>
    <t>Top Words in Tweet</t>
  </si>
  <si>
    <t>until #blogelevated blogelevated gosayyay days hrs min sec 8 7</t>
  </si>
  <si>
    <t>active ॐ list 32 #digitalmarketing #twitterchats #semrushchat #seochatactive #seotalkactive 17</t>
  </si>
  <si>
    <t>Top Word Pairs in Tweet in Entire Graph</t>
  </si>
  <si>
    <t>until,#blogelevated</t>
  </si>
  <si>
    <t>#blogelevated,blogelevated</t>
  </si>
  <si>
    <t>blogelevated,gosayyay</t>
  </si>
  <si>
    <t>sec,until</t>
  </si>
  <si>
    <t>days,7</t>
  </si>
  <si>
    <t>7,hrs</t>
  </si>
  <si>
    <t>days,8</t>
  </si>
  <si>
    <t>8,hrs</t>
  </si>
  <si>
    <t>4,days</t>
  </si>
  <si>
    <t>3,days</t>
  </si>
  <si>
    <t>Top Word Pairs in Tweet in G1</t>
  </si>
  <si>
    <t>Top Word Pairs in Tweet in G2</t>
  </si>
  <si>
    <t>ॐ,list</t>
  </si>
  <si>
    <t>list,32</t>
  </si>
  <si>
    <t>#digitalmarketing,#twitterchats</t>
  </si>
  <si>
    <t>#twitterchats,#semrushchat</t>
  </si>
  <si>
    <t>#semrushchat,active</t>
  </si>
  <si>
    <t>active,#seochatactive</t>
  </si>
  <si>
    <t>#seochatactive,#seotalkactive</t>
  </si>
  <si>
    <t>32,17</t>
  </si>
  <si>
    <t>17,active</t>
  </si>
  <si>
    <t>active,#digitalmarketing</t>
  </si>
  <si>
    <t>Top Word Pairs in Tweet</t>
  </si>
  <si>
    <t>until,#blogelevated  #blogelevated,blogelevated  blogelevated,gosayyay  sec,until  days,7  7,hrs  days,8  8,hrs  4,days  3,days</t>
  </si>
  <si>
    <t>ॐ,list  list,32  #digitalmarketing,#twitterchats  #twitterchats,#semrushchat  #semrushchat,active  active,#seochatactive  #seochatactive,#seotalkactive  32,17  17,active  active,#digitalmarketing</t>
  </si>
  <si>
    <t>Top Replied-To in Entire Graph</t>
  </si>
  <si>
    <t>Top Mentioned in Entire Graph</t>
  </si>
  <si>
    <t>Top Replied-To in G1</t>
  </si>
  <si>
    <t>Top Replied-To in G2</t>
  </si>
  <si>
    <t>Top Mentioned in G1</t>
  </si>
  <si>
    <t>Top Mentioned in G2</t>
  </si>
  <si>
    <t>Top Replied-To in Tweet</t>
  </si>
  <si>
    <t>Top Mentioned in Tweet</t>
  </si>
  <si>
    <t>blogelevated gosayyay</t>
  </si>
  <si>
    <t>Top Tweeters in Entire Graph</t>
  </si>
  <si>
    <t>Top Tweeters in G1</t>
  </si>
  <si>
    <t>Top Tweeters in G2</t>
  </si>
  <si>
    <t>Top Tweeters</t>
  </si>
  <si>
    <t>sayyaychats blogelevated gosayyay</t>
  </si>
  <si>
    <t>lisa_stauber ganeshjacharya</t>
  </si>
  <si>
    <t>Top URLs in Tweet by Count</t>
  </si>
  <si>
    <t>https://twitter.com/i/web/status/1181434507402108929 https://twitter.com/i/web/status/1181434002084962304 https://twitter.com/i/web/status/1181429855709224961</t>
  </si>
  <si>
    <t>Top URLs in Tweet by Salience</t>
  </si>
  <si>
    <t>Top Domains in Tweet by Count</t>
  </si>
  <si>
    <t>Top Domains in Tweet by Salience</t>
  </si>
  <si>
    <t>Top Hashtags in Tweet by Count</t>
  </si>
  <si>
    <t>Top Hashtags in Tweet by Salience</t>
  </si>
  <si>
    <t>smechatactive digitalmarketing twitterchats semrushchat seochatactive seotalkactive</t>
  </si>
  <si>
    <t>Top Words in Tweet by Count</t>
  </si>
  <si>
    <t>hey bloggers free instagram conference happening next month #latercon sept</t>
  </si>
  <si>
    <t>until blogelevated via gosayyay days hrs min sec 8 7</t>
  </si>
  <si>
    <t>Top Words in Tweet by Salience</t>
  </si>
  <si>
    <t>#smechatactive 17 active ॐ list 32 #digitalmarketing #twitterchats #semrushchat #seochatactive</t>
  </si>
  <si>
    <t>8 7 4 6 1 3 hours seconds 2 5</t>
  </si>
  <si>
    <t>Top Word Pairs in Tweet by Count</t>
  </si>
  <si>
    <t>hey,bloggers  bloggers,free  free,instagram  instagram,conference  conference,happening  happening,next  next,month  month,#latercon  #latercon,sept  sept,12</t>
  </si>
  <si>
    <t>until,#blogelevated  #blogelevated,blogelevated  blogelevated,via  via,gosayyay  sec,until  days,7  7,hrs  days,8  8,hrs  4,days</t>
  </si>
  <si>
    <t>Top Word Pairs in Tweet by Salience</t>
  </si>
  <si>
    <t>32,#digitalmarketing  #seotalkactive,#smechatactive  32,17  17,active  active,#digitalmarketing  ॐ,list  list,32  #digitalmarketing,#twitterchats  #twitterchats,#semrushchat  #semrushchat,active</t>
  </si>
  <si>
    <t>8,hrs  days,8  days,7  7,hrs  4,days  3,days  6,days  seconds,until  1,days  5,days</t>
  </si>
  <si>
    <t>Word</t>
  </si>
  <si>
    <t>4</t>
  </si>
  <si>
    <t>6</t>
  </si>
  <si>
    <t>1</t>
  </si>
  <si>
    <t>3</t>
  </si>
  <si>
    <t>hours</t>
  </si>
  <si>
    <t>seconds</t>
  </si>
  <si>
    <t>2</t>
  </si>
  <si>
    <t>5</t>
  </si>
  <si>
    <t>minutes</t>
  </si>
  <si>
    <t>54</t>
  </si>
  <si>
    <t>12</t>
  </si>
  <si>
    <t>41</t>
  </si>
  <si>
    <t>35</t>
  </si>
  <si>
    <t>25</t>
  </si>
  <si>
    <t>33</t>
  </si>
  <si>
    <t>38</t>
  </si>
  <si>
    <t>15</t>
  </si>
  <si>
    <t>28</t>
  </si>
  <si>
    <t>11</t>
  </si>
  <si>
    <t>57</t>
  </si>
  <si>
    <t>14</t>
  </si>
  <si>
    <t>56</t>
  </si>
  <si>
    <t>31</t>
  </si>
  <si>
    <t>0</t>
  </si>
  <si>
    <t>36</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</si>
  <si>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</si>
  <si>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</si>
  <si>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</si>
  <si>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</si>
  <si>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</si>
  <si>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</si>
  <si>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</si>
  <si>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</si>
  <si>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</si>
  <si>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</si>
  <si>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</si>
  <si>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</si>
  <si>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</si>
  <si>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</si>
  <si>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</si>
  <si>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</si>
  <si>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</si>
  <si>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</si>
  <si>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</si>
  <si>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</si>
  <si>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</si>
  <si>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</si>
  <si>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</si>
  <si>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</si>
  <si>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</si>
  <si>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</si>
  <si>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</si>
  <si>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</si>
  <si>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</si>
  <si>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</si>
  <si>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</si>
  <si>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</si>
  <si>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</si>
  <si>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</si>
  <si>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</si>
  <si>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</si>
  <si>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</si>
  <si>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</si>
  <si>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</si>
  <si>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</si>
  <si>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</si>
  <si>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</si>
  <si>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</si>
  <si>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</si>
  <si>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</si>
  <si>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</si>
  <si>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</si>
  <si>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</si>
  <si>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</si>
  <si>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</si>
  <si>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</si>
  <si>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</si>
  <si>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</si>
  <si>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</si>
  <si>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</si>
  <si>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</si>
  <si>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</si>
  <si>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</si>
  <si>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</si>
  <si>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</si>
  <si>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</si>
  <si>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9-Aug</t>
  </si>
  <si>
    <t>6 PM</t>
  </si>
  <si>
    <t>10-Aug</t>
  </si>
  <si>
    <t>5 PM</t>
  </si>
  <si>
    <t>11-Aug</t>
  </si>
  <si>
    <t>12-Aug</t>
  </si>
  <si>
    <t>13-Aug</t>
  </si>
  <si>
    <t>15-Aug</t>
  </si>
  <si>
    <t>19-Aug</t>
  </si>
  <si>
    <t>1 PM</t>
  </si>
  <si>
    <t>21-Aug</t>
  </si>
  <si>
    <t>22-Aug</t>
  </si>
  <si>
    <t>23-Aug</t>
  </si>
  <si>
    <t>25-Aug</t>
  </si>
  <si>
    <t>26-Aug</t>
  </si>
  <si>
    <t>27-Aug</t>
  </si>
  <si>
    <t>28-Aug</t>
  </si>
  <si>
    <t>29-Aug</t>
  </si>
  <si>
    <t>30-Aug</t>
  </si>
  <si>
    <t>Sep</t>
  </si>
  <si>
    <t>5-Sep</t>
  </si>
  <si>
    <t>6-Sep</t>
  </si>
  <si>
    <t>7-Sep</t>
  </si>
  <si>
    <t>8-Sep</t>
  </si>
  <si>
    <t>9-Sep</t>
  </si>
  <si>
    <t>10-Sep</t>
  </si>
  <si>
    <t>14-Sep</t>
  </si>
  <si>
    <t>15-Sep</t>
  </si>
  <si>
    <t>17-Sep</t>
  </si>
  <si>
    <t>19-Sep</t>
  </si>
  <si>
    <t>20-Sep</t>
  </si>
  <si>
    <t>24-Sep</t>
  </si>
  <si>
    <t>25-Sep</t>
  </si>
  <si>
    <t>26-Sep</t>
  </si>
  <si>
    <t>27-Sep</t>
  </si>
  <si>
    <t>Oct</t>
  </si>
  <si>
    <t>4-Oct</t>
  </si>
  <si>
    <t>5-Oct</t>
  </si>
  <si>
    <t>6-Oct</t>
  </si>
  <si>
    <t>7-Oct</t>
  </si>
  <si>
    <t>8-Oct</t>
  </si>
  <si>
    <t>4 AM</t>
  </si>
  <si>
    <t>5 AM</t>
  </si>
  <si>
    <t>9-Oct</t>
  </si>
  <si>
    <t>10-Oct</t>
  </si>
  <si>
    <t>128, 128, 128</t>
  </si>
  <si>
    <t>G1: until #blogelevated blogelevated gosayyay days hrs min sec 8 7</t>
  </si>
  <si>
    <t>G2: active ॐ list 32 #digitalmarketing #twitterchats #semrushchat #seochatactive #seotalkactive 17</t>
  </si>
  <si>
    <t>Autofill Workbook Results</t>
  </si>
  <si>
    <t>Edge Weight▓37▓37▓0▓True▓Gray▓Red▓▓Edge Weight▓37▓37▓0▓3▓10▓False▓Edge Weight▓37▓37▓0▓35▓12▓False▓▓0▓0▓0▓True▓Black▓Black▓▓Followers▓118▓4951▓0▓162▓1000▓False▓▓0▓0▓0▓0▓0▓False▓▓0▓0▓0▓0▓0▓False▓▓0▓0▓0▓0▓0▓False</t>
  </si>
  <si>
    <t>GraphSource░GraphServerTwitterSearch▓GraphTerm░#BlogElevated▓ImportDescription░The graph represents a network of 5 Twitter users whose tweets in the requested range contained "#BlogElevated", or who were replied to or mentioned in those tweets.  The network was obtained from the NodeXL Graph Server on Sunday, 13 October 2019 at 09:50 UTC.
The requested start date was Sunday, 13 October 2019 at 00:01 UTC and the maximum number of tweets (going backward in time) was 5,000.
The tweets in the network were tweeted over the 61-day, 23-hour, 56-minute period from Friday, 09 August 2019 at 18:28 UTC to Thursday, 10 October 2019 at 18:24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</si>
</sst>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201657"/>
        <c:axId val="62270594"/>
      </c:barChart>
      <c:catAx>
        <c:axId val="442016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70594"/>
        <c:crosses val="autoZero"/>
        <c:auto val="1"/>
        <c:lblOffset val="100"/>
        <c:noMultiLvlLbl val="0"/>
      </c:catAx>
      <c:valAx>
        <c:axId val="62270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1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40"/>
                <c:pt idx="0">
                  <c:v>6 PM
9-Aug
Aug
2019</c:v>
                </c:pt>
                <c:pt idx="1">
                  <c:v>5 PM
10-Aug</c:v>
                </c:pt>
                <c:pt idx="2">
                  <c:v>6 PM
11-Aug</c:v>
                </c:pt>
                <c:pt idx="3">
                  <c:v>6 PM
12-Aug</c:v>
                </c:pt>
                <c:pt idx="4">
                  <c:v>6 PM
13-Aug</c:v>
                </c:pt>
                <c:pt idx="5">
                  <c:v>5 PM
15-Aug</c:v>
                </c:pt>
                <c:pt idx="6">
                  <c:v>1 PM
19-Aug</c:v>
                </c:pt>
                <c:pt idx="7">
                  <c:v>5 PM
21-Aug</c:v>
                </c:pt>
                <c:pt idx="8">
                  <c:v>5 PM
22-Aug</c:v>
                </c:pt>
                <c:pt idx="9">
                  <c:v>6 PM
23-Aug</c:v>
                </c:pt>
                <c:pt idx="10">
                  <c:v>6 PM
25-Aug</c:v>
                </c:pt>
                <c:pt idx="11">
                  <c:v>6 PM
26-Aug</c:v>
                </c:pt>
                <c:pt idx="12">
                  <c:v>6 PM
27-Aug</c:v>
                </c:pt>
                <c:pt idx="13">
                  <c:v>6 PM
28-Aug</c:v>
                </c:pt>
                <c:pt idx="14">
                  <c:v>5 PM
29-Aug</c:v>
                </c:pt>
                <c:pt idx="15">
                  <c:v>5 PM
30-Aug</c:v>
                </c:pt>
                <c:pt idx="16">
                  <c:v>5 PM
5-Sep
Sep</c:v>
                </c:pt>
                <c:pt idx="17">
                  <c:v>5 PM
6-Sep</c:v>
                </c:pt>
                <c:pt idx="18">
                  <c:v>5 PM
7-Sep</c:v>
                </c:pt>
                <c:pt idx="19">
                  <c:v>6 PM
8-Sep</c:v>
                </c:pt>
                <c:pt idx="20">
                  <c:v>5 PM
9-Sep</c:v>
                </c:pt>
                <c:pt idx="21">
                  <c:v>6 PM
10-Sep</c:v>
                </c:pt>
                <c:pt idx="22">
                  <c:v>6 PM
14-Sep</c:v>
                </c:pt>
                <c:pt idx="23">
                  <c:v>5 PM
15-Sep</c:v>
                </c:pt>
                <c:pt idx="24">
                  <c:v>6 PM
17-Sep</c:v>
                </c:pt>
                <c:pt idx="25">
                  <c:v>6 PM
19-Sep</c:v>
                </c:pt>
                <c:pt idx="26">
                  <c:v>5 PM
20-Sep</c:v>
                </c:pt>
                <c:pt idx="27">
                  <c:v>6 PM
24-Sep</c:v>
                </c:pt>
                <c:pt idx="28">
                  <c:v>5 PM
25-Sep</c:v>
                </c:pt>
                <c:pt idx="29">
                  <c:v>6 PM
26-Sep</c:v>
                </c:pt>
                <c:pt idx="30">
                  <c:v>5 PM
27-Sep</c:v>
                </c:pt>
                <c:pt idx="31">
                  <c:v>6 PM
4-Oct
Oct</c:v>
                </c:pt>
                <c:pt idx="32">
                  <c:v>5 PM
5-Oct</c:v>
                </c:pt>
                <c:pt idx="33">
                  <c:v>5 PM
6-Oct</c:v>
                </c:pt>
                <c:pt idx="34">
                  <c:v>6 PM
7-Oct</c:v>
                </c:pt>
                <c:pt idx="35">
                  <c:v>4 AM
8-Oct</c:v>
                </c:pt>
                <c:pt idx="36">
                  <c:v>5 AM</c:v>
                </c:pt>
                <c:pt idx="37">
                  <c:v>5 PM</c:v>
                </c:pt>
                <c:pt idx="38">
                  <c:v>6 PM
9-Oct</c:v>
                </c:pt>
                <c:pt idx="39">
                  <c:v>6 PM
10-Oct</c:v>
                </c:pt>
              </c:strCache>
            </c:strRef>
          </c:cat>
          <c:val>
            <c:numRef>
              <c:f>'Time Series'!$B$26:$B$108</c:f>
              <c:numCache>
                <c:formatCode>General</c:formatCod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numCache>
            </c:numRef>
          </c:val>
        </c:ser>
        <c:axId val="28392419"/>
        <c:axId val="54205180"/>
      </c:barChart>
      <c:catAx>
        <c:axId val="28392419"/>
        <c:scaling>
          <c:orientation val="minMax"/>
        </c:scaling>
        <c:axPos val="b"/>
        <c:delete val="0"/>
        <c:numFmt formatCode="General" sourceLinked="1"/>
        <c:majorTickMark val="out"/>
        <c:minorTickMark val="none"/>
        <c:tickLblPos val="nextTo"/>
        <c:crossAx val="54205180"/>
        <c:crosses val="autoZero"/>
        <c:auto val="1"/>
        <c:lblOffset val="100"/>
        <c:noMultiLvlLbl val="0"/>
      </c:catAx>
      <c:valAx>
        <c:axId val="54205180"/>
        <c:scaling>
          <c:orientation val="minMax"/>
        </c:scaling>
        <c:axPos val="l"/>
        <c:majorGridlines/>
        <c:delete val="0"/>
        <c:numFmt formatCode="General" sourceLinked="1"/>
        <c:majorTickMark val="out"/>
        <c:minorTickMark val="none"/>
        <c:tickLblPos val="nextTo"/>
        <c:crossAx val="28392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564435"/>
        <c:axId val="10753324"/>
      </c:barChart>
      <c:catAx>
        <c:axId val="23564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53324"/>
        <c:crosses val="autoZero"/>
        <c:auto val="1"/>
        <c:lblOffset val="100"/>
        <c:noMultiLvlLbl val="0"/>
      </c:catAx>
      <c:valAx>
        <c:axId val="10753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671053"/>
        <c:axId val="65712886"/>
      </c:barChart>
      <c:catAx>
        <c:axId val="296710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12886"/>
        <c:crosses val="autoZero"/>
        <c:auto val="1"/>
        <c:lblOffset val="100"/>
        <c:noMultiLvlLbl val="0"/>
      </c:catAx>
      <c:valAx>
        <c:axId val="65712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7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545063"/>
        <c:axId val="21143520"/>
      </c:barChart>
      <c:catAx>
        <c:axId val="54545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43520"/>
        <c:crosses val="autoZero"/>
        <c:auto val="1"/>
        <c:lblOffset val="100"/>
        <c:noMultiLvlLbl val="0"/>
      </c:catAx>
      <c:valAx>
        <c:axId val="21143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073953"/>
        <c:axId val="34903530"/>
      </c:barChart>
      <c:catAx>
        <c:axId val="56073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03530"/>
        <c:crosses val="autoZero"/>
        <c:auto val="1"/>
        <c:lblOffset val="100"/>
        <c:noMultiLvlLbl val="0"/>
      </c:catAx>
      <c:valAx>
        <c:axId val="3490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3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696315"/>
        <c:axId val="8613652"/>
      </c:barChart>
      <c:catAx>
        <c:axId val="45696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13652"/>
        <c:crosses val="autoZero"/>
        <c:auto val="1"/>
        <c:lblOffset val="100"/>
        <c:noMultiLvlLbl val="0"/>
      </c:catAx>
      <c:valAx>
        <c:axId val="861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14005"/>
        <c:axId val="26617182"/>
      </c:barChart>
      <c:catAx>
        <c:axId val="10414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17182"/>
        <c:crosses val="autoZero"/>
        <c:auto val="1"/>
        <c:lblOffset val="100"/>
        <c:noMultiLvlLbl val="0"/>
      </c:catAx>
      <c:valAx>
        <c:axId val="2661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228047"/>
        <c:axId val="8508104"/>
      </c:barChart>
      <c:catAx>
        <c:axId val="38228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08104"/>
        <c:crosses val="autoZero"/>
        <c:auto val="1"/>
        <c:lblOffset val="100"/>
        <c:noMultiLvlLbl val="0"/>
      </c:catAx>
      <c:valAx>
        <c:axId val="850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464073"/>
        <c:axId val="18067794"/>
      </c:barChart>
      <c:catAx>
        <c:axId val="9464073"/>
        <c:scaling>
          <c:orientation val="minMax"/>
        </c:scaling>
        <c:axPos val="b"/>
        <c:delete val="1"/>
        <c:majorTickMark val="out"/>
        <c:minorTickMark val="none"/>
        <c:tickLblPos val="none"/>
        <c:crossAx val="18067794"/>
        <c:crosses val="autoZero"/>
        <c:auto val="1"/>
        <c:lblOffset val="100"/>
        <c:noMultiLvlLbl val="0"/>
      </c:catAx>
      <c:valAx>
        <c:axId val="18067794"/>
        <c:scaling>
          <c:orientation val="minMax"/>
        </c:scaling>
        <c:axPos val="l"/>
        <c:delete val="1"/>
        <c:majorTickMark val="out"/>
        <c:minorTickMark val="none"/>
        <c:tickLblPos val="none"/>
        <c:crossAx val="9464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5">
  <cacheSource type="worksheet">
    <worksheetSource ref="A2:BL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4">
        <s v="latercon blogelevated houstonbloggers bloglife"/>
        <s v="digitalmarketing twitterchats semrushchat seochatactive seotalkactive smechatactive"/>
        <s v="digitalmarketing twitterchats semrushchat seochatactive seotalkactive"/>
        <s v="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19-08-19T13:24:06.000"/>
        <d v="2019-10-08T04:43:22.000"/>
        <d v="2019-10-08T04:59:50.000"/>
        <d v="2019-10-08T05:01:51.000"/>
        <d v="2019-08-09T18:28:29.000"/>
        <d v="2019-08-10T17:37:10.000"/>
        <d v="2019-08-11T18:30:06.000"/>
        <d v="2019-08-12T18:21:08.000"/>
        <d v="2019-08-13T18:21:28.000"/>
        <d v="2019-08-15T17:48:30.000"/>
        <d v="2019-08-21T17:42:38.000"/>
        <d v="2019-08-22T17:44:30.000"/>
        <d v="2019-08-23T18:21:13.000"/>
        <d v="2019-08-25T18:18:46.000"/>
        <d v="2019-08-26T18:13:54.000"/>
        <d v="2019-08-27T18:26:58.000"/>
        <d v="2019-08-28T18:19:02.000"/>
        <d v="2019-08-29T17:57:11.000"/>
        <d v="2019-08-30T17:59:41.000"/>
        <d v="2019-09-05T17:59:33.000"/>
        <d v="2019-09-06T17:48:06.000"/>
        <d v="2019-09-07T17:58:12.000"/>
        <d v="2019-09-08T18:03:51.000"/>
        <d v="2019-09-09T17:36:05.000"/>
        <d v="2019-09-10T18:24:35.000"/>
        <d v="2019-09-14T18:03:17.000"/>
        <d v="2019-09-15T17:40:57.000"/>
        <d v="2019-09-17T18:02:51.000"/>
        <d v="2019-09-19T18:26:25.000"/>
        <d v="2019-09-20T17:51:14.000"/>
        <d v="2019-09-24T18:27:40.000"/>
        <d v="2019-09-25T17:32:46.000"/>
        <d v="2019-09-26T18:09:55.000"/>
        <d v="2019-09-27T17:47:24.000"/>
        <d v="2019-10-04T18:19:23.000"/>
        <d v="2019-10-05T17:53:32.000"/>
        <d v="2019-10-06T17:42:11.000"/>
        <d v="2019-10-07T18:04:48.000"/>
        <d v="2019-10-08T17:51:57.000"/>
        <d v="2019-10-09T18:00:41.000"/>
        <d v="2019-10-10T18:24:51.000"/>
      </sharedItems>
      <fieldGroup par="66" base="22">
        <rangePr groupBy="hours" autoEnd="1" autoStart="1" startDate="2019-08-09T18:28:29.000" endDate="2019-10-10T18:24:51.000"/>
        <groupItems count="26">
          <s v="&lt;8/9/2019"/>
          <s v="12 AM"/>
          <s v="1 AM"/>
          <s v="2 AM"/>
          <s v="3 AM"/>
          <s v="4 AM"/>
          <s v="5 AM"/>
          <s v="6 AM"/>
          <s v="7 AM"/>
          <s v="8 AM"/>
          <s v="9 AM"/>
          <s v="10 AM"/>
          <s v="11 AM"/>
          <s v="12 PM"/>
          <s v="1 PM"/>
          <s v="2 PM"/>
          <s v="3 PM"/>
          <s v="4 PM"/>
          <s v="5 PM"/>
          <s v="6 PM"/>
          <s v="7 PM"/>
          <s v="8 PM"/>
          <s v="9 PM"/>
          <s v="10 PM"/>
          <s v="11 PM"/>
          <s v="&gt;10/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9T18:28:29.000" endDate="2019-10-10T18:24:51.000"/>
        <groupItems count="368">
          <s v="&lt;8/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19"/>
        </groupItems>
      </fieldGroup>
    </cacheField>
    <cacheField name="Months" databaseField="0">
      <sharedItems containsMixedTypes="0" count="0"/>
      <fieldGroup base="22">
        <rangePr groupBy="months" autoEnd="1" autoStart="1" startDate="2019-08-09T18:28:29.000" endDate="2019-10-10T18:24:51.000"/>
        <groupItems count="14">
          <s v="&lt;8/9/2019"/>
          <s v="Jan"/>
          <s v="Feb"/>
          <s v="Mar"/>
          <s v="Apr"/>
          <s v="May"/>
          <s v="Jun"/>
          <s v="Jul"/>
          <s v="Aug"/>
          <s v="Sep"/>
          <s v="Oct"/>
          <s v="Nov"/>
          <s v="Dec"/>
          <s v="&gt;10/10/2019"/>
        </groupItems>
      </fieldGroup>
    </cacheField>
    <cacheField name="Years" databaseField="0">
      <sharedItems containsMixedTypes="0" count="0"/>
      <fieldGroup base="22">
        <rangePr groupBy="years" autoEnd="1" autoStart="1" startDate="2019-08-09T18:28:29.000" endDate="2019-10-10T18:24:51.000"/>
        <groupItems count="3">
          <s v="&lt;8/9/2019"/>
          <s v="2019"/>
          <s v="&gt;10/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lisa_stauber"/>
    <s v="lisa_stauber"/>
    <m/>
    <m/>
    <m/>
    <m/>
    <m/>
    <m/>
    <m/>
    <m/>
    <s v="No"/>
    <n v="3"/>
    <m/>
    <m/>
    <x v="0"/>
    <d v="2019-08-19T13:24:06.000"/>
    <s v="HEY Bloggers- FREE Instagram conference happening next month! 💸 I'll be there at #LaterCon on Sept 12 ! 16 speakers 🎤 No travel required. ✈️ You don't want to miss this (srsly tho). Join me: https://t.co/A2zliqI0w1 #blogelevated #houstonbloggers #bloglife"/>
    <s v="https://clicktotweet.com/hJ2bN+"/>
    <s v="clicktotweet.com"/>
    <x v="0"/>
    <m/>
    <s v="http://pbs.twimg.com/profile_images/752700571077849088/-Qiei2oV_normal.jpg"/>
    <x v="0"/>
    <s v="https://twitter.com/#!/lisa_stauber/status/1163441511041851393"/>
    <m/>
    <m/>
    <s v="1163441511041851393"/>
    <m/>
    <b v="0"/>
    <n v="0"/>
    <s v=""/>
    <b v="0"/>
    <s v="en"/>
    <m/>
    <s v=""/>
    <b v="0"/>
    <n v="0"/>
    <s v=""/>
    <s v="Twitter Web Client"/>
    <b v="0"/>
    <s v="1163441511041851393"/>
    <s v="Tweet"/>
    <n v="0"/>
    <n v="0"/>
    <m/>
    <m/>
    <m/>
    <m/>
    <m/>
    <m/>
    <m/>
    <m/>
    <n v="1"/>
    <s v="2"/>
    <s v="2"/>
    <n v="1"/>
    <n v="2.9411764705882355"/>
    <n v="1"/>
    <n v="2.9411764705882355"/>
    <n v="0"/>
    <n v="0"/>
    <n v="32"/>
    <n v="94.11764705882354"/>
    <n v="34"/>
  </r>
  <r>
    <s v="ganeshjacharya"/>
    <s v="ganeshjacharya"/>
    <m/>
    <m/>
    <m/>
    <m/>
    <m/>
    <m/>
    <m/>
    <m/>
    <s v="No"/>
    <n v="4"/>
    <m/>
    <m/>
    <x v="0"/>
    <d v="2019-10-08T04:43:22.000"/>
    <s v="||ॐ||_x000a_List of 32 #DigitalMarketing #TwitterChats _x000a_#SEMRushChat Active_x000a_#SEOchatActive_x000a_#SEOTalkActive_x000a_#SMEChatActive… https://t.co/5jK1OwtHj4"/>
    <s v="https://twitter.com/i/web/status/1181429855709224961"/>
    <s v="twitter.com"/>
    <x v="1"/>
    <m/>
    <s v="http://pbs.twimg.com/profile_images/1151935741867352064/IYmEKYDq_normal.png"/>
    <x v="1"/>
    <s v="https://twitter.com/#!/ganeshjacharya/status/1181429855709224961"/>
    <m/>
    <m/>
    <s v="1181429855709224961"/>
    <m/>
    <b v="0"/>
    <n v="0"/>
    <s v=""/>
    <b v="0"/>
    <s v="en"/>
    <m/>
    <s v=""/>
    <b v="0"/>
    <n v="0"/>
    <s v=""/>
    <s v="Twitter Web App"/>
    <b v="1"/>
    <s v="1181429855709224961"/>
    <s v="Tweet"/>
    <n v="0"/>
    <n v="0"/>
    <m/>
    <m/>
    <m/>
    <m/>
    <m/>
    <m/>
    <m/>
    <m/>
    <n v="3"/>
    <s v="2"/>
    <s v="2"/>
    <n v="0"/>
    <n v="0"/>
    <n v="0"/>
    <n v="0"/>
    <n v="0"/>
    <n v="0"/>
    <n v="11"/>
    <n v="100"/>
    <n v="11"/>
  </r>
  <r>
    <s v="ganeshjacharya"/>
    <s v="ganeshjacharya"/>
    <m/>
    <m/>
    <m/>
    <m/>
    <m/>
    <m/>
    <m/>
    <m/>
    <s v="No"/>
    <n v="5"/>
    <m/>
    <m/>
    <x v="0"/>
    <d v="2019-10-08T04:59:50.000"/>
    <s v="||ॐ||_x000a_List of 32 (17 active) #DigitalMarketing #TwitterChats _x000a_#SEMRushChat Active_x000a_#SEOchatActive_x000a_#SEOTalkActive… https://t.co/VFhPkOj3d7"/>
    <s v="https://twitter.com/i/web/status/1181434002084962304"/>
    <s v="twitter.com"/>
    <x v="2"/>
    <m/>
    <s v="http://pbs.twimg.com/profile_images/1151935741867352064/IYmEKYDq_normal.png"/>
    <x v="2"/>
    <s v="https://twitter.com/#!/ganeshjacharya/status/1181434002084962304"/>
    <m/>
    <m/>
    <s v="1181434002084962304"/>
    <m/>
    <b v="0"/>
    <n v="0"/>
    <s v=""/>
    <b v="0"/>
    <s v="en"/>
    <m/>
    <s v=""/>
    <b v="0"/>
    <n v="0"/>
    <s v=""/>
    <s v="Twitter Web App"/>
    <b v="1"/>
    <s v="1181434002084962304"/>
    <s v="Tweet"/>
    <n v="0"/>
    <n v="0"/>
    <m/>
    <m/>
    <m/>
    <m/>
    <m/>
    <m/>
    <m/>
    <m/>
    <n v="3"/>
    <s v="2"/>
    <s v="2"/>
    <n v="0"/>
    <n v="0"/>
    <n v="0"/>
    <n v="0"/>
    <n v="0"/>
    <n v="0"/>
    <n v="12"/>
    <n v="100"/>
    <n v="12"/>
  </r>
  <r>
    <s v="ganeshjacharya"/>
    <s v="ganeshjacharya"/>
    <m/>
    <m/>
    <m/>
    <m/>
    <m/>
    <m/>
    <m/>
    <m/>
    <s v="No"/>
    <n v="6"/>
    <m/>
    <m/>
    <x v="0"/>
    <d v="2019-10-08T05:01:51.000"/>
    <s v="||ॐ||_x000a_List of 32 (17 active) #DigitalMarketing #TwitterChats _x000a_#SEMRushChat Active_x000a_#SEOchatActive_x000a_#SEOTalkActive… https://t.co/W8RNdjHTd1"/>
    <s v="https://twitter.com/i/web/status/1181434507402108929"/>
    <s v="twitter.com"/>
    <x v="2"/>
    <m/>
    <s v="http://pbs.twimg.com/profile_images/1151935741867352064/IYmEKYDq_normal.png"/>
    <x v="3"/>
    <s v="https://twitter.com/#!/ganeshjacharya/status/1181434507402108929"/>
    <m/>
    <m/>
    <s v="1181434507402108929"/>
    <m/>
    <b v="0"/>
    <n v="0"/>
    <s v=""/>
    <b v="0"/>
    <s v="en"/>
    <m/>
    <s v=""/>
    <b v="0"/>
    <n v="0"/>
    <s v=""/>
    <s v="Twitter Web App"/>
    <b v="1"/>
    <s v="1181434507402108929"/>
    <s v="Tweet"/>
    <n v="0"/>
    <n v="0"/>
    <m/>
    <m/>
    <m/>
    <m/>
    <m/>
    <m/>
    <m/>
    <m/>
    <n v="3"/>
    <s v="2"/>
    <s v="2"/>
    <n v="0"/>
    <n v="0"/>
    <n v="0"/>
    <n v="0"/>
    <n v="0"/>
    <n v="0"/>
    <n v="12"/>
    <n v="100"/>
    <n v="12"/>
  </r>
  <r>
    <s v="sayyaychats"/>
    <s v="gosayyay"/>
    <m/>
    <m/>
    <m/>
    <m/>
    <m/>
    <m/>
    <m/>
    <m/>
    <s v="No"/>
    <n v="7"/>
    <m/>
    <m/>
    <x v="1"/>
    <d v="2019-08-09T18:28:29.000"/>
    <s v="3 days, 7 hrs, 31 min, &amp;amp; 36 sec until #BlogElevated with @BlogElevated https://t.co/al48aozl9j via @gosayyay https://t.co/IEBr0zFT8j"/>
    <s v="http://sayyay.us/sayyaychats/!BlogElevated with @BlogElevated"/>
    <s v="sayyay.us"/>
    <x v="3"/>
    <s v="https://pbs.twimg.com/media/EBjFqHRXYAIrg6k.jpg"/>
    <s v="https://pbs.twimg.com/media/EBjFqHRXYAIrg6k.jpg"/>
    <x v="4"/>
    <s v="https://twitter.com/#!/sayyaychats/status/1159894232833961984"/>
    <m/>
    <m/>
    <s v="1159894232833961984"/>
    <m/>
    <b v="0"/>
    <n v="0"/>
    <s v=""/>
    <b v="0"/>
    <s v="en"/>
    <m/>
    <s v=""/>
    <b v="0"/>
    <n v="0"/>
    <s v=""/>
    <s v="SayYay Social Countdown Pages"/>
    <b v="0"/>
    <s v="1159894232833961984"/>
    <s v="Tweet"/>
    <n v="0"/>
    <n v="0"/>
    <m/>
    <m/>
    <m/>
    <m/>
    <m/>
    <m/>
    <m/>
    <m/>
    <n v="37"/>
    <s v="1"/>
    <s v="1"/>
    <m/>
    <m/>
    <m/>
    <m/>
    <m/>
    <m/>
    <m/>
    <m/>
    <m/>
  </r>
  <r>
    <s v="sayyaychats"/>
    <s v="gosayyay"/>
    <m/>
    <m/>
    <m/>
    <m/>
    <m/>
    <m/>
    <m/>
    <m/>
    <s v="No"/>
    <n v="8"/>
    <m/>
    <m/>
    <x v="1"/>
    <d v="2019-08-10T17:37:10.000"/>
    <s v="2 days, 8 hrs, 22 min, &amp;amp; 54 sec until #BlogElevated with @BlogElevated https://t.co/al48aozl9j via @gosayyay https://t.co/vUew6cbNH6"/>
    <s v="http://sayyay.us/sayyaychats/!BlogElevated with @BlogElevated"/>
    <s v="sayyay.us"/>
    <x v="3"/>
    <s v="https://pbs.twimg.com/media/EBoDgOYWsAEBolJ.jpg"/>
    <s v="https://pbs.twimg.com/media/EBoDgOYWsAEBolJ.jpg"/>
    <x v="5"/>
    <s v="https://twitter.com/#!/sayyaychats/status/1160243707674791938"/>
    <m/>
    <m/>
    <s v="1160243707674791938"/>
    <m/>
    <b v="0"/>
    <n v="0"/>
    <s v=""/>
    <b v="0"/>
    <s v="en"/>
    <m/>
    <s v=""/>
    <b v="0"/>
    <n v="0"/>
    <s v=""/>
    <s v="SayYay Social Countdown Pages"/>
    <b v="0"/>
    <s v="1160243707674791938"/>
    <s v="Tweet"/>
    <n v="0"/>
    <n v="0"/>
    <m/>
    <m/>
    <m/>
    <m/>
    <m/>
    <m/>
    <m/>
    <m/>
    <n v="37"/>
    <s v="1"/>
    <s v="1"/>
    <m/>
    <m/>
    <m/>
    <m/>
    <m/>
    <m/>
    <m/>
    <m/>
    <m/>
  </r>
  <r>
    <s v="sayyaychats"/>
    <s v="gosayyay"/>
    <m/>
    <m/>
    <m/>
    <m/>
    <m/>
    <m/>
    <m/>
    <m/>
    <s v="No"/>
    <n v="9"/>
    <m/>
    <m/>
    <x v="1"/>
    <d v="2019-08-11T18:30:06.000"/>
    <s v="1 days, 7 hrs, 30 min, &amp;amp; 0 sec until #BlogElevated with @BlogElevated https://t.co/al48aozl9j via @gosayyay https://t.co/IWSVUBgKjP"/>
    <s v="http://sayyay.us/sayyaychats/!BlogElevated with @BlogElevated"/>
    <s v="sayyay.us"/>
    <x v="3"/>
    <s v="https://pbs.twimg.com/media/EBtZNNMXUAU7ov1.jpg"/>
    <s v="https://pbs.twimg.com/media/EBtZNNMXUAU7ov1.jpg"/>
    <x v="6"/>
    <s v="https://twitter.com/#!/sayyaychats/status/1160619414007558144"/>
    <m/>
    <m/>
    <s v="1160619414007558144"/>
    <m/>
    <b v="0"/>
    <n v="0"/>
    <s v=""/>
    <b v="0"/>
    <s v="en"/>
    <m/>
    <s v=""/>
    <b v="0"/>
    <n v="0"/>
    <s v=""/>
    <s v="SayYay Social Countdown Pages"/>
    <b v="0"/>
    <s v="1160619414007558144"/>
    <s v="Tweet"/>
    <n v="0"/>
    <n v="0"/>
    <m/>
    <m/>
    <m/>
    <m/>
    <m/>
    <m/>
    <m/>
    <m/>
    <n v="37"/>
    <s v="1"/>
    <s v="1"/>
    <m/>
    <m/>
    <m/>
    <m/>
    <m/>
    <m/>
    <m/>
    <m/>
    <m/>
  </r>
  <r>
    <s v="sayyaychats"/>
    <s v="gosayyay"/>
    <m/>
    <m/>
    <m/>
    <m/>
    <m/>
    <m/>
    <m/>
    <m/>
    <s v="No"/>
    <n v="10"/>
    <m/>
    <m/>
    <x v="1"/>
    <d v="2019-08-12T18:21:08.000"/>
    <s v="7 hours, 38 minutes, &amp;amp; 57 seconds until #BlogElevated with @BlogElevated https://t.co/al48aozl9j via @gosayyay https://t.co/77WHJl28Dv"/>
    <s v="http://sayyay.us/sayyaychats/!BlogElevated with @BlogElevated"/>
    <s v="sayyay.us"/>
    <x v="3"/>
    <s v="https://pbs.twimg.com/media/EBygvwuXUAAArSK.jpg"/>
    <s v="https://pbs.twimg.com/media/EBygvwuXUAAArSK.jpg"/>
    <x v="7"/>
    <s v="https://twitter.com/#!/sayyaychats/status/1160979547896131585"/>
    <m/>
    <m/>
    <s v="1160979547896131585"/>
    <m/>
    <b v="0"/>
    <n v="0"/>
    <s v=""/>
    <b v="0"/>
    <s v="en"/>
    <m/>
    <s v=""/>
    <b v="0"/>
    <n v="0"/>
    <s v=""/>
    <s v="SayYay Social Countdown Pages"/>
    <b v="0"/>
    <s v="1160979547896131585"/>
    <s v="Tweet"/>
    <n v="0"/>
    <n v="0"/>
    <m/>
    <m/>
    <m/>
    <m/>
    <m/>
    <m/>
    <m/>
    <m/>
    <n v="37"/>
    <s v="1"/>
    <s v="1"/>
    <m/>
    <m/>
    <m/>
    <m/>
    <m/>
    <m/>
    <m/>
    <m/>
    <m/>
  </r>
  <r>
    <s v="sayyaychats"/>
    <s v="gosayyay"/>
    <m/>
    <m/>
    <m/>
    <m/>
    <m/>
    <m/>
    <m/>
    <m/>
    <s v="No"/>
    <n v="11"/>
    <m/>
    <m/>
    <x v="1"/>
    <d v="2019-08-13T18:21:28.000"/>
    <s v="6 days, 7 hrs, 38 min, &amp;amp; 37 sec until #BlogElevated with @BlogElevated https://t.co/al48aozl9j via @gosayyay https://t.co/jdGQPqf196"/>
    <s v="http://sayyay.us/sayyaychats/!BlogElevated with @BlogElevated"/>
    <s v="sayyay.us"/>
    <x v="3"/>
    <s v="https://pbs.twimg.com/media/EB3qaWGXsAAasb_.jpg"/>
    <s v="https://pbs.twimg.com/media/EB3qaWGXsAAasb_.jpg"/>
    <x v="8"/>
    <s v="https://twitter.com/#!/sayyaychats/status/1161342018934779905"/>
    <m/>
    <m/>
    <s v="1161342018934779905"/>
    <m/>
    <b v="0"/>
    <n v="0"/>
    <s v=""/>
    <b v="0"/>
    <s v="en"/>
    <m/>
    <s v=""/>
    <b v="0"/>
    <n v="0"/>
    <s v=""/>
    <s v="SayYay Social Countdown Pages"/>
    <b v="0"/>
    <s v="1161342018934779905"/>
    <s v="Tweet"/>
    <n v="0"/>
    <n v="0"/>
    <m/>
    <m/>
    <m/>
    <m/>
    <m/>
    <m/>
    <m/>
    <m/>
    <n v="37"/>
    <s v="1"/>
    <s v="1"/>
    <m/>
    <m/>
    <m/>
    <m/>
    <m/>
    <m/>
    <m/>
    <m/>
    <m/>
  </r>
  <r>
    <s v="sayyaychats"/>
    <s v="gosayyay"/>
    <m/>
    <m/>
    <m/>
    <m/>
    <m/>
    <m/>
    <m/>
    <m/>
    <s v="No"/>
    <n v="12"/>
    <m/>
    <m/>
    <x v="1"/>
    <d v="2019-08-15T17:48:30.000"/>
    <s v="4 days, 8 hrs, 11 min, &amp;amp; 35 sec until #BlogElevated with @BlogElevated https://t.co/al48aozl9j via @gosayyay https://t.co/Ep82kDGS4z"/>
    <s v="http://sayyay.us/sayyaychats/!BlogElevated with @BlogElevated"/>
    <s v="sayyay.us"/>
    <x v="3"/>
    <s v="https://pbs.twimg.com/media/ECB2C6tW4AML6Ot.jpg"/>
    <s v="https://pbs.twimg.com/media/ECB2C6tW4AML6Ot.jpg"/>
    <x v="9"/>
    <s v="https://twitter.com/#!/sayyaychats/status/1162058498282348545"/>
    <m/>
    <m/>
    <s v="1162058498282348545"/>
    <m/>
    <b v="0"/>
    <n v="0"/>
    <s v=""/>
    <b v="0"/>
    <s v="en"/>
    <m/>
    <s v=""/>
    <b v="0"/>
    <n v="0"/>
    <s v=""/>
    <s v="SayYay Social Countdown Pages"/>
    <b v="0"/>
    <s v="1162058498282348545"/>
    <s v="Tweet"/>
    <n v="0"/>
    <n v="0"/>
    <m/>
    <m/>
    <m/>
    <m/>
    <m/>
    <m/>
    <m/>
    <m/>
    <n v="37"/>
    <s v="1"/>
    <s v="1"/>
    <m/>
    <m/>
    <m/>
    <m/>
    <m/>
    <m/>
    <m/>
    <m/>
    <m/>
  </r>
  <r>
    <s v="sayyaychats"/>
    <s v="gosayyay"/>
    <m/>
    <m/>
    <m/>
    <m/>
    <m/>
    <m/>
    <m/>
    <m/>
    <s v="No"/>
    <n v="13"/>
    <m/>
    <m/>
    <x v="1"/>
    <d v="2019-08-21T17:42:38.000"/>
    <s v="5 days, 8 hrs, 17 min, &amp;amp; 28 sec until #BlogElevated with @BlogElevated https://t.co/al48aozl9j via @gosayyay https://t.co/rbVVQdDIPi"/>
    <s v="http://sayyay.us/sayyaychats/!BlogElevated with @BlogElevated"/>
    <s v="sayyay.us"/>
    <x v="3"/>
    <s v="https://pbs.twimg.com/media/ECguPXFW4AYCTTq.jpg"/>
    <s v="https://pbs.twimg.com/media/ECguPXFW4AYCTTq.jpg"/>
    <x v="10"/>
    <s v="https://twitter.com/#!/sayyaychats/status/1164231346786570245"/>
    <m/>
    <m/>
    <s v="1164231346786570245"/>
    <m/>
    <b v="0"/>
    <n v="0"/>
    <s v=""/>
    <b v="0"/>
    <s v="en"/>
    <m/>
    <s v=""/>
    <b v="0"/>
    <n v="0"/>
    <s v=""/>
    <s v="SayYay Social Countdown Pages"/>
    <b v="0"/>
    <s v="1164231346786570245"/>
    <s v="Tweet"/>
    <n v="0"/>
    <n v="0"/>
    <m/>
    <m/>
    <m/>
    <m/>
    <m/>
    <m/>
    <m/>
    <m/>
    <n v="37"/>
    <s v="1"/>
    <s v="1"/>
    <m/>
    <m/>
    <m/>
    <m/>
    <m/>
    <m/>
    <m/>
    <m/>
    <m/>
  </r>
  <r>
    <s v="sayyaychats"/>
    <s v="gosayyay"/>
    <m/>
    <m/>
    <m/>
    <m/>
    <m/>
    <m/>
    <m/>
    <m/>
    <s v="No"/>
    <n v="14"/>
    <m/>
    <m/>
    <x v="1"/>
    <d v="2019-08-22T17:44:30.000"/>
    <s v="4 days, 8 hrs, 15 min, &amp;amp; 36 sec until #BlogElevated with @BlogElevated https://t.co/al48aozl9j via @gosayyay https://t.co/YmoKQRLLTN"/>
    <s v="http://sayyay.us/sayyaychats/!BlogElevated with @BlogElevated"/>
    <s v="sayyay.us"/>
    <x v="3"/>
    <s v="https://pbs.twimg.com/media/ECl4QhiXUAAx1jN.jpg"/>
    <s v="https://pbs.twimg.com/media/ECl4QhiXUAAx1jN.jpg"/>
    <x v="11"/>
    <s v="https://twitter.com/#!/sayyaychats/status/1164594205265682432"/>
    <m/>
    <m/>
    <s v="1164594205265682432"/>
    <m/>
    <b v="0"/>
    <n v="0"/>
    <s v=""/>
    <b v="0"/>
    <s v="en"/>
    <m/>
    <s v=""/>
    <b v="0"/>
    <n v="0"/>
    <s v=""/>
    <s v="SayYay Social Countdown Pages"/>
    <b v="0"/>
    <s v="1164594205265682432"/>
    <s v="Tweet"/>
    <n v="0"/>
    <n v="0"/>
    <m/>
    <m/>
    <m/>
    <m/>
    <m/>
    <m/>
    <m/>
    <m/>
    <n v="37"/>
    <s v="1"/>
    <s v="1"/>
    <m/>
    <m/>
    <m/>
    <m/>
    <m/>
    <m/>
    <m/>
    <m/>
    <m/>
  </r>
  <r>
    <s v="sayyaychats"/>
    <s v="gosayyay"/>
    <m/>
    <m/>
    <m/>
    <m/>
    <m/>
    <m/>
    <m/>
    <m/>
    <s v="No"/>
    <n v="15"/>
    <m/>
    <m/>
    <x v="1"/>
    <d v="2019-08-23T18:21:13.000"/>
    <s v="3 days, 7 hrs, 38 min, &amp;amp; 52 sec until #BlogElevated with @BlogElevated https://t.co/al48aozl9j via @gosayyay https://t.co/viYMk01zYi"/>
    <s v="http://sayyay.us/sayyaychats/!BlogElevated with @BlogElevated"/>
    <s v="sayyay.us"/>
    <x v="3"/>
    <s v="https://pbs.twimg.com/media/ECrKQOlXoAUQOtP.jpg"/>
    <s v="https://pbs.twimg.com/media/ECrKQOlXoAUQOtP.jpg"/>
    <x v="12"/>
    <s v="https://twitter.com/#!/sayyaychats/status/1164965835267616770"/>
    <m/>
    <m/>
    <s v="1164965835267616770"/>
    <m/>
    <b v="0"/>
    <n v="0"/>
    <s v=""/>
    <b v="0"/>
    <s v="en"/>
    <m/>
    <s v=""/>
    <b v="0"/>
    <n v="0"/>
    <s v=""/>
    <s v="SayYay Social Countdown Pages"/>
    <b v="0"/>
    <s v="1164965835267616770"/>
    <s v="Tweet"/>
    <n v="0"/>
    <n v="0"/>
    <m/>
    <m/>
    <m/>
    <m/>
    <m/>
    <m/>
    <m/>
    <m/>
    <n v="37"/>
    <s v="1"/>
    <s v="1"/>
    <m/>
    <m/>
    <m/>
    <m/>
    <m/>
    <m/>
    <m/>
    <m/>
    <m/>
  </r>
  <r>
    <s v="sayyaychats"/>
    <s v="gosayyay"/>
    <m/>
    <m/>
    <m/>
    <m/>
    <m/>
    <m/>
    <m/>
    <m/>
    <s v="No"/>
    <n v="16"/>
    <m/>
    <m/>
    <x v="1"/>
    <d v="2019-08-25T18:18:46.000"/>
    <s v="1 days, 7 hrs, 41 min, &amp;amp; 20 sec until #BlogElevated with @BlogElevated https://t.co/al48aozl9j via @gosayyay https://t.co/Mc2IOVtcGb"/>
    <s v="http://sayyay.us/sayyaychats/!BlogElevated with @BlogElevated"/>
    <s v="sayyay.us"/>
    <x v="3"/>
    <s v="https://pbs.twimg.com/media/EC1c3k5W4AEkbt8.jpg"/>
    <s v="https://pbs.twimg.com/media/EC1c3k5W4AEkbt8.jpg"/>
    <x v="13"/>
    <s v="https://twitter.com/#!/sayyaychats/status/1165689991172898816"/>
    <m/>
    <m/>
    <s v="1165689991172898816"/>
    <m/>
    <b v="0"/>
    <n v="0"/>
    <s v=""/>
    <b v="0"/>
    <s v="en"/>
    <m/>
    <s v=""/>
    <b v="0"/>
    <n v="0"/>
    <s v=""/>
    <s v="SayYay Social Countdown Pages"/>
    <b v="0"/>
    <s v="1165689991172898816"/>
    <s v="Tweet"/>
    <n v="0"/>
    <n v="0"/>
    <m/>
    <m/>
    <m/>
    <m/>
    <m/>
    <m/>
    <m/>
    <m/>
    <n v="37"/>
    <s v="1"/>
    <s v="1"/>
    <m/>
    <m/>
    <m/>
    <m/>
    <m/>
    <m/>
    <m/>
    <m/>
    <m/>
  </r>
  <r>
    <s v="sayyaychats"/>
    <s v="gosayyay"/>
    <m/>
    <m/>
    <m/>
    <m/>
    <m/>
    <m/>
    <m/>
    <m/>
    <s v="No"/>
    <n v="17"/>
    <m/>
    <m/>
    <x v="1"/>
    <d v="2019-08-26T18:13:54.000"/>
    <s v="7 hours, 46 minutes, &amp;amp; 12 seconds until #BlogElevated with @BlogElevated https://t.co/al48aozl9j via @gosayyay https://t.co/ytUIzHhaGA"/>
    <s v="http://sayyay.us/sayyaychats/!BlogElevated with @BlogElevated"/>
    <s v="sayyay.us"/>
    <x v="3"/>
    <s v="https://pbs.twimg.com/media/EC6lWGZXoAEcJpB.jpg"/>
    <s v="https://pbs.twimg.com/media/EC6lWGZXoAEcJpB.jpg"/>
    <x v="14"/>
    <s v="https://twitter.com/#!/sayyaychats/status/1166051154360504321"/>
    <m/>
    <m/>
    <s v="1166051154360504321"/>
    <m/>
    <b v="0"/>
    <n v="0"/>
    <s v=""/>
    <b v="0"/>
    <s v="en"/>
    <m/>
    <s v=""/>
    <b v="0"/>
    <n v="0"/>
    <s v=""/>
    <s v="SayYay Social Countdown Pages"/>
    <b v="0"/>
    <s v="1166051154360504321"/>
    <s v="Tweet"/>
    <n v="0"/>
    <n v="0"/>
    <m/>
    <m/>
    <m/>
    <m/>
    <m/>
    <m/>
    <m/>
    <m/>
    <n v="37"/>
    <s v="1"/>
    <s v="1"/>
    <m/>
    <m/>
    <m/>
    <m/>
    <m/>
    <m/>
    <m/>
    <m/>
    <m/>
  </r>
  <r>
    <s v="sayyaychats"/>
    <s v="gosayyay"/>
    <m/>
    <m/>
    <m/>
    <m/>
    <m/>
    <m/>
    <m/>
    <m/>
    <s v="No"/>
    <n v="18"/>
    <m/>
    <m/>
    <x v="1"/>
    <d v="2019-08-27T18:26:58.000"/>
    <s v="6 days, 7 hrs, 33 min, &amp;amp; 8 sec until #BlogElevated with @BlogElevated https://t.co/al48aozl9j via @gosayyay https://t.co/51npgqpygT"/>
    <s v="http://sayyay.us/sayyaychats/!BlogElevated with @BlogElevated"/>
    <s v="sayyay.us"/>
    <x v="3"/>
    <s v="https://pbs.twimg.com/media/EC_x7RyWwAAiBQ7.jpg"/>
    <s v="https://pbs.twimg.com/media/EC_x7RyWwAAiBQ7.jpg"/>
    <x v="15"/>
    <s v="https://twitter.com/#!/sayyaychats/status/1166416830879215620"/>
    <m/>
    <m/>
    <s v="1166416830879215620"/>
    <m/>
    <b v="0"/>
    <n v="0"/>
    <s v=""/>
    <b v="0"/>
    <s v="en"/>
    <m/>
    <s v=""/>
    <b v="0"/>
    <n v="0"/>
    <s v=""/>
    <s v="SayYay Social Countdown Pages"/>
    <b v="0"/>
    <s v="1166416830879215620"/>
    <s v="Tweet"/>
    <n v="0"/>
    <n v="0"/>
    <m/>
    <m/>
    <m/>
    <m/>
    <m/>
    <m/>
    <m/>
    <m/>
    <n v="37"/>
    <s v="1"/>
    <s v="1"/>
    <m/>
    <m/>
    <m/>
    <m/>
    <m/>
    <m/>
    <m/>
    <m/>
    <m/>
  </r>
  <r>
    <s v="sayyaychats"/>
    <s v="gosayyay"/>
    <m/>
    <m/>
    <m/>
    <m/>
    <m/>
    <m/>
    <m/>
    <m/>
    <s v="No"/>
    <n v="19"/>
    <m/>
    <m/>
    <x v="1"/>
    <d v="2019-08-28T18:19:02.000"/>
    <s v="5 days, 7 hrs, 41 min, &amp;amp; 4 sec until #BlogElevated with @BlogElevated https://t.co/al48aozl9j via @gosayyay https://t.co/LoKeUpnSXJ"/>
    <s v="http://sayyay.us/sayyaychats/!BlogElevated with @BlogElevated"/>
    <s v="sayyay.us"/>
    <x v="3"/>
    <s v="https://pbs.twimg.com/media/EDE5s31XUAAvMFO.jpg"/>
    <s v="https://pbs.twimg.com/media/EDE5s31XUAAvMFO.jpg"/>
    <x v="16"/>
    <s v="https://twitter.com/#!/sayyaychats/status/1166777223271124993"/>
    <m/>
    <m/>
    <s v="1166777223271124993"/>
    <m/>
    <b v="0"/>
    <n v="0"/>
    <s v=""/>
    <b v="0"/>
    <s v="en"/>
    <m/>
    <s v=""/>
    <b v="0"/>
    <n v="0"/>
    <s v=""/>
    <s v="SayYay Social Countdown Pages"/>
    <b v="0"/>
    <s v="1166777223271124993"/>
    <s v="Tweet"/>
    <n v="0"/>
    <n v="0"/>
    <m/>
    <m/>
    <m/>
    <m/>
    <m/>
    <m/>
    <m/>
    <m/>
    <n v="37"/>
    <s v="1"/>
    <s v="1"/>
    <m/>
    <m/>
    <m/>
    <m/>
    <m/>
    <m/>
    <m/>
    <m/>
    <m/>
  </r>
  <r>
    <s v="sayyaychats"/>
    <s v="gosayyay"/>
    <m/>
    <m/>
    <m/>
    <m/>
    <m/>
    <m/>
    <m/>
    <m/>
    <s v="No"/>
    <n v="20"/>
    <m/>
    <m/>
    <x v="1"/>
    <d v="2019-08-29T17:57:11.000"/>
    <s v="4 days, 8 hrs, 2 min, &amp;amp; 54 sec until #BlogElevated with @BlogElevated https://t.co/al48aozl9j via @gosayyay https://t.co/CrQGvLIi3P"/>
    <s v="http://sayyay.us/sayyaychats/!BlogElevated with @BlogElevated"/>
    <s v="sayyay.us"/>
    <x v="3"/>
    <s v="https://pbs.twimg.com/media/EDJ-SmxWsAAiWJa.jpg"/>
    <s v="https://pbs.twimg.com/media/EDJ-SmxWsAAiWJa.jpg"/>
    <x v="17"/>
    <s v="https://twitter.com/#!/sayyaychats/status/1167134113163370497"/>
    <m/>
    <m/>
    <s v="1167134113163370497"/>
    <m/>
    <b v="0"/>
    <n v="0"/>
    <s v=""/>
    <b v="0"/>
    <s v="en"/>
    <m/>
    <s v=""/>
    <b v="0"/>
    <n v="0"/>
    <s v=""/>
    <s v="SayYay Social Countdown Pages"/>
    <b v="0"/>
    <s v="1167134113163370497"/>
    <s v="Tweet"/>
    <n v="0"/>
    <n v="0"/>
    <m/>
    <m/>
    <m/>
    <m/>
    <m/>
    <m/>
    <m/>
    <m/>
    <n v="37"/>
    <s v="1"/>
    <s v="1"/>
    <m/>
    <m/>
    <m/>
    <m/>
    <m/>
    <m/>
    <m/>
    <m/>
    <m/>
  </r>
  <r>
    <s v="sayyaychats"/>
    <s v="gosayyay"/>
    <m/>
    <m/>
    <m/>
    <m/>
    <m/>
    <m/>
    <m/>
    <m/>
    <s v="No"/>
    <n v="21"/>
    <m/>
    <m/>
    <x v="1"/>
    <d v="2019-08-30T17:59:41.000"/>
    <s v="3 days, 8 hours, &amp;amp; 25 seconds until #BlogElevated with @BlogElevated https://t.co/al48aozl9j via @gosayyay https://t.co/NZOJEckjkE"/>
    <s v="http://sayyay.us/sayyaychats/!BlogElevated with @BlogElevated"/>
    <s v="sayyay.us"/>
    <x v="3"/>
    <s v="https://pbs.twimg.com/media/EDPIc4QX4AMUWJm.jpg"/>
    <s v="https://pbs.twimg.com/media/EDPIc4QX4AMUWJm.jpg"/>
    <x v="18"/>
    <s v="https://twitter.com/#!/sayyaychats/status/1167497128744239104"/>
    <m/>
    <m/>
    <s v="1167497128744239104"/>
    <m/>
    <b v="0"/>
    <n v="0"/>
    <s v=""/>
    <b v="0"/>
    <s v="en"/>
    <m/>
    <s v=""/>
    <b v="0"/>
    <n v="0"/>
    <s v=""/>
    <s v="SayYay Social Countdown Pages"/>
    <b v="0"/>
    <s v="1167497128744239104"/>
    <s v="Tweet"/>
    <n v="0"/>
    <n v="0"/>
    <m/>
    <m/>
    <m/>
    <m/>
    <m/>
    <m/>
    <m/>
    <m/>
    <n v="37"/>
    <s v="1"/>
    <s v="1"/>
    <m/>
    <m/>
    <m/>
    <m/>
    <m/>
    <m/>
    <m/>
    <m/>
    <m/>
  </r>
  <r>
    <s v="sayyaychats"/>
    <s v="gosayyay"/>
    <m/>
    <m/>
    <m/>
    <m/>
    <m/>
    <m/>
    <m/>
    <m/>
    <s v="No"/>
    <n v="22"/>
    <m/>
    <m/>
    <x v="1"/>
    <d v="2019-09-05T17:59:33.000"/>
    <s v="4 days, 8 hours, &amp;amp; 32 seconds until #BlogElevated with @BlogElevated https://t.co/al48aozl9j via @gosayyay https://t.co/pTwYMYgCfN"/>
    <s v="http://sayyay.us/sayyaychats/!BlogElevated with @BlogElevated"/>
    <s v="sayyay.us"/>
    <x v="3"/>
    <s v="https://pbs.twimg.com/media/EDuB9oRWkAUvUGP.jpg"/>
    <s v="https://pbs.twimg.com/media/EDuB9oRWkAUvUGP.jpg"/>
    <x v="19"/>
    <s v="https://twitter.com/#!/sayyaychats/status/1169671425462026243"/>
    <m/>
    <m/>
    <s v="1169671425462026243"/>
    <m/>
    <b v="0"/>
    <n v="0"/>
    <s v=""/>
    <b v="0"/>
    <s v="en"/>
    <m/>
    <s v=""/>
    <b v="0"/>
    <n v="0"/>
    <s v=""/>
    <s v="SayYay Social Countdown Pages"/>
    <b v="0"/>
    <s v="1169671425462026243"/>
    <s v="Tweet"/>
    <n v="0"/>
    <n v="0"/>
    <m/>
    <m/>
    <m/>
    <m/>
    <m/>
    <m/>
    <m/>
    <m/>
    <n v="37"/>
    <s v="1"/>
    <s v="1"/>
    <m/>
    <m/>
    <m/>
    <m/>
    <m/>
    <m/>
    <m/>
    <m/>
    <m/>
  </r>
  <r>
    <s v="sayyaychats"/>
    <s v="gosayyay"/>
    <m/>
    <m/>
    <m/>
    <m/>
    <m/>
    <m/>
    <m/>
    <m/>
    <s v="No"/>
    <n v="23"/>
    <m/>
    <m/>
    <x v="1"/>
    <d v="2019-09-06T17:48:06.000"/>
    <s v="3 days, 8 hrs, 12 min, &amp;amp; 0 sec until #BlogElevated with @BlogElevated https://t.co/al48aozl9j via @gosayyay https://t.co/HbZKfJ09w1"/>
    <s v="http://sayyay.us/sayyaychats/!BlogElevated with @BlogElevated"/>
    <s v="sayyay.us"/>
    <x v="3"/>
    <s v="https://pbs.twimg.com/media/EDzI7gQWsAEiuEp.jpg"/>
    <s v="https://pbs.twimg.com/media/EDzI7gQWsAEiuEp.jpg"/>
    <x v="20"/>
    <s v="https://twitter.com/#!/sayyaychats/status/1170030929655541760"/>
    <m/>
    <m/>
    <s v="1170030929655541760"/>
    <m/>
    <b v="0"/>
    <n v="0"/>
    <s v=""/>
    <b v="0"/>
    <s v="en"/>
    <m/>
    <s v=""/>
    <b v="0"/>
    <n v="0"/>
    <s v=""/>
    <s v="SayYay Social Countdown Pages"/>
    <b v="0"/>
    <s v="1170030929655541760"/>
    <s v="Tweet"/>
    <n v="0"/>
    <n v="0"/>
    <m/>
    <m/>
    <m/>
    <m/>
    <m/>
    <m/>
    <m/>
    <m/>
    <n v="37"/>
    <s v="1"/>
    <s v="1"/>
    <m/>
    <m/>
    <m/>
    <m/>
    <m/>
    <m/>
    <m/>
    <m/>
    <m/>
  </r>
  <r>
    <s v="sayyaychats"/>
    <s v="gosayyay"/>
    <m/>
    <m/>
    <m/>
    <m/>
    <m/>
    <m/>
    <m/>
    <m/>
    <s v="No"/>
    <n v="24"/>
    <m/>
    <m/>
    <x v="1"/>
    <d v="2019-09-07T17:58:12.000"/>
    <s v="2 days, 8 hrs, 1 min, &amp;amp; 54 sec until #BlogElevated with @BlogElevated https://t.co/al48aozl9j via @gosayyay https://t.co/TomQlT17IS"/>
    <s v="http://sayyay.us/sayyaychats/!BlogElevated with @BlogElevated"/>
    <s v="sayyay.us"/>
    <x v="3"/>
    <s v="https://pbs.twimg.com/media/ED4U1H-W4AA5S8B.jpg"/>
    <s v="https://pbs.twimg.com/media/ED4U1H-W4AA5S8B.jpg"/>
    <x v="21"/>
    <s v="https://twitter.com/#!/sayyaychats/status/1170395857939812353"/>
    <m/>
    <m/>
    <s v="1170395857939812353"/>
    <m/>
    <b v="0"/>
    <n v="0"/>
    <s v=""/>
    <b v="0"/>
    <s v="en"/>
    <m/>
    <s v=""/>
    <b v="0"/>
    <n v="0"/>
    <s v=""/>
    <s v="SayYay Social Countdown Pages"/>
    <b v="0"/>
    <s v="1170395857939812353"/>
    <s v="Tweet"/>
    <n v="0"/>
    <n v="0"/>
    <m/>
    <m/>
    <m/>
    <m/>
    <m/>
    <m/>
    <m/>
    <m/>
    <n v="37"/>
    <s v="1"/>
    <s v="1"/>
    <m/>
    <m/>
    <m/>
    <m/>
    <m/>
    <m/>
    <m/>
    <m/>
    <m/>
  </r>
  <r>
    <s v="sayyaychats"/>
    <s v="gosayyay"/>
    <m/>
    <m/>
    <m/>
    <m/>
    <m/>
    <m/>
    <m/>
    <m/>
    <s v="No"/>
    <n v="25"/>
    <m/>
    <m/>
    <x v="1"/>
    <d v="2019-09-08T18:03:51.000"/>
    <s v="1 days, 7 hrs, 56 min, &amp;amp; 14 sec until #BlogElevated with @BlogElevated https://t.co/al48aozl9j via @gosayyay https://t.co/t1kb3HI2xZ"/>
    <s v="http://sayyay.us/sayyaychats/!BlogElevated with @BlogElevated"/>
    <s v="sayyay.us"/>
    <x v="3"/>
    <s v="https://pbs.twimg.com/media/ED9ftpsXYAAzeNC.jpg"/>
    <s v="https://pbs.twimg.com/media/ED9ftpsXYAAzeNC.jpg"/>
    <x v="22"/>
    <s v="https://twitter.com/#!/sayyaychats/status/1170759667712176133"/>
    <m/>
    <m/>
    <s v="1170759667712176133"/>
    <m/>
    <b v="0"/>
    <n v="0"/>
    <s v=""/>
    <b v="0"/>
    <s v="en"/>
    <m/>
    <s v=""/>
    <b v="0"/>
    <n v="0"/>
    <s v=""/>
    <s v="SayYay Social Countdown Pages"/>
    <b v="0"/>
    <s v="1170759667712176133"/>
    <s v="Tweet"/>
    <n v="0"/>
    <n v="0"/>
    <m/>
    <m/>
    <m/>
    <m/>
    <m/>
    <m/>
    <m/>
    <m/>
    <n v="37"/>
    <s v="1"/>
    <s v="1"/>
    <m/>
    <m/>
    <m/>
    <m/>
    <m/>
    <m/>
    <m/>
    <m/>
    <m/>
  </r>
  <r>
    <s v="sayyaychats"/>
    <s v="gosayyay"/>
    <m/>
    <m/>
    <m/>
    <m/>
    <m/>
    <m/>
    <m/>
    <m/>
    <s v="No"/>
    <n v="26"/>
    <m/>
    <m/>
    <x v="1"/>
    <d v="2019-09-09T17:36:05.000"/>
    <s v="8 hours, 24 minutes, &amp;amp; 1 seconds until #BlogElevated with @BlogElevated https://t.co/al48aozl9j via @gosayyay https://t.co/sJ6NYB5bG0"/>
    <s v="http://sayyay.us/sayyaychats/!BlogElevated with @BlogElevated"/>
    <s v="sayyay.us"/>
    <x v="3"/>
    <s v="https://pbs.twimg.com/media/EECi8uzXoAADkbF.jpg"/>
    <s v="https://pbs.twimg.com/media/EECi8uzXoAADkbF.jpg"/>
    <x v="23"/>
    <s v="https://twitter.com/#!/sayyaychats/status/1171115068655882240"/>
    <m/>
    <m/>
    <s v="1171115068655882240"/>
    <m/>
    <b v="0"/>
    <n v="0"/>
    <s v=""/>
    <b v="0"/>
    <s v="en"/>
    <m/>
    <s v=""/>
    <b v="0"/>
    <n v="0"/>
    <s v=""/>
    <s v="SayYay Social Countdown Pages"/>
    <b v="0"/>
    <s v="1171115068655882240"/>
    <s v="Tweet"/>
    <n v="0"/>
    <n v="0"/>
    <m/>
    <m/>
    <m/>
    <m/>
    <m/>
    <m/>
    <m/>
    <m/>
    <n v="37"/>
    <s v="1"/>
    <s v="1"/>
    <m/>
    <m/>
    <m/>
    <m/>
    <m/>
    <m/>
    <m/>
    <m/>
    <m/>
  </r>
  <r>
    <s v="sayyaychats"/>
    <s v="gosayyay"/>
    <m/>
    <m/>
    <m/>
    <m/>
    <m/>
    <m/>
    <m/>
    <m/>
    <s v="No"/>
    <n v="27"/>
    <m/>
    <m/>
    <x v="1"/>
    <d v="2019-09-10T18:24:35.000"/>
    <s v="6 days, 7 hrs, 35 min, &amp;amp; 31 sec until #BlogElevated with @BlogElevated https://t.co/al48aohJKJ via @gosayyay https://t.co/F7Y7PXbseL"/>
    <s v="http://sayyay.us/sayyaychats/!BlogElevated with @BlogElevated"/>
    <s v="sayyay.us"/>
    <x v="3"/>
    <s v="https://pbs.twimg.com/media/EEH3o77VUAEXemE.jpg"/>
    <s v="https://pbs.twimg.com/media/EEH3o77VUAEXemE.jpg"/>
    <x v="24"/>
    <s v="https://twitter.com/#!/sayyaychats/status/1171489663325835265"/>
    <m/>
    <m/>
    <s v="1171489663325835265"/>
    <m/>
    <b v="0"/>
    <n v="0"/>
    <s v=""/>
    <b v="0"/>
    <s v="en"/>
    <m/>
    <s v=""/>
    <b v="0"/>
    <n v="0"/>
    <s v=""/>
    <s v="SayYay Social Countdown Pages"/>
    <b v="0"/>
    <s v="1171489663325835265"/>
    <s v="Tweet"/>
    <n v="0"/>
    <n v="0"/>
    <m/>
    <m/>
    <m/>
    <m/>
    <m/>
    <m/>
    <m/>
    <m/>
    <n v="37"/>
    <s v="1"/>
    <s v="1"/>
    <m/>
    <m/>
    <m/>
    <m/>
    <m/>
    <m/>
    <m/>
    <m/>
    <m/>
  </r>
  <r>
    <s v="sayyaychats"/>
    <s v="gosayyay"/>
    <m/>
    <m/>
    <m/>
    <m/>
    <m/>
    <m/>
    <m/>
    <m/>
    <s v="No"/>
    <n v="28"/>
    <m/>
    <m/>
    <x v="1"/>
    <d v="2019-09-14T18:03:17.000"/>
    <s v="2 days, 7 hrs, 56 min, &amp;amp; 48 sec until #BlogElevated with @BlogElevated https://t.co/al48aozl9j via @gosayyay https://t.co/ZzSsgMYKS2"/>
    <s v="http://sayyay.us/sayyaychats/!BlogElevated with @BlogElevated"/>
    <s v="sayyay.us"/>
    <x v="3"/>
    <s v="https://pbs.twimg.com/media/EEcZIC8W4AEp5DC.jpg"/>
    <s v="https://pbs.twimg.com/media/EEcZIC8W4AEp5DC.jpg"/>
    <x v="25"/>
    <s v="https://twitter.com/#!/sayyaychats/status/1172933855378116610"/>
    <m/>
    <m/>
    <s v="1172933855378116610"/>
    <m/>
    <b v="0"/>
    <n v="0"/>
    <s v=""/>
    <b v="0"/>
    <s v="en"/>
    <m/>
    <s v=""/>
    <b v="0"/>
    <n v="0"/>
    <s v=""/>
    <s v="SayYay Social Countdown Pages"/>
    <b v="0"/>
    <s v="1172933855378116610"/>
    <s v="Tweet"/>
    <n v="0"/>
    <n v="0"/>
    <m/>
    <m/>
    <m/>
    <m/>
    <m/>
    <m/>
    <m/>
    <m/>
    <n v="37"/>
    <s v="1"/>
    <s v="1"/>
    <m/>
    <m/>
    <m/>
    <m/>
    <m/>
    <m/>
    <m/>
    <m/>
    <m/>
  </r>
  <r>
    <s v="sayyaychats"/>
    <s v="gosayyay"/>
    <m/>
    <m/>
    <m/>
    <m/>
    <m/>
    <m/>
    <m/>
    <m/>
    <s v="No"/>
    <n v="29"/>
    <m/>
    <m/>
    <x v="1"/>
    <d v="2019-09-15T17:40:57.000"/>
    <s v="1 days, 8 hrs, 19 min, &amp;amp; 8 sec until #BlogElevated with @BlogElevated https://t.co/al48aozl9j via @gosayyay https://t.co/ehomoXrMt5"/>
    <s v="http://sayyay.us/sayyaychats/!BlogElevated with @BlogElevated"/>
    <s v="sayyay.us"/>
    <x v="3"/>
    <s v="https://pbs.twimg.com/media/EEhdmg1W4AEJC6B.jpg"/>
    <s v="https://pbs.twimg.com/media/EEhdmg1W4AEJC6B.jpg"/>
    <x v="26"/>
    <s v="https://twitter.com/#!/sayyaychats/status/1173290620535955457"/>
    <m/>
    <m/>
    <s v="1173290620535955457"/>
    <m/>
    <b v="0"/>
    <n v="0"/>
    <s v=""/>
    <b v="0"/>
    <s v="en"/>
    <m/>
    <s v=""/>
    <b v="0"/>
    <n v="0"/>
    <s v=""/>
    <s v="SayYay Social Countdown Pages"/>
    <b v="0"/>
    <s v="1173290620535955457"/>
    <s v="Tweet"/>
    <n v="0"/>
    <n v="0"/>
    <m/>
    <m/>
    <m/>
    <m/>
    <m/>
    <m/>
    <m/>
    <m/>
    <n v="37"/>
    <s v="1"/>
    <s v="1"/>
    <m/>
    <m/>
    <m/>
    <m/>
    <m/>
    <m/>
    <m/>
    <m/>
    <m/>
  </r>
  <r>
    <s v="sayyaychats"/>
    <s v="gosayyay"/>
    <m/>
    <m/>
    <m/>
    <m/>
    <m/>
    <m/>
    <m/>
    <m/>
    <s v="No"/>
    <n v="30"/>
    <m/>
    <m/>
    <x v="1"/>
    <d v="2019-09-17T18:02:51.000"/>
    <s v="6 days, 7 hrs, 57 min, &amp;amp; 14 sec until #BlogElevated with @BlogElevated https://t.co/al48aozl9j via @gosayyay https://t.co/o4bPGsxxeF"/>
    <s v="http://sayyay.us/sayyaychats/!BlogElevated with @BlogElevated"/>
    <s v="sayyay.us"/>
    <x v="3"/>
    <s v="https://pbs.twimg.com/media/EEr1y6_X4AUc3WY.jpg"/>
    <s v="https://pbs.twimg.com/media/EEr1y6_X4AUc3WY.jpg"/>
    <x v="27"/>
    <s v="https://twitter.com/#!/sayyaychats/status/1174020909780340737"/>
    <m/>
    <m/>
    <s v="1174020909780340737"/>
    <m/>
    <b v="0"/>
    <n v="0"/>
    <s v=""/>
    <b v="0"/>
    <s v="en"/>
    <m/>
    <s v=""/>
    <b v="0"/>
    <n v="0"/>
    <s v=""/>
    <s v="SayYay Social Countdown Pages"/>
    <b v="0"/>
    <s v="1174020909780340737"/>
    <s v="Tweet"/>
    <n v="0"/>
    <n v="0"/>
    <m/>
    <m/>
    <m/>
    <m/>
    <m/>
    <m/>
    <m/>
    <m/>
    <n v="37"/>
    <s v="1"/>
    <s v="1"/>
    <m/>
    <m/>
    <m/>
    <m/>
    <m/>
    <m/>
    <m/>
    <m/>
    <m/>
  </r>
  <r>
    <s v="sayyaychats"/>
    <s v="gosayyay"/>
    <m/>
    <m/>
    <m/>
    <m/>
    <m/>
    <m/>
    <m/>
    <m/>
    <s v="No"/>
    <n v="31"/>
    <m/>
    <m/>
    <x v="1"/>
    <d v="2019-09-19T18:26:25.000"/>
    <s v="4 days, 7 hrs, 33 min, &amp;amp; 41 sec until #BlogElevated with @BlogElevated https://t.co/al48aozl9j via @gosayyay https://t.co/Tu4fVEgQGw"/>
    <s v="http://sayyay.us/sayyaychats/!BlogElevated with @BlogElevated"/>
    <s v="sayyay.us"/>
    <x v="3"/>
    <s v="https://pbs.twimg.com/media/EE2OXiWXoAAVmEB.jpg"/>
    <s v="https://pbs.twimg.com/media/EE2OXiWXoAAVmEB.jpg"/>
    <x v="28"/>
    <s v="https://twitter.com/#!/sayyaychats/status/1174751614185459712"/>
    <m/>
    <m/>
    <s v="1174751614185459712"/>
    <m/>
    <b v="0"/>
    <n v="0"/>
    <s v=""/>
    <b v="0"/>
    <s v="en"/>
    <m/>
    <s v=""/>
    <b v="0"/>
    <n v="0"/>
    <s v=""/>
    <s v="SayYay Social Countdown Pages"/>
    <b v="0"/>
    <s v="1174751614185459712"/>
    <s v="Tweet"/>
    <n v="0"/>
    <n v="0"/>
    <m/>
    <m/>
    <m/>
    <m/>
    <m/>
    <m/>
    <m/>
    <m/>
    <n v="37"/>
    <s v="1"/>
    <s v="1"/>
    <m/>
    <m/>
    <m/>
    <m/>
    <m/>
    <m/>
    <m/>
    <m/>
    <m/>
  </r>
  <r>
    <s v="sayyaychats"/>
    <s v="gosayyay"/>
    <m/>
    <m/>
    <m/>
    <m/>
    <m/>
    <m/>
    <m/>
    <m/>
    <s v="No"/>
    <n v="32"/>
    <m/>
    <m/>
    <x v="1"/>
    <d v="2019-09-20T17:51:14.000"/>
    <s v="3 days, 8 hrs, 8 min, &amp;amp; 51 sec until #BlogElevated with @BlogElevated https://t.co/al48aozl9j via @gosayyay https://t.co/56I1Hbk31R"/>
    <s v="http://sayyay.us/sayyaychats/!BlogElevated with @BlogElevated"/>
    <s v="sayyay.us"/>
    <x v="3"/>
    <s v="https://pbs.twimg.com/media/EE7P58_XkAASPdg.jpg"/>
    <s v="https://pbs.twimg.com/media/EE7P58_XkAASPdg.jpg"/>
    <x v="29"/>
    <s v="https://twitter.com/#!/sayyaychats/status/1175105148894568448"/>
    <m/>
    <m/>
    <s v="1175105148894568448"/>
    <m/>
    <b v="0"/>
    <n v="0"/>
    <s v=""/>
    <b v="0"/>
    <s v="en"/>
    <m/>
    <s v=""/>
    <b v="0"/>
    <n v="0"/>
    <s v=""/>
    <s v="SayYay Social Countdown Pages"/>
    <b v="0"/>
    <s v="1175105148894568448"/>
    <s v="Tweet"/>
    <n v="0"/>
    <n v="0"/>
    <m/>
    <m/>
    <m/>
    <m/>
    <m/>
    <m/>
    <m/>
    <m/>
    <n v="37"/>
    <s v="1"/>
    <s v="1"/>
    <m/>
    <m/>
    <m/>
    <m/>
    <m/>
    <m/>
    <m/>
    <m/>
    <m/>
  </r>
  <r>
    <s v="sayyaychats"/>
    <s v="gosayyay"/>
    <m/>
    <m/>
    <m/>
    <m/>
    <m/>
    <m/>
    <m/>
    <m/>
    <s v="No"/>
    <n v="33"/>
    <m/>
    <m/>
    <x v="1"/>
    <d v="2019-09-24T18:27:40.000"/>
    <s v="6 days, 7 hrs, 32 min, &amp;amp; 25 sec until #BlogElevated with @BlogElevated https://t.co/al48aozl9j via @gosayyay https://t.co/NEIk2v21zC"/>
    <s v="http://sayyay.us/sayyaychats/!BlogElevated with @BlogElevated"/>
    <s v="sayyay.us"/>
    <x v="3"/>
    <s v="https://pbs.twimg.com/media/EFP-mivWkAAUA2a.jpg"/>
    <s v="https://pbs.twimg.com/media/EFP-mivWkAAUA2a.jpg"/>
    <x v="30"/>
    <s v="https://twitter.com/#!/sayyaychats/status/1176563867301875714"/>
    <m/>
    <m/>
    <s v="1176563867301875714"/>
    <m/>
    <b v="0"/>
    <n v="0"/>
    <s v=""/>
    <b v="0"/>
    <s v="en"/>
    <m/>
    <s v=""/>
    <b v="0"/>
    <n v="0"/>
    <s v=""/>
    <s v="SayYay Social Countdown Pages"/>
    <b v="0"/>
    <s v="1176563867301875714"/>
    <s v="Tweet"/>
    <n v="0"/>
    <n v="0"/>
    <m/>
    <m/>
    <m/>
    <m/>
    <m/>
    <m/>
    <m/>
    <m/>
    <n v="37"/>
    <s v="1"/>
    <s v="1"/>
    <m/>
    <m/>
    <m/>
    <m/>
    <m/>
    <m/>
    <m/>
    <m/>
    <m/>
  </r>
  <r>
    <s v="sayyaychats"/>
    <s v="gosayyay"/>
    <m/>
    <m/>
    <m/>
    <m/>
    <m/>
    <m/>
    <m/>
    <m/>
    <s v="No"/>
    <n v="34"/>
    <m/>
    <m/>
    <x v="1"/>
    <d v="2019-09-25T17:32:46.000"/>
    <s v="5 days, 8 hrs, 28 min, &amp;amp; 11 sec until #BlogElevated with @BlogElevated https://t.co/al48aozl9j via @gosayyay https://t.co/prIO6Zc13q"/>
    <s v="http://sayyay.us/sayyaychats/!BlogElevated with @BlogElevated"/>
    <s v="sayyay.us"/>
    <x v="3"/>
    <s v="https://pbs.twimg.com/media/EFU7oHWWkAAcYHq.jpg"/>
    <s v="https://pbs.twimg.com/media/EFU7oHWWkAAcYHq.jpg"/>
    <x v="31"/>
    <s v="https://twitter.com/#!/sayyaychats/status/1176912441101430787"/>
    <m/>
    <m/>
    <s v="1176912441101430787"/>
    <m/>
    <b v="0"/>
    <n v="0"/>
    <s v=""/>
    <b v="0"/>
    <s v="en"/>
    <m/>
    <s v=""/>
    <b v="0"/>
    <n v="0"/>
    <s v=""/>
    <s v="SayYay Social Countdown Pages"/>
    <b v="0"/>
    <s v="1176912441101430787"/>
    <s v="Tweet"/>
    <n v="0"/>
    <n v="0"/>
    <m/>
    <m/>
    <m/>
    <m/>
    <m/>
    <m/>
    <m/>
    <m/>
    <n v="37"/>
    <s v="1"/>
    <s v="1"/>
    <m/>
    <m/>
    <m/>
    <m/>
    <m/>
    <m/>
    <m/>
    <m/>
    <m/>
  </r>
  <r>
    <s v="sayyaychats"/>
    <s v="gosayyay"/>
    <m/>
    <m/>
    <m/>
    <m/>
    <m/>
    <m/>
    <m/>
    <m/>
    <s v="No"/>
    <n v="35"/>
    <m/>
    <m/>
    <x v="1"/>
    <d v="2019-09-26T18:09:55.000"/>
    <s v="4 days, 7 hrs, 50 min, &amp;amp; 10 sec until #BlogElevated with @BlogElevated https://t.co/al48aozl9j via @gosayyay https://t.co/XwY7mS5bGJ"/>
    <s v="http://sayyay.us/sayyaychats/!BlogElevated with @BlogElevated"/>
    <s v="sayyay.us"/>
    <x v="3"/>
    <s v="https://pbs.twimg.com/media/EFaNuL7W4AUZaGh.jpg"/>
    <s v="https://pbs.twimg.com/media/EFaNuL7W4AUZaGh.jpg"/>
    <x v="32"/>
    <s v="https://twitter.com/#!/sayyaychats/status/1177284179274477568"/>
    <m/>
    <m/>
    <s v="1177284179274477568"/>
    <m/>
    <b v="0"/>
    <n v="0"/>
    <s v=""/>
    <b v="0"/>
    <s v="en"/>
    <m/>
    <s v=""/>
    <b v="0"/>
    <n v="0"/>
    <s v=""/>
    <s v="SayYay Social Countdown Pages"/>
    <b v="0"/>
    <s v="1177284179274477568"/>
    <s v="Tweet"/>
    <n v="0"/>
    <n v="0"/>
    <m/>
    <m/>
    <m/>
    <m/>
    <m/>
    <m/>
    <m/>
    <m/>
    <n v="37"/>
    <s v="1"/>
    <s v="1"/>
    <m/>
    <m/>
    <m/>
    <m/>
    <m/>
    <m/>
    <m/>
    <m/>
    <m/>
  </r>
  <r>
    <s v="sayyaychats"/>
    <s v="gosayyay"/>
    <m/>
    <m/>
    <m/>
    <m/>
    <m/>
    <m/>
    <m/>
    <m/>
    <s v="No"/>
    <n v="36"/>
    <m/>
    <m/>
    <x v="1"/>
    <d v="2019-09-27T17:47:24.000"/>
    <s v="3 days, 8 hrs, 12 min, &amp;amp; 41 sec until #BlogElevated with @BlogElevated https://t.co/al48aozl9j via @gosayyay https://t.co/fRQvAPz5nu"/>
    <s v="http://sayyay.us/sayyaychats/!BlogElevated with @BlogElevated"/>
    <s v="sayyay.us"/>
    <x v="3"/>
    <s v="https://pbs.twimg.com/media/EFfSKDXXkAErUpC.jpg"/>
    <s v="https://pbs.twimg.com/media/EFfSKDXXkAErUpC.jpg"/>
    <x v="33"/>
    <s v="https://twitter.com/#!/sayyaychats/status/1177640899108642817"/>
    <m/>
    <m/>
    <s v="1177640899108642817"/>
    <m/>
    <b v="0"/>
    <n v="0"/>
    <s v=""/>
    <b v="0"/>
    <s v="en"/>
    <m/>
    <s v=""/>
    <b v="0"/>
    <n v="0"/>
    <s v=""/>
    <s v="SayYay Social Countdown Pages"/>
    <b v="0"/>
    <s v="1177640899108642817"/>
    <s v="Tweet"/>
    <n v="0"/>
    <n v="0"/>
    <m/>
    <m/>
    <m/>
    <m/>
    <m/>
    <m/>
    <m/>
    <m/>
    <n v="37"/>
    <s v="1"/>
    <s v="1"/>
    <m/>
    <m/>
    <m/>
    <m/>
    <m/>
    <m/>
    <m/>
    <m/>
    <m/>
  </r>
  <r>
    <s v="sayyaychats"/>
    <s v="gosayyay"/>
    <m/>
    <m/>
    <m/>
    <m/>
    <m/>
    <m/>
    <m/>
    <m/>
    <s v="No"/>
    <n v="37"/>
    <m/>
    <m/>
    <x v="1"/>
    <d v="2019-10-04T18:19:23.000"/>
    <s v="3 days, 7 hrs, 40 min, &amp;amp; 42 sec until #BlogElevated with @BlogElevated https://t.co/al48aozl9j via @gosayyay https://t.co/RlOvdEwBfH"/>
    <s v="http://sayyay.us/sayyaychats/!BlogElevated with @BlogElevated"/>
    <s v="sayyay.us"/>
    <x v="3"/>
    <s v="https://pbs.twimg.com/media/EGDcmwVW4AENRnE.jpg"/>
    <s v="https://pbs.twimg.com/media/EGDcmwVW4AENRnE.jpg"/>
    <x v="34"/>
    <s v="https://twitter.com/#!/sayyaychats/status/1180185662227730439"/>
    <m/>
    <m/>
    <s v="1180185662227730439"/>
    <m/>
    <b v="0"/>
    <n v="0"/>
    <s v=""/>
    <b v="0"/>
    <s v="en"/>
    <m/>
    <s v=""/>
    <b v="0"/>
    <n v="0"/>
    <s v=""/>
    <s v="SayYay Social Countdown Pages"/>
    <b v="0"/>
    <s v="1180185662227730439"/>
    <s v="Tweet"/>
    <n v="0"/>
    <n v="0"/>
    <m/>
    <m/>
    <m/>
    <m/>
    <m/>
    <m/>
    <m/>
    <m/>
    <n v="37"/>
    <s v="1"/>
    <s v="1"/>
    <m/>
    <m/>
    <m/>
    <m/>
    <m/>
    <m/>
    <m/>
    <m/>
    <m/>
  </r>
  <r>
    <s v="sayyaychats"/>
    <s v="gosayyay"/>
    <m/>
    <m/>
    <m/>
    <m/>
    <m/>
    <m/>
    <m/>
    <m/>
    <s v="No"/>
    <n v="38"/>
    <m/>
    <m/>
    <x v="1"/>
    <d v="2019-10-05T17:53:32.000"/>
    <s v="2 days, 8 hrs, 6 min, &amp;amp; 33 sec until #BlogElevated with @BlogElevated https://t.co/al48aozl9j via @gosayyay https://t.co/l1AKvlbJxS"/>
    <s v="http://sayyay.us/sayyaychats/!BlogElevated with @BlogElevated"/>
    <s v="sayyay.us"/>
    <x v="3"/>
    <s v="https://pbs.twimg.com/media/EGIgR1pWoAYxW5G.jpg"/>
    <s v="https://pbs.twimg.com/media/EGIgR1pWoAYxW5G.jpg"/>
    <x v="35"/>
    <s v="https://twitter.com/#!/sayyaychats/status/1180541544597774337"/>
    <m/>
    <m/>
    <s v="1180541544597774337"/>
    <m/>
    <b v="0"/>
    <n v="0"/>
    <s v=""/>
    <b v="0"/>
    <s v="en"/>
    <m/>
    <s v=""/>
    <b v="0"/>
    <n v="0"/>
    <s v=""/>
    <s v="SayYay Social Countdown Pages"/>
    <b v="0"/>
    <s v="1180541544597774337"/>
    <s v="Tweet"/>
    <n v="0"/>
    <n v="0"/>
    <m/>
    <m/>
    <m/>
    <m/>
    <m/>
    <m/>
    <m/>
    <m/>
    <n v="37"/>
    <s v="1"/>
    <s v="1"/>
    <m/>
    <m/>
    <m/>
    <m/>
    <m/>
    <m/>
    <m/>
    <m/>
    <m/>
  </r>
  <r>
    <s v="sayyaychats"/>
    <s v="gosayyay"/>
    <m/>
    <m/>
    <m/>
    <m/>
    <m/>
    <m/>
    <m/>
    <m/>
    <s v="No"/>
    <n v="39"/>
    <m/>
    <m/>
    <x v="1"/>
    <d v="2019-10-06T17:42:11.000"/>
    <s v="1 days, 8 hrs, 17 min, &amp;amp; 54 sec until #BlogElevated with @BlogElevated https://t.co/al48aozl9j via @gosayyay https://t.co/CYAhL37iGT"/>
    <s v="http://sayyay.us/sayyaychats/!BlogElevated with @BlogElevated"/>
    <s v="sayyay.us"/>
    <x v="3"/>
    <s v="https://pbs.twimg.com/media/EGNnRcSWwAEK89X.jpg"/>
    <s v="https://pbs.twimg.com/media/EGNnRcSWwAEK89X.jpg"/>
    <x v="36"/>
    <s v="https://twitter.com/#!/sayyaychats/status/1180901078004637696"/>
    <m/>
    <m/>
    <s v="1180901078004637696"/>
    <m/>
    <b v="0"/>
    <n v="0"/>
    <s v=""/>
    <b v="0"/>
    <s v="en"/>
    <m/>
    <s v=""/>
    <b v="0"/>
    <n v="0"/>
    <s v=""/>
    <s v="SayYay Social Countdown Pages"/>
    <b v="0"/>
    <s v="1180901078004637696"/>
    <s v="Tweet"/>
    <n v="0"/>
    <n v="0"/>
    <m/>
    <m/>
    <m/>
    <m/>
    <m/>
    <m/>
    <m/>
    <m/>
    <n v="37"/>
    <s v="1"/>
    <s v="1"/>
    <m/>
    <m/>
    <m/>
    <m/>
    <m/>
    <m/>
    <m/>
    <m/>
    <m/>
  </r>
  <r>
    <s v="sayyaychats"/>
    <s v="gosayyay"/>
    <m/>
    <m/>
    <m/>
    <m/>
    <m/>
    <m/>
    <m/>
    <m/>
    <s v="No"/>
    <n v="40"/>
    <m/>
    <m/>
    <x v="1"/>
    <d v="2019-10-07T18:04:48.000"/>
    <s v="7 hours, 55 minutes, &amp;amp; 17 seconds until #BlogElevated with @BlogElevated https://t.co/al48aozl9j via @gosayyay https://t.co/Os3s2ZQfyS"/>
    <s v="http://sayyay.us/sayyaychats/!BlogElevated with @BlogElevated"/>
    <s v="sayyay.us"/>
    <x v="3"/>
    <s v="https://pbs.twimg.com/media/EGS2CYeXkAAp-x9.jpg"/>
    <s v="https://pbs.twimg.com/media/EGS2CYeXkAAp-x9.jpg"/>
    <x v="37"/>
    <s v="https://twitter.com/#!/sayyaychats/status/1181269156118831104"/>
    <m/>
    <m/>
    <s v="1181269156118831104"/>
    <m/>
    <b v="0"/>
    <n v="0"/>
    <s v=""/>
    <b v="0"/>
    <s v="en"/>
    <m/>
    <s v=""/>
    <b v="0"/>
    <n v="0"/>
    <s v=""/>
    <s v="SayYay Social Countdown Pages"/>
    <b v="0"/>
    <s v="1181269156118831104"/>
    <s v="Tweet"/>
    <n v="0"/>
    <n v="0"/>
    <m/>
    <m/>
    <m/>
    <m/>
    <m/>
    <m/>
    <m/>
    <m/>
    <n v="37"/>
    <s v="1"/>
    <s v="1"/>
    <m/>
    <m/>
    <m/>
    <m/>
    <m/>
    <m/>
    <m/>
    <m/>
    <m/>
  </r>
  <r>
    <s v="sayyaychats"/>
    <s v="gosayyay"/>
    <m/>
    <m/>
    <m/>
    <m/>
    <m/>
    <m/>
    <m/>
    <m/>
    <s v="No"/>
    <n v="41"/>
    <m/>
    <m/>
    <x v="1"/>
    <d v="2019-10-08T17:51:57.000"/>
    <s v="6 days, 8 hrs, 8 min, &amp;amp; 8 sec until #BlogElevated with @BlogElevated https://t.co/al48aozl9j via @gosayyay https://t.co/hTiD5UVG3w"/>
    <s v="http://sayyay.us/sayyaychats/!BlogElevated with @BlogElevated"/>
    <s v="sayyay.us"/>
    <x v="3"/>
    <s v="https://pbs.twimg.com/media/EGX8sBXXoAAcyWu.jpg"/>
    <s v="https://pbs.twimg.com/media/EGX8sBXXoAAcyWu.jpg"/>
    <x v="38"/>
    <s v="https://twitter.com/#!/sayyaychats/status/1181628311824453634"/>
    <m/>
    <m/>
    <s v="1181628311824453634"/>
    <m/>
    <b v="0"/>
    <n v="0"/>
    <s v=""/>
    <b v="0"/>
    <s v="en"/>
    <m/>
    <s v=""/>
    <b v="0"/>
    <n v="0"/>
    <s v=""/>
    <s v="SayYay Social Countdown Pages"/>
    <b v="0"/>
    <s v="1181628311824453634"/>
    <s v="Tweet"/>
    <n v="0"/>
    <n v="0"/>
    <m/>
    <m/>
    <m/>
    <m/>
    <m/>
    <m/>
    <m/>
    <m/>
    <n v="37"/>
    <s v="1"/>
    <s v="1"/>
    <m/>
    <m/>
    <m/>
    <m/>
    <m/>
    <m/>
    <m/>
    <m/>
    <m/>
  </r>
  <r>
    <s v="sayyaychats"/>
    <s v="gosayyay"/>
    <m/>
    <m/>
    <m/>
    <m/>
    <m/>
    <m/>
    <m/>
    <m/>
    <s v="No"/>
    <n v="42"/>
    <m/>
    <m/>
    <x v="1"/>
    <d v="2019-10-09T18:00:41.000"/>
    <s v="5 days, 7 hrs, 59 min, &amp;amp; 25 sec until #BlogElevated with @BlogElevated https://t.co/al48aozl9j via @gosayyay https://t.co/3nlNPLt790"/>
    <s v="http://sayyay.us/sayyaychats/!BlogElevated with @BlogElevated"/>
    <s v="sayyay.us"/>
    <x v="3"/>
    <s v="https://pbs.twimg.com/media/EGdIRlOWwAEbP8Y.jpg"/>
    <s v="https://pbs.twimg.com/media/EGdIRlOWwAEbP8Y.jpg"/>
    <x v="39"/>
    <s v="https://twitter.com/#!/sayyaychats/status/1181992895651422208"/>
    <m/>
    <m/>
    <s v="1181992895651422208"/>
    <m/>
    <b v="0"/>
    <n v="0"/>
    <s v=""/>
    <b v="0"/>
    <s v="en"/>
    <m/>
    <s v=""/>
    <b v="0"/>
    <n v="0"/>
    <s v=""/>
    <s v="SayYay Social Countdown Pages"/>
    <b v="0"/>
    <s v="1181992895651422208"/>
    <s v="Tweet"/>
    <n v="0"/>
    <n v="0"/>
    <m/>
    <m/>
    <m/>
    <m/>
    <m/>
    <m/>
    <m/>
    <m/>
    <n v="37"/>
    <s v="1"/>
    <s v="1"/>
    <m/>
    <m/>
    <m/>
    <m/>
    <m/>
    <m/>
    <m/>
    <m/>
    <m/>
  </r>
  <r>
    <s v="sayyaychats"/>
    <s v="gosayyay"/>
    <m/>
    <m/>
    <m/>
    <m/>
    <m/>
    <m/>
    <m/>
    <m/>
    <s v="No"/>
    <n v="43"/>
    <m/>
    <m/>
    <x v="1"/>
    <d v="2019-10-10T18:24:51.000"/>
    <s v="4 days, 7 hrs, 35 min, &amp;amp; 15 sec until #BlogElevated with @BlogElevated https://t.co/al48aozl9j via @gosayyay https://t.co/3ZcaPb4sN7"/>
    <s v="http://sayyay.us/sayyaychats/!BlogElevated with @BlogElevated"/>
    <s v="sayyay.us"/>
    <x v="3"/>
    <s v="https://pbs.twimg.com/media/EGiXZUpWsAAVghJ.jpg"/>
    <s v="https://pbs.twimg.com/media/EGiXZUpWsAAVghJ.jpg"/>
    <x v="40"/>
    <s v="https://twitter.com/#!/sayyaychats/status/1182361365018824704"/>
    <m/>
    <m/>
    <s v="1182361365018824704"/>
    <m/>
    <b v="0"/>
    <n v="0"/>
    <s v=""/>
    <b v="0"/>
    <s v="en"/>
    <m/>
    <s v=""/>
    <b v="0"/>
    <n v="0"/>
    <s v=""/>
    <s v="SayYay Social Countdown Pages"/>
    <b v="0"/>
    <s v="1182361365018824704"/>
    <s v="Tweet"/>
    <n v="0"/>
    <n v="0"/>
    <m/>
    <m/>
    <m/>
    <m/>
    <m/>
    <m/>
    <m/>
    <m/>
    <n v="3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3">
    <i>
      <x v="1"/>
    </i>
    <i r="1">
      <x v="8"/>
    </i>
    <i r="2">
      <x v="222"/>
    </i>
    <i r="3">
      <x v="19"/>
    </i>
    <i r="2">
      <x v="223"/>
    </i>
    <i r="3">
      <x v="18"/>
    </i>
    <i r="2">
      <x v="224"/>
    </i>
    <i r="3">
      <x v="19"/>
    </i>
    <i r="2">
      <x v="225"/>
    </i>
    <i r="3">
      <x v="19"/>
    </i>
    <i r="2">
      <x v="226"/>
    </i>
    <i r="3">
      <x v="19"/>
    </i>
    <i r="2">
      <x v="228"/>
    </i>
    <i r="3">
      <x v="18"/>
    </i>
    <i r="2">
      <x v="232"/>
    </i>
    <i r="3">
      <x v="14"/>
    </i>
    <i r="2">
      <x v="234"/>
    </i>
    <i r="3">
      <x v="18"/>
    </i>
    <i r="2">
      <x v="235"/>
    </i>
    <i r="3">
      <x v="18"/>
    </i>
    <i r="2">
      <x v="236"/>
    </i>
    <i r="3">
      <x v="19"/>
    </i>
    <i r="2">
      <x v="238"/>
    </i>
    <i r="3">
      <x v="19"/>
    </i>
    <i r="2">
      <x v="239"/>
    </i>
    <i r="3">
      <x v="19"/>
    </i>
    <i r="2">
      <x v="240"/>
    </i>
    <i r="3">
      <x v="19"/>
    </i>
    <i r="2">
      <x v="241"/>
    </i>
    <i r="3">
      <x v="19"/>
    </i>
    <i r="2">
      <x v="242"/>
    </i>
    <i r="3">
      <x v="18"/>
    </i>
    <i r="2">
      <x v="243"/>
    </i>
    <i r="3">
      <x v="18"/>
    </i>
    <i r="1">
      <x v="9"/>
    </i>
    <i r="2">
      <x v="249"/>
    </i>
    <i r="3">
      <x v="18"/>
    </i>
    <i r="2">
      <x v="250"/>
    </i>
    <i r="3">
      <x v="18"/>
    </i>
    <i r="2">
      <x v="251"/>
    </i>
    <i r="3">
      <x v="18"/>
    </i>
    <i r="2">
      <x v="252"/>
    </i>
    <i r="3">
      <x v="19"/>
    </i>
    <i r="2">
      <x v="253"/>
    </i>
    <i r="3">
      <x v="18"/>
    </i>
    <i r="2">
      <x v="254"/>
    </i>
    <i r="3">
      <x v="19"/>
    </i>
    <i r="2">
      <x v="258"/>
    </i>
    <i r="3">
      <x v="19"/>
    </i>
    <i r="2">
      <x v="259"/>
    </i>
    <i r="3">
      <x v="18"/>
    </i>
    <i r="2">
      <x v="261"/>
    </i>
    <i r="3">
      <x v="19"/>
    </i>
    <i r="2">
      <x v="263"/>
    </i>
    <i r="3">
      <x v="19"/>
    </i>
    <i r="2">
      <x v="264"/>
    </i>
    <i r="3">
      <x v="18"/>
    </i>
    <i r="2">
      <x v="268"/>
    </i>
    <i r="3">
      <x v="19"/>
    </i>
    <i r="2">
      <x v="269"/>
    </i>
    <i r="3">
      <x v="18"/>
    </i>
    <i r="2">
      <x v="270"/>
    </i>
    <i r="3">
      <x v="19"/>
    </i>
    <i r="2">
      <x v="271"/>
    </i>
    <i r="3">
      <x v="18"/>
    </i>
    <i r="1">
      <x v="10"/>
    </i>
    <i r="2">
      <x v="278"/>
    </i>
    <i r="3">
      <x v="19"/>
    </i>
    <i r="2">
      <x v="279"/>
    </i>
    <i r="3">
      <x v="18"/>
    </i>
    <i r="2">
      <x v="280"/>
    </i>
    <i r="3">
      <x v="18"/>
    </i>
    <i r="2">
      <x v="281"/>
    </i>
    <i r="3">
      <x v="19"/>
    </i>
    <i r="2">
      <x v="282"/>
    </i>
    <i r="3">
      <x v="5"/>
    </i>
    <i r="3">
      <x v="6"/>
    </i>
    <i r="3">
      <x v="18"/>
    </i>
    <i r="2">
      <x v="283"/>
    </i>
    <i r="3">
      <x v="19"/>
    </i>
    <i r="2">
      <x v="28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0" totalsRowShown="0" headerRowDxfId="368" dataDxfId="367">
  <autoFilter ref="A2:BL80"/>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8" totalsRowShown="0" headerRowDxfId="223" dataDxfId="222">
  <autoFilter ref="A1:F8"/>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F14" totalsRowShown="0" headerRowDxfId="214" dataDxfId="213">
  <autoFilter ref="A11:F14"/>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F27" totalsRowShown="0" headerRowDxfId="205" dataDxfId="204">
  <autoFilter ref="A17:F2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F40" totalsRowShown="0" headerRowDxfId="196" dataDxfId="195">
  <autoFilter ref="A30:F4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F53" totalsRowShown="0" headerRowDxfId="187" dataDxfId="186">
  <autoFilter ref="A43:F53"/>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F57" totalsRowShown="0" headerRowDxfId="178" dataDxfId="177">
  <autoFilter ref="A56:F57"/>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F61" totalsRowShown="0" headerRowDxfId="175" dataDxfId="174">
  <autoFilter ref="A59:F61"/>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4:F69" totalsRowShown="0" headerRowDxfId="160" dataDxfId="159">
  <autoFilter ref="A64:F69"/>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 totalsRowShown="0" headerRowDxfId="141" dataDxfId="140">
  <autoFilter ref="A1:G9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5" dataDxfId="314">
  <autoFilter ref="A2:BS7"/>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5" totalsRowShown="0" headerRowDxfId="132" dataDxfId="131">
  <autoFilter ref="A1:L1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3" totalsRowShown="0" headerRowDxfId="64" dataDxfId="63">
  <autoFilter ref="A2:BL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6" totalsRowShown="0" headerRowDxfId="70" dataDxfId="69">
  <autoFilter ref="A1:B6"/>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9" dataDxfId="268">
  <autoFilter ref="A1:C6"/>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icktotweet.com/hJ2bN+" TargetMode="External" /><Relationship Id="rId2" Type="http://schemas.openxmlformats.org/officeDocument/2006/relationships/hyperlink" Target="https://twitter.com/i/web/status/1181429855709224961" TargetMode="External" /><Relationship Id="rId3" Type="http://schemas.openxmlformats.org/officeDocument/2006/relationships/hyperlink" Target="https://twitter.com/i/web/status/1181434002084962304" TargetMode="External" /><Relationship Id="rId4" Type="http://schemas.openxmlformats.org/officeDocument/2006/relationships/hyperlink" Target="https://twitter.com/i/web/status/1181434507402108929" TargetMode="External" /><Relationship Id="rId5" Type="http://schemas.openxmlformats.org/officeDocument/2006/relationships/hyperlink" Target="https://pbs.twimg.com/media/EBjFqHRXYAIrg6k.jpg" TargetMode="External" /><Relationship Id="rId6" Type="http://schemas.openxmlformats.org/officeDocument/2006/relationships/hyperlink" Target="https://pbs.twimg.com/media/EBoDgOYWsAEBolJ.jpg" TargetMode="External" /><Relationship Id="rId7" Type="http://schemas.openxmlformats.org/officeDocument/2006/relationships/hyperlink" Target="https://pbs.twimg.com/media/EBtZNNMXUAU7ov1.jpg" TargetMode="External" /><Relationship Id="rId8" Type="http://schemas.openxmlformats.org/officeDocument/2006/relationships/hyperlink" Target="https://pbs.twimg.com/media/EBygvwuXUAAArSK.jpg" TargetMode="External" /><Relationship Id="rId9" Type="http://schemas.openxmlformats.org/officeDocument/2006/relationships/hyperlink" Target="https://pbs.twimg.com/media/EB3qaWGXsAAasb_.jpg" TargetMode="External" /><Relationship Id="rId10" Type="http://schemas.openxmlformats.org/officeDocument/2006/relationships/hyperlink" Target="https://pbs.twimg.com/media/ECB2C6tW4AML6Ot.jpg" TargetMode="External" /><Relationship Id="rId11" Type="http://schemas.openxmlformats.org/officeDocument/2006/relationships/hyperlink" Target="https://pbs.twimg.com/media/ECguPXFW4AYCTTq.jpg" TargetMode="External" /><Relationship Id="rId12" Type="http://schemas.openxmlformats.org/officeDocument/2006/relationships/hyperlink" Target="https://pbs.twimg.com/media/ECl4QhiXUAAx1jN.jpg" TargetMode="External" /><Relationship Id="rId13" Type="http://schemas.openxmlformats.org/officeDocument/2006/relationships/hyperlink" Target="https://pbs.twimg.com/media/ECrKQOlXoAUQOtP.jpg" TargetMode="External" /><Relationship Id="rId14" Type="http://schemas.openxmlformats.org/officeDocument/2006/relationships/hyperlink" Target="https://pbs.twimg.com/media/EC1c3k5W4AEkbt8.jpg" TargetMode="External" /><Relationship Id="rId15" Type="http://schemas.openxmlformats.org/officeDocument/2006/relationships/hyperlink" Target="https://pbs.twimg.com/media/EC6lWGZXoAEcJpB.jpg" TargetMode="External" /><Relationship Id="rId16" Type="http://schemas.openxmlformats.org/officeDocument/2006/relationships/hyperlink" Target="https://pbs.twimg.com/media/EC_x7RyWwAAiBQ7.jpg" TargetMode="External" /><Relationship Id="rId17" Type="http://schemas.openxmlformats.org/officeDocument/2006/relationships/hyperlink" Target="https://pbs.twimg.com/media/EDE5s31XUAAvMFO.jpg" TargetMode="External" /><Relationship Id="rId18" Type="http://schemas.openxmlformats.org/officeDocument/2006/relationships/hyperlink" Target="https://pbs.twimg.com/media/EDJ-SmxWsAAiWJa.jpg" TargetMode="External" /><Relationship Id="rId19" Type="http://schemas.openxmlformats.org/officeDocument/2006/relationships/hyperlink" Target="https://pbs.twimg.com/media/EDPIc4QX4AMUWJm.jpg" TargetMode="External" /><Relationship Id="rId20" Type="http://schemas.openxmlformats.org/officeDocument/2006/relationships/hyperlink" Target="https://pbs.twimg.com/media/EDuB9oRWkAUvUGP.jpg" TargetMode="External" /><Relationship Id="rId21" Type="http://schemas.openxmlformats.org/officeDocument/2006/relationships/hyperlink" Target="https://pbs.twimg.com/media/EDzI7gQWsAEiuEp.jpg" TargetMode="External" /><Relationship Id="rId22" Type="http://schemas.openxmlformats.org/officeDocument/2006/relationships/hyperlink" Target="https://pbs.twimg.com/media/ED4U1H-W4AA5S8B.jpg" TargetMode="External" /><Relationship Id="rId23" Type="http://schemas.openxmlformats.org/officeDocument/2006/relationships/hyperlink" Target="https://pbs.twimg.com/media/ED9ftpsXYAAzeNC.jpg" TargetMode="External" /><Relationship Id="rId24" Type="http://schemas.openxmlformats.org/officeDocument/2006/relationships/hyperlink" Target="https://pbs.twimg.com/media/EECi8uzXoAADkbF.jpg" TargetMode="External" /><Relationship Id="rId25" Type="http://schemas.openxmlformats.org/officeDocument/2006/relationships/hyperlink" Target="https://pbs.twimg.com/media/EEH3o77VUAEXemE.jpg" TargetMode="External" /><Relationship Id="rId26" Type="http://schemas.openxmlformats.org/officeDocument/2006/relationships/hyperlink" Target="https://pbs.twimg.com/media/EEcZIC8W4AEp5DC.jpg" TargetMode="External" /><Relationship Id="rId27" Type="http://schemas.openxmlformats.org/officeDocument/2006/relationships/hyperlink" Target="https://pbs.twimg.com/media/EEhdmg1W4AEJC6B.jpg" TargetMode="External" /><Relationship Id="rId28" Type="http://schemas.openxmlformats.org/officeDocument/2006/relationships/hyperlink" Target="https://pbs.twimg.com/media/EEr1y6_X4AUc3WY.jpg" TargetMode="External" /><Relationship Id="rId29" Type="http://schemas.openxmlformats.org/officeDocument/2006/relationships/hyperlink" Target="https://pbs.twimg.com/media/EE2OXiWXoAAVmEB.jpg" TargetMode="External" /><Relationship Id="rId30" Type="http://schemas.openxmlformats.org/officeDocument/2006/relationships/hyperlink" Target="https://pbs.twimg.com/media/EE7P58_XkAASPdg.jpg" TargetMode="External" /><Relationship Id="rId31" Type="http://schemas.openxmlformats.org/officeDocument/2006/relationships/hyperlink" Target="https://pbs.twimg.com/media/EFP-mivWkAAUA2a.jpg" TargetMode="External" /><Relationship Id="rId32" Type="http://schemas.openxmlformats.org/officeDocument/2006/relationships/hyperlink" Target="https://pbs.twimg.com/media/EFU7oHWWkAAcYHq.jpg" TargetMode="External" /><Relationship Id="rId33" Type="http://schemas.openxmlformats.org/officeDocument/2006/relationships/hyperlink" Target="https://pbs.twimg.com/media/EFaNuL7W4AUZaGh.jpg" TargetMode="External" /><Relationship Id="rId34" Type="http://schemas.openxmlformats.org/officeDocument/2006/relationships/hyperlink" Target="https://pbs.twimg.com/media/EFfSKDXXkAErUpC.jpg" TargetMode="External" /><Relationship Id="rId35" Type="http://schemas.openxmlformats.org/officeDocument/2006/relationships/hyperlink" Target="https://pbs.twimg.com/media/EGDcmwVW4AENRnE.jpg" TargetMode="External" /><Relationship Id="rId36" Type="http://schemas.openxmlformats.org/officeDocument/2006/relationships/hyperlink" Target="https://pbs.twimg.com/media/EGIgR1pWoAYxW5G.jpg" TargetMode="External" /><Relationship Id="rId37" Type="http://schemas.openxmlformats.org/officeDocument/2006/relationships/hyperlink" Target="https://pbs.twimg.com/media/EGNnRcSWwAEK89X.jpg" TargetMode="External" /><Relationship Id="rId38" Type="http://schemas.openxmlformats.org/officeDocument/2006/relationships/hyperlink" Target="https://pbs.twimg.com/media/EGS2CYeXkAAp-x9.jpg" TargetMode="External" /><Relationship Id="rId39" Type="http://schemas.openxmlformats.org/officeDocument/2006/relationships/hyperlink" Target="https://pbs.twimg.com/media/EGX8sBXXoAAcyWu.jpg" TargetMode="External" /><Relationship Id="rId40" Type="http://schemas.openxmlformats.org/officeDocument/2006/relationships/hyperlink" Target="https://pbs.twimg.com/media/EGdIRlOWwAEbP8Y.jpg" TargetMode="External" /><Relationship Id="rId41" Type="http://schemas.openxmlformats.org/officeDocument/2006/relationships/hyperlink" Target="https://pbs.twimg.com/media/EGiXZUpWsAAVghJ.jpg" TargetMode="External" /><Relationship Id="rId42" Type="http://schemas.openxmlformats.org/officeDocument/2006/relationships/hyperlink" Target="https://pbs.twimg.com/media/EBjFqHRXYAIrg6k.jpg" TargetMode="External" /><Relationship Id="rId43" Type="http://schemas.openxmlformats.org/officeDocument/2006/relationships/hyperlink" Target="https://pbs.twimg.com/media/EBoDgOYWsAEBolJ.jpg" TargetMode="External" /><Relationship Id="rId44" Type="http://schemas.openxmlformats.org/officeDocument/2006/relationships/hyperlink" Target="https://pbs.twimg.com/media/EBtZNNMXUAU7ov1.jpg" TargetMode="External" /><Relationship Id="rId45" Type="http://schemas.openxmlformats.org/officeDocument/2006/relationships/hyperlink" Target="https://pbs.twimg.com/media/EBygvwuXUAAArSK.jpg" TargetMode="External" /><Relationship Id="rId46" Type="http://schemas.openxmlformats.org/officeDocument/2006/relationships/hyperlink" Target="https://pbs.twimg.com/media/EB3qaWGXsAAasb_.jpg" TargetMode="External" /><Relationship Id="rId47" Type="http://schemas.openxmlformats.org/officeDocument/2006/relationships/hyperlink" Target="https://pbs.twimg.com/media/ECB2C6tW4AML6Ot.jpg" TargetMode="External" /><Relationship Id="rId48" Type="http://schemas.openxmlformats.org/officeDocument/2006/relationships/hyperlink" Target="https://pbs.twimg.com/media/ECguPXFW4AYCTTq.jpg" TargetMode="External" /><Relationship Id="rId49" Type="http://schemas.openxmlformats.org/officeDocument/2006/relationships/hyperlink" Target="https://pbs.twimg.com/media/ECl4QhiXUAAx1jN.jpg" TargetMode="External" /><Relationship Id="rId50" Type="http://schemas.openxmlformats.org/officeDocument/2006/relationships/hyperlink" Target="https://pbs.twimg.com/media/ECrKQOlXoAUQOtP.jpg" TargetMode="External" /><Relationship Id="rId51" Type="http://schemas.openxmlformats.org/officeDocument/2006/relationships/hyperlink" Target="https://pbs.twimg.com/media/EC1c3k5W4AEkbt8.jpg" TargetMode="External" /><Relationship Id="rId52" Type="http://schemas.openxmlformats.org/officeDocument/2006/relationships/hyperlink" Target="https://pbs.twimg.com/media/EC6lWGZXoAEcJpB.jpg" TargetMode="External" /><Relationship Id="rId53" Type="http://schemas.openxmlformats.org/officeDocument/2006/relationships/hyperlink" Target="https://pbs.twimg.com/media/EC_x7RyWwAAiBQ7.jpg" TargetMode="External" /><Relationship Id="rId54" Type="http://schemas.openxmlformats.org/officeDocument/2006/relationships/hyperlink" Target="https://pbs.twimg.com/media/EDE5s31XUAAvMFO.jpg" TargetMode="External" /><Relationship Id="rId55" Type="http://schemas.openxmlformats.org/officeDocument/2006/relationships/hyperlink" Target="https://pbs.twimg.com/media/EDJ-SmxWsAAiWJa.jpg" TargetMode="External" /><Relationship Id="rId56" Type="http://schemas.openxmlformats.org/officeDocument/2006/relationships/hyperlink" Target="https://pbs.twimg.com/media/EDPIc4QX4AMUWJm.jpg" TargetMode="External" /><Relationship Id="rId57" Type="http://schemas.openxmlformats.org/officeDocument/2006/relationships/hyperlink" Target="https://pbs.twimg.com/media/EDuB9oRWkAUvUGP.jpg" TargetMode="External" /><Relationship Id="rId58" Type="http://schemas.openxmlformats.org/officeDocument/2006/relationships/hyperlink" Target="https://pbs.twimg.com/media/EDzI7gQWsAEiuEp.jpg" TargetMode="External" /><Relationship Id="rId59" Type="http://schemas.openxmlformats.org/officeDocument/2006/relationships/hyperlink" Target="https://pbs.twimg.com/media/ED4U1H-W4AA5S8B.jpg" TargetMode="External" /><Relationship Id="rId60" Type="http://schemas.openxmlformats.org/officeDocument/2006/relationships/hyperlink" Target="https://pbs.twimg.com/media/ED9ftpsXYAAzeNC.jpg" TargetMode="External" /><Relationship Id="rId61" Type="http://schemas.openxmlformats.org/officeDocument/2006/relationships/hyperlink" Target="https://pbs.twimg.com/media/EECi8uzXoAADkbF.jpg" TargetMode="External" /><Relationship Id="rId62" Type="http://schemas.openxmlformats.org/officeDocument/2006/relationships/hyperlink" Target="https://pbs.twimg.com/media/EEH3o77VUAEXemE.jpg" TargetMode="External" /><Relationship Id="rId63" Type="http://schemas.openxmlformats.org/officeDocument/2006/relationships/hyperlink" Target="https://pbs.twimg.com/media/EEcZIC8W4AEp5DC.jpg" TargetMode="External" /><Relationship Id="rId64" Type="http://schemas.openxmlformats.org/officeDocument/2006/relationships/hyperlink" Target="https://pbs.twimg.com/media/EEhdmg1W4AEJC6B.jpg" TargetMode="External" /><Relationship Id="rId65" Type="http://schemas.openxmlformats.org/officeDocument/2006/relationships/hyperlink" Target="https://pbs.twimg.com/media/EEr1y6_X4AUc3WY.jpg" TargetMode="External" /><Relationship Id="rId66" Type="http://schemas.openxmlformats.org/officeDocument/2006/relationships/hyperlink" Target="https://pbs.twimg.com/media/EE2OXiWXoAAVmEB.jpg" TargetMode="External" /><Relationship Id="rId67" Type="http://schemas.openxmlformats.org/officeDocument/2006/relationships/hyperlink" Target="https://pbs.twimg.com/media/EE7P58_XkAASPdg.jpg" TargetMode="External" /><Relationship Id="rId68" Type="http://schemas.openxmlformats.org/officeDocument/2006/relationships/hyperlink" Target="https://pbs.twimg.com/media/EFP-mivWkAAUA2a.jpg" TargetMode="External" /><Relationship Id="rId69" Type="http://schemas.openxmlformats.org/officeDocument/2006/relationships/hyperlink" Target="https://pbs.twimg.com/media/EFU7oHWWkAAcYHq.jpg" TargetMode="External" /><Relationship Id="rId70" Type="http://schemas.openxmlformats.org/officeDocument/2006/relationships/hyperlink" Target="https://pbs.twimg.com/media/EFaNuL7W4AUZaGh.jpg" TargetMode="External" /><Relationship Id="rId71" Type="http://schemas.openxmlformats.org/officeDocument/2006/relationships/hyperlink" Target="https://pbs.twimg.com/media/EFfSKDXXkAErUpC.jpg" TargetMode="External" /><Relationship Id="rId72" Type="http://schemas.openxmlformats.org/officeDocument/2006/relationships/hyperlink" Target="https://pbs.twimg.com/media/EGDcmwVW4AENRnE.jpg" TargetMode="External" /><Relationship Id="rId73" Type="http://schemas.openxmlformats.org/officeDocument/2006/relationships/hyperlink" Target="https://pbs.twimg.com/media/EGIgR1pWoAYxW5G.jpg" TargetMode="External" /><Relationship Id="rId74" Type="http://schemas.openxmlformats.org/officeDocument/2006/relationships/hyperlink" Target="https://pbs.twimg.com/media/EGNnRcSWwAEK89X.jpg" TargetMode="External" /><Relationship Id="rId75" Type="http://schemas.openxmlformats.org/officeDocument/2006/relationships/hyperlink" Target="https://pbs.twimg.com/media/EGS2CYeXkAAp-x9.jpg" TargetMode="External" /><Relationship Id="rId76" Type="http://schemas.openxmlformats.org/officeDocument/2006/relationships/hyperlink" Target="https://pbs.twimg.com/media/EGX8sBXXoAAcyWu.jpg" TargetMode="External" /><Relationship Id="rId77" Type="http://schemas.openxmlformats.org/officeDocument/2006/relationships/hyperlink" Target="https://pbs.twimg.com/media/EGdIRlOWwAEbP8Y.jpg" TargetMode="External" /><Relationship Id="rId78" Type="http://schemas.openxmlformats.org/officeDocument/2006/relationships/hyperlink" Target="https://pbs.twimg.com/media/EGiXZUpWsAAVghJ.jpg" TargetMode="External" /><Relationship Id="rId79" Type="http://schemas.openxmlformats.org/officeDocument/2006/relationships/hyperlink" Target="http://pbs.twimg.com/profile_images/752700571077849088/-Qiei2oV_normal.jpg" TargetMode="External" /><Relationship Id="rId80" Type="http://schemas.openxmlformats.org/officeDocument/2006/relationships/hyperlink" Target="http://pbs.twimg.com/profile_images/1151935741867352064/IYmEKYDq_normal.png" TargetMode="External" /><Relationship Id="rId81" Type="http://schemas.openxmlformats.org/officeDocument/2006/relationships/hyperlink" Target="http://pbs.twimg.com/profile_images/1151935741867352064/IYmEKYDq_normal.png" TargetMode="External" /><Relationship Id="rId82" Type="http://schemas.openxmlformats.org/officeDocument/2006/relationships/hyperlink" Target="http://pbs.twimg.com/profile_images/1151935741867352064/IYmEKYDq_normal.png" TargetMode="External" /><Relationship Id="rId83" Type="http://schemas.openxmlformats.org/officeDocument/2006/relationships/hyperlink" Target="https://pbs.twimg.com/media/EBjFqHRXYAIrg6k.jpg" TargetMode="External" /><Relationship Id="rId84" Type="http://schemas.openxmlformats.org/officeDocument/2006/relationships/hyperlink" Target="https://pbs.twimg.com/media/EBoDgOYWsAEBolJ.jpg" TargetMode="External" /><Relationship Id="rId85" Type="http://schemas.openxmlformats.org/officeDocument/2006/relationships/hyperlink" Target="https://pbs.twimg.com/media/EBtZNNMXUAU7ov1.jpg" TargetMode="External" /><Relationship Id="rId86" Type="http://schemas.openxmlformats.org/officeDocument/2006/relationships/hyperlink" Target="https://pbs.twimg.com/media/EBygvwuXUAAArSK.jpg" TargetMode="External" /><Relationship Id="rId87" Type="http://schemas.openxmlformats.org/officeDocument/2006/relationships/hyperlink" Target="https://pbs.twimg.com/media/EB3qaWGXsAAasb_.jpg" TargetMode="External" /><Relationship Id="rId88" Type="http://schemas.openxmlformats.org/officeDocument/2006/relationships/hyperlink" Target="https://pbs.twimg.com/media/ECB2C6tW4AML6Ot.jpg" TargetMode="External" /><Relationship Id="rId89" Type="http://schemas.openxmlformats.org/officeDocument/2006/relationships/hyperlink" Target="https://pbs.twimg.com/media/ECguPXFW4AYCTTq.jpg" TargetMode="External" /><Relationship Id="rId90" Type="http://schemas.openxmlformats.org/officeDocument/2006/relationships/hyperlink" Target="https://pbs.twimg.com/media/ECl4QhiXUAAx1jN.jpg" TargetMode="External" /><Relationship Id="rId91" Type="http://schemas.openxmlformats.org/officeDocument/2006/relationships/hyperlink" Target="https://pbs.twimg.com/media/ECrKQOlXoAUQOtP.jpg" TargetMode="External" /><Relationship Id="rId92" Type="http://schemas.openxmlformats.org/officeDocument/2006/relationships/hyperlink" Target="https://pbs.twimg.com/media/EC1c3k5W4AEkbt8.jpg" TargetMode="External" /><Relationship Id="rId93" Type="http://schemas.openxmlformats.org/officeDocument/2006/relationships/hyperlink" Target="https://pbs.twimg.com/media/EC6lWGZXoAEcJpB.jpg" TargetMode="External" /><Relationship Id="rId94" Type="http://schemas.openxmlformats.org/officeDocument/2006/relationships/hyperlink" Target="https://pbs.twimg.com/media/EC_x7RyWwAAiBQ7.jpg" TargetMode="External" /><Relationship Id="rId95" Type="http://schemas.openxmlformats.org/officeDocument/2006/relationships/hyperlink" Target="https://pbs.twimg.com/media/EDE5s31XUAAvMFO.jpg" TargetMode="External" /><Relationship Id="rId96" Type="http://schemas.openxmlformats.org/officeDocument/2006/relationships/hyperlink" Target="https://pbs.twimg.com/media/EDJ-SmxWsAAiWJa.jpg" TargetMode="External" /><Relationship Id="rId97" Type="http://schemas.openxmlformats.org/officeDocument/2006/relationships/hyperlink" Target="https://pbs.twimg.com/media/EDPIc4QX4AMUWJm.jpg" TargetMode="External" /><Relationship Id="rId98" Type="http://schemas.openxmlformats.org/officeDocument/2006/relationships/hyperlink" Target="https://pbs.twimg.com/media/EDuB9oRWkAUvUGP.jpg" TargetMode="External" /><Relationship Id="rId99" Type="http://schemas.openxmlformats.org/officeDocument/2006/relationships/hyperlink" Target="https://pbs.twimg.com/media/EDzI7gQWsAEiuEp.jpg" TargetMode="External" /><Relationship Id="rId100" Type="http://schemas.openxmlformats.org/officeDocument/2006/relationships/hyperlink" Target="https://pbs.twimg.com/media/ED4U1H-W4AA5S8B.jpg" TargetMode="External" /><Relationship Id="rId101" Type="http://schemas.openxmlformats.org/officeDocument/2006/relationships/hyperlink" Target="https://pbs.twimg.com/media/ED9ftpsXYAAzeNC.jpg" TargetMode="External" /><Relationship Id="rId102" Type="http://schemas.openxmlformats.org/officeDocument/2006/relationships/hyperlink" Target="https://pbs.twimg.com/media/EECi8uzXoAADkbF.jpg" TargetMode="External" /><Relationship Id="rId103" Type="http://schemas.openxmlformats.org/officeDocument/2006/relationships/hyperlink" Target="https://pbs.twimg.com/media/EEH3o77VUAEXemE.jpg" TargetMode="External" /><Relationship Id="rId104" Type="http://schemas.openxmlformats.org/officeDocument/2006/relationships/hyperlink" Target="https://pbs.twimg.com/media/EEcZIC8W4AEp5DC.jpg" TargetMode="External" /><Relationship Id="rId105" Type="http://schemas.openxmlformats.org/officeDocument/2006/relationships/hyperlink" Target="https://pbs.twimg.com/media/EEhdmg1W4AEJC6B.jpg" TargetMode="External" /><Relationship Id="rId106" Type="http://schemas.openxmlformats.org/officeDocument/2006/relationships/hyperlink" Target="https://pbs.twimg.com/media/EEr1y6_X4AUc3WY.jpg" TargetMode="External" /><Relationship Id="rId107" Type="http://schemas.openxmlformats.org/officeDocument/2006/relationships/hyperlink" Target="https://pbs.twimg.com/media/EE2OXiWXoAAVmEB.jpg" TargetMode="External" /><Relationship Id="rId108" Type="http://schemas.openxmlformats.org/officeDocument/2006/relationships/hyperlink" Target="https://pbs.twimg.com/media/EE7P58_XkAASPdg.jpg" TargetMode="External" /><Relationship Id="rId109" Type="http://schemas.openxmlformats.org/officeDocument/2006/relationships/hyperlink" Target="https://pbs.twimg.com/media/EFP-mivWkAAUA2a.jpg" TargetMode="External" /><Relationship Id="rId110" Type="http://schemas.openxmlformats.org/officeDocument/2006/relationships/hyperlink" Target="https://pbs.twimg.com/media/EFU7oHWWkAAcYHq.jpg" TargetMode="External" /><Relationship Id="rId111" Type="http://schemas.openxmlformats.org/officeDocument/2006/relationships/hyperlink" Target="https://pbs.twimg.com/media/EFaNuL7W4AUZaGh.jpg" TargetMode="External" /><Relationship Id="rId112" Type="http://schemas.openxmlformats.org/officeDocument/2006/relationships/hyperlink" Target="https://pbs.twimg.com/media/EFfSKDXXkAErUpC.jpg" TargetMode="External" /><Relationship Id="rId113" Type="http://schemas.openxmlformats.org/officeDocument/2006/relationships/hyperlink" Target="https://pbs.twimg.com/media/EGDcmwVW4AENRnE.jpg" TargetMode="External" /><Relationship Id="rId114" Type="http://schemas.openxmlformats.org/officeDocument/2006/relationships/hyperlink" Target="https://pbs.twimg.com/media/EGIgR1pWoAYxW5G.jpg" TargetMode="External" /><Relationship Id="rId115" Type="http://schemas.openxmlformats.org/officeDocument/2006/relationships/hyperlink" Target="https://pbs.twimg.com/media/EGNnRcSWwAEK89X.jpg" TargetMode="External" /><Relationship Id="rId116" Type="http://schemas.openxmlformats.org/officeDocument/2006/relationships/hyperlink" Target="https://pbs.twimg.com/media/EGS2CYeXkAAp-x9.jpg" TargetMode="External" /><Relationship Id="rId117" Type="http://schemas.openxmlformats.org/officeDocument/2006/relationships/hyperlink" Target="https://pbs.twimg.com/media/EGX8sBXXoAAcyWu.jpg" TargetMode="External" /><Relationship Id="rId118" Type="http://schemas.openxmlformats.org/officeDocument/2006/relationships/hyperlink" Target="https://pbs.twimg.com/media/EGdIRlOWwAEbP8Y.jpg" TargetMode="External" /><Relationship Id="rId119" Type="http://schemas.openxmlformats.org/officeDocument/2006/relationships/hyperlink" Target="https://pbs.twimg.com/media/EGiXZUpWsAAVghJ.jpg" TargetMode="External" /><Relationship Id="rId120" Type="http://schemas.openxmlformats.org/officeDocument/2006/relationships/hyperlink" Target="https://pbs.twimg.com/media/EBjFqHRXYAIrg6k.jpg" TargetMode="External" /><Relationship Id="rId121" Type="http://schemas.openxmlformats.org/officeDocument/2006/relationships/hyperlink" Target="https://pbs.twimg.com/media/EBoDgOYWsAEBolJ.jpg" TargetMode="External" /><Relationship Id="rId122" Type="http://schemas.openxmlformats.org/officeDocument/2006/relationships/hyperlink" Target="https://pbs.twimg.com/media/EBtZNNMXUAU7ov1.jpg" TargetMode="External" /><Relationship Id="rId123" Type="http://schemas.openxmlformats.org/officeDocument/2006/relationships/hyperlink" Target="https://pbs.twimg.com/media/EBygvwuXUAAArSK.jpg" TargetMode="External" /><Relationship Id="rId124" Type="http://schemas.openxmlformats.org/officeDocument/2006/relationships/hyperlink" Target="https://pbs.twimg.com/media/EB3qaWGXsAAasb_.jpg" TargetMode="External" /><Relationship Id="rId125" Type="http://schemas.openxmlformats.org/officeDocument/2006/relationships/hyperlink" Target="https://pbs.twimg.com/media/ECB2C6tW4AML6Ot.jpg" TargetMode="External" /><Relationship Id="rId126" Type="http://schemas.openxmlformats.org/officeDocument/2006/relationships/hyperlink" Target="https://pbs.twimg.com/media/ECguPXFW4AYCTTq.jpg" TargetMode="External" /><Relationship Id="rId127" Type="http://schemas.openxmlformats.org/officeDocument/2006/relationships/hyperlink" Target="https://pbs.twimg.com/media/ECl4QhiXUAAx1jN.jpg" TargetMode="External" /><Relationship Id="rId128" Type="http://schemas.openxmlformats.org/officeDocument/2006/relationships/hyperlink" Target="https://pbs.twimg.com/media/ECrKQOlXoAUQOtP.jpg" TargetMode="External" /><Relationship Id="rId129" Type="http://schemas.openxmlformats.org/officeDocument/2006/relationships/hyperlink" Target="https://pbs.twimg.com/media/EC1c3k5W4AEkbt8.jpg" TargetMode="External" /><Relationship Id="rId130" Type="http://schemas.openxmlformats.org/officeDocument/2006/relationships/hyperlink" Target="https://pbs.twimg.com/media/EC6lWGZXoAEcJpB.jpg" TargetMode="External" /><Relationship Id="rId131" Type="http://schemas.openxmlformats.org/officeDocument/2006/relationships/hyperlink" Target="https://pbs.twimg.com/media/EC_x7RyWwAAiBQ7.jpg" TargetMode="External" /><Relationship Id="rId132" Type="http://schemas.openxmlformats.org/officeDocument/2006/relationships/hyperlink" Target="https://pbs.twimg.com/media/EDE5s31XUAAvMFO.jpg" TargetMode="External" /><Relationship Id="rId133" Type="http://schemas.openxmlformats.org/officeDocument/2006/relationships/hyperlink" Target="https://pbs.twimg.com/media/EDJ-SmxWsAAiWJa.jpg" TargetMode="External" /><Relationship Id="rId134" Type="http://schemas.openxmlformats.org/officeDocument/2006/relationships/hyperlink" Target="https://pbs.twimg.com/media/EDPIc4QX4AMUWJm.jpg" TargetMode="External" /><Relationship Id="rId135" Type="http://schemas.openxmlformats.org/officeDocument/2006/relationships/hyperlink" Target="https://pbs.twimg.com/media/EDuB9oRWkAUvUGP.jpg" TargetMode="External" /><Relationship Id="rId136" Type="http://schemas.openxmlformats.org/officeDocument/2006/relationships/hyperlink" Target="https://pbs.twimg.com/media/EDzI7gQWsAEiuEp.jpg" TargetMode="External" /><Relationship Id="rId137" Type="http://schemas.openxmlformats.org/officeDocument/2006/relationships/hyperlink" Target="https://pbs.twimg.com/media/ED4U1H-W4AA5S8B.jpg" TargetMode="External" /><Relationship Id="rId138" Type="http://schemas.openxmlformats.org/officeDocument/2006/relationships/hyperlink" Target="https://pbs.twimg.com/media/ED9ftpsXYAAzeNC.jpg" TargetMode="External" /><Relationship Id="rId139" Type="http://schemas.openxmlformats.org/officeDocument/2006/relationships/hyperlink" Target="https://pbs.twimg.com/media/EECi8uzXoAADkbF.jpg" TargetMode="External" /><Relationship Id="rId140" Type="http://schemas.openxmlformats.org/officeDocument/2006/relationships/hyperlink" Target="https://pbs.twimg.com/media/EEH3o77VUAEXemE.jpg" TargetMode="External" /><Relationship Id="rId141" Type="http://schemas.openxmlformats.org/officeDocument/2006/relationships/hyperlink" Target="https://pbs.twimg.com/media/EEcZIC8W4AEp5DC.jpg" TargetMode="External" /><Relationship Id="rId142" Type="http://schemas.openxmlformats.org/officeDocument/2006/relationships/hyperlink" Target="https://pbs.twimg.com/media/EEhdmg1W4AEJC6B.jpg" TargetMode="External" /><Relationship Id="rId143" Type="http://schemas.openxmlformats.org/officeDocument/2006/relationships/hyperlink" Target="https://pbs.twimg.com/media/EEr1y6_X4AUc3WY.jpg" TargetMode="External" /><Relationship Id="rId144" Type="http://schemas.openxmlformats.org/officeDocument/2006/relationships/hyperlink" Target="https://pbs.twimg.com/media/EE2OXiWXoAAVmEB.jpg" TargetMode="External" /><Relationship Id="rId145" Type="http://schemas.openxmlformats.org/officeDocument/2006/relationships/hyperlink" Target="https://pbs.twimg.com/media/EE7P58_XkAASPdg.jpg" TargetMode="External" /><Relationship Id="rId146" Type="http://schemas.openxmlformats.org/officeDocument/2006/relationships/hyperlink" Target="https://pbs.twimg.com/media/EFP-mivWkAAUA2a.jpg" TargetMode="External" /><Relationship Id="rId147" Type="http://schemas.openxmlformats.org/officeDocument/2006/relationships/hyperlink" Target="https://pbs.twimg.com/media/EFU7oHWWkAAcYHq.jpg" TargetMode="External" /><Relationship Id="rId148" Type="http://schemas.openxmlformats.org/officeDocument/2006/relationships/hyperlink" Target="https://pbs.twimg.com/media/EFaNuL7W4AUZaGh.jpg" TargetMode="External" /><Relationship Id="rId149" Type="http://schemas.openxmlformats.org/officeDocument/2006/relationships/hyperlink" Target="https://pbs.twimg.com/media/EFfSKDXXkAErUpC.jpg" TargetMode="External" /><Relationship Id="rId150" Type="http://schemas.openxmlformats.org/officeDocument/2006/relationships/hyperlink" Target="https://pbs.twimg.com/media/EGDcmwVW4AENRnE.jpg" TargetMode="External" /><Relationship Id="rId151" Type="http://schemas.openxmlformats.org/officeDocument/2006/relationships/hyperlink" Target="https://pbs.twimg.com/media/EGIgR1pWoAYxW5G.jpg" TargetMode="External" /><Relationship Id="rId152" Type="http://schemas.openxmlformats.org/officeDocument/2006/relationships/hyperlink" Target="https://pbs.twimg.com/media/EGNnRcSWwAEK89X.jpg" TargetMode="External" /><Relationship Id="rId153" Type="http://schemas.openxmlformats.org/officeDocument/2006/relationships/hyperlink" Target="https://pbs.twimg.com/media/EGS2CYeXkAAp-x9.jpg" TargetMode="External" /><Relationship Id="rId154" Type="http://schemas.openxmlformats.org/officeDocument/2006/relationships/hyperlink" Target="https://pbs.twimg.com/media/EGX8sBXXoAAcyWu.jpg" TargetMode="External" /><Relationship Id="rId155" Type="http://schemas.openxmlformats.org/officeDocument/2006/relationships/hyperlink" Target="https://pbs.twimg.com/media/EGdIRlOWwAEbP8Y.jpg" TargetMode="External" /><Relationship Id="rId156" Type="http://schemas.openxmlformats.org/officeDocument/2006/relationships/hyperlink" Target="https://pbs.twimg.com/media/EGiXZUpWsAAVghJ.jpg" TargetMode="External" /><Relationship Id="rId157" Type="http://schemas.openxmlformats.org/officeDocument/2006/relationships/hyperlink" Target="https://twitter.com/#!/lisa_stauber/status/1163441511041851393" TargetMode="External" /><Relationship Id="rId158" Type="http://schemas.openxmlformats.org/officeDocument/2006/relationships/hyperlink" Target="https://twitter.com/#!/ganeshjacharya/status/1181429855709224961" TargetMode="External" /><Relationship Id="rId159" Type="http://schemas.openxmlformats.org/officeDocument/2006/relationships/hyperlink" Target="https://twitter.com/#!/ganeshjacharya/status/1181434002084962304" TargetMode="External" /><Relationship Id="rId160" Type="http://schemas.openxmlformats.org/officeDocument/2006/relationships/hyperlink" Target="https://twitter.com/#!/ganeshjacharya/status/1181434507402108929" TargetMode="External" /><Relationship Id="rId161" Type="http://schemas.openxmlformats.org/officeDocument/2006/relationships/hyperlink" Target="https://twitter.com/#!/sayyaychats/status/1159894232833961984" TargetMode="External" /><Relationship Id="rId162" Type="http://schemas.openxmlformats.org/officeDocument/2006/relationships/hyperlink" Target="https://twitter.com/#!/sayyaychats/status/1160243707674791938" TargetMode="External" /><Relationship Id="rId163" Type="http://schemas.openxmlformats.org/officeDocument/2006/relationships/hyperlink" Target="https://twitter.com/#!/sayyaychats/status/1160619414007558144" TargetMode="External" /><Relationship Id="rId164" Type="http://schemas.openxmlformats.org/officeDocument/2006/relationships/hyperlink" Target="https://twitter.com/#!/sayyaychats/status/1160979547896131585" TargetMode="External" /><Relationship Id="rId165" Type="http://schemas.openxmlformats.org/officeDocument/2006/relationships/hyperlink" Target="https://twitter.com/#!/sayyaychats/status/1161342018934779905" TargetMode="External" /><Relationship Id="rId166" Type="http://schemas.openxmlformats.org/officeDocument/2006/relationships/hyperlink" Target="https://twitter.com/#!/sayyaychats/status/1162058498282348545" TargetMode="External" /><Relationship Id="rId167" Type="http://schemas.openxmlformats.org/officeDocument/2006/relationships/hyperlink" Target="https://twitter.com/#!/sayyaychats/status/1164231346786570245" TargetMode="External" /><Relationship Id="rId168" Type="http://schemas.openxmlformats.org/officeDocument/2006/relationships/hyperlink" Target="https://twitter.com/#!/sayyaychats/status/1164594205265682432" TargetMode="External" /><Relationship Id="rId169" Type="http://schemas.openxmlformats.org/officeDocument/2006/relationships/hyperlink" Target="https://twitter.com/#!/sayyaychats/status/1164965835267616770" TargetMode="External" /><Relationship Id="rId170" Type="http://schemas.openxmlformats.org/officeDocument/2006/relationships/hyperlink" Target="https://twitter.com/#!/sayyaychats/status/1165689991172898816" TargetMode="External" /><Relationship Id="rId171" Type="http://schemas.openxmlformats.org/officeDocument/2006/relationships/hyperlink" Target="https://twitter.com/#!/sayyaychats/status/1166051154360504321" TargetMode="External" /><Relationship Id="rId172" Type="http://schemas.openxmlformats.org/officeDocument/2006/relationships/hyperlink" Target="https://twitter.com/#!/sayyaychats/status/1166416830879215620" TargetMode="External" /><Relationship Id="rId173" Type="http://schemas.openxmlformats.org/officeDocument/2006/relationships/hyperlink" Target="https://twitter.com/#!/sayyaychats/status/1166777223271124993" TargetMode="External" /><Relationship Id="rId174" Type="http://schemas.openxmlformats.org/officeDocument/2006/relationships/hyperlink" Target="https://twitter.com/#!/sayyaychats/status/1167134113163370497" TargetMode="External" /><Relationship Id="rId175" Type="http://schemas.openxmlformats.org/officeDocument/2006/relationships/hyperlink" Target="https://twitter.com/#!/sayyaychats/status/1167497128744239104" TargetMode="External" /><Relationship Id="rId176" Type="http://schemas.openxmlformats.org/officeDocument/2006/relationships/hyperlink" Target="https://twitter.com/#!/sayyaychats/status/1169671425462026243" TargetMode="External" /><Relationship Id="rId177" Type="http://schemas.openxmlformats.org/officeDocument/2006/relationships/hyperlink" Target="https://twitter.com/#!/sayyaychats/status/1170030929655541760" TargetMode="External" /><Relationship Id="rId178" Type="http://schemas.openxmlformats.org/officeDocument/2006/relationships/hyperlink" Target="https://twitter.com/#!/sayyaychats/status/1170395857939812353" TargetMode="External" /><Relationship Id="rId179" Type="http://schemas.openxmlformats.org/officeDocument/2006/relationships/hyperlink" Target="https://twitter.com/#!/sayyaychats/status/1170759667712176133" TargetMode="External" /><Relationship Id="rId180" Type="http://schemas.openxmlformats.org/officeDocument/2006/relationships/hyperlink" Target="https://twitter.com/#!/sayyaychats/status/1171115068655882240" TargetMode="External" /><Relationship Id="rId181" Type="http://schemas.openxmlformats.org/officeDocument/2006/relationships/hyperlink" Target="https://twitter.com/#!/sayyaychats/status/1171489663325835265" TargetMode="External" /><Relationship Id="rId182" Type="http://schemas.openxmlformats.org/officeDocument/2006/relationships/hyperlink" Target="https://twitter.com/#!/sayyaychats/status/1172933855378116610" TargetMode="External" /><Relationship Id="rId183" Type="http://schemas.openxmlformats.org/officeDocument/2006/relationships/hyperlink" Target="https://twitter.com/#!/sayyaychats/status/1173290620535955457" TargetMode="External" /><Relationship Id="rId184" Type="http://schemas.openxmlformats.org/officeDocument/2006/relationships/hyperlink" Target="https://twitter.com/#!/sayyaychats/status/1174020909780340737" TargetMode="External" /><Relationship Id="rId185" Type="http://schemas.openxmlformats.org/officeDocument/2006/relationships/hyperlink" Target="https://twitter.com/#!/sayyaychats/status/1174751614185459712" TargetMode="External" /><Relationship Id="rId186" Type="http://schemas.openxmlformats.org/officeDocument/2006/relationships/hyperlink" Target="https://twitter.com/#!/sayyaychats/status/1175105148894568448" TargetMode="External" /><Relationship Id="rId187" Type="http://schemas.openxmlformats.org/officeDocument/2006/relationships/hyperlink" Target="https://twitter.com/#!/sayyaychats/status/1176563867301875714" TargetMode="External" /><Relationship Id="rId188" Type="http://schemas.openxmlformats.org/officeDocument/2006/relationships/hyperlink" Target="https://twitter.com/#!/sayyaychats/status/1176912441101430787" TargetMode="External" /><Relationship Id="rId189" Type="http://schemas.openxmlformats.org/officeDocument/2006/relationships/hyperlink" Target="https://twitter.com/#!/sayyaychats/status/1177284179274477568" TargetMode="External" /><Relationship Id="rId190" Type="http://schemas.openxmlformats.org/officeDocument/2006/relationships/hyperlink" Target="https://twitter.com/#!/sayyaychats/status/1177640899108642817" TargetMode="External" /><Relationship Id="rId191" Type="http://schemas.openxmlformats.org/officeDocument/2006/relationships/hyperlink" Target="https://twitter.com/#!/sayyaychats/status/1180185662227730439" TargetMode="External" /><Relationship Id="rId192" Type="http://schemas.openxmlformats.org/officeDocument/2006/relationships/hyperlink" Target="https://twitter.com/#!/sayyaychats/status/1180541544597774337" TargetMode="External" /><Relationship Id="rId193" Type="http://schemas.openxmlformats.org/officeDocument/2006/relationships/hyperlink" Target="https://twitter.com/#!/sayyaychats/status/1180901078004637696" TargetMode="External" /><Relationship Id="rId194" Type="http://schemas.openxmlformats.org/officeDocument/2006/relationships/hyperlink" Target="https://twitter.com/#!/sayyaychats/status/1181269156118831104" TargetMode="External" /><Relationship Id="rId195" Type="http://schemas.openxmlformats.org/officeDocument/2006/relationships/hyperlink" Target="https://twitter.com/#!/sayyaychats/status/1181628311824453634" TargetMode="External" /><Relationship Id="rId196" Type="http://schemas.openxmlformats.org/officeDocument/2006/relationships/hyperlink" Target="https://twitter.com/#!/sayyaychats/status/1181992895651422208" TargetMode="External" /><Relationship Id="rId197" Type="http://schemas.openxmlformats.org/officeDocument/2006/relationships/hyperlink" Target="https://twitter.com/#!/sayyaychats/status/1182361365018824704" TargetMode="External" /><Relationship Id="rId198" Type="http://schemas.openxmlformats.org/officeDocument/2006/relationships/hyperlink" Target="https://twitter.com/#!/sayyaychats/status/1159894232833961984" TargetMode="External" /><Relationship Id="rId199" Type="http://schemas.openxmlformats.org/officeDocument/2006/relationships/hyperlink" Target="https://twitter.com/#!/sayyaychats/status/1160243707674791938" TargetMode="External" /><Relationship Id="rId200" Type="http://schemas.openxmlformats.org/officeDocument/2006/relationships/hyperlink" Target="https://twitter.com/#!/sayyaychats/status/1160619414007558144" TargetMode="External" /><Relationship Id="rId201" Type="http://schemas.openxmlformats.org/officeDocument/2006/relationships/hyperlink" Target="https://twitter.com/#!/sayyaychats/status/1160979547896131585" TargetMode="External" /><Relationship Id="rId202" Type="http://schemas.openxmlformats.org/officeDocument/2006/relationships/hyperlink" Target="https://twitter.com/#!/sayyaychats/status/1161342018934779905" TargetMode="External" /><Relationship Id="rId203" Type="http://schemas.openxmlformats.org/officeDocument/2006/relationships/hyperlink" Target="https://twitter.com/#!/sayyaychats/status/1162058498282348545" TargetMode="External" /><Relationship Id="rId204" Type="http://schemas.openxmlformats.org/officeDocument/2006/relationships/hyperlink" Target="https://twitter.com/#!/sayyaychats/status/1164231346786570245" TargetMode="External" /><Relationship Id="rId205" Type="http://schemas.openxmlformats.org/officeDocument/2006/relationships/hyperlink" Target="https://twitter.com/#!/sayyaychats/status/1164594205265682432" TargetMode="External" /><Relationship Id="rId206" Type="http://schemas.openxmlformats.org/officeDocument/2006/relationships/hyperlink" Target="https://twitter.com/#!/sayyaychats/status/1164965835267616770" TargetMode="External" /><Relationship Id="rId207" Type="http://schemas.openxmlformats.org/officeDocument/2006/relationships/hyperlink" Target="https://twitter.com/#!/sayyaychats/status/1165689991172898816" TargetMode="External" /><Relationship Id="rId208" Type="http://schemas.openxmlformats.org/officeDocument/2006/relationships/hyperlink" Target="https://twitter.com/#!/sayyaychats/status/1166051154360504321" TargetMode="External" /><Relationship Id="rId209" Type="http://schemas.openxmlformats.org/officeDocument/2006/relationships/hyperlink" Target="https://twitter.com/#!/sayyaychats/status/1166416830879215620" TargetMode="External" /><Relationship Id="rId210" Type="http://schemas.openxmlformats.org/officeDocument/2006/relationships/hyperlink" Target="https://twitter.com/#!/sayyaychats/status/1166777223271124993" TargetMode="External" /><Relationship Id="rId211" Type="http://schemas.openxmlformats.org/officeDocument/2006/relationships/hyperlink" Target="https://twitter.com/#!/sayyaychats/status/1167134113163370497" TargetMode="External" /><Relationship Id="rId212" Type="http://schemas.openxmlformats.org/officeDocument/2006/relationships/hyperlink" Target="https://twitter.com/#!/sayyaychats/status/1167497128744239104" TargetMode="External" /><Relationship Id="rId213" Type="http://schemas.openxmlformats.org/officeDocument/2006/relationships/hyperlink" Target="https://twitter.com/#!/sayyaychats/status/1169671425462026243" TargetMode="External" /><Relationship Id="rId214" Type="http://schemas.openxmlformats.org/officeDocument/2006/relationships/hyperlink" Target="https://twitter.com/#!/sayyaychats/status/1170030929655541760" TargetMode="External" /><Relationship Id="rId215" Type="http://schemas.openxmlformats.org/officeDocument/2006/relationships/hyperlink" Target="https://twitter.com/#!/sayyaychats/status/1170395857939812353" TargetMode="External" /><Relationship Id="rId216" Type="http://schemas.openxmlformats.org/officeDocument/2006/relationships/hyperlink" Target="https://twitter.com/#!/sayyaychats/status/1170759667712176133" TargetMode="External" /><Relationship Id="rId217" Type="http://schemas.openxmlformats.org/officeDocument/2006/relationships/hyperlink" Target="https://twitter.com/#!/sayyaychats/status/1171115068655882240" TargetMode="External" /><Relationship Id="rId218" Type="http://schemas.openxmlformats.org/officeDocument/2006/relationships/hyperlink" Target="https://twitter.com/#!/sayyaychats/status/1171489663325835265" TargetMode="External" /><Relationship Id="rId219" Type="http://schemas.openxmlformats.org/officeDocument/2006/relationships/hyperlink" Target="https://twitter.com/#!/sayyaychats/status/1172933855378116610" TargetMode="External" /><Relationship Id="rId220" Type="http://schemas.openxmlformats.org/officeDocument/2006/relationships/hyperlink" Target="https://twitter.com/#!/sayyaychats/status/1173290620535955457" TargetMode="External" /><Relationship Id="rId221" Type="http://schemas.openxmlformats.org/officeDocument/2006/relationships/hyperlink" Target="https://twitter.com/#!/sayyaychats/status/1174020909780340737" TargetMode="External" /><Relationship Id="rId222" Type="http://schemas.openxmlformats.org/officeDocument/2006/relationships/hyperlink" Target="https://twitter.com/#!/sayyaychats/status/1174751614185459712" TargetMode="External" /><Relationship Id="rId223" Type="http://schemas.openxmlformats.org/officeDocument/2006/relationships/hyperlink" Target="https://twitter.com/#!/sayyaychats/status/1175105148894568448" TargetMode="External" /><Relationship Id="rId224" Type="http://schemas.openxmlformats.org/officeDocument/2006/relationships/hyperlink" Target="https://twitter.com/#!/sayyaychats/status/1176563867301875714" TargetMode="External" /><Relationship Id="rId225" Type="http://schemas.openxmlformats.org/officeDocument/2006/relationships/hyperlink" Target="https://twitter.com/#!/sayyaychats/status/1176912441101430787" TargetMode="External" /><Relationship Id="rId226" Type="http://schemas.openxmlformats.org/officeDocument/2006/relationships/hyperlink" Target="https://twitter.com/#!/sayyaychats/status/1177284179274477568" TargetMode="External" /><Relationship Id="rId227" Type="http://schemas.openxmlformats.org/officeDocument/2006/relationships/hyperlink" Target="https://twitter.com/#!/sayyaychats/status/1177640899108642817" TargetMode="External" /><Relationship Id="rId228" Type="http://schemas.openxmlformats.org/officeDocument/2006/relationships/hyperlink" Target="https://twitter.com/#!/sayyaychats/status/1180185662227730439" TargetMode="External" /><Relationship Id="rId229" Type="http://schemas.openxmlformats.org/officeDocument/2006/relationships/hyperlink" Target="https://twitter.com/#!/sayyaychats/status/1180541544597774337" TargetMode="External" /><Relationship Id="rId230" Type="http://schemas.openxmlformats.org/officeDocument/2006/relationships/hyperlink" Target="https://twitter.com/#!/sayyaychats/status/1180901078004637696" TargetMode="External" /><Relationship Id="rId231" Type="http://schemas.openxmlformats.org/officeDocument/2006/relationships/hyperlink" Target="https://twitter.com/#!/sayyaychats/status/1181269156118831104" TargetMode="External" /><Relationship Id="rId232" Type="http://schemas.openxmlformats.org/officeDocument/2006/relationships/hyperlink" Target="https://twitter.com/#!/sayyaychats/status/1181628311824453634" TargetMode="External" /><Relationship Id="rId233" Type="http://schemas.openxmlformats.org/officeDocument/2006/relationships/hyperlink" Target="https://twitter.com/#!/sayyaychats/status/1181992895651422208" TargetMode="External" /><Relationship Id="rId234" Type="http://schemas.openxmlformats.org/officeDocument/2006/relationships/hyperlink" Target="https://twitter.com/#!/sayyaychats/status/1182361365018824704" TargetMode="External" /><Relationship Id="rId235" Type="http://schemas.openxmlformats.org/officeDocument/2006/relationships/comments" Target="../comments1.xml" /><Relationship Id="rId236" Type="http://schemas.openxmlformats.org/officeDocument/2006/relationships/vmlDrawing" Target="../drawings/vmlDrawing1.vml" /><Relationship Id="rId237" Type="http://schemas.openxmlformats.org/officeDocument/2006/relationships/table" Target="../tables/table1.xml" /><Relationship Id="rId2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clicktotweet.com/hJ2bN+" TargetMode="External" /><Relationship Id="rId2" Type="http://schemas.openxmlformats.org/officeDocument/2006/relationships/hyperlink" Target="https://twitter.com/i/web/status/1181429855709224961" TargetMode="External" /><Relationship Id="rId3" Type="http://schemas.openxmlformats.org/officeDocument/2006/relationships/hyperlink" Target="https://twitter.com/i/web/status/1181434002084962304" TargetMode="External" /><Relationship Id="rId4" Type="http://schemas.openxmlformats.org/officeDocument/2006/relationships/hyperlink" Target="https://twitter.com/i/web/status/1181434507402108929" TargetMode="External" /><Relationship Id="rId5" Type="http://schemas.openxmlformats.org/officeDocument/2006/relationships/hyperlink" Target="https://pbs.twimg.com/media/EBjFqHRXYAIrg6k.jpg" TargetMode="External" /><Relationship Id="rId6" Type="http://schemas.openxmlformats.org/officeDocument/2006/relationships/hyperlink" Target="https://pbs.twimg.com/media/EBoDgOYWsAEBolJ.jpg" TargetMode="External" /><Relationship Id="rId7" Type="http://schemas.openxmlformats.org/officeDocument/2006/relationships/hyperlink" Target="https://pbs.twimg.com/media/EBtZNNMXUAU7ov1.jpg" TargetMode="External" /><Relationship Id="rId8" Type="http://schemas.openxmlformats.org/officeDocument/2006/relationships/hyperlink" Target="https://pbs.twimg.com/media/EBygvwuXUAAArSK.jpg" TargetMode="External" /><Relationship Id="rId9" Type="http://schemas.openxmlformats.org/officeDocument/2006/relationships/hyperlink" Target="https://pbs.twimg.com/media/EB3qaWGXsAAasb_.jpg" TargetMode="External" /><Relationship Id="rId10" Type="http://schemas.openxmlformats.org/officeDocument/2006/relationships/hyperlink" Target="https://pbs.twimg.com/media/ECB2C6tW4AML6Ot.jpg" TargetMode="External" /><Relationship Id="rId11" Type="http://schemas.openxmlformats.org/officeDocument/2006/relationships/hyperlink" Target="https://pbs.twimg.com/media/ECguPXFW4AYCTTq.jpg" TargetMode="External" /><Relationship Id="rId12" Type="http://schemas.openxmlformats.org/officeDocument/2006/relationships/hyperlink" Target="https://pbs.twimg.com/media/ECl4QhiXUAAx1jN.jpg" TargetMode="External" /><Relationship Id="rId13" Type="http://schemas.openxmlformats.org/officeDocument/2006/relationships/hyperlink" Target="https://pbs.twimg.com/media/ECrKQOlXoAUQOtP.jpg" TargetMode="External" /><Relationship Id="rId14" Type="http://schemas.openxmlformats.org/officeDocument/2006/relationships/hyperlink" Target="https://pbs.twimg.com/media/EC1c3k5W4AEkbt8.jpg" TargetMode="External" /><Relationship Id="rId15" Type="http://schemas.openxmlformats.org/officeDocument/2006/relationships/hyperlink" Target="https://pbs.twimg.com/media/EC6lWGZXoAEcJpB.jpg" TargetMode="External" /><Relationship Id="rId16" Type="http://schemas.openxmlformats.org/officeDocument/2006/relationships/hyperlink" Target="https://pbs.twimg.com/media/EC_x7RyWwAAiBQ7.jpg" TargetMode="External" /><Relationship Id="rId17" Type="http://schemas.openxmlformats.org/officeDocument/2006/relationships/hyperlink" Target="https://pbs.twimg.com/media/EDE5s31XUAAvMFO.jpg" TargetMode="External" /><Relationship Id="rId18" Type="http://schemas.openxmlformats.org/officeDocument/2006/relationships/hyperlink" Target="https://pbs.twimg.com/media/EDJ-SmxWsAAiWJa.jpg" TargetMode="External" /><Relationship Id="rId19" Type="http://schemas.openxmlformats.org/officeDocument/2006/relationships/hyperlink" Target="https://pbs.twimg.com/media/EDPIc4QX4AMUWJm.jpg" TargetMode="External" /><Relationship Id="rId20" Type="http://schemas.openxmlformats.org/officeDocument/2006/relationships/hyperlink" Target="https://pbs.twimg.com/media/EDuB9oRWkAUvUGP.jpg" TargetMode="External" /><Relationship Id="rId21" Type="http://schemas.openxmlformats.org/officeDocument/2006/relationships/hyperlink" Target="https://pbs.twimg.com/media/EDzI7gQWsAEiuEp.jpg" TargetMode="External" /><Relationship Id="rId22" Type="http://schemas.openxmlformats.org/officeDocument/2006/relationships/hyperlink" Target="https://pbs.twimg.com/media/ED4U1H-W4AA5S8B.jpg" TargetMode="External" /><Relationship Id="rId23" Type="http://schemas.openxmlformats.org/officeDocument/2006/relationships/hyperlink" Target="https://pbs.twimg.com/media/ED9ftpsXYAAzeNC.jpg" TargetMode="External" /><Relationship Id="rId24" Type="http://schemas.openxmlformats.org/officeDocument/2006/relationships/hyperlink" Target="https://pbs.twimg.com/media/EECi8uzXoAADkbF.jpg" TargetMode="External" /><Relationship Id="rId25" Type="http://schemas.openxmlformats.org/officeDocument/2006/relationships/hyperlink" Target="https://pbs.twimg.com/media/EEH3o77VUAEXemE.jpg" TargetMode="External" /><Relationship Id="rId26" Type="http://schemas.openxmlformats.org/officeDocument/2006/relationships/hyperlink" Target="https://pbs.twimg.com/media/EEcZIC8W4AEp5DC.jpg" TargetMode="External" /><Relationship Id="rId27" Type="http://schemas.openxmlformats.org/officeDocument/2006/relationships/hyperlink" Target="https://pbs.twimg.com/media/EEhdmg1W4AEJC6B.jpg" TargetMode="External" /><Relationship Id="rId28" Type="http://schemas.openxmlformats.org/officeDocument/2006/relationships/hyperlink" Target="https://pbs.twimg.com/media/EEr1y6_X4AUc3WY.jpg" TargetMode="External" /><Relationship Id="rId29" Type="http://schemas.openxmlformats.org/officeDocument/2006/relationships/hyperlink" Target="https://pbs.twimg.com/media/EE2OXiWXoAAVmEB.jpg" TargetMode="External" /><Relationship Id="rId30" Type="http://schemas.openxmlformats.org/officeDocument/2006/relationships/hyperlink" Target="https://pbs.twimg.com/media/EE7P58_XkAASPdg.jpg" TargetMode="External" /><Relationship Id="rId31" Type="http://schemas.openxmlformats.org/officeDocument/2006/relationships/hyperlink" Target="https://pbs.twimg.com/media/EFP-mivWkAAUA2a.jpg" TargetMode="External" /><Relationship Id="rId32" Type="http://schemas.openxmlformats.org/officeDocument/2006/relationships/hyperlink" Target="https://pbs.twimg.com/media/EFU7oHWWkAAcYHq.jpg" TargetMode="External" /><Relationship Id="rId33" Type="http://schemas.openxmlformats.org/officeDocument/2006/relationships/hyperlink" Target="https://pbs.twimg.com/media/EFaNuL7W4AUZaGh.jpg" TargetMode="External" /><Relationship Id="rId34" Type="http://schemas.openxmlformats.org/officeDocument/2006/relationships/hyperlink" Target="https://pbs.twimg.com/media/EFfSKDXXkAErUpC.jpg" TargetMode="External" /><Relationship Id="rId35" Type="http://schemas.openxmlformats.org/officeDocument/2006/relationships/hyperlink" Target="https://pbs.twimg.com/media/EGDcmwVW4AENRnE.jpg" TargetMode="External" /><Relationship Id="rId36" Type="http://schemas.openxmlformats.org/officeDocument/2006/relationships/hyperlink" Target="https://pbs.twimg.com/media/EGIgR1pWoAYxW5G.jpg" TargetMode="External" /><Relationship Id="rId37" Type="http://schemas.openxmlformats.org/officeDocument/2006/relationships/hyperlink" Target="https://pbs.twimg.com/media/EGNnRcSWwAEK89X.jpg" TargetMode="External" /><Relationship Id="rId38" Type="http://schemas.openxmlformats.org/officeDocument/2006/relationships/hyperlink" Target="https://pbs.twimg.com/media/EGS2CYeXkAAp-x9.jpg" TargetMode="External" /><Relationship Id="rId39" Type="http://schemas.openxmlformats.org/officeDocument/2006/relationships/hyperlink" Target="https://pbs.twimg.com/media/EGX8sBXXoAAcyWu.jpg" TargetMode="External" /><Relationship Id="rId40" Type="http://schemas.openxmlformats.org/officeDocument/2006/relationships/hyperlink" Target="https://pbs.twimg.com/media/EGdIRlOWwAEbP8Y.jpg" TargetMode="External" /><Relationship Id="rId41" Type="http://schemas.openxmlformats.org/officeDocument/2006/relationships/hyperlink" Target="https://pbs.twimg.com/media/EGiXZUpWsAAVghJ.jpg" TargetMode="External" /><Relationship Id="rId42" Type="http://schemas.openxmlformats.org/officeDocument/2006/relationships/hyperlink" Target="http://pbs.twimg.com/profile_images/752700571077849088/-Qiei2oV_normal.jpg" TargetMode="External" /><Relationship Id="rId43" Type="http://schemas.openxmlformats.org/officeDocument/2006/relationships/hyperlink" Target="http://pbs.twimg.com/profile_images/1151935741867352064/IYmEKYDq_normal.png" TargetMode="External" /><Relationship Id="rId44" Type="http://schemas.openxmlformats.org/officeDocument/2006/relationships/hyperlink" Target="http://pbs.twimg.com/profile_images/1151935741867352064/IYmEKYDq_normal.png" TargetMode="External" /><Relationship Id="rId45" Type="http://schemas.openxmlformats.org/officeDocument/2006/relationships/hyperlink" Target="http://pbs.twimg.com/profile_images/1151935741867352064/IYmEKYDq_normal.png" TargetMode="External" /><Relationship Id="rId46" Type="http://schemas.openxmlformats.org/officeDocument/2006/relationships/hyperlink" Target="https://pbs.twimg.com/media/EBjFqHRXYAIrg6k.jpg" TargetMode="External" /><Relationship Id="rId47" Type="http://schemas.openxmlformats.org/officeDocument/2006/relationships/hyperlink" Target="https://pbs.twimg.com/media/EBoDgOYWsAEBolJ.jpg" TargetMode="External" /><Relationship Id="rId48" Type="http://schemas.openxmlformats.org/officeDocument/2006/relationships/hyperlink" Target="https://pbs.twimg.com/media/EBtZNNMXUAU7ov1.jpg" TargetMode="External" /><Relationship Id="rId49" Type="http://schemas.openxmlformats.org/officeDocument/2006/relationships/hyperlink" Target="https://pbs.twimg.com/media/EBygvwuXUAAArSK.jpg" TargetMode="External" /><Relationship Id="rId50" Type="http://schemas.openxmlformats.org/officeDocument/2006/relationships/hyperlink" Target="https://pbs.twimg.com/media/EB3qaWGXsAAasb_.jpg" TargetMode="External" /><Relationship Id="rId51" Type="http://schemas.openxmlformats.org/officeDocument/2006/relationships/hyperlink" Target="https://pbs.twimg.com/media/ECB2C6tW4AML6Ot.jpg" TargetMode="External" /><Relationship Id="rId52" Type="http://schemas.openxmlformats.org/officeDocument/2006/relationships/hyperlink" Target="https://pbs.twimg.com/media/ECguPXFW4AYCTTq.jpg" TargetMode="External" /><Relationship Id="rId53" Type="http://schemas.openxmlformats.org/officeDocument/2006/relationships/hyperlink" Target="https://pbs.twimg.com/media/ECl4QhiXUAAx1jN.jpg" TargetMode="External" /><Relationship Id="rId54" Type="http://schemas.openxmlformats.org/officeDocument/2006/relationships/hyperlink" Target="https://pbs.twimg.com/media/ECrKQOlXoAUQOtP.jpg" TargetMode="External" /><Relationship Id="rId55" Type="http://schemas.openxmlformats.org/officeDocument/2006/relationships/hyperlink" Target="https://pbs.twimg.com/media/EC1c3k5W4AEkbt8.jpg" TargetMode="External" /><Relationship Id="rId56" Type="http://schemas.openxmlformats.org/officeDocument/2006/relationships/hyperlink" Target="https://pbs.twimg.com/media/EC6lWGZXoAEcJpB.jpg" TargetMode="External" /><Relationship Id="rId57" Type="http://schemas.openxmlformats.org/officeDocument/2006/relationships/hyperlink" Target="https://pbs.twimg.com/media/EC_x7RyWwAAiBQ7.jpg" TargetMode="External" /><Relationship Id="rId58" Type="http://schemas.openxmlformats.org/officeDocument/2006/relationships/hyperlink" Target="https://pbs.twimg.com/media/EDE5s31XUAAvMFO.jpg" TargetMode="External" /><Relationship Id="rId59" Type="http://schemas.openxmlformats.org/officeDocument/2006/relationships/hyperlink" Target="https://pbs.twimg.com/media/EDJ-SmxWsAAiWJa.jpg" TargetMode="External" /><Relationship Id="rId60" Type="http://schemas.openxmlformats.org/officeDocument/2006/relationships/hyperlink" Target="https://pbs.twimg.com/media/EDPIc4QX4AMUWJm.jpg" TargetMode="External" /><Relationship Id="rId61" Type="http://schemas.openxmlformats.org/officeDocument/2006/relationships/hyperlink" Target="https://pbs.twimg.com/media/EDuB9oRWkAUvUGP.jpg" TargetMode="External" /><Relationship Id="rId62" Type="http://schemas.openxmlformats.org/officeDocument/2006/relationships/hyperlink" Target="https://pbs.twimg.com/media/EDzI7gQWsAEiuEp.jpg" TargetMode="External" /><Relationship Id="rId63" Type="http://schemas.openxmlformats.org/officeDocument/2006/relationships/hyperlink" Target="https://pbs.twimg.com/media/ED4U1H-W4AA5S8B.jpg" TargetMode="External" /><Relationship Id="rId64" Type="http://schemas.openxmlformats.org/officeDocument/2006/relationships/hyperlink" Target="https://pbs.twimg.com/media/ED9ftpsXYAAzeNC.jpg" TargetMode="External" /><Relationship Id="rId65" Type="http://schemas.openxmlformats.org/officeDocument/2006/relationships/hyperlink" Target="https://pbs.twimg.com/media/EECi8uzXoAADkbF.jpg" TargetMode="External" /><Relationship Id="rId66" Type="http://schemas.openxmlformats.org/officeDocument/2006/relationships/hyperlink" Target="https://pbs.twimg.com/media/EEH3o77VUAEXemE.jpg" TargetMode="External" /><Relationship Id="rId67" Type="http://schemas.openxmlformats.org/officeDocument/2006/relationships/hyperlink" Target="https://pbs.twimg.com/media/EEcZIC8W4AEp5DC.jpg" TargetMode="External" /><Relationship Id="rId68" Type="http://schemas.openxmlformats.org/officeDocument/2006/relationships/hyperlink" Target="https://pbs.twimg.com/media/EEhdmg1W4AEJC6B.jpg" TargetMode="External" /><Relationship Id="rId69" Type="http://schemas.openxmlformats.org/officeDocument/2006/relationships/hyperlink" Target="https://pbs.twimg.com/media/EEr1y6_X4AUc3WY.jpg" TargetMode="External" /><Relationship Id="rId70" Type="http://schemas.openxmlformats.org/officeDocument/2006/relationships/hyperlink" Target="https://pbs.twimg.com/media/EE2OXiWXoAAVmEB.jpg" TargetMode="External" /><Relationship Id="rId71" Type="http://schemas.openxmlformats.org/officeDocument/2006/relationships/hyperlink" Target="https://pbs.twimg.com/media/EE7P58_XkAASPdg.jpg" TargetMode="External" /><Relationship Id="rId72" Type="http://schemas.openxmlformats.org/officeDocument/2006/relationships/hyperlink" Target="https://pbs.twimg.com/media/EFP-mivWkAAUA2a.jpg" TargetMode="External" /><Relationship Id="rId73" Type="http://schemas.openxmlformats.org/officeDocument/2006/relationships/hyperlink" Target="https://pbs.twimg.com/media/EFU7oHWWkAAcYHq.jpg" TargetMode="External" /><Relationship Id="rId74" Type="http://schemas.openxmlformats.org/officeDocument/2006/relationships/hyperlink" Target="https://pbs.twimg.com/media/EFaNuL7W4AUZaGh.jpg" TargetMode="External" /><Relationship Id="rId75" Type="http://schemas.openxmlformats.org/officeDocument/2006/relationships/hyperlink" Target="https://pbs.twimg.com/media/EFfSKDXXkAErUpC.jpg" TargetMode="External" /><Relationship Id="rId76" Type="http://schemas.openxmlformats.org/officeDocument/2006/relationships/hyperlink" Target="https://pbs.twimg.com/media/EGDcmwVW4AENRnE.jpg" TargetMode="External" /><Relationship Id="rId77" Type="http://schemas.openxmlformats.org/officeDocument/2006/relationships/hyperlink" Target="https://pbs.twimg.com/media/EGIgR1pWoAYxW5G.jpg" TargetMode="External" /><Relationship Id="rId78" Type="http://schemas.openxmlformats.org/officeDocument/2006/relationships/hyperlink" Target="https://pbs.twimg.com/media/EGNnRcSWwAEK89X.jpg" TargetMode="External" /><Relationship Id="rId79" Type="http://schemas.openxmlformats.org/officeDocument/2006/relationships/hyperlink" Target="https://pbs.twimg.com/media/EGS2CYeXkAAp-x9.jpg" TargetMode="External" /><Relationship Id="rId80" Type="http://schemas.openxmlformats.org/officeDocument/2006/relationships/hyperlink" Target="https://pbs.twimg.com/media/EGX8sBXXoAAcyWu.jpg" TargetMode="External" /><Relationship Id="rId81" Type="http://schemas.openxmlformats.org/officeDocument/2006/relationships/hyperlink" Target="https://pbs.twimg.com/media/EGdIRlOWwAEbP8Y.jpg" TargetMode="External" /><Relationship Id="rId82" Type="http://schemas.openxmlformats.org/officeDocument/2006/relationships/hyperlink" Target="https://pbs.twimg.com/media/EGiXZUpWsAAVghJ.jpg" TargetMode="External" /><Relationship Id="rId83" Type="http://schemas.openxmlformats.org/officeDocument/2006/relationships/hyperlink" Target="https://twitter.com/#!/lisa_stauber/status/1163441511041851393" TargetMode="External" /><Relationship Id="rId84" Type="http://schemas.openxmlformats.org/officeDocument/2006/relationships/hyperlink" Target="https://twitter.com/#!/ganeshjacharya/status/1181429855709224961" TargetMode="External" /><Relationship Id="rId85" Type="http://schemas.openxmlformats.org/officeDocument/2006/relationships/hyperlink" Target="https://twitter.com/#!/ganeshjacharya/status/1181434002084962304" TargetMode="External" /><Relationship Id="rId86" Type="http://schemas.openxmlformats.org/officeDocument/2006/relationships/hyperlink" Target="https://twitter.com/#!/ganeshjacharya/status/1181434507402108929" TargetMode="External" /><Relationship Id="rId87" Type="http://schemas.openxmlformats.org/officeDocument/2006/relationships/hyperlink" Target="https://twitter.com/#!/sayyaychats/status/1159894232833961984" TargetMode="External" /><Relationship Id="rId88" Type="http://schemas.openxmlformats.org/officeDocument/2006/relationships/hyperlink" Target="https://twitter.com/#!/sayyaychats/status/1160243707674791938" TargetMode="External" /><Relationship Id="rId89" Type="http://schemas.openxmlformats.org/officeDocument/2006/relationships/hyperlink" Target="https://twitter.com/#!/sayyaychats/status/1160619414007558144" TargetMode="External" /><Relationship Id="rId90" Type="http://schemas.openxmlformats.org/officeDocument/2006/relationships/hyperlink" Target="https://twitter.com/#!/sayyaychats/status/1160979547896131585" TargetMode="External" /><Relationship Id="rId91" Type="http://schemas.openxmlformats.org/officeDocument/2006/relationships/hyperlink" Target="https://twitter.com/#!/sayyaychats/status/1161342018934779905" TargetMode="External" /><Relationship Id="rId92" Type="http://schemas.openxmlformats.org/officeDocument/2006/relationships/hyperlink" Target="https://twitter.com/#!/sayyaychats/status/1162058498282348545" TargetMode="External" /><Relationship Id="rId93" Type="http://schemas.openxmlformats.org/officeDocument/2006/relationships/hyperlink" Target="https://twitter.com/#!/sayyaychats/status/1164231346786570245" TargetMode="External" /><Relationship Id="rId94" Type="http://schemas.openxmlformats.org/officeDocument/2006/relationships/hyperlink" Target="https://twitter.com/#!/sayyaychats/status/1164594205265682432" TargetMode="External" /><Relationship Id="rId95" Type="http://schemas.openxmlformats.org/officeDocument/2006/relationships/hyperlink" Target="https://twitter.com/#!/sayyaychats/status/1164965835267616770" TargetMode="External" /><Relationship Id="rId96" Type="http://schemas.openxmlformats.org/officeDocument/2006/relationships/hyperlink" Target="https://twitter.com/#!/sayyaychats/status/1165689991172898816" TargetMode="External" /><Relationship Id="rId97" Type="http://schemas.openxmlformats.org/officeDocument/2006/relationships/hyperlink" Target="https://twitter.com/#!/sayyaychats/status/1166051154360504321" TargetMode="External" /><Relationship Id="rId98" Type="http://schemas.openxmlformats.org/officeDocument/2006/relationships/hyperlink" Target="https://twitter.com/#!/sayyaychats/status/1166416830879215620" TargetMode="External" /><Relationship Id="rId99" Type="http://schemas.openxmlformats.org/officeDocument/2006/relationships/hyperlink" Target="https://twitter.com/#!/sayyaychats/status/1166777223271124993" TargetMode="External" /><Relationship Id="rId100" Type="http://schemas.openxmlformats.org/officeDocument/2006/relationships/hyperlink" Target="https://twitter.com/#!/sayyaychats/status/1167134113163370497" TargetMode="External" /><Relationship Id="rId101" Type="http://schemas.openxmlformats.org/officeDocument/2006/relationships/hyperlink" Target="https://twitter.com/#!/sayyaychats/status/1167497128744239104" TargetMode="External" /><Relationship Id="rId102" Type="http://schemas.openxmlformats.org/officeDocument/2006/relationships/hyperlink" Target="https://twitter.com/#!/sayyaychats/status/1169671425462026243" TargetMode="External" /><Relationship Id="rId103" Type="http://schemas.openxmlformats.org/officeDocument/2006/relationships/hyperlink" Target="https://twitter.com/#!/sayyaychats/status/1170030929655541760" TargetMode="External" /><Relationship Id="rId104" Type="http://schemas.openxmlformats.org/officeDocument/2006/relationships/hyperlink" Target="https://twitter.com/#!/sayyaychats/status/1170395857939812353" TargetMode="External" /><Relationship Id="rId105" Type="http://schemas.openxmlformats.org/officeDocument/2006/relationships/hyperlink" Target="https://twitter.com/#!/sayyaychats/status/1170759667712176133" TargetMode="External" /><Relationship Id="rId106" Type="http://schemas.openxmlformats.org/officeDocument/2006/relationships/hyperlink" Target="https://twitter.com/#!/sayyaychats/status/1171115068655882240" TargetMode="External" /><Relationship Id="rId107" Type="http://schemas.openxmlformats.org/officeDocument/2006/relationships/hyperlink" Target="https://twitter.com/#!/sayyaychats/status/1171489663325835265" TargetMode="External" /><Relationship Id="rId108" Type="http://schemas.openxmlformats.org/officeDocument/2006/relationships/hyperlink" Target="https://twitter.com/#!/sayyaychats/status/1172933855378116610" TargetMode="External" /><Relationship Id="rId109" Type="http://schemas.openxmlformats.org/officeDocument/2006/relationships/hyperlink" Target="https://twitter.com/#!/sayyaychats/status/1173290620535955457" TargetMode="External" /><Relationship Id="rId110" Type="http://schemas.openxmlformats.org/officeDocument/2006/relationships/hyperlink" Target="https://twitter.com/#!/sayyaychats/status/1174020909780340737" TargetMode="External" /><Relationship Id="rId111" Type="http://schemas.openxmlformats.org/officeDocument/2006/relationships/hyperlink" Target="https://twitter.com/#!/sayyaychats/status/1174751614185459712" TargetMode="External" /><Relationship Id="rId112" Type="http://schemas.openxmlformats.org/officeDocument/2006/relationships/hyperlink" Target="https://twitter.com/#!/sayyaychats/status/1175105148894568448" TargetMode="External" /><Relationship Id="rId113" Type="http://schemas.openxmlformats.org/officeDocument/2006/relationships/hyperlink" Target="https://twitter.com/#!/sayyaychats/status/1176563867301875714" TargetMode="External" /><Relationship Id="rId114" Type="http://schemas.openxmlformats.org/officeDocument/2006/relationships/hyperlink" Target="https://twitter.com/#!/sayyaychats/status/1176912441101430787" TargetMode="External" /><Relationship Id="rId115" Type="http://schemas.openxmlformats.org/officeDocument/2006/relationships/hyperlink" Target="https://twitter.com/#!/sayyaychats/status/1177284179274477568" TargetMode="External" /><Relationship Id="rId116" Type="http://schemas.openxmlformats.org/officeDocument/2006/relationships/hyperlink" Target="https://twitter.com/#!/sayyaychats/status/1177640899108642817" TargetMode="External" /><Relationship Id="rId117" Type="http://schemas.openxmlformats.org/officeDocument/2006/relationships/hyperlink" Target="https://twitter.com/#!/sayyaychats/status/1180185662227730439" TargetMode="External" /><Relationship Id="rId118" Type="http://schemas.openxmlformats.org/officeDocument/2006/relationships/hyperlink" Target="https://twitter.com/#!/sayyaychats/status/1180541544597774337" TargetMode="External" /><Relationship Id="rId119" Type="http://schemas.openxmlformats.org/officeDocument/2006/relationships/hyperlink" Target="https://twitter.com/#!/sayyaychats/status/1180901078004637696" TargetMode="External" /><Relationship Id="rId120" Type="http://schemas.openxmlformats.org/officeDocument/2006/relationships/hyperlink" Target="https://twitter.com/#!/sayyaychats/status/1181269156118831104" TargetMode="External" /><Relationship Id="rId121" Type="http://schemas.openxmlformats.org/officeDocument/2006/relationships/hyperlink" Target="https://twitter.com/#!/sayyaychats/status/1181628311824453634" TargetMode="External" /><Relationship Id="rId122" Type="http://schemas.openxmlformats.org/officeDocument/2006/relationships/hyperlink" Target="https://twitter.com/#!/sayyaychats/status/1181992895651422208" TargetMode="External" /><Relationship Id="rId123" Type="http://schemas.openxmlformats.org/officeDocument/2006/relationships/hyperlink" Target="https://twitter.com/#!/sayyaychats/status/1182361365018824704" TargetMode="External" /><Relationship Id="rId124" Type="http://schemas.openxmlformats.org/officeDocument/2006/relationships/comments" Target="../comments13.xml" /><Relationship Id="rId125" Type="http://schemas.openxmlformats.org/officeDocument/2006/relationships/vmlDrawing" Target="../drawings/vmlDrawing6.vml" /><Relationship Id="rId126" Type="http://schemas.openxmlformats.org/officeDocument/2006/relationships/table" Target="../tables/table23.xml" /><Relationship Id="rId12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0gooGnvus" TargetMode="External" /><Relationship Id="rId2" Type="http://schemas.openxmlformats.org/officeDocument/2006/relationships/hyperlink" Target="http://seashell.co.in/" TargetMode="External" /><Relationship Id="rId3" Type="http://schemas.openxmlformats.org/officeDocument/2006/relationships/hyperlink" Target="http://sayyay.us/" TargetMode="External" /><Relationship Id="rId4" Type="http://schemas.openxmlformats.org/officeDocument/2006/relationships/hyperlink" Target="http://blogelevated.com/" TargetMode="External" /><Relationship Id="rId5" Type="http://schemas.openxmlformats.org/officeDocument/2006/relationships/hyperlink" Target="https://pbs.twimg.com/profile_banners/20707940/1471999145" TargetMode="External" /><Relationship Id="rId6" Type="http://schemas.openxmlformats.org/officeDocument/2006/relationships/hyperlink" Target="https://pbs.twimg.com/profile_banners/18549375/1558512420" TargetMode="External" /><Relationship Id="rId7" Type="http://schemas.openxmlformats.org/officeDocument/2006/relationships/hyperlink" Target="https://pbs.twimg.com/profile_banners/709143546998231040/1457908453" TargetMode="External" /><Relationship Id="rId8" Type="http://schemas.openxmlformats.org/officeDocument/2006/relationships/hyperlink" Target="https://pbs.twimg.com/profile_banners/4797254656/1452729435" TargetMode="External" /><Relationship Id="rId9" Type="http://schemas.openxmlformats.org/officeDocument/2006/relationships/hyperlink" Target="https://pbs.twimg.com/profile_banners/1078349125/1487735450" TargetMode="External" /><Relationship Id="rId10" Type="http://schemas.openxmlformats.org/officeDocument/2006/relationships/hyperlink" Target="http://abs.twimg.com/images/themes/theme5/bg.gif" TargetMode="External" /><Relationship Id="rId11" Type="http://schemas.openxmlformats.org/officeDocument/2006/relationships/hyperlink" Target="http://abs.twimg.com/images/themes/theme15/bg.png" TargetMode="External" /><Relationship Id="rId12" Type="http://schemas.openxmlformats.org/officeDocument/2006/relationships/hyperlink" Target="http://abs.twimg.com/images/themes/theme14/bg.gif" TargetMode="External" /><Relationship Id="rId13" Type="http://schemas.openxmlformats.org/officeDocument/2006/relationships/hyperlink" Target="http://pbs.twimg.com/profile_images/752700571077849088/-Qiei2oV_normal.jpg" TargetMode="External" /><Relationship Id="rId14" Type="http://schemas.openxmlformats.org/officeDocument/2006/relationships/hyperlink" Target="http://pbs.twimg.com/profile_images/1151935741867352064/IYmEKYDq_normal.png" TargetMode="External" /><Relationship Id="rId15" Type="http://schemas.openxmlformats.org/officeDocument/2006/relationships/hyperlink" Target="http://pbs.twimg.com/profile_images/709221158349099008/jGKDGnTl_normal.jpg" TargetMode="External" /><Relationship Id="rId16" Type="http://schemas.openxmlformats.org/officeDocument/2006/relationships/hyperlink" Target="http://pbs.twimg.com/profile_images/687365095035432960/g_NiUgIF_normal.jpg" TargetMode="External" /><Relationship Id="rId17" Type="http://schemas.openxmlformats.org/officeDocument/2006/relationships/hyperlink" Target="http://pbs.twimg.com/profile_images/707127241407205377/LY9t-vVQ_normal.jpg" TargetMode="External" /><Relationship Id="rId18" Type="http://schemas.openxmlformats.org/officeDocument/2006/relationships/hyperlink" Target="https://twitter.com/lisa_stauber" TargetMode="External" /><Relationship Id="rId19" Type="http://schemas.openxmlformats.org/officeDocument/2006/relationships/hyperlink" Target="https://twitter.com/ganeshjacharya" TargetMode="External" /><Relationship Id="rId20" Type="http://schemas.openxmlformats.org/officeDocument/2006/relationships/hyperlink" Target="https://twitter.com/sayyaychats" TargetMode="External" /><Relationship Id="rId21" Type="http://schemas.openxmlformats.org/officeDocument/2006/relationships/hyperlink" Target="https://twitter.com/gosayyay" TargetMode="External" /><Relationship Id="rId22" Type="http://schemas.openxmlformats.org/officeDocument/2006/relationships/hyperlink" Target="https://twitter.com/blogelevated"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table" Target="../tables/table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s://twitter.com/i/web/status/1181434507402108929" TargetMode="External" /><Relationship Id="rId3" Type="http://schemas.openxmlformats.org/officeDocument/2006/relationships/hyperlink" Target="https://twitter.com/i/web/status/1181434002084962304" TargetMode="External" /><Relationship Id="rId4" Type="http://schemas.openxmlformats.org/officeDocument/2006/relationships/hyperlink" Target="https://twitter.com/i/web/status/1181429855709224961" TargetMode="External" /><Relationship Id="rId5" Type="http://schemas.openxmlformats.org/officeDocument/2006/relationships/hyperlink" Target="https://clicktotweet.com/hJ2bN+" TargetMode="External" /><Relationship Id="rId6" Type="http://schemas.openxmlformats.org/officeDocument/2006/relationships/hyperlink" Target="http://sayyay.us/sayyaychats/!BlogElevated" TargetMode="External" /><Relationship Id="rId7" Type="http://schemas.openxmlformats.org/officeDocument/2006/relationships/hyperlink" Target="https://clicktotweet.com/hJ2bN+" TargetMode="External" /><Relationship Id="rId8" Type="http://schemas.openxmlformats.org/officeDocument/2006/relationships/hyperlink" Target="https://twitter.com/i/web/status/1181434507402108929" TargetMode="External" /><Relationship Id="rId9" Type="http://schemas.openxmlformats.org/officeDocument/2006/relationships/hyperlink" Target="https://twitter.com/i/web/status/1181429855709224961" TargetMode="External" /><Relationship Id="rId10" Type="http://schemas.openxmlformats.org/officeDocument/2006/relationships/hyperlink" Target="https://twitter.com/i/web/status/1181434002084962304"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495</v>
      </c>
      <c r="BB2" s="13" t="s">
        <v>501</v>
      </c>
      <c r="BC2" s="13" t="s">
        <v>502</v>
      </c>
      <c r="BD2" s="67" t="s">
        <v>665</v>
      </c>
      <c r="BE2" s="67" t="s">
        <v>666</v>
      </c>
      <c r="BF2" s="67" t="s">
        <v>667</v>
      </c>
      <c r="BG2" s="67" t="s">
        <v>668</v>
      </c>
      <c r="BH2" s="67" t="s">
        <v>669</v>
      </c>
      <c r="BI2" s="67" t="s">
        <v>670</v>
      </c>
      <c r="BJ2" s="67" t="s">
        <v>671</v>
      </c>
      <c r="BK2" s="67" t="s">
        <v>672</v>
      </c>
      <c r="BL2" s="67" t="s">
        <v>673</v>
      </c>
    </row>
    <row r="3" spans="1:64" ht="15" customHeight="1">
      <c r="A3" s="84" t="s">
        <v>212</v>
      </c>
      <c r="B3" s="84" t="s">
        <v>212</v>
      </c>
      <c r="C3" s="53" t="s">
        <v>756</v>
      </c>
      <c r="D3" s="54">
        <v>3</v>
      </c>
      <c r="E3" s="65" t="s">
        <v>132</v>
      </c>
      <c r="F3" s="55">
        <v>35</v>
      </c>
      <c r="G3" s="53"/>
      <c r="H3" s="57"/>
      <c r="I3" s="56"/>
      <c r="J3" s="56"/>
      <c r="K3" s="36" t="s">
        <v>65</v>
      </c>
      <c r="L3" s="62">
        <v>3</v>
      </c>
      <c r="M3" s="62"/>
      <c r="N3" s="63"/>
      <c r="O3" s="85" t="s">
        <v>176</v>
      </c>
      <c r="P3" s="87">
        <v>43696.55840277778</v>
      </c>
      <c r="Q3" s="85" t="s">
        <v>218</v>
      </c>
      <c r="R3" s="89" t="s">
        <v>259</v>
      </c>
      <c r="S3" s="85" t="s">
        <v>264</v>
      </c>
      <c r="T3" s="85" t="s">
        <v>267</v>
      </c>
      <c r="U3" s="85"/>
      <c r="V3" s="89" t="s">
        <v>307</v>
      </c>
      <c r="W3" s="87">
        <v>43696.55840277778</v>
      </c>
      <c r="X3" s="89" t="s">
        <v>309</v>
      </c>
      <c r="Y3" s="85"/>
      <c r="Z3" s="85"/>
      <c r="AA3" s="91" t="s">
        <v>350</v>
      </c>
      <c r="AB3" s="85"/>
      <c r="AC3" s="85" t="b">
        <v>0</v>
      </c>
      <c r="AD3" s="85">
        <v>0</v>
      </c>
      <c r="AE3" s="91" t="s">
        <v>391</v>
      </c>
      <c r="AF3" s="85" t="b">
        <v>0</v>
      </c>
      <c r="AG3" s="85" t="s">
        <v>392</v>
      </c>
      <c r="AH3" s="85"/>
      <c r="AI3" s="91" t="s">
        <v>391</v>
      </c>
      <c r="AJ3" s="85" t="b">
        <v>0</v>
      </c>
      <c r="AK3" s="85">
        <v>0</v>
      </c>
      <c r="AL3" s="91" t="s">
        <v>391</v>
      </c>
      <c r="AM3" s="85" t="s">
        <v>393</v>
      </c>
      <c r="AN3" s="85" t="b">
        <v>0</v>
      </c>
      <c r="AO3" s="91" t="s">
        <v>350</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2.9411764705882355</v>
      </c>
      <c r="BF3" s="51">
        <v>1</v>
      </c>
      <c r="BG3" s="52">
        <v>2.9411764705882355</v>
      </c>
      <c r="BH3" s="51">
        <v>0</v>
      </c>
      <c r="BI3" s="52">
        <v>0</v>
      </c>
      <c r="BJ3" s="51">
        <v>32</v>
      </c>
      <c r="BK3" s="52">
        <v>94.11764705882354</v>
      </c>
      <c r="BL3" s="51">
        <v>34</v>
      </c>
    </row>
    <row r="4" spans="1:64" ht="15" customHeight="1">
      <c r="A4" s="84" t="s">
        <v>213</v>
      </c>
      <c r="B4" s="84" t="s">
        <v>213</v>
      </c>
      <c r="C4" s="53" t="s">
        <v>756</v>
      </c>
      <c r="D4" s="54">
        <v>3</v>
      </c>
      <c r="E4" s="65" t="s">
        <v>136</v>
      </c>
      <c r="F4" s="55">
        <v>35</v>
      </c>
      <c r="G4" s="53"/>
      <c r="H4" s="57"/>
      <c r="I4" s="56"/>
      <c r="J4" s="56"/>
      <c r="K4" s="36" t="s">
        <v>65</v>
      </c>
      <c r="L4" s="83">
        <v>4</v>
      </c>
      <c r="M4" s="83"/>
      <c r="N4" s="63"/>
      <c r="O4" s="86" t="s">
        <v>176</v>
      </c>
      <c r="P4" s="88">
        <v>43746.19678240741</v>
      </c>
      <c r="Q4" s="86" t="s">
        <v>219</v>
      </c>
      <c r="R4" s="90" t="s">
        <v>260</v>
      </c>
      <c r="S4" s="86" t="s">
        <v>265</v>
      </c>
      <c r="T4" s="86" t="s">
        <v>268</v>
      </c>
      <c r="U4" s="86"/>
      <c r="V4" s="90" t="s">
        <v>308</v>
      </c>
      <c r="W4" s="88">
        <v>43746.19678240741</v>
      </c>
      <c r="X4" s="90" t="s">
        <v>310</v>
      </c>
      <c r="Y4" s="86"/>
      <c r="Z4" s="86"/>
      <c r="AA4" s="92" t="s">
        <v>351</v>
      </c>
      <c r="AB4" s="86"/>
      <c r="AC4" s="86" t="b">
        <v>0</v>
      </c>
      <c r="AD4" s="86">
        <v>0</v>
      </c>
      <c r="AE4" s="92" t="s">
        <v>391</v>
      </c>
      <c r="AF4" s="86" t="b">
        <v>0</v>
      </c>
      <c r="AG4" s="86" t="s">
        <v>392</v>
      </c>
      <c r="AH4" s="86"/>
      <c r="AI4" s="92" t="s">
        <v>391</v>
      </c>
      <c r="AJ4" s="86" t="b">
        <v>0</v>
      </c>
      <c r="AK4" s="86">
        <v>0</v>
      </c>
      <c r="AL4" s="92" t="s">
        <v>391</v>
      </c>
      <c r="AM4" s="86" t="s">
        <v>394</v>
      </c>
      <c r="AN4" s="86" t="b">
        <v>1</v>
      </c>
      <c r="AO4" s="92" t="s">
        <v>351</v>
      </c>
      <c r="AP4" s="86" t="s">
        <v>176</v>
      </c>
      <c r="AQ4" s="86">
        <v>0</v>
      </c>
      <c r="AR4" s="86">
        <v>0</v>
      </c>
      <c r="AS4" s="86"/>
      <c r="AT4" s="86"/>
      <c r="AU4" s="86"/>
      <c r="AV4" s="86"/>
      <c r="AW4" s="86"/>
      <c r="AX4" s="86"/>
      <c r="AY4" s="86"/>
      <c r="AZ4" s="86"/>
      <c r="BA4">
        <v>3</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11</v>
      </c>
      <c r="BK4" s="52">
        <v>100</v>
      </c>
      <c r="BL4" s="51">
        <v>11</v>
      </c>
    </row>
    <row r="5" spans="1:64" ht="45">
      <c r="A5" s="84" t="s">
        <v>213</v>
      </c>
      <c r="B5" s="84" t="s">
        <v>213</v>
      </c>
      <c r="C5" s="53" t="s">
        <v>756</v>
      </c>
      <c r="D5" s="54">
        <v>3</v>
      </c>
      <c r="E5" s="65" t="s">
        <v>136</v>
      </c>
      <c r="F5" s="55">
        <v>35</v>
      </c>
      <c r="G5" s="53"/>
      <c r="H5" s="57"/>
      <c r="I5" s="56"/>
      <c r="J5" s="56"/>
      <c r="K5" s="36" t="s">
        <v>65</v>
      </c>
      <c r="L5" s="83">
        <v>5</v>
      </c>
      <c r="M5" s="83"/>
      <c r="N5" s="63"/>
      <c r="O5" s="86" t="s">
        <v>176</v>
      </c>
      <c r="P5" s="88">
        <v>43746.20821759259</v>
      </c>
      <c r="Q5" s="86" t="s">
        <v>220</v>
      </c>
      <c r="R5" s="90" t="s">
        <v>261</v>
      </c>
      <c r="S5" s="86" t="s">
        <v>265</v>
      </c>
      <c r="T5" s="86" t="s">
        <v>269</v>
      </c>
      <c r="U5" s="86"/>
      <c r="V5" s="90" t="s">
        <v>308</v>
      </c>
      <c r="W5" s="88">
        <v>43746.20821759259</v>
      </c>
      <c r="X5" s="90" t="s">
        <v>311</v>
      </c>
      <c r="Y5" s="86"/>
      <c r="Z5" s="86"/>
      <c r="AA5" s="92" t="s">
        <v>352</v>
      </c>
      <c r="AB5" s="86"/>
      <c r="AC5" s="86" t="b">
        <v>0</v>
      </c>
      <c r="AD5" s="86">
        <v>0</v>
      </c>
      <c r="AE5" s="92" t="s">
        <v>391</v>
      </c>
      <c r="AF5" s="86" t="b">
        <v>0</v>
      </c>
      <c r="AG5" s="86" t="s">
        <v>392</v>
      </c>
      <c r="AH5" s="86"/>
      <c r="AI5" s="92" t="s">
        <v>391</v>
      </c>
      <c r="AJ5" s="86" t="b">
        <v>0</v>
      </c>
      <c r="AK5" s="86">
        <v>0</v>
      </c>
      <c r="AL5" s="92" t="s">
        <v>391</v>
      </c>
      <c r="AM5" s="86" t="s">
        <v>394</v>
      </c>
      <c r="AN5" s="86" t="b">
        <v>1</v>
      </c>
      <c r="AO5" s="92" t="s">
        <v>352</v>
      </c>
      <c r="AP5" s="86" t="s">
        <v>176</v>
      </c>
      <c r="AQ5" s="86">
        <v>0</v>
      </c>
      <c r="AR5" s="86">
        <v>0</v>
      </c>
      <c r="AS5" s="86"/>
      <c r="AT5" s="86"/>
      <c r="AU5" s="86"/>
      <c r="AV5" s="86"/>
      <c r="AW5" s="86"/>
      <c r="AX5" s="86"/>
      <c r="AY5" s="86"/>
      <c r="AZ5" s="86"/>
      <c r="BA5">
        <v>3</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12</v>
      </c>
      <c r="BK5" s="52">
        <v>100</v>
      </c>
      <c r="BL5" s="51">
        <v>12</v>
      </c>
    </row>
    <row r="6" spans="1:64" ht="45">
      <c r="A6" s="84" t="s">
        <v>213</v>
      </c>
      <c r="B6" s="84" t="s">
        <v>213</v>
      </c>
      <c r="C6" s="53" t="s">
        <v>756</v>
      </c>
      <c r="D6" s="54">
        <v>3</v>
      </c>
      <c r="E6" s="65" t="s">
        <v>136</v>
      </c>
      <c r="F6" s="55">
        <v>35</v>
      </c>
      <c r="G6" s="53"/>
      <c r="H6" s="57"/>
      <c r="I6" s="56"/>
      <c r="J6" s="56"/>
      <c r="K6" s="36" t="s">
        <v>65</v>
      </c>
      <c r="L6" s="83">
        <v>6</v>
      </c>
      <c r="M6" s="83"/>
      <c r="N6" s="63"/>
      <c r="O6" s="86" t="s">
        <v>176</v>
      </c>
      <c r="P6" s="88">
        <v>43746.20961805555</v>
      </c>
      <c r="Q6" s="86" t="s">
        <v>221</v>
      </c>
      <c r="R6" s="90" t="s">
        <v>262</v>
      </c>
      <c r="S6" s="86" t="s">
        <v>265</v>
      </c>
      <c r="T6" s="86" t="s">
        <v>269</v>
      </c>
      <c r="U6" s="86"/>
      <c r="V6" s="90" t="s">
        <v>308</v>
      </c>
      <c r="W6" s="88">
        <v>43746.20961805555</v>
      </c>
      <c r="X6" s="90" t="s">
        <v>312</v>
      </c>
      <c r="Y6" s="86"/>
      <c r="Z6" s="86"/>
      <c r="AA6" s="92" t="s">
        <v>353</v>
      </c>
      <c r="AB6" s="86"/>
      <c r="AC6" s="86" t="b">
        <v>0</v>
      </c>
      <c r="AD6" s="86">
        <v>0</v>
      </c>
      <c r="AE6" s="92" t="s">
        <v>391</v>
      </c>
      <c r="AF6" s="86" t="b">
        <v>0</v>
      </c>
      <c r="AG6" s="86" t="s">
        <v>392</v>
      </c>
      <c r="AH6" s="86"/>
      <c r="AI6" s="92" t="s">
        <v>391</v>
      </c>
      <c r="AJ6" s="86" t="b">
        <v>0</v>
      </c>
      <c r="AK6" s="86">
        <v>0</v>
      </c>
      <c r="AL6" s="92" t="s">
        <v>391</v>
      </c>
      <c r="AM6" s="86" t="s">
        <v>394</v>
      </c>
      <c r="AN6" s="86" t="b">
        <v>1</v>
      </c>
      <c r="AO6" s="92" t="s">
        <v>353</v>
      </c>
      <c r="AP6" s="86" t="s">
        <v>176</v>
      </c>
      <c r="AQ6" s="86">
        <v>0</v>
      </c>
      <c r="AR6" s="86">
        <v>0</v>
      </c>
      <c r="AS6" s="86"/>
      <c r="AT6" s="86"/>
      <c r="AU6" s="86"/>
      <c r="AV6" s="86"/>
      <c r="AW6" s="86"/>
      <c r="AX6" s="86"/>
      <c r="AY6" s="86"/>
      <c r="AZ6" s="86"/>
      <c r="BA6">
        <v>3</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12</v>
      </c>
      <c r="BK6" s="52">
        <v>100</v>
      </c>
      <c r="BL6" s="51">
        <v>12</v>
      </c>
    </row>
    <row r="7" spans="1:64" ht="45">
      <c r="A7" s="84" t="s">
        <v>214</v>
      </c>
      <c r="B7" s="84" t="s">
        <v>215</v>
      </c>
      <c r="C7" s="53" t="s">
        <v>756</v>
      </c>
      <c r="D7" s="54">
        <v>3</v>
      </c>
      <c r="E7" s="65" t="s">
        <v>136</v>
      </c>
      <c r="F7" s="55">
        <v>35</v>
      </c>
      <c r="G7" s="53"/>
      <c r="H7" s="57"/>
      <c r="I7" s="56"/>
      <c r="J7" s="56"/>
      <c r="K7" s="36" t="s">
        <v>65</v>
      </c>
      <c r="L7" s="83">
        <v>7</v>
      </c>
      <c r="M7" s="83"/>
      <c r="N7" s="63"/>
      <c r="O7" s="86" t="s">
        <v>217</v>
      </c>
      <c r="P7" s="88">
        <v>43686.769780092596</v>
      </c>
      <c r="Q7" s="86" t="s">
        <v>222</v>
      </c>
      <c r="R7" s="86" t="s">
        <v>263</v>
      </c>
      <c r="S7" s="86" t="s">
        <v>266</v>
      </c>
      <c r="T7" s="86" t="s">
        <v>216</v>
      </c>
      <c r="U7" s="90" t="s">
        <v>270</v>
      </c>
      <c r="V7" s="90" t="s">
        <v>270</v>
      </c>
      <c r="W7" s="88">
        <v>43686.769780092596</v>
      </c>
      <c r="X7" s="90" t="s">
        <v>313</v>
      </c>
      <c r="Y7" s="86"/>
      <c r="Z7" s="86"/>
      <c r="AA7" s="92" t="s">
        <v>354</v>
      </c>
      <c r="AB7" s="86"/>
      <c r="AC7" s="86" t="b">
        <v>0</v>
      </c>
      <c r="AD7" s="86">
        <v>0</v>
      </c>
      <c r="AE7" s="92" t="s">
        <v>391</v>
      </c>
      <c r="AF7" s="86" t="b">
        <v>0</v>
      </c>
      <c r="AG7" s="86" t="s">
        <v>392</v>
      </c>
      <c r="AH7" s="86"/>
      <c r="AI7" s="92" t="s">
        <v>391</v>
      </c>
      <c r="AJ7" s="86" t="b">
        <v>0</v>
      </c>
      <c r="AK7" s="86">
        <v>0</v>
      </c>
      <c r="AL7" s="92" t="s">
        <v>391</v>
      </c>
      <c r="AM7" s="86" t="s">
        <v>395</v>
      </c>
      <c r="AN7" s="86" t="b">
        <v>0</v>
      </c>
      <c r="AO7" s="92" t="s">
        <v>354</v>
      </c>
      <c r="AP7" s="86" t="s">
        <v>176</v>
      </c>
      <c r="AQ7" s="86">
        <v>0</v>
      </c>
      <c r="AR7" s="86">
        <v>0</v>
      </c>
      <c r="AS7" s="86"/>
      <c r="AT7" s="86"/>
      <c r="AU7" s="86"/>
      <c r="AV7" s="86"/>
      <c r="AW7" s="86"/>
      <c r="AX7" s="86"/>
      <c r="AY7" s="86"/>
      <c r="AZ7" s="86"/>
      <c r="BA7">
        <v>37</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215</v>
      </c>
      <c r="C8" s="53" t="s">
        <v>756</v>
      </c>
      <c r="D8" s="54">
        <v>3</v>
      </c>
      <c r="E8" s="65" t="s">
        <v>136</v>
      </c>
      <c r="F8" s="55">
        <v>35</v>
      </c>
      <c r="G8" s="53"/>
      <c r="H8" s="57"/>
      <c r="I8" s="56"/>
      <c r="J8" s="56"/>
      <c r="K8" s="36" t="s">
        <v>65</v>
      </c>
      <c r="L8" s="83">
        <v>8</v>
      </c>
      <c r="M8" s="83"/>
      <c r="N8" s="63"/>
      <c r="O8" s="86" t="s">
        <v>217</v>
      </c>
      <c r="P8" s="88">
        <v>43687.734143518515</v>
      </c>
      <c r="Q8" s="86" t="s">
        <v>223</v>
      </c>
      <c r="R8" s="86" t="s">
        <v>263</v>
      </c>
      <c r="S8" s="86" t="s">
        <v>266</v>
      </c>
      <c r="T8" s="86" t="s">
        <v>216</v>
      </c>
      <c r="U8" s="90" t="s">
        <v>271</v>
      </c>
      <c r="V8" s="90" t="s">
        <v>271</v>
      </c>
      <c r="W8" s="88">
        <v>43687.734143518515</v>
      </c>
      <c r="X8" s="90" t="s">
        <v>314</v>
      </c>
      <c r="Y8" s="86"/>
      <c r="Z8" s="86"/>
      <c r="AA8" s="92" t="s">
        <v>355</v>
      </c>
      <c r="AB8" s="86"/>
      <c r="AC8" s="86" t="b">
        <v>0</v>
      </c>
      <c r="AD8" s="86">
        <v>0</v>
      </c>
      <c r="AE8" s="92" t="s">
        <v>391</v>
      </c>
      <c r="AF8" s="86" t="b">
        <v>0</v>
      </c>
      <c r="AG8" s="86" t="s">
        <v>392</v>
      </c>
      <c r="AH8" s="86"/>
      <c r="AI8" s="92" t="s">
        <v>391</v>
      </c>
      <c r="AJ8" s="86" t="b">
        <v>0</v>
      </c>
      <c r="AK8" s="86">
        <v>0</v>
      </c>
      <c r="AL8" s="92" t="s">
        <v>391</v>
      </c>
      <c r="AM8" s="86" t="s">
        <v>395</v>
      </c>
      <c r="AN8" s="86" t="b">
        <v>0</v>
      </c>
      <c r="AO8" s="92" t="s">
        <v>355</v>
      </c>
      <c r="AP8" s="86" t="s">
        <v>176</v>
      </c>
      <c r="AQ8" s="86">
        <v>0</v>
      </c>
      <c r="AR8" s="86">
        <v>0</v>
      </c>
      <c r="AS8" s="86"/>
      <c r="AT8" s="86"/>
      <c r="AU8" s="86"/>
      <c r="AV8" s="86"/>
      <c r="AW8" s="86"/>
      <c r="AX8" s="86"/>
      <c r="AY8" s="86"/>
      <c r="AZ8" s="86"/>
      <c r="BA8">
        <v>37</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215</v>
      </c>
      <c r="C9" s="53" t="s">
        <v>756</v>
      </c>
      <c r="D9" s="54">
        <v>3</v>
      </c>
      <c r="E9" s="65" t="s">
        <v>136</v>
      </c>
      <c r="F9" s="55">
        <v>35</v>
      </c>
      <c r="G9" s="53"/>
      <c r="H9" s="57"/>
      <c r="I9" s="56"/>
      <c r="J9" s="56"/>
      <c r="K9" s="36" t="s">
        <v>65</v>
      </c>
      <c r="L9" s="83">
        <v>9</v>
      </c>
      <c r="M9" s="83"/>
      <c r="N9" s="63"/>
      <c r="O9" s="86" t="s">
        <v>217</v>
      </c>
      <c r="P9" s="88">
        <v>43688.770902777775</v>
      </c>
      <c r="Q9" s="86" t="s">
        <v>224</v>
      </c>
      <c r="R9" s="86" t="s">
        <v>263</v>
      </c>
      <c r="S9" s="86" t="s">
        <v>266</v>
      </c>
      <c r="T9" s="86" t="s">
        <v>216</v>
      </c>
      <c r="U9" s="90" t="s">
        <v>272</v>
      </c>
      <c r="V9" s="90" t="s">
        <v>272</v>
      </c>
      <c r="W9" s="88">
        <v>43688.770902777775</v>
      </c>
      <c r="X9" s="90" t="s">
        <v>315</v>
      </c>
      <c r="Y9" s="86"/>
      <c r="Z9" s="86"/>
      <c r="AA9" s="92" t="s">
        <v>356</v>
      </c>
      <c r="AB9" s="86"/>
      <c r="AC9" s="86" t="b">
        <v>0</v>
      </c>
      <c r="AD9" s="86">
        <v>0</v>
      </c>
      <c r="AE9" s="92" t="s">
        <v>391</v>
      </c>
      <c r="AF9" s="86" t="b">
        <v>0</v>
      </c>
      <c r="AG9" s="86" t="s">
        <v>392</v>
      </c>
      <c r="AH9" s="86"/>
      <c r="AI9" s="92" t="s">
        <v>391</v>
      </c>
      <c r="AJ9" s="86" t="b">
        <v>0</v>
      </c>
      <c r="AK9" s="86">
        <v>0</v>
      </c>
      <c r="AL9" s="92" t="s">
        <v>391</v>
      </c>
      <c r="AM9" s="86" t="s">
        <v>395</v>
      </c>
      <c r="AN9" s="86" t="b">
        <v>0</v>
      </c>
      <c r="AO9" s="92" t="s">
        <v>356</v>
      </c>
      <c r="AP9" s="86" t="s">
        <v>176</v>
      </c>
      <c r="AQ9" s="86">
        <v>0</v>
      </c>
      <c r="AR9" s="86">
        <v>0</v>
      </c>
      <c r="AS9" s="86"/>
      <c r="AT9" s="86"/>
      <c r="AU9" s="86"/>
      <c r="AV9" s="86"/>
      <c r="AW9" s="86"/>
      <c r="AX9" s="86"/>
      <c r="AY9" s="86"/>
      <c r="AZ9" s="86"/>
      <c r="BA9">
        <v>37</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214</v>
      </c>
      <c r="B10" s="84" t="s">
        <v>215</v>
      </c>
      <c r="C10" s="53" t="s">
        <v>756</v>
      </c>
      <c r="D10" s="54">
        <v>3</v>
      </c>
      <c r="E10" s="65" t="s">
        <v>136</v>
      </c>
      <c r="F10" s="55">
        <v>35</v>
      </c>
      <c r="G10" s="53"/>
      <c r="H10" s="57"/>
      <c r="I10" s="56"/>
      <c r="J10" s="56"/>
      <c r="K10" s="36" t="s">
        <v>65</v>
      </c>
      <c r="L10" s="83">
        <v>10</v>
      </c>
      <c r="M10" s="83"/>
      <c r="N10" s="63"/>
      <c r="O10" s="86" t="s">
        <v>217</v>
      </c>
      <c r="P10" s="88">
        <v>43689.76467592592</v>
      </c>
      <c r="Q10" s="86" t="s">
        <v>225</v>
      </c>
      <c r="R10" s="86" t="s">
        <v>263</v>
      </c>
      <c r="S10" s="86" t="s">
        <v>266</v>
      </c>
      <c r="T10" s="86" t="s">
        <v>216</v>
      </c>
      <c r="U10" s="90" t="s">
        <v>273</v>
      </c>
      <c r="V10" s="90" t="s">
        <v>273</v>
      </c>
      <c r="W10" s="88">
        <v>43689.76467592592</v>
      </c>
      <c r="X10" s="90" t="s">
        <v>316</v>
      </c>
      <c r="Y10" s="86"/>
      <c r="Z10" s="86"/>
      <c r="AA10" s="92" t="s">
        <v>357</v>
      </c>
      <c r="AB10" s="86"/>
      <c r="AC10" s="86" t="b">
        <v>0</v>
      </c>
      <c r="AD10" s="86">
        <v>0</v>
      </c>
      <c r="AE10" s="92" t="s">
        <v>391</v>
      </c>
      <c r="AF10" s="86" t="b">
        <v>0</v>
      </c>
      <c r="AG10" s="86" t="s">
        <v>392</v>
      </c>
      <c r="AH10" s="86"/>
      <c r="AI10" s="92" t="s">
        <v>391</v>
      </c>
      <c r="AJ10" s="86" t="b">
        <v>0</v>
      </c>
      <c r="AK10" s="86">
        <v>0</v>
      </c>
      <c r="AL10" s="92" t="s">
        <v>391</v>
      </c>
      <c r="AM10" s="86" t="s">
        <v>395</v>
      </c>
      <c r="AN10" s="86" t="b">
        <v>0</v>
      </c>
      <c r="AO10" s="92" t="s">
        <v>357</v>
      </c>
      <c r="AP10" s="86" t="s">
        <v>176</v>
      </c>
      <c r="AQ10" s="86">
        <v>0</v>
      </c>
      <c r="AR10" s="86">
        <v>0</v>
      </c>
      <c r="AS10" s="86"/>
      <c r="AT10" s="86"/>
      <c r="AU10" s="86"/>
      <c r="AV10" s="86"/>
      <c r="AW10" s="86"/>
      <c r="AX10" s="86"/>
      <c r="AY10" s="86"/>
      <c r="AZ10" s="86"/>
      <c r="BA10">
        <v>37</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214</v>
      </c>
      <c r="B11" s="84" t="s">
        <v>215</v>
      </c>
      <c r="C11" s="53" t="s">
        <v>756</v>
      </c>
      <c r="D11" s="54">
        <v>3</v>
      </c>
      <c r="E11" s="65" t="s">
        <v>136</v>
      </c>
      <c r="F11" s="55">
        <v>35</v>
      </c>
      <c r="G11" s="53"/>
      <c r="H11" s="57"/>
      <c r="I11" s="56"/>
      <c r="J11" s="56"/>
      <c r="K11" s="36" t="s">
        <v>65</v>
      </c>
      <c r="L11" s="83">
        <v>11</v>
      </c>
      <c r="M11" s="83"/>
      <c r="N11" s="63"/>
      <c r="O11" s="86" t="s">
        <v>217</v>
      </c>
      <c r="P11" s="88">
        <v>43690.76490740741</v>
      </c>
      <c r="Q11" s="86" t="s">
        <v>226</v>
      </c>
      <c r="R11" s="86" t="s">
        <v>263</v>
      </c>
      <c r="S11" s="86" t="s">
        <v>266</v>
      </c>
      <c r="T11" s="86" t="s">
        <v>216</v>
      </c>
      <c r="U11" s="90" t="s">
        <v>274</v>
      </c>
      <c r="V11" s="90" t="s">
        <v>274</v>
      </c>
      <c r="W11" s="88">
        <v>43690.76490740741</v>
      </c>
      <c r="X11" s="90" t="s">
        <v>317</v>
      </c>
      <c r="Y11" s="86"/>
      <c r="Z11" s="86"/>
      <c r="AA11" s="92" t="s">
        <v>358</v>
      </c>
      <c r="AB11" s="86"/>
      <c r="AC11" s="86" t="b">
        <v>0</v>
      </c>
      <c r="AD11" s="86">
        <v>0</v>
      </c>
      <c r="AE11" s="92" t="s">
        <v>391</v>
      </c>
      <c r="AF11" s="86" t="b">
        <v>0</v>
      </c>
      <c r="AG11" s="86" t="s">
        <v>392</v>
      </c>
      <c r="AH11" s="86"/>
      <c r="AI11" s="92" t="s">
        <v>391</v>
      </c>
      <c r="AJ11" s="86" t="b">
        <v>0</v>
      </c>
      <c r="AK11" s="86">
        <v>0</v>
      </c>
      <c r="AL11" s="92" t="s">
        <v>391</v>
      </c>
      <c r="AM11" s="86" t="s">
        <v>395</v>
      </c>
      <c r="AN11" s="86" t="b">
        <v>0</v>
      </c>
      <c r="AO11" s="92" t="s">
        <v>358</v>
      </c>
      <c r="AP11" s="86" t="s">
        <v>176</v>
      </c>
      <c r="AQ11" s="86">
        <v>0</v>
      </c>
      <c r="AR11" s="86">
        <v>0</v>
      </c>
      <c r="AS11" s="86"/>
      <c r="AT11" s="86"/>
      <c r="AU11" s="86"/>
      <c r="AV11" s="86"/>
      <c r="AW11" s="86"/>
      <c r="AX11" s="86"/>
      <c r="AY11" s="86"/>
      <c r="AZ11" s="86"/>
      <c r="BA11">
        <v>37</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214</v>
      </c>
      <c r="B12" s="84" t="s">
        <v>215</v>
      </c>
      <c r="C12" s="53" t="s">
        <v>756</v>
      </c>
      <c r="D12" s="54">
        <v>3</v>
      </c>
      <c r="E12" s="65" t="s">
        <v>136</v>
      </c>
      <c r="F12" s="55">
        <v>35</v>
      </c>
      <c r="G12" s="53"/>
      <c r="H12" s="57"/>
      <c r="I12" s="56"/>
      <c r="J12" s="56"/>
      <c r="K12" s="36" t="s">
        <v>65</v>
      </c>
      <c r="L12" s="83">
        <v>12</v>
      </c>
      <c r="M12" s="83"/>
      <c r="N12" s="63"/>
      <c r="O12" s="86" t="s">
        <v>217</v>
      </c>
      <c r="P12" s="88">
        <v>43692.74201388889</v>
      </c>
      <c r="Q12" s="86" t="s">
        <v>227</v>
      </c>
      <c r="R12" s="86" t="s">
        <v>263</v>
      </c>
      <c r="S12" s="86" t="s">
        <v>266</v>
      </c>
      <c r="T12" s="86" t="s">
        <v>216</v>
      </c>
      <c r="U12" s="90" t="s">
        <v>275</v>
      </c>
      <c r="V12" s="90" t="s">
        <v>275</v>
      </c>
      <c r="W12" s="88">
        <v>43692.74201388889</v>
      </c>
      <c r="X12" s="90" t="s">
        <v>318</v>
      </c>
      <c r="Y12" s="86"/>
      <c r="Z12" s="86"/>
      <c r="AA12" s="92" t="s">
        <v>359</v>
      </c>
      <c r="AB12" s="86"/>
      <c r="AC12" s="86" t="b">
        <v>0</v>
      </c>
      <c r="AD12" s="86">
        <v>0</v>
      </c>
      <c r="AE12" s="92" t="s">
        <v>391</v>
      </c>
      <c r="AF12" s="86" t="b">
        <v>0</v>
      </c>
      <c r="AG12" s="86" t="s">
        <v>392</v>
      </c>
      <c r="AH12" s="86"/>
      <c r="AI12" s="92" t="s">
        <v>391</v>
      </c>
      <c r="AJ12" s="86" t="b">
        <v>0</v>
      </c>
      <c r="AK12" s="86">
        <v>0</v>
      </c>
      <c r="AL12" s="92" t="s">
        <v>391</v>
      </c>
      <c r="AM12" s="86" t="s">
        <v>395</v>
      </c>
      <c r="AN12" s="86" t="b">
        <v>0</v>
      </c>
      <c r="AO12" s="92" t="s">
        <v>359</v>
      </c>
      <c r="AP12" s="86" t="s">
        <v>176</v>
      </c>
      <c r="AQ12" s="86">
        <v>0</v>
      </c>
      <c r="AR12" s="86">
        <v>0</v>
      </c>
      <c r="AS12" s="86"/>
      <c r="AT12" s="86"/>
      <c r="AU12" s="86"/>
      <c r="AV12" s="86"/>
      <c r="AW12" s="86"/>
      <c r="AX12" s="86"/>
      <c r="AY12" s="86"/>
      <c r="AZ12" s="86"/>
      <c r="BA12">
        <v>37</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214</v>
      </c>
      <c r="B13" s="84" t="s">
        <v>215</v>
      </c>
      <c r="C13" s="53" t="s">
        <v>756</v>
      </c>
      <c r="D13" s="54">
        <v>3</v>
      </c>
      <c r="E13" s="65" t="s">
        <v>136</v>
      </c>
      <c r="F13" s="55">
        <v>35</v>
      </c>
      <c r="G13" s="53"/>
      <c r="H13" s="57"/>
      <c r="I13" s="56"/>
      <c r="J13" s="56"/>
      <c r="K13" s="36" t="s">
        <v>65</v>
      </c>
      <c r="L13" s="83">
        <v>13</v>
      </c>
      <c r="M13" s="83"/>
      <c r="N13" s="63"/>
      <c r="O13" s="86" t="s">
        <v>217</v>
      </c>
      <c r="P13" s="88">
        <v>43698.73793981481</v>
      </c>
      <c r="Q13" s="86" t="s">
        <v>228</v>
      </c>
      <c r="R13" s="86" t="s">
        <v>263</v>
      </c>
      <c r="S13" s="86" t="s">
        <v>266</v>
      </c>
      <c r="T13" s="86" t="s">
        <v>216</v>
      </c>
      <c r="U13" s="90" t="s">
        <v>276</v>
      </c>
      <c r="V13" s="90" t="s">
        <v>276</v>
      </c>
      <c r="W13" s="88">
        <v>43698.73793981481</v>
      </c>
      <c r="X13" s="90" t="s">
        <v>319</v>
      </c>
      <c r="Y13" s="86"/>
      <c r="Z13" s="86"/>
      <c r="AA13" s="92" t="s">
        <v>360</v>
      </c>
      <c r="AB13" s="86"/>
      <c r="AC13" s="86" t="b">
        <v>0</v>
      </c>
      <c r="AD13" s="86">
        <v>0</v>
      </c>
      <c r="AE13" s="92" t="s">
        <v>391</v>
      </c>
      <c r="AF13" s="86" t="b">
        <v>0</v>
      </c>
      <c r="AG13" s="86" t="s">
        <v>392</v>
      </c>
      <c r="AH13" s="86"/>
      <c r="AI13" s="92" t="s">
        <v>391</v>
      </c>
      <c r="AJ13" s="86" t="b">
        <v>0</v>
      </c>
      <c r="AK13" s="86">
        <v>0</v>
      </c>
      <c r="AL13" s="92" t="s">
        <v>391</v>
      </c>
      <c r="AM13" s="86" t="s">
        <v>395</v>
      </c>
      <c r="AN13" s="86" t="b">
        <v>0</v>
      </c>
      <c r="AO13" s="92" t="s">
        <v>360</v>
      </c>
      <c r="AP13" s="86" t="s">
        <v>176</v>
      </c>
      <c r="AQ13" s="86">
        <v>0</v>
      </c>
      <c r="AR13" s="86">
        <v>0</v>
      </c>
      <c r="AS13" s="86"/>
      <c r="AT13" s="86"/>
      <c r="AU13" s="86"/>
      <c r="AV13" s="86"/>
      <c r="AW13" s="86"/>
      <c r="AX13" s="86"/>
      <c r="AY13" s="86"/>
      <c r="AZ13" s="86"/>
      <c r="BA13">
        <v>37</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214</v>
      </c>
      <c r="B14" s="84" t="s">
        <v>215</v>
      </c>
      <c r="C14" s="53" t="s">
        <v>756</v>
      </c>
      <c r="D14" s="54">
        <v>3</v>
      </c>
      <c r="E14" s="65" t="s">
        <v>136</v>
      </c>
      <c r="F14" s="55">
        <v>35</v>
      </c>
      <c r="G14" s="53"/>
      <c r="H14" s="57"/>
      <c r="I14" s="56"/>
      <c r="J14" s="56"/>
      <c r="K14" s="36" t="s">
        <v>65</v>
      </c>
      <c r="L14" s="83">
        <v>14</v>
      </c>
      <c r="M14" s="83"/>
      <c r="N14" s="63"/>
      <c r="O14" s="86" t="s">
        <v>217</v>
      </c>
      <c r="P14" s="88">
        <v>43699.73923611111</v>
      </c>
      <c r="Q14" s="86" t="s">
        <v>229</v>
      </c>
      <c r="R14" s="86" t="s">
        <v>263</v>
      </c>
      <c r="S14" s="86" t="s">
        <v>266</v>
      </c>
      <c r="T14" s="86" t="s">
        <v>216</v>
      </c>
      <c r="U14" s="90" t="s">
        <v>277</v>
      </c>
      <c r="V14" s="90" t="s">
        <v>277</v>
      </c>
      <c r="W14" s="88">
        <v>43699.73923611111</v>
      </c>
      <c r="X14" s="90" t="s">
        <v>320</v>
      </c>
      <c r="Y14" s="86"/>
      <c r="Z14" s="86"/>
      <c r="AA14" s="92" t="s">
        <v>361</v>
      </c>
      <c r="AB14" s="86"/>
      <c r="AC14" s="86" t="b">
        <v>0</v>
      </c>
      <c r="AD14" s="86">
        <v>0</v>
      </c>
      <c r="AE14" s="92" t="s">
        <v>391</v>
      </c>
      <c r="AF14" s="86" t="b">
        <v>0</v>
      </c>
      <c r="AG14" s="86" t="s">
        <v>392</v>
      </c>
      <c r="AH14" s="86"/>
      <c r="AI14" s="92" t="s">
        <v>391</v>
      </c>
      <c r="AJ14" s="86" t="b">
        <v>0</v>
      </c>
      <c r="AK14" s="86">
        <v>0</v>
      </c>
      <c r="AL14" s="92" t="s">
        <v>391</v>
      </c>
      <c r="AM14" s="86" t="s">
        <v>395</v>
      </c>
      <c r="AN14" s="86" t="b">
        <v>0</v>
      </c>
      <c r="AO14" s="92" t="s">
        <v>361</v>
      </c>
      <c r="AP14" s="86" t="s">
        <v>176</v>
      </c>
      <c r="AQ14" s="86">
        <v>0</v>
      </c>
      <c r="AR14" s="86">
        <v>0</v>
      </c>
      <c r="AS14" s="86"/>
      <c r="AT14" s="86"/>
      <c r="AU14" s="86"/>
      <c r="AV14" s="86"/>
      <c r="AW14" s="86"/>
      <c r="AX14" s="86"/>
      <c r="AY14" s="86"/>
      <c r="AZ14" s="86"/>
      <c r="BA14">
        <v>37</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214</v>
      </c>
      <c r="B15" s="84" t="s">
        <v>215</v>
      </c>
      <c r="C15" s="53" t="s">
        <v>756</v>
      </c>
      <c r="D15" s="54">
        <v>3</v>
      </c>
      <c r="E15" s="65" t="s">
        <v>136</v>
      </c>
      <c r="F15" s="55">
        <v>35</v>
      </c>
      <c r="G15" s="53"/>
      <c r="H15" s="57"/>
      <c r="I15" s="56"/>
      <c r="J15" s="56"/>
      <c r="K15" s="36" t="s">
        <v>65</v>
      </c>
      <c r="L15" s="83">
        <v>15</v>
      </c>
      <c r="M15" s="83"/>
      <c r="N15" s="63"/>
      <c r="O15" s="86" t="s">
        <v>217</v>
      </c>
      <c r="P15" s="88">
        <v>43700.7647337963</v>
      </c>
      <c r="Q15" s="86" t="s">
        <v>230</v>
      </c>
      <c r="R15" s="86" t="s">
        <v>263</v>
      </c>
      <c r="S15" s="86" t="s">
        <v>266</v>
      </c>
      <c r="T15" s="86" t="s">
        <v>216</v>
      </c>
      <c r="U15" s="90" t="s">
        <v>278</v>
      </c>
      <c r="V15" s="90" t="s">
        <v>278</v>
      </c>
      <c r="W15" s="88">
        <v>43700.7647337963</v>
      </c>
      <c r="X15" s="90" t="s">
        <v>321</v>
      </c>
      <c r="Y15" s="86"/>
      <c r="Z15" s="86"/>
      <c r="AA15" s="92" t="s">
        <v>362</v>
      </c>
      <c r="AB15" s="86"/>
      <c r="AC15" s="86" t="b">
        <v>0</v>
      </c>
      <c r="AD15" s="86">
        <v>0</v>
      </c>
      <c r="AE15" s="92" t="s">
        <v>391</v>
      </c>
      <c r="AF15" s="86" t="b">
        <v>0</v>
      </c>
      <c r="AG15" s="86" t="s">
        <v>392</v>
      </c>
      <c r="AH15" s="86"/>
      <c r="AI15" s="92" t="s">
        <v>391</v>
      </c>
      <c r="AJ15" s="86" t="b">
        <v>0</v>
      </c>
      <c r="AK15" s="86">
        <v>0</v>
      </c>
      <c r="AL15" s="92" t="s">
        <v>391</v>
      </c>
      <c r="AM15" s="86" t="s">
        <v>395</v>
      </c>
      <c r="AN15" s="86" t="b">
        <v>0</v>
      </c>
      <c r="AO15" s="92" t="s">
        <v>362</v>
      </c>
      <c r="AP15" s="86" t="s">
        <v>176</v>
      </c>
      <c r="AQ15" s="86">
        <v>0</v>
      </c>
      <c r="AR15" s="86">
        <v>0</v>
      </c>
      <c r="AS15" s="86"/>
      <c r="AT15" s="86"/>
      <c r="AU15" s="86"/>
      <c r="AV15" s="86"/>
      <c r="AW15" s="86"/>
      <c r="AX15" s="86"/>
      <c r="AY15" s="86"/>
      <c r="AZ15" s="86"/>
      <c r="BA15">
        <v>37</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215</v>
      </c>
      <c r="C16" s="53" t="s">
        <v>756</v>
      </c>
      <c r="D16" s="54">
        <v>3</v>
      </c>
      <c r="E16" s="65" t="s">
        <v>136</v>
      </c>
      <c r="F16" s="55">
        <v>35</v>
      </c>
      <c r="G16" s="53"/>
      <c r="H16" s="57"/>
      <c r="I16" s="56"/>
      <c r="J16" s="56"/>
      <c r="K16" s="36" t="s">
        <v>65</v>
      </c>
      <c r="L16" s="83">
        <v>16</v>
      </c>
      <c r="M16" s="83"/>
      <c r="N16" s="63"/>
      <c r="O16" s="86" t="s">
        <v>217</v>
      </c>
      <c r="P16" s="88">
        <v>43702.763032407405</v>
      </c>
      <c r="Q16" s="86" t="s">
        <v>231</v>
      </c>
      <c r="R16" s="86" t="s">
        <v>263</v>
      </c>
      <c r="S16" s="86" t="s">
        <v>266</v>
      </c>
      <c r="T16" s="86" t="s">
        <v>216</v>
      </c>
      <c r="U16" s="90" t="s">
        <v>279</v>
      </c>
      <c r="V16" s="90" t="s">
        <v>279</v>
      </c>
      <c r="W16" s="88">
        <v>43702.763032407405</v>
      </c>
      <c r="X16" s="90" t="s">
        <v>322</v>
      </c>
      <c r="Y16" s="86"/>
      <c r="Z16" s="86"/>
      <c r="AA16" s="92" t="s">
        <v>363</v>
      </c>
      <c r="AB16" s="86"/>
      <c r="AC16" s="86" t="b">
        <v>0</v>
      </c>
      <c r="AD16" s="86">
        <v>0</v>
      </c>
      <c r="AE16" s="92" t="s">
        <v>391</v>
      </c>
      <c r="AF16" s="86" t="b">
        <v>0</v>
      </c>
      <c r="AG16" s="86" t="s">
        <v>392</v>
      </c>
      <c r="AH16" s="86"/>
      <c r="AI16" s="92" t="s">
        <v>391</v>
      </c>
      <c r="AJ16" s="86" t="b">
        <v>0</v>
      </c>
      <c r="AK16" s="86">
        <v>0</v>
      </c>
      <c r="AL16" s="92" t="s">
        <v>391</v>
      </c>
      <c r="AM16" s="86" t="s">
        <v>395</v>
      </c>
      <c r="AN16" s="86" t="b">
        <v>0</v>
      </c>
      <c r="AO16" s="92" t="s">
        <v>363</v>
      </c>
      <c r="AP16" s="86" t="s">
        <v>176</v>
      </c>
      <c r="AQ16" s="86">
        <v>0</v>
      </c>
      <c r="AR16" s="86">
        <v>0</v>
      </c>
      <c r="AS16" s="86"/>
      <c r="AT16" s="86"/>
      <c r="AU16" s="86"/>
      <c r="AV16" s="86"/>
      <c r="AW16" s="86"/>
      <c r="AX16" s="86"/>
      <c r="AY16" s="86"/>
      <c r="AZ16" s="86"/>
      <c r="BA16">
        <v>37</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214</v>
      </c>
      <c r="B17" s="84" t="s">
        <v>215</v>
      </c>
      <c r="C17" s="53" t="s">
        <v>756</v>
      </c>
      <c r="D17" s="54">
        <v>3</v>
      </c>
      <c r="E17" s="65" t="s">
        <v>136</v>
      </c>
      <c r="F17" s="55">
        <v>35</v>
      </c>
      <c r="G17" s="53"/>
      <c r="H17" s="57"/>
      <c r="I17" s="56"/>
      <c r="J17" s="56"/>
      <c r="K17" s="36" t="s">
        <v>65</v>
      </c>
      <c r="L17" s="83">
        <v>17</v>
      </c>
      <c r="M17" s="83"/>
      <c r="N17" s="63"/>
      <c r="O17" s="86" t="s">
        <v>217</v>
      </c>
      <c r="P17" s="88">
        <v>43703.75965277778</v>
      </c>
      <c r="Q17" s="86" t="s">
        <v>232</v>
      </c>
      <c r="R17" s="86" t="s">
        <v>263</v>
      </c>
      <c r="S17" s="86" t="s">
        <v>266</v>
      </c>
      <c r="T17" s="86" t="s">
        <v>216</v>
      </c>
      <c r="U17" s="90" t="s">
        <v>280</v>
      </c>
      <c r="V17" s="90" t="s">
        <v>280</v>
      </c>
      <c r="W17" s="88">
        <v>43703.75965277778</v>
      </c>
      <c r="X17" s="90" t="s">
        <v>323</v>
      </c>
      <c r="Y17" s="86"/>
      <c r="Z17" s="86"/>
      <c r="AA17" s="92" t="s">
        <v>364</v>
      </c>
      <c r="AB17" s="86"/>
      <c r="AC17" s="86" t="b">
        <v>0</v>
      </c>
      <c r="AD17" s="86">
        <v>0</v>
      </c>
      <c r="AE17" s="92" t="s">
        <v>391</v>
      </c>
      <c r="AF17" s="86" t="b">
        <v>0</v>
      </c>
      <c r="AG17" s="86" t="s">
        <v>392</v>
      </c>
      <c r="AH17" s="86"/>
      <c r="AI17" s="92" t="s">
        <v>391</v>
      </c>
      <c r="AJ17" s="86" t="b">
        <v>0</v>
      </c>
      <c r="AK17" s="86">
        <v>0</v>
      </c>
      <c r="AL17" s="92" t="s">
        <v>391</v>
      </c>
      <c r="AM17" s="86" t="s">
        <v>395</v>
      </c>
      <c r="AN17" s="86" t="b">
        <v>0</v>
      </c>
      <c r="AO17" s="92" t="s">
        <v>364</v>
      </c>
      <c r="AP17" s="86" t="s">
        <v>176</v>
      </c>
      <c r="AQ17" s="86">
        <v>0</v>
      </c>
      <c r="AR17" s="86">
        <v>0</v>
      </c>
      <c r="AS17" s="86"/>
      <c r="AT17" s="86"/>
      <c r="AU17" s="86"/>
      <c r="AV17" s="86"/>
      <c r="AW17" s="86"/>
      <c r="AX17" s="86"/>
      <c r="AY17" s="86"/>
      <c r="AZ17" s="86"/>
      <c r="BA17">
        <v>37</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214</v>
      </c>
      <c r="B18" s="84" t="s">
        <v>215</v>
      </c>
      <c r="C18" s="53" t="s">
        <v>756</v>
      </c>
      <c r="D18" s="54">
        <v>3</v>
      </c>
      <c r="E18" s="65" t="s">
        <v>136</v>
      </c>
      <c r="F18" s="55">
        <v>35</v>
      </c>
      <c r="G18" s="53"/>
      <c r="H18" s="57"/>
      <c r="I18" s="56"/>
      <c r="J18" s="56"/>
      <c r="K18" s="36" t="s">
        <v>65</v>
      </c>
      <c r="L18" s="83">
        <v>18</v>
      </c>
      <c r="M18" s="83"/>
      <c r="N18" s="63"/>
      <c r="O18" s="86" t="s">
        <v>217</v>
      </c>
      <c r="P18" s="88">
        <v>43704.76872685185</v>
      </c>
      <c r="Q18" s="86" t="s">
        <v>233</v>
      </c>
      <c r="R18" s="86" t="s">
        <v>263</v>
      </c>
      <c r="S18" s="86" t="s">
        <v>266</v>
      </c>
      <c r="T18" s="86" t="s">
        <v>216</v>
      </c>
      <c r="U18" s="90" t="s">
        <v>281</v>
      </c>
      <c r="V18" s="90" t="s">
        <v>281</v>
      </c>
      <c r="W18" s="88">
        <v>43704.76872685185</v>
      </c>
      <c r="X18" s="90" t="s">
        <v>324</v>
      </c>
      <c r="Y18" s="86"/>
      <c r="Z18" s="86"/>
      <c r="AA18" s="92" t="s">
        <v>365</v>
      </c>
      <c r="AB18" s="86"/>
      <c r="AC18" s="86" t="b">
        <v>0</v>
      </c>
      <c r="AD18" s="86">
        <v>0</v>
      </c>
      <c r="AE18" s="92" t="s">
        <v>391</v>
      </c>
      <c r="AF18" s="86" t="b">
        <v>0</v>
      </c>
      <c r="AG18" s="86" t="s">
        <v>392</v>
      </c>
      <c r="AH18" s="86"/>
      <c r="AI18" s="92" t="s">
        <v>391</v>
      </c>
      <c r="AJ18" s="86" t="b">
        <v>0</v>
      </c>
      <c r="AK18" s="86">
        <v>0</v>
      </c>
      <c r="AL18" s="92" t="s">
        <v>391</v>
      </c>
      <c r="AM18" s="86" t="s">
        <v>395</v>
      </c>
      <c r="AN18" s="86" t="b">
        <v>0</v>
      </c>
      <c r="AO18" s="92" t="s">
        <v>365</v>
      </c>
      <c r="AP18" s="86" t="s">
        <v>176</v>
      </c>
      <c r="AQ18" s="86">
        <v>0</v>
      </c>
      <c r="AR18" s="86">
        <v>0</v>
      </c>
      <c r="AS18" s="86"/>
      <c r="AT18" s="86"/>
      <c r="AU18" s="86"/>
      <c r="AV18" s="86"/>
      <c r="AW18" s="86"/>
      <c r="AX18" s="86"/>
      <c r="AY18" s="86"/>
      <c r="AZ18" s="86"/>
      <c r="BA18">
        <v>37</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214</v>
      </c>
      <c r="B19" s="84" t="s">
        <v>215</v>
      </c>
      <c r="C19" s="53" t="s">
        <v>756</v>
      </c>
      <c r="D19" s="54">
        <v>3</v>
      </c>
      <c r="E19" s="65" t="s">
        <v>136</v>
      </c>
      <c r="F19" s="55">
        <v>35</v>
      </c>
      <c r="G19" s="53"/>
      <c r="H19" s="57"/>
      <c r="I19" s="56"/>
      <c r="J19" s="56"/>
      <c r="K19" s="36" t="s">
        <v>65</v>
      </c>
      <c r="L19" s="83">
        <v>19</v>
      </c>
      <c r="M19" s="83"/>
      <c r="N19" s="63"/>
      <c r="O19" s="86" t="s">
        <v>217</v>
      </c>
      <c r="P19" s="88">
        <v>43705.76321759259</v>
      </c>
      <c r="Q19" s="86" t="s">
        <v>234</v>
      </c>
      <c r="R19" s="86" t="s">
        <v>263</v>
      </c>
      <c r="S19" s="86" t="s">
        <v>266</v>
      </c>
      <c r="T19" s="86" t="s">
        <v>216</v>
      </c>
      <c r="U19" s="90" t="s">
        <v>282</v>
      </c>
      <c r="V19" s="90" t="s">
        <v>282</v>
      </c>
      <c r="W19" s="88">
        <v>43705.76321759259</v>
      </c>
      <c r="X19" s="90" t="s">
        <v>325</v>
      </c>
      <c r="Y19" s="86"/>
      <c r="Z19" s="86"/>
      <c r="AA19" s="92" t="s">
        <v>366</v>
      </c>
      <c r="AB19" s="86"/>
      <c r="AC19" s="86" t="b">
        <v>0</v>
      </c>
      <c r="AD19" s="86">
        <v>0</v>
      </c>
      <c r="AE19" s="92" t="s">
        <v>391</v>
      </c>
      <c r="AF19" s="86" t="b">
        <v>0</v>
      </c>
      <c r="AG19" s="86" t="s">
        <v>392</v>
      </c>
      <c r="AH19" s="86"/>
      <c r="AI19" s="92" t="s">
        <v>391</v>
      </c>
      <c r="AJ19" s="86" t="b">
        <v>0</v>
      </c>
      <c r="AK19" s="86">
        <v>0</v>
      </c>
      <c r="AL19" s="92" t="s">
        <v>391</v>
      </c>
      <c r="AM19" s="86" t="s">
        <v>395</v>
      </c>
      <c r="AN19" s="86" t="b">
        <v>0</v>
      </c>
      <c r="AO19" s="92" t="s">
        <v>366</v>
      </c>
      <c r="AP19" s="86" t="s">
        <v>176</v>
      </c>
      <c r="AQ19" s="86">
        <v>0</v>
      </c>
      <c r="AR19" s="86">
        <v>0</v>
      </c>
      <c r="AS19" s="86"/>
      <c r="AT19" s="86"/>
      <c r="AU19" s="86"/>
      <c r="AV19" s="86"/>
      <c r="AW19" s="86"/>
      <c r="AX19" s="86"/>
      <c r="AY19" s="86"/>
      <c r="AZ19" s="86"/>
      <c r="BA19">
        <v>37</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214</v>
      </c>
      <c r="B20" s="84" t="s">
        <v>215</v>
      </c>
      <c r="C20" s="53" t="s">
        <v>756</v>
      </c>
      <c r="D20" s="54">
        <v>3</v>
      </c>
      <c r="E20" s="65" t="s">
        <v>136</v>
      </c>
      <c r="F20" s="55">
        <v>35</v>
      </c>
      <c r="G20" s="53"/>
      <c r="H20" s="57"/>
      <c r="I20" s="56"/>
      <c r="J20" s="56"/>
      <c r="K20" s="36" t="s">
        <v>65</v>
      </c>
      <c r="L20" s="83">
        <v>20</v>
      </c>
      <c r="M20" s="83"/>
      <c r="N20" s="63"/>
      <c r="O20" s="86" t="s">
        <v>217</v>
      </c>
      <c r="P20" s="88">
        <v>43706.74804398148</v>
      </c>
      <c r="Q20" s="86" t="s">
        <v>235</v>
      </c>
      <c r="R20" s="86" t="s">
        <v>263</v>
      </c>
      <c r="S20" s="86" t="s">
        <v>266</v>
      </c>
      <c r="T20" s="86" t="s">
        <v>216</v>
      </c>
      <c r="U20" s="90" t="s">
        <v>283</v>
      </c>
      <c r="V20" s="90" t="s">
        <v>283</v>
      </c>
      <c r="W20" s="88">
        <v>43706.74804398148</v>
      </c>
      <c r="X20" s="90" t="s">
        <v>326</v>
      </c>
      <c r="Y20" s="86"/>
      <c r="Z20" s="86"/>
      <c r="AA20" s="92" t="s">
        <v>367</v>
      </c>
      <c r="AB20" s="86"/>
      <c r="AC20" s="86" t="b">
        <v>0</v>
      </c>
      <c r="AD20" s="86">
        <v>0</v>
      </c>
      <c r="AE20" s="92" t="s">
        <v>391</v>
      </c>
      <c r="AF20" s="86" t="b">
        <v>0</v>
      </c>
      <c r="AG20" s="86" t="s">
        <v>392</v>
      </c>
      <c r="AH20" s="86"/>
      <c r="AI20" s="92" t="s">
        <v>391</v>
      </c>
      <c r="AJ20" s="86" t="b">
        <v>0</v>
      </c>
      <c r="AK20" s="86">
        <v>0</v>
      </c>
      <c r="AL20" s="92" t="s">
        <v>391</v>
      </c>
      <c r="AM20" s="86" t="s">
        <v>395</v>
      </c>
      <c r="AN20" s="86" t="b">
        <v>0</v>
      </c>
      <c r="AO20" s="92" t="s">
        <v>367</v>
      </c>
      <c r="AP20" s="86" t="s">
        <v>176</v>
      </c>
      <c r="AQ20" s="86">
        <v>0</v>
      </c>
      <c r="AR20" s="86">
        <v>0</v>
      </c>
      <c r="AS20" s="86"/>
      <c r="AT20" s="86"/>
      <c r="AU20" s="86"/>
      <c r="AV20" s="86"/>
      <c r="AW20" s="86"/>
      <c r="AX20" s="86"/>
      <c r="AY20" s="86"/>
      <c r="AZ20" s="86"/>
      <c r="BA20">
        <v>37</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214</v>
      </c>
      <c r="B21" s="84" t="s">
        <v>215</v>
      </c>
      <c r="C21" s="53" t="s">
        <v>756</v>
      </c>
      <c r="D21" s="54">
        <v>3</v>
      </c>
      <c r="E21" s="65" t="s">
        <v>136</v>
      </c>
      <c r="F21" s="55">
        <v>35</v>
      </c>
      <c r="G21" s="53"/>
      <c r="H21" s="57"/>
      <c r="I21" s="56"/>
      <c r="J21" s="56"/>
      <c r="K21" s="36" t="s">
        <v>65</v>
      </c>
      <c r="L21" s="83">
        <v>21</v>
      </c>
      <c r="M21" s="83"/>
      <c r="N21" s="63"/>
      <c r="O21" s="86" t="s">
        <v>217</v>
      </c>
      <c r="P21" s="88">
        <v>43707.74978009259</v>
      </c>
      <c r="Q21" s="86" t="s">
        <v>236</v>
      </c>
      <c r="R21" s="86" t="s">
        <v>263</v>
      </c>
      <c r="S21" s="86" t="s">
        <v>266</v>
      </c>
      <c r="T21" s="86" t="s">
        <v>216</v>
      </c>
      <c r="U21" s="90" t="s">
        <v>284</v>
      </c>
      <c r="V21" s="90" t="s">
        <v>284</v>
      </c>
      <c r="W21" s="88">
        <v>43707.74978009259</v>
      </c>
      <c r="X21" s="90" t="s">
        <v>327</v>
      </c>
      <c r="Y21" s="86"/>
      <c r="Z21" s="86"/>
      <c r="AA21" s="92" t="s">
        <v>368</v>
      </c>
      <c r="AB21" s="86"/>
      <c r="AC21" s="86" t="b">
        <v>0</v>
      </c>
      <c r="AD21" s="86">
        <v>0</v>
      </c>
      <c r="AE21" s="92" t="s">
        <v>391</v>
      </c>
      <c r="AF21" s="86" t="b">
        <v>0</v>
      </c>
      <c r="AG21" s="86" t="s">
        <v>392</v>
      </c>
      <c r="AH21" s="86"/>
      <c r="AI21" s="92" t="s">
        <v>391</v>
      </c>
      <c r="AJ21" s="86" t="b">
        <v>0</v>
      </c>
      <c r="AK21" s="86">
        <v>0</v>
      </c>
      <c r="AL21" s="92" t="s">
        <v>391</v>
      </c>
      <c r="AM21" s="86" t="s">
        <v>395</v>
      </c>
      <c r="AN21" s="86" t="b">
        <v>0</v>
      </c>
      <c r="AO21" s="92" t="s">
        <v>368</v>
      </c>
      <c r="AP21" s="86" t="s">
        <v>176</v>
      </c>
      <c r="AQ21" s="86">
        <v>0</v>
      </c>
      <c r="AR21" s="86">
        <v>0</v>
      </c>
      <c r="AS21" s="86"/>
      <c r="AT21" s="86"/>
      <c r="AU21" s="86"/>
      <c r="AV21" s="86"/>
      <c r="AW21" s="86"/>
      <c r="AX21" s="86"/>
      <c r="AY21" s="86"/>
      <c r="AZ21" s="86"/>
      <c r="BA21">
        <v>37</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214</v>
      </c>
      <c r="B22" s="84" t="s">
        <v>215</v>
      </c>
      <c r="C22" s="53" t="s">
        <v>756</v>
      </c>
      <c r="D22" s="54">
        <v>3</v>
      </c>
      <c r="E22" s="65" t="s">
        <v>136</v>
      </c>
      <c r="F22" s="55">
        <v>35</v>
      </c>
      <c r="G22" s="53"/>
      <c r="H22" s="57"/>
      <c r="I22" s="56"/>
      <c r="J22" s="56"/>
      <c r="K22" s="36" t="s">
        <v>65</v>
      </c>
      <c r="L22" s="83">
        <v>22</v>
      </c>
      <c r="M22" s="83"/>
      <c r="N22" s="63"/>
      <c r="O22" s="86" t="s">
        <v>217</v>
      </c>
      <c r="P22" s="88">
        <v>43713.7496875</v>
      </c>
      <c r="Q22" s="86" t="s">
        <v>237</v>
      </c>
      <c r="R22" s="86" t="s">
        <v>263</v>
      </c>
      <c r="S22" s="86" t="s">
        <v>266</v>
      </c>
      <c r="T22" s="86" t="s">
        <v>216</v>
      </c>
      <c r="U22" s="90" t="s">
        <v>285</v>
      </c>
      <c r="V22" s="90" t="s">
        <v>285</v>
      </c>
      <c r="W22" s="88">
        <v>43713.7496875</v>
      </c>
      <c r="X22" s="90" t="s">
        <v>328</v>
      </c>
      <c r="Y22" s="86"/>
      <c r="Z22" s="86"/>
      <c r="AA22" s="92" t="s">
        <v>369</v>
      </c>
      <c r="AB22" s="86"/>
      <c r="AC22" s="86" t="b">
        <v>0</v>
      </c>
      <c r="AD22" s="86">
        <v>0</v>
      </c>
      <c r="AE22" s="92" t="s">
        <v>391</v>
      </c>
      <c r="AF22" s="86" t="b">
        <v>0</v>
      </c>
      <c r="AG22" s="86" t="s">
        <v>392</v>
      </c>
      <c r="AH22" s="86"/>
      <c r="AI22" s="92" t="s">
        <v>391</v>
      </c>
      <c r="AJ22" s="86" t="b">
        <v>0</v>
      </c>
      <c r="AK22" s="86">
        <v>0</v>
      </c>
      <c r="AL22" s="92" t="s">
        <v>391</v>
      </c>
      <c r="AM22" s="86" t="s">
        <v>395</v>
      </c>
      <c r="AN22" s="86" t="b">
        <v>0</v>
      </c>
      <c r="AO22" s="92" t="s">
        <v>369</v>
      </c>
      <c r="AP22" s="86" t="s">
        <v>176</v>
      </c>
      <c r="AQ22" s="86">
        <v>0</v>
      </c>
      <c r="AR22" s="86">
        <v>0</v>
      </c>
      <c r="AS22" s="86"/>
      <c r="AT22" s="86"/>
      <c r="AU22" s="86"/>
      <c r="AV22" s="86"/>
      <c r="AW22" s="86"/>
      <c r="AX22" s="86"/>
      <c r="AY22" s="86"/>
      <c r="AZ22" s="86"/>
      <c r="BA22">
        <v>37</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214</v>
      </c>
      <c r="B23" s="84" t="s">
        <v>215</v>
      </c>
      <c r="C23" s="53" t="s">
        <v>756</v>
      </c>
      <c r="D23" s="54">
        <v>3</v>
      </c>
      <c r="E23" s="65" t="s">
        <v>136</v>
      </c>
      <c r="F23" s="55">
        <v>35</v>
      </c>
      <c r="G23" s="53"/>
      <c r="H23" s="57"/>
      <c r="I23" s="56"/>
      <c r="J23" s="56"/>
      <c r="K23" s="36" t="s">
        <v>65</v>
      </c>
      <c r="L23" s="83">
        <v>23</v>
      </c>
      <c r="M23" s="83"/>
      <c r="N23" s="63"/>
      <c r="O23" s="86" t="s">
        <v>217</v>
      </c>
      <c r="P23" s="88">
        <v>43714.741736111115</v>
      </c>
      <c r="Q23" s="86" t="s">
        <v>238</v>
      </c>
      <c r="R23" s="86" t="s">
        <v>263</v>
      </c>
      <c r="S23" s="86" t="s">
        <v>266</v>
      </c>
      <c r="T23" s="86" t="s">
        <v>216</v>
      </c>
      <c r="U23" s="90" t="s">
        <v>286</v>
      </c>
      <c r="V23" s="90" t="s">
        <v>286</v>
      </c>
      <c r="W23" s="88">
        <v>43714.741736111115</v>
      </c>
      <c r="X23" s="90" t="s">
        <v>329</v>
      </c>
      <c r="Y23" s="86"/>
      <c r="Z23" s="86"/>
      <c r="AA23" s="92" t="s">
        <v>370</v>
      </c>
      <c r="AB23" s="86"/>
      <c r="AC23" s="86" t="b">
        <v>0</v>
      </c>
      <c r="AD23" s="86">
        <v>0</v>
      </c>
      <c r="AE23" s="92" t="s">
        <v>391</v>
      </c>
      <c r="AF23" s="86" t="b">
        <v>0</v>
      </c>
      <c r="AG23" s="86" t="s">
        <v>392</v>
      </c>
      <c r="AH23" s="86"/>
      <c r="AI23" s="92" t="s">
        <v>391</v>
      </c>
      <c r="AJ23" s="86" t="b">
        <v>0</v>
      </c>
      <c r="AK23" s="86">
        <v>0</v>
      </c>
      <c r="AL23" s="92" t="s">
        <v>391</v>
      </c>
      <c r="AM23" s="86" t="s">
        <v>395</v>
      </c>
      <c r="AN23" s="86" t="b">
        <v>0</v>
      </c>
      <c r="AO23" s="92" t="s">
        <v>370</v>
      </c>
      <c r="AP23" s="86" t="s">
        <v>176</v>
      </c>
      <c r="AQ23" s="86">
        <v>0</v>
      </c>
      <c r="AR23" s="86">
        <v>0</v>
      </c>
      <c r="AS23" s="86"/>
      <c r="AT23" s="86"/>
      <c r="AU23" s="86"/>
      <c r="AV23" s="86"/>
      <c r="AW23" s="86"/>
      <c r="AX23" s="86"/>
      <c r="AY23" s="86"/>
      <c r="AZ23" s="86"/>
      <c r="BA23">
        <v>37</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214</v>
      </c>
      <c r="B24" s="84" t="s">
        <v>215</v>
      </c>
      <c r="C24" s="53" t="s">
        <v>756</v>
      </c>
      <c r="D24" s="54">
        <v>3</v>
      </c>
      <c r="E24" s="65" t="s">
        <v>136</v>
      </c>
      <c r="F24" s="55">
        <v>35</v>
      </c>
      <c r="G24" s="53"/>
      <c r="H24" s="57"/>
      <c r="I24" s="56"/>
      <c r="J24" s="56"/>
      <c r="K24" s="36" t="s">
        <v>65</v>
      </c>
      <c r="L24" s="83">
        <v>24</v>
      </c>
      <c r="M24" s="83"/>
      <c r="N24" s="63"/>
      <c r="O24" s="86" t="s">
        <v>217</v>
      </c>
      <c r="P24" s="88">
        <v>43715.74875</v>
      </c>
      <c r="Q24" s="86" t="s">
        <v>239</v>
      </c>
      <c r="R24" s="86" t="s">
        <v>263</v>
      </c>
      <c r="S24" s="86" t="s">
        <v>266</v>
      </c>
      <c r="T24" s="86" t="s">
        <v>216</v>
      </c>
      <c r="U24" s="90" t="s">
        <v>287</v>
      </c>
      <c r="V24" s="90" t="s">
        <v>287</v>
      </c>
      <c r="W24" s="88">
        <v>43715.74875</v>
      </c>
      <c r="X24" s="90" t="s">
        <v>330</v>
      </c>
      <c r="Y24" s="86"/>
      <c r="Z24" s="86"/>
      <c r="AA24" s="92" t="s">
        <v>371</v>
      </c>
      <c r="AB24" s="86"/>
      <c r="AC24" s="86" t="b">
        <v>0</v>
      </c>
      <c r="AD24" s="86">
        <v>0</v>
      </c>
      <c r="AE24" s="92" t="s">
        <v>391</v>
      </c>
      <c r="AF24" s="86" t="b">
        <v>0</v>
      </c>
      <c r="AG24" s="86" t="s">
        <v>392</v>
      </c>
      <c r="AH24" s="86"/>
      <c r="AI24" s="92" t="s">
        <v>391</v>
      </c>
      <c r="AJ24" s="86" t="b">
        <v>0</v>
      </c>
      <c r="AK24" s="86">
        <v>0</v>
      </c>
      <c r="AL24" s="92" t="s">
        <v>391</v>
      </c>
      <c r="AM24" s="86" t="s">
        <v>395</v>
      </c>
      <c r="AN24" s="86" t="b">
        <v>0</v>
      </c>
      <c r="AO24" s="92" t="s">
        <v>371</v>
      </c>
      <c r="AP24" s="86" t="s">
        <v>176</v>
      </c>
      <c r="AQ24" s="86">
        <v>0</v>
      </c>
      <c r="AR24" s="86">
        <v>0</v>
      </c>
      <c r="AS24" s="86"/>
      <c r="AT24" s="86"/>
      <c r="AU24" s="86"/>
      <c r="AV24" s="86"/>
      <c r="AW24" s="86"/>
      <c r="AX24" s="86"/>
      <c r="AY24" s="86"/>
      <c r="AZ24" s="86"/>
      <c r="BA24">
        <v>37</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214</v>
      </c>
      <c r="B25" s="84" t="s">
        <v>215</v>
      </c>
      <c r="C25" s="53" t="s">
        <v>756</v>
      </c>
      <c r="D25" s="54">
        <v>3</v>
      </c>
      <c r="E25" s="65" t="s">
        <v>136</v>
      </c>
      <c r="F25" s="55">
        <v>35</v>
      </c>
      <c r="G25" s="53"/>
      <c r="H25" s="57"/>
      <c r="I25" s="56"/>
      <c r="J25" s="56"/>
      <c r="K25" s="36" t="s">
        <v>65</v>
      </c>
      <c r="L25" s="83">
        <v>25</v>
      </c>
      <c r="M25" s="83"/>
      <c r="N25" s="63"/>
      <c r="O25" s="86" t="s">
        <v>217</v>
      </c>
      <c r="P25" s="88">
        <v>43716.75267361111</v>
      </c>
      <c r="Q25" s="86" t="s">
        <v>240</v>
      </c>
      <c r="R25" s="86" t="s">
        <v>263</v>
      </c>
      <c r="S25" s="86" t="s">
        <v>266</v>
      </c>
      <c r="T25" s="86" t="s">
        <v>216</v>
      </c>
      <c r="U25" s="90" t="s">
        <v>288</v>
      </c>
      <c r="V25" s="90" t="s">
        <v>288</v>
      </c>
      <c r="W25" s="88">
        <v>43716.75267361111</v>
      </c>
      <c r="X25" s="90" t="s">
        <v>331</v>
      </c>
      <c r="Y25" s="86"/>
      <c r="Z25" s="86"/>
      <c r="AA25" s="92" t="s">
        <v>372</v>
      </c>
      <c r="AB25" s="86"/>
      <c r="AC25" s="86" t="b">
        <v>0</v>
      </c>
      <c r="AD25" s="86">
        <v>0</v>
      </c>
      <c r="AE25" s="92" t="s">
        <v>391</v>
      </c>
      <c r="AF25" s="86" t="b">
        <v>0</v>
      </c>
      <c r="AG25" s="86" t="s">
        <v>392</v>
      </c>
      <c r="AH25" s="86"/>
      <c r="AI25" s="92" t="s">
        <v>391</v>
      </c>
      <c r="AJ25" s="86" t="b">
        <v>0</v>
      </c>
      <c r="AK25" s="86">
        <v>0</v>
      </c>
      <c r="AL25" s="92" t="s">
        <v>391</v>
      </c>
      <c r="AM25" s="86" t="s">
        <v>395</v>
      </c>
      <c r="AN25" s="86" t="b">
        <v>0</v>
      </c>
      <c r="AO25" s="92" t="s">
        <v>372</v>
      </c>
      <c r="AP25" s="86" t="s">
        <v>176</v>
      </c>
      <c r="AQ25" s="86">
        <v>0</v>
      </c>
      <c r="AR25" s="86">
        <v>0</v>
      </c>
      <c r="AS25" s="86"/>
      <c r="AT25" s="86"/>
      <c r="AU25" s="86"/>
      <c r="AV25" s="86"/>
      <c r="AW25" s="86"/>
      <c r="AX25" s="86"/>
      <c r="AY25" s="86"/>
      <c r="AZ25" s="86"/>
      <c r="BA25">
        <v>37</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214</v>
      </c>
      <c r="B26" s="84" t="s">
        <v>215</v>
      </c>
      <c r="C26" s="53" t="s">
        <v>756</v>
      </c>
      <c r="D26" s="54">
        <v>3</v>
      </c>
      <c r="E26" s="65" t="s">
        <v>136</v>
      </c>
      <c r="F26" s="55">
        <v>35</v>
      </c>
      <c r="G26" s="53"/>
      <c r="H26" s="57"/>
      <c r="I26" s="56"/>
      <c r="J26" s="56"/>
      <c r="K26" s="36" t="s">
        <v>65</v>
      </c>
      <c r="L26" s="83">
        <v>26</v>
      </c>
      <c r="M26" s="83"/>
      <c r="N26" s="63"/>
      <c r="O26" s="86" t="s">
        <v>217</v>
      </c>
      <c r="P26" s="88">
        <v>43717.73339120371</v>
      </c>
      <c r="Q26" s="86" t="s">
        <v>241</v>
      </c>
      <c r="R26" s="86" t="s">
        <v>263</v>
      </c>
      <c r="S26" s="86" t="s">
        <v>266</v>
      </c>
      <c r="T26" s="86" t="s">
        <v>216</v>
      </c>
      <c r="U26" s="90" t="s">
        <v>289</v>
      </c>
      <c r="V26" s="90" t="s">
        <v>289</v>
      </c>
      <c r="W26" s="88">
        <v>43717.73339120371</v>
      </c>
      <c r="X26" s="90" t="s">
        <v>332</v>
      </c>
      <c r="Y26" s="86"/>
      <c r="Z26" s="86"/>
      <c r="AA26" s="92" t="s">
        <v>373</v>
      </c>
      <c r="AB26" s="86"/>
      <c r="AC26" s="86" t="b">
        <v>0</v>
      </c>
      <c r="AD26" s="86">
        <v>0</v>
      </c>
      <c r="AE26" s="92" t="s">
        <v>391</v>
      </c>
      <c r="AF26" s="86" t="b">
        <v>0</v>
      </c>
      <c r="AG26" s="86" t="s">
        <v>392</v>
      </c>
      <c r="AH26" s="86"/>
      <c r="AI26" s="92" t="s">
        <v>391</v>
      </c>
      <c r="AJ26" s="86" t="b">
        <v>0</v>
      </c>
      <c r="AK26" s="86">
        <v>0</v>
      </c>
      <c r="AL26" s="92" t="s">
        <v>391</v>
      </c>
      <c r="AM26" s="86" t="s">
        <v>395</v>
      </c>
      <c r="AN26" s="86" t="b">
        <v>0</v>
      </c>
      <c r="AO26" s="92" t="s">
        <v>373</v>
      </c>
      <c r="AP26" s="86" t="s">
        <v>176</v>
      </c>
      <c r="AQ26" s="86">
        <v>0</v>
      </c>
      <c r="AR26" s="86">
        <v>0</v>
      </c>
      <c r="AS26" s="86"/>
      <c r="AT26" s="86"/>
      <c r="AU26" s="86"/>
      <c r="AV26" s="86"/>
      <c r="AW26" s="86"/>
      <c r="AX26" s="86"/>
      <c r="AY26" s="86"/>
      <c r="AZ26" s="86"/>
      <c r="BA26">
        <v>37</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214</v>
      </c>
      <c r="B27" s="84" t="s">
        <v>215</v>
      </c>
      <c r="C27" s="53" t="s">
        <v>756</v>
      </c>
      <c r="D27" s="54">
        <v>3</v>
      </c>
      <c r="E27" s="65" t="s">
        <v>136</v>
      </c>
      <c r="F27" s="55">
        <v>35</v>
      </c>
      <c r="G27" s="53"/>
      <c r="H27" s="57"/>
      <c r="I27" s="56"/>
      <c r="J27" s="56"/>
      <c r="K27" s="36" t="s">
        <v>65</v>
      </c>
      <c r="L27" s="83">
        <v>27</v>
      </c>
      <c r="M27" s="83"/>
      <c r="N27" s="63"/>
      <c r="O27" s="86" t="s">
        <v>217</v>
      </c>
      <c r="P27" s="88">
        <v>43718.76707175926</v>
      </c>
      <c r="Q27" s="86" t="s">
        <v>242</v>
      </c>
      <c r="R27" s="86" t="s">
        <v>263</v>
      </c>
      <c r="S27" s="86" t="s">
        <v>266</v>
      </c>
      <c r="T27" s="86" t="s">
        <v>216</v>
      </c>
      <c r="U27" s="90" t="s">
        <v>290</v>
      </c>
      <c r="V27" s="90" t="s">
        <v>290</v>
      </c>
      <c r="W27" s="88">
        <v>43718.76707175926</v>
      </c>
      <c r="X27" s="90" t="s">
        <v>333</v>
      </c>
      <c r="Y27" s="86"/>
      <c r="Z27" s="86"/>
      <c r="AA27" s="92" t="s">
        <v>374</v>
      </c>
      <c r="AB27" s="86"/>
      <c r="AC27" s="86" t="b">
        <v>0</v>
      </c>
      <c r="AD27" s="86">
        <v>0</v>
      </c>
      <c r="AE27" s="92" t="s">
        <v>391</v>
      </c>
      <c r="AF27" s="86" t="b">
        <v>0</v>
      </c>
      <c r="AG27" s="86" t="s">
        <v>392</v>
      </c>
      <c r="AH27" s="86"/>
      <c r="AI27" s="92" t="s">
        <v>391</v>
      </c>
      <c r="AJ27" s="86" t="b">
        <v>0</v>
      </c>
      <c r="AK27" s="86">
        <v>0</v>
      </c>
      <c r="AL27" s="92" t="s">
        <v>391</v>
      </c>
      <c r="AM27" s="86" t="s">
        <v>395</v>
      </c>
      <c r="AN27" s="86" t="b">
        <v>0</v>
      </c>
      <c r="AO27" s="92" t="s">
        <v>374</v>
      </c>
      <c r="AP27" s="86" t="s">
        <v>176</v>
      </c>
      <c r="AQ27" s="86">
        <v>0</v>
      </c>
      <c r="AR27" s="86">
        <v>0</v>
      </c>
      <c r="AS27" s="86"/>
      <c r="AT27" s="86"/>
      <c r="AU27" s="86"/>
      <c r="AV27" s="86"/>
      <c r="AW27" s="86"/>
      <c r="AX27" s="86"/>
      <c r="AY27" s="86"/>
      <c r="AZ27" s="86"/>
      <c r="BA27">
        <v>37</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214</v>
      </c>
      <c r="B28" s="84" t="s">
        <v>215</v>
      </c>
      <c r="C28" s="53" t="s">
        <v>756</v>
      </c>
      <c r="D28" s="54">
        <v>3</v>
      </c>
      <c r="E28" s="65" t="s">
        <v>136</v>
      </c>
      <c r="F28" s="55">
        <v>35</v>
      </c>
      <c r="G28" s="53"/>
      <c r="H28" s="57"/>
      <c r="I28" s="56"/>
      <c r="J28" s="56"/>
      <c r="K28" s="36" t="s">
        <v>65</v>
      </c>
      <c r="L28" s="83">
        <v>28</v>
      </c>
      <c r="M28" s="83"/>
      <c r="N28" s="63"/>
      <c r="O28" s="86" t="s">
        <v>217</v>
      </c>
      <c r="P28" s="88">
        <v>43722.752280092594</v>
      </c>
      <c r="Q28" s="86" t="s">
        <v>243</v>
      </c>
      <c r="R28" s="86" t="s">
        <v>263</v>
      </c>
      <c r="S28" s="86" t="s">
        <v>266</v>
      </c>
      <c r="T28" s="86" t="s">
        <v>216</v>
      </c>
      <c r="U28" s="90" t="s">
        <v>291</v>
      </c>
      <c r="V28" s="90" t="s">
        <v>291</v>
      </c>
      <c r="W28" s="88">
        <v>43722.752280092594</v>
      </c>
      <c r="X28" s="90" t="s">
        <v>334</v>
      </c>
      <c r="Y28" s="86"/>
      <c r="Z28" s="86"/>
      <c r="AA28" s="92" t="s">
        <v>375</v>
      </c>
      <c r="AB28" s="86"/>
      <c r="AC28" s="86" t="b">
        <v>0</v>
      </c>
      <c r="AD28" s="86">
        <v>0</v>
      </c>
      <c r="AE28" s="92" t="s">
        <v>391</v>
      </c>
      <c r="AF28" s="86" t="b">
        <v>0</v>
      </c>
      <c r="AG28" s="86" t="s">
        <v>392</v>
      </c>
      <c r="AH28" s="86"/>
      <c r="AI28" s="92" t="s">
        <v>391</v>
      </c>
      <c r="AJ28" s="86" t="b">
        <v>0</v>
      </c>
      <c r="AK28" s="86">
        <v>0</v>
      </c>
      <c r="AL28" s="92" t="s">
        <v>391</v>
      </c>
      <c r="AM28" s="86" t="s">
        <v>395</v>
      </c>
      <c r="AN28" s="86" t="b">
        <v>0</v>
      </c>
      <c r="AO28" s="92" t="s">
        <v>375</v>
      </c>
      <c r="AP28" s="86" t="s">
        <v>176</v>
      </c>
      <c r="AQ28" s="86">
        <v>0</v>
      </c>
      <c r="AR28" s="86">
        <v>0</v>
      </c>
      <c r="AS28" s="86"/>
      <c r="AT28" s="86"/>
      <c r="AU28" s="86"/>
      <c r="AV28" s="86"/>
      <c r="AW28" s="86"/>
      <c r="AX28" s="86"/>
      <c r="AY28" s="86"/>
      <c r="AZ28" s="86"/>
      <c r="BA28">
        <v>37</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214</v>
      </c>
      <c r="B29" s="84" t="s">
        <v>215</v>
      </c>
      <c r="C29" s="53" t="s">
        <v>756</v>
      </c>
      <c r="D29" s="54">
        <v>3</v>
      </c>
      <c r="E29" s="65" t="s">
        <v>136</v>
      </c>
      <c r="F29" s="55">
        <v>35</v>
      </c>
      <c r="G29" s="53"/>
      <c r="H29" s="57"/>
      <c r="I29" s="56"/>
      <c r="J29" s="56"/>
      <c r="K29" s="36" t="s">
        <v>65</v>
      </c>
      <c r="L29" s="83">
        <v>29</v>
      </c>
      <c r="M29" s="83"/>
      <c r="N29" s="63"/>
      <c r="O29" s="86" t="s">
        <v>217</v>
      </c>
      <c r="P29" s="88">
        <v>43723.73677083333</v>
      </c>
      <c r="Q29" s="86" t="s">
        <v>244</v>
      </c>
      <c r="R29" s="86" t="s">
        <v>263</v>
      </c>
      <c r="S29" s="86" t="s">
        <v>266</v>
      </c>
      <c r="T29" s="86" t="s">
        <v>216</v>
      </c>
      <c r="U29" s="90" t="s">
        <v>292</v>
      </c>
      <c r="V29" s="90" t="s">
        <v>292</v>
      </c>
      <c r="W29" s="88">
        <v>43723.73677083333</v>
      </c>
      <c r="X29" s="90" t="s">
        <v>335</v>
      </c>
      <c r="Y29" s="86"/>
      <c r="Z29" s="86"/>
      <c r="AA29" s="92" t="s">
        <v>376</v>
      </c>
      <c r="AB29" s="86"/>
      <c r="AC29" s="86" t="b">
        <v>0</v>
      </c>
      <c r="AD29" s="86">
        <v>0</v>
      </c>
      <c r="AE29" s="92" t="s">
        <v>391</v>
      </c>
      <c r="AF29" s="86" t="b">
        <v>0</v>
      </c>
      <c r="AG29" s="86" t="s">
        <v>392</v>
      </c>
      <c r="AH29" s="86"/>
      <c r="AI29" s="92" t="s">
        <v>391</v>
      </c>
      <c r="AJ29" s="86" t="b">
        <v>0</v>
      </c>
      <c r="AK29" s="86">
        <v>0</v>
      </c>
      <c r="AL29" s="92" t="s">
        <v>391</v>
      </c>
      <c r="AM29" s="86" t="s">
        <v>395</v>
      </c>
      <c r="AN29" s="86" t="b">
        <v>0</v>
      </c>
      <c r="AO29" s="92" t="s">
        <v>376</v>
      </c>
      <c r="AP29" s="86" t="s">
        <v>176</v>
      </c>
      <c r="AQ29" s="86">
        <v>0</v>
      </c>
      <c r="AR29" s="86">
        <v>0</v>
      </c>
      <c r="AS29" s="86"/>
      <c r="AT29" s="86"/>
      <c r="AU29" s="86"/>
      <c r="AV29" s="86"/>
      <c r="AW29" s="86"/>
      <c r="AX29" s="86"/>
      <c r="AY29" s="86"/>
      <c r="AZ29" s="86"/>
      <c r="BA29">
        <v>37</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214</v>
      </c>
      <c r="B30" s="84" t="s">
        <v>215</v>
      </c>
      <c r="C30" s="53" t="s">
        <v>756</v>
      </c>
      <c r="D30" s="54">
        <v>3</v>
      </c>
      <c r="E30" s="65" t="s">
        <v>136</v>
      </c>
      <c r="F30" s="55">
        <v>35</v>
      </c>
      <c r="G30" s="53"/>
      <c r="H30" s="57"/>
      <c r="I30" s="56"/>
      <c r="J30" s="56"/>
      <c r="K30" s="36" t="s">
        <v>65</v>
      </c>
      <c r="L30" s="83">
        <v>30</v>
      </c>
      <c r="M30" s="83"/>
      <c r="N30" s="63"/>
      <c r="O30" s="86" t="s">
        <v>217</v>
      </c>
      <c r="P30" s="88">
        <v>43725.751979166664</v>
      </c>
      <c r="Q30" s="86" t="s">
        <v>245</v>
      </c>
      <c r="R30" s="86" t="s">
        <v>263</v>
      </c>
      <c r="S30" s="86" t="s">
        <v>266</v>
      </c>
      <c r="T30" s="86" t="s">
        <v>216</v>
      </c>
      <c r="U30" s="90" t="s">
        <v>293</v>
      </c>
      <c r="V30" s="90" t="s">
        <v>293</v>
      </c>
      <c r="W30" s="88">
        <v>43725.751979166664</v>
      </c>
      <c r="X30" s="90" t="s">
        <v>336</v>
      </c>
      <c r="Y30" s="86"/>
      <c r="Z30" s="86"/>
      <c r="AA30" s="92" t="s">
        <v>377</v>
      </c>
      <c r="AB30" s="86"/>
      <c r="AC30" s="86" t="b">
        <v>0</v>
      </c>
      <c r="AD30" s="86">
        <v>0</v>
      </c>
      <c r="AE30" s="92" t="s">
        <v>391</v>
      </c>
      <c r="AF30" s="86" t="b">
        <v>0</v>
      </c>
      <c r="AG30" s="86" t="s">
        <v>392</v>
      </c>
      <c r="AH30" s="86"/>
      <c r="AI30" s="92" t="s">
        <v>391</v>
      </c>
      <c r="AJ30" s="86" t="b">
        <v>0</v>
      </c>
      <c r="AK30" s="86">
        <v>0</v>
      </c>
      <c r="AL30" s="92" t="s">
        <v>391</v>
      </c>
      <c r="AM30" s="86" t="s">
        <v>395</v>
      </c>
      <c r="AN30" s="86" t="b">
        <v>0</v>
      </c>
      <c r="AO30" s="92" t="s">
        <v>377</v>
      </c>
      <c r="AP30" s="86" t="s">
        <v>176</v>
      </c>
      <c r="AQ30" s="86">
        <v>0</v>
      </c>
      <c r="AR30" s="86">
        <v>0</v>
      </c>
      <c r="AS30" s="86"/>
      <c r="AT30" s="86"/>
      <c r="AU30" s="86"/>
      <c r="AV30" s="86"/>
      <c r="AW30" s="86"/>
      <c r="AX30" s="86"/>
      <c r="AY30" s="86"/>
      <c r="AZ30" s="86"/>
      <c r="BA30">
        <v>37</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214</v>
      </c>
      <c r="B31" s="84" t="s">
        <v>215</v>
      </c>
      <c r="C31" s="53" t="s">
        <v>756</v>
      </c>
      <c r="D31" s="54">
        <v>3</v>
      </c>
      <c r="E31" s="65" t="s">
        <v>136</v>
      </c>
      <c r="F31" s="55">
        <v>35</v>
      </c>
      <c r="G31" s="53"/>
      <c r="H31" s="57"/>
      <c r="I31" s="56"/>
      <c r="J31" s="56"/>
      <c r="K31" s="36" t="s">
        <v>65</v>
      </c>
      <c r="L31" s="83">
        <v>31</v>
      </c>
      <c r="M31" s="83"/>
      <c r="N31" s="63"/>
      <c r="O31" s="86" t="s">
        <v>217</v>
      </c>
      <c r="P31" s="88">
        <v>43727.76834490741</v>
      </c>
      <c r="Q31" s="86" t="s">
        <v>246</v>
      </c>
      <c r="R31" s="86" t="s">
        <v>263</v>
      </c>
      <c r="S31" s="86" t="s">
        <v>266</v>
      </c>
      <c r="T31" s="86" t="s">
        <v>216</v>
      </c>
      <c r="U31" s="90" t="s">
        <v>294</v>
      </c>
      <c r="V31" s="90" t="s">
        <v>294</v>
      </c>
      <c r="W31" s="88">
        <v>43727.76834490741</v>
      </c>
      <c r="X31" s="90" t="s">
        <v>337</v>
      </c>
      <c r="Y31" s="86"/>
      <c r="Z31" s="86"/>
      <c r="AA31" s="92" t="s">
        <v>378</v>
      </c>
      <c r="AB31" s="86"/>
      <c r="AC31" s="86" t="b">
        <v>0</v>
      </c>
      <c r="AD31" s="86">
        <v>0</v>
      </c>
      <c r="AE31" s="92" t="s">
        <v>391</v>
      </c>
      <c r="AF31" s="86" t="b">
        <v>0</v>
      </c>
      <c r="AG31" s="86" t="s">
        <v>392</v>
      </c>
      <c r="AH31" s="86"/>
      <c r="AI31" s="92" t="s">
        <v>391</v>
      </c>
      <c r="AJ31" s="86" t="b">
        <v>0</v>
      </c>
      <c r="AK31" s="86">
        <v>0</v>
      </c>
      <c r="AL31" s="92" t="s">
        <v>391</v>
      </c>
      <c r="AM31" s="86" t="s">
        <v>395</v>
      </c>
      <c r="AN31" s="86" t="b">
        <v>0</v>
      </c>
      <c r="AO31" s="92" t="s">
        <v>378</v>
      </c>
      <c r="AP31" s="86" t="s">
        <v>176</v>
      </c>
      <c r="AQ31" s="86">
        <v>0</v>
      </c>
      <c r="AR31" s="86">
        <v>0</v>
      </c>
      <c r="AS31" s="86"/>
      <c r="AT31" s="86"/>
      <c r="AU31" s="86"/>
      <c r="AV31" s="86"/>
      <c r="AW31" s="86"/>
      <c r="AX31" s="86"/>
      <c r="AY31" s="86"/>
      <c r="AZ31" s="86"/>
      <c r="BA31">
        <v>37</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214</v>
      </c>
      <c r="B32" s="84" t="s">
        <v>215</v>
      </c>
      <c r="C32" s="53" t="s">
        <v>756</v>
      </c>
      <c r="D32" s="54">
        <v>3</v>
      </c>
      <c r="E32" s="65" t="s">
        <v>136</v>
      </c>
      <c r="F32" s="55">
        <v>35</v>
      </c>
      <c r="G32" s="53"/>
      <c r="H32" s="57"/>
      <c r="I32" s="56"/>
      <c r="J32" s="56"/>
      <c r="K32" s="36" t="s">
        <v>65</v>
      </c>
      <c r="L32" s="83">
        <v>32</v>
      </c>
      <c r="M32" s="83"/>
      <c r="N32" s="63"/>
      <c r="O32" s="86" t="s">
        <v>217</v>
      </c>
      <c r="P32" s="88">
        <v>43728.74391203704</v>
      </c>
      <c r="Q32" s="86" t="s">
        <v>247</v>
      </c>
      <c r="R32" s="86" t="s">
        <v>263</v>
      </c>
      <c r="S32" s="86" t="s">
        <v>266</v>
      </c>
      <c r="T32" s="86" t="s">
        <v>216</v>
      </c>
      <c r="U32" s="90" t="s">
        <v>295</v>
      </c>
      <c r="V32" s="90" t="s">
        <v>295</v>
      </c>
      <c r="W32" s="88">
        <v>43728.74391203704</v>
      </c>
      <c r="X32" s="90" t="s">
        <v>338</v>
      </c>
      <c r="Y32" s="86"/>
      <c r="Z32" s="86"/>
      <c r="AA32" s="92" t="s">
        <v>379</v>
      </c>
      <c r="AB32" s="86"/>
      <c r="AC32" s="86" t="b">
        <v>0</v>
      </c>
      <c r="AD32" s="86">
        <v>0</v>
      </c>
      <c r="AE32" s="92" t="s">
        <v>391</v>
      </c>
      <c r="AF32" s="86" t="b">
        <v>0</v>
      </c>
      <c r="AG32" s="86" t="s">
        <v>392</v>
      </c>
      <c r="AH32" s="86"/>
      <c r="AI32" s="92" t="s">
        <v>391</v>
      </c>
      <c r="AJ32" s="86" t="b">
        <v>0</v>
      </c>
      <c r="AK32" s="86">
        <v>0</v>
      </c>
      <c r="AL32" s="92" t="s">
        <v>391</v>
      </c>
      <c r="AM32" s="86" t="s">
        <v>395</v>
      </c>
      <c r="AN32" s="86" t="b">
        <v>0</v>
      </c>
      <c r="AO32" s="92" t="s">
        <v>379</v>
      </c>
      <c r="AP32" s="86" t="s">
        <v>176</v>
      </c>
      <c r="AQ32" s="86">
        <v>0</v>
      </c>
      <c r="AR32" s="86">
        <v>0</v>
      </c>
      <c r="AS32" s="86"/>
      <c r="AT32" s="86"/>
      <c r="AU32" s="86"/>
      <c r="AV32" s="86"/>
      <c r="AW32" s="86"/>
      <c r="AX32" s="86"/>
      <c r="AY32" s="86"/>
      <c r="AZ32" s="86"/>
      <c r="BA32">
        <v>37</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214</v>
      </c>
      <c r="B33" s="84" t="s">
        <v>215</v>
      </c>
      <c r="C33" s="53" t="s">
        <v>756</v>
      </c>
      <c r="D33" s="54">
        <v>3</v>
      </c>
      <c r="E33" s="65" t="s">
        <v>136</v>
      </c>
      <c r="F33" s="55">
        <v>35</v>
      </c>
      <c r="G33" s="53"/>
      <c r="H33" s="57"/>
      <c r="I33" s="56"/>
      <c r="J33" s="56"/>
      <c r="K33" s="36" t="s">
        <v>65</v>
      </c>
      <c r="L33" s="83">
        <v>33</v>
      </c>
      <c r="M33" s="83"/>
      <c r="N33" s="63"/>
      <c r="O33" s="86" t="s">
        <v>217</v>
      </c>
      <c r="P33" s="88">
        <v>43732.769212962965</v>
      </c>
      <c r="Q33" s="86" t="s">
        <v>248</v>
      </c>
      <c r="R33" s="86" t="s">
        <v>263</v>
      </c>
      <c r="S33" s="86" t="s">
        <v>266</v>
      </c>
      <c r="T33" s="86" t="s">
        <v>216</v>
      </c>
      <c r="U33" s="90" t="s">
        <v>296</v>
      </c>
      <c r="V33" s="90" t="s">
        <v>296</v>
      </c>
      <c r="W33" s="88">
        <v>43732.769212962965</v>
      </c>
      <c r="X33" s="90" t="s">
        <v>339</v>
      </c>
      <c r="Y33" s="86"/>
      <c r="Z33" s="86"/>
      <c r="AA33" s="92" t="s">
        <v>380</v>
      </c>
      <c r="AB33" s="86"/>
      <c r="AC33" s="86" t="b">
        <v>0</v>
      </c>
      <c r="AD33" s="86">
        <v>0</v>
      </c>
      <c r="AE33" s="92" t="s">
        <v>391</v>
      </c>
      <c r="AF33" s="86" t="b">
        <v>0</v>
      </c>
      <c r="AG33" s="86" t="s">
        <v>392</v>
      </c>
      <c r="AH33" s="86"/>
      <c r="AI33" s="92" t="s">
        <v>391</v>
      </c>
      <c r="AJ33" s="86" t="b">
        <v>0</v>
      </c>
      <c r="AK33" s="86">
        <v>0</v>
      </c>
      <c r="AL33" s="92" t="s">
        <v>391</v>
      </c>
      <c r="AM33" s="86" t="s">
        <v>395</v>
      </c>
      <c r="AN33" s="86" t="b">
        <v>0</v>
      </c>
      <c r="AO33" s="92" t="s">
        <v>380</v>
      </c>
      <c r="AP33" s="86" t="s">
        <v>176</v>
      </c>
      <c r="AQ33" s="86">
        <v>0</v>
      </c>
      <c r="AR33" s="86">
        <v>0</v>
      </c>
      <c r="AS33" s="86"/>
      <c r="AT33" s="86"/>
      <c r="AU33" s="86"/>
      <c r="AV33" s="86"/>
      <c r="AW33" s="86"/>
      <c r="AX33" s="86"/>
      <c r="AY33" s="86"/>
      <c r="AZ33" s="86"/>
      <c r="BA33">
        <v>37</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214</v>
      </c>
      <c r="B34" s="84" t="s">
        <v>215</v>
      </c>
      <c r="C34" s="53" t="s">
        <v>756</v>
      </c>
      <c r="D34" s="54">
        <v>3</v>
      </c>
      <c r="E34" s="65" t="s">
        <v>136</v>
      </c>
      <c r="F34" s="55">
        <v>35</v>
      </c>
      <c r="G34" s="53"/>
      <c r="H34" s="57"/>
      <c r="I34" s="56"/>
      <c r="J34" s="56"/>
      <c r="K34" s="36" t="s">
        <v>65</v>
      </c>
      <c r="L34" s="83">
        <v>34</v>
      </c>
      <c r="M34" s="83"/>
      <c r="N34" s="63"/>
      <c r="O34" s="86" t="s">
        <v>217</v>
      </c>
      <c r="P34" s="88">
        <v>43733.731087962966</v>
      </c>
      <c r="Q34" s="86" t="s">
        <v>249</v>
      </c>
      <c r="R34" s="86" t="s">
        <v>263</v>
      </c>
      <c r="S34" s="86" t="s">
        <v>266</v>
      </c>
      <c r="T34" s="86" t="s">
        <v>216</v>
      </c>
      <c r="U34" s="90" t="s">
        <v>297</v>
      </c>
      <c r="V34" s="90" t="s">
        <v>297</v>
      </c>
      <c r="W34" s="88">
        <v>43733.731087962966</v>
      </c>
      <c r="X34" s="90" t="s">
        <v>340</v>
      </c>
      <c r="Y34" s="86"/>
      <c r="Z34" s="86"/>
      <c r="AA34" s="92" t="s">
        <v>381</v>
      </c>
      <c r="AB34" s="86"/>
      <c r="AC34" s="86" t="b">
        <v>0</v>
      </c>
      <c r="AD34" s="86">
        <v>0</v>
      </c>
      <c r="AE34" s="92" t="s">
        <v>391</v>
      </c>
      <c r="AF34" s="86" t="b">
        <v>0</v>
      </c>
      <c r="AG34" s="86" t="s">
        <v>392</v>
      </c>
      <c r="AH34" s="86"/>
      <c r="AI34" s="92" t="s">
        <v>391</v>
      </c>
      <c r="AJ34" s="86" t="b">
        <v>0</v>
      </c>
      <c r="AK34" s="86">
        <v>0</v>
      </c>
      <c r="AL34" s="92" t="s">
        <v>391</v>
      </c>
      <c r="AM34" s="86" t="s">
        <v>395</v>
      </c>
      <c r="AN34" s="86" t="b">
        <v>0</v>
      </c>
      <c r="AO34" s="92" t="s">
        <v>381</v>
      </c>
      <c r="AP34" s="86" t="s">
        <v>176</v>
      </c>
      <c r="AQ34" s="86">
        <v>0</v>
      </c>
      <c r="AR34" s="86">
        <v>0</v>
      </c>
      <c r="AS34" s="86"/>
      <c r="AT34" s="86"/>
      <c r="AU34" s="86"/>
      <c r="AV34" s="86"/>
      <c r="AW34" s="86"/>
      <c r="AX34" s="86"/>
      <c r="AY34" s="86"/>
      <c r="AZ34" s="86"/>
      <c r="BA34">
        <v>37</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45">
      <c r="A35" s="84" t="s">
        <v>214</v>
      </c>
      <c r="B35" s="84" t="s">
        <v>215</v>
      </c>
      <c r="C35" s="53" t="s">
        <v>756</v>
      </c>
      <c r="D35" s="54">
        <v>3</v>
      </c>
      <c r="E35" s="65" t="s">
        <v>136</v>
      </c>
      <c r="F35" s="55">
        <v>35</v>
      </c>
      <c r="G35" s="53"/>
      <c r="H35" s="57"/>
      <c r="I35" s="56"/>
      <c r="J35" s="56"/>
      <c r="K35" s="36" t="s">
        <v>65</v>
      </c>
      <c r="L35" s="83">
        <v>35</v>
      </c>
      <c r="M35" s="83"/>
      <c r="N35" s="63"/>
      <c r="O35" s="86" t="s">
        <v>217</v>
      </c>
      <c r="P35" s="88">
        <v>43734.756886574076</v>
      </c>
      <c r="Q35" s="86" t="s">
        <v>250</v>
      </c>
      <c r="R35" s="86" t="s">
        <v>263</v>
      </c>
      <c r="S35" s="86" t="s">
        <v>266</v>
      </c>
      <c r="T35" s="86" t="s">
        <v>216</v>
      </c>
      <c r="U35" s="90" t="s">
        <v>298</v>
      </c>
      <c r="V35" s="90" t="s">
        <v>298</v>
      </c>
      <c r="W35" s="88">
        <v>43734.756886574076</v>
      </c>
      <c r="X35" s="90" t="s">
        <v>341</v>
      </c>
      <c r="Y35" s="86"/>
      <c r="Z35" s="86"/>
      <c r="AA35" s="92" t="s">
        <v>382</v>
      </c>
      <c r="AB35" s="86"/>
      <c r="AC35" s="86" t="b">
        <v>0</v>
      </c>
      <c r="AD35" s="86">
        <v>0</v>
      </c>
      <c r="AE35" s="92" t="s">
        <v>391</v>
      </c>
      <c r="AF35" s="86" t="b">
        <v>0</v>
      </c>
      <c r="AG35" s="86" t="s">
        <v>392</v>
      </c>
      <c r="AH35" s="86"/>
      <c r="AI35" s="92" t="s">
        <v>391</v>
      </c>
      <c r="AJ35" s="86" t="b">
        <v>0</v>
      </c>
      <c r="AK35" s="86">
        <v>0</v>
      </c>
      <c r="AL35" s="92" t="s">
        <v>391</v>
      </c>
      <c r="AM35" s="86" t="s">
        <v>395</v>
      </c>
      <c r="AN35" s="86" t="b">
        <v>0</v>
      </c>
      <c r="AO35" s="92" t="s">
        <v>382</v>
      </c>
      <c r="AP35" s="86" t="s">
        <v>176</v>
      </c>
      <c r="AQ35" s="86">
        <v>0</v>
      </c>
      <c r="AR35" s="86">
        <v>0</v>
      </c>
      <c r="AS35" s="86"/>
      <c r="AT35" s="86"/>
      <c r="AU35" s="86"/>
      <c r="AV35" s="86"/>
      <c r="AW35" s="86"/>
      <c r="AX35" s="86"/>
      <c r="AY35" s="86"/>
      <c r="AZ35" s="86"/>
      <c r="BA35">
        <v>37</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214</v>
      </c>
      <c r="B36" s="84" t="s">
        <v>215</v>
      </c>
      <c r="C36" s="53" t="s">
        <v>756</v>
      </c>
      <c r="D36" s="54">
        <v>3</v>
      </c>
      <c r="E36" s="65" t="s">
        <v>136</v>
      </c>
      <c r="F36" s="55">
        <v>35</v>
      </c>
      <c r="G36" s="53"/>
      <c r="H36" s="57"/>
      <c r="I36" s="56"/>
      <c r="J36" s="56"/>
      <c r="K36" s="36" t="s">
        <v>65</v>
      </c>
      <c r="L36" s="83">
        <v>36</v>
      </c>
      <c r="M36" s="83"/>
      <c r="N36" s="63"/>
      <c r="O36" s="86" t="s">
        <v>217</v>
      </c>
      <c r="P36" s="88">
        <v>43735.74125</v>
      </c>
      <c r="Q36" s="86" t="s">
        <v>251</v>
      </c>
      <c r="R36" s="86" t="s">
        <v>263</v>
      </c>
      <c r="S36" s="86" t="s">
        <v>266</v>
      </c>
      <c r="T36" s="86" t="s">
        <v>216</v>
      </c>
      <c r="U36" s="90" t="s">
        <v>299</v>
      </c>
      <c r="V36" s="90" t="s">
        <v>299</v>
      </c>
      <c r="W36" s="88">
        <v>43735.74125</v>
      </c>
      <c r="X36" s="90" t="s">
        <v>342</v>
      </c>
      <c r="Y36" s="86"/>
      <c r="Z36" s="86"/>
      <c r="AA36" s="92" t="s">
        <v>383</v>
      </c>
      <c r="AB36" s="86"/>
      <c r="AC36" s="86" t="b">
        <v>0</v>
      </c>
      <c r="AD36" s="86">
        <v>0</v>
      </c>
      <c r="AE36" s="92" t="s">
        <v>391</v>
      </c>
      <c r="AF36" s="86" t="b">
        <v>0</v>
      </c>
      <c r="AG36" s="86" t="s">
        <v>392</v>
      </c>
      <c r="AH36" s="86"/>
      <c r="AI36" s="92" t="s">
        <v>391</v>
      </c>
      <c r="AJ36" s="86" t="b">
        <v>0</v>
      </c>
      <c r="AK36" s="86">
        <v>0</v>
      </c>
      <c r="AL36" s="92" t="s">
        <v>391</v>
      </c>
      <c r="AM36" s="86" t="s">
        <v>395</v>
      </c>
      <c r="AN36" s="86" t="b">
        <v>0</v>
      </c>
      <c r="AO36" s="92" t="s">
        <v>383</v>
      </c>
      <c r="AP36" s="86" t="s">
        <v>176</v>
      </c>
      <c r="AQ36" s="86">
        <v>0</v>
      </c>
      <c r="AR36" s="86">
        <v>0</v>
      </c>
      <c r="AS36" s="86"/>
      <c r="AT36" s="86"/>
      <c r="AU36" s="86"/>
      <c r="AV36" s="86"/>
      <c r="AW36" s="86"/>
      <c r="AX36" s="86"/>
      <c r="AY36" s="86"/>
      <c r="AZ36" s="86"/>
      <c r="BA36">
        <v>37</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214</v>
      </c>
      <c r="B37" s="84" t="s">
        <v>215</v>
      </c>
      <c r="C37" s="53" t="s">
        <v>756</v>
      </c>
      <c r="D37" s="54">
        <v>3</v>
      </c>
      <c r="E37" s="65" t="s">
        <v>136</v>
      </c>
      <c r="F37" s="55">
        <v>35</v>
      </c>
      <c r="G37" s="53"/>
      <c r="H37" s="57"/>
      <c r="I37" s="56"/>
      <c r="J37" s="56"/>
      <c r="K37" s="36" t="s">
        <v>65</v>
      </c>
      <c r="L37" s="83">
        <v>37</v>
      </c>
      <c r="M37" s="83"/>
      <c r="N37" s="63"/>
      <c r="O37" s="86" t="s">
        <v>217</v>
      </c>
      <c r="P37" s="88">
        <v>43742.76346064815</v>
      </c>
      <c r="Q37" s="86" t="s">
        <v>252</v>
      </c>
      <c r="R37" s="86" t="s">
        <v>263</v>
      </c>
      <c r="S37" s="86" t="s">
        <v>266</v>
      </c>
      <c r="T37" s="86" t="s">
        <v>216</v>
      </c>
      <c r="U37" s="90" t="s">
        <v>300</v>
      </c>
      <c r="V37" s="90" t="s">
        <v>300</v>
      </c>
      <c r="W37" s="88">
        <v>43742.76346064815</v>
      </c>
      <c r="X37" s="90" t="s">
        <v>343</v>
      </c>
      <c r="Y37" s="86"/>
      <c r="Z37" s="86"/>
      <c r="AA37" s="92" t="s">
        <v>384</v>
      </c>
      <c r="AB37" s="86"/>
      <c r="AC37" s="86" t="b">
        <v>0</v>
      </c>
      <c r="AD37" s="86">
        <v>0</v>
      </c>
      <c r="AE37" s="92" t="s">
        <v>391</v>
      </c>
      <c r="AF37" s="86" t="b">
        <v>0</v>
      </c>
      <c r="AG37" s="86" t="s">
        <v>392</v>
      </c>
      <c r="AH37" s="86"/>
      <c r="AI37" s="92" t="s">
        <v>391</v>
      </c>
      <c r="AJ37" s="86" t="b">
        <v>0</v>
      </c>
      <c r="AK37" s="86">
        <v>0</v>
      </c>
      <c r="AL37" s="92" t="s">
        <v>391</v>
      </c>
      <c r="AM37" s="86" t="s">
        <v>395</v>
      </c>
      <c r="AN37" s="86" t="b">
        <v>0</v>
      </c>
      <c r="AO37" s="92" t="s">
        <v>384</v>
      </c>
      <c r="AP37" s="86" t="s">
        <v>176</v>
      </c>
      <c r="AQ37" s="86">
        <v>0</v>
      </c>
      <c r="AR37" s="86">
        <v>0</v>
      </c>
      <c r="AS37" s="86"/>
      <c r="AT37" s="86"/>
      <c r="AU37" s="86"/>
      <c r="AV37" s="86"/>
      <c r="AW37" s="86"/>
      <c r="AX37" s="86"/>
      <c r="AY37" s="86"/>
      <c r="AZ37" s="86"/>
      <c r="BA37">
        <v>37</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214</v>
      </c>
      <c r="B38" s="84" t="s">
        <v>215</v>
      </c>
      <c r="C38" s="53" t="s">
        <v>756</v>
      </c>
      <c r="D38" s="54">
        <v>3</v>
      </c>
      <c r="E38" s="65" t="s">
        <v>136</v>
      </c>
      <c r="F38" s="55">
        <v>35</v>
      </c>
      <c r="G38" s="53"/>
      <c r="H38" s="57"/>
      <c r="I38" s="56"/>
      <c r="J38" s="56"/>
      <c r="K38" s="36" t="s">
        <v>65</v>
      </c>
      <c r="L38" s="83">
        <v>38</v>
      </c>
      <c r="M38" s="83"/>
      <c r="N38" s="63"/>
      <c r="O38" s="86" t="s">
        <v>217</v>
      </c>
      <c r="P38" s="88">
        <v>43743.74550925926</v>
      </c>
      <c r="Q38" s="86" t="s">
        <v>253</v>
      </c>
      <c r="R38" s="86" t="s">
        <v>263</v>
      </c>
      <c r="S38" s="86" t="s">
        <v>266</v>
      </c>
      <c r="T38" s="86" t="s">
        <v>216</v>
      </c>
      <c r="U38" s="90" t="s">
        <v>301</v>
      </c>
      <c r="V38" s="90" t="s">
        <v>301</v>
      </c>
      <c r="W38" s="88">
        <v>43743.74550925926</v>
      </c>
      <c r="X38" s="90" t="s">
        <v>344</v>
      </c>
      <c r="Y38" s="86"/>
      <c r="Z38" s="86"/>
      <c r="AA38" s="92" t="s">
        <v>385</v>
      </c>
      <c r="AB38" s="86"/>
      <c r="AC38" s="86" t="b">
        <v>0</v>
      </c>
      <c r="AD38" s="86">
        <v>0</v>
      </c>
      <c r="AE38" s="92" t="s">
        <v>391</v>
      </c>
      <c r="AF38" s="86" t="b">
        <v>0</v>
      </c>
      <c r="AG38" s="86" t="s">
        <v>392</v>
      </c>
      <c r="AH38" s="86"/>
      <c r="AI38" s="92" t="s">
        <v>391</v>
      </c>
      <c r="AJ38" s="86" t="b">
        <v>0</v>
      </c>
      <c r="AK38" s="86">
        <v>0</v>
      </c>
      <c r="AL38" s="92" t="s">
        <v>391</v>
      </c>
      <c r="AM38" s="86" t="s">
        <v>395</v>
      </c>
      <c r="AN38" s="86" t="b">
        <v>0</v>
      </c>
      <c r="AO38" s="92" t="s">
        <v>385</v>
      </c>
      <c r="AP38" s="86" t="s">
        <v>176</v>
      </c>
      <c r="AQ38" s="86">
        <v>0</v>
      </c>
      <c r="AR38" s="86">
        <v>0</v>
      </c>
      <c r="AS38" s="86"/>
      <c r="AT38" s="86"/>
      <c r="AU38" s="86"/>
      <c r="AV38" s="86"/>
      <c r="AW38" s="86"/>
      <c r="AX38" s="86"/>
      <c r="AY38" s="86"/>
      <c r="AZ38" s="86"/>
      <c r="BA38">
        <v>37</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214</v>
      </c>
      <c r="B39" s="84" t="s">
        <v>215</v>
      </c>
      <c r="C39" s="53" t="s">
        <v>756</v>
      </c>
      <c r="D39" s="54">
        <v>3</v>
      </c>
      <c r="E39" s="65" t="s">
        <v>136</v>
      </c>
      <c r="F39" s="55">
        <v>35</v>
      </c>
      <c r="G39" s="53"/>
      <c r="H39" s="57"/>
      <c r="I39" s="56"/>
      <c r="J39" s="56"/>
      <c r="K39" s="36" t="s">
        <v>65</v>
      </c>
      <c r="L39" s="83">
        <v>39</v>
      </c>
      <c r="M39" s="83"/>
      <c r="N39" s="63"/>
      <c r="O39" s="86" t="s">
        <v>217</v>
      </c>
      <c r="P39" s="88">
        <v>43744.73762731482</v>
      </c>
      <c r="Q39" s="86" t="s">
        <v>254</v>
      </c>
      <c r="R39" s="86" t="s">
        <v>263</v>
      </c>
      <c r="S39" s="86" t="s">
        <v>266</v>
      </c>
      <c r="T39" s="86" t="s">
        <v>216</v>
      </c>
      <c r="U39" s="90" t="s">
        <v>302</v>
      </c>
      <c r="V39" s="90" t="s">
        <v>302</v>
      </c>
      <c r="W39" s="88">
        <v>43744.73762731482</v>
      </c>
      <c r="X39" s="90" t="s">
        <v>345</v>
      </c>
      <c r="Y39" s="86"/>
      <c r="Z39" s="86"/>
      <c r="AA39" s="92" t="s">
        <v>386</v>
      </c>
      <c r="AB39" s="86"/>
      <c r="AC39" s="86" t="b">
        <v>0</v>
      </c>
      <c r="AD39" s="86">
        <v>0</v>
      </c>
      <c r="AE39" s="92" t="s">
        <v>391</v>
      </c>
      <c r="AF39" s="86" t="b">
        <v>0</v>
      </c>
      <c r="AG39" s="86" t="s">
        <v>392</v>
      </c>
      <c r="AH39" s="86"/>
      <c r="AI39" s="92" t="s">
        <v>391</v>
      </c>
      <c r="AJ39" s="86" t="b">
        <v>0</v>
      </c>
      <c r="AK39" s="86">
        <v>0</v>
      </c>
      <c r="AL39" s="92" t="s">
        <v>391</v>
      </c>
      <c r="AM39" s="86" t="s">
        <v>395</v>
      </c>
      <c r="AN39" s="86" t="b">
        <v>0</v>
      </c>
      <c r="AO39" s="92" t="s">
        <v>386</v>
      </c>
      <c r="AP39" s="86" t="s">
        <v>176</v>
      </c>
      <c r="AQ39" s="86">
        <v>0</v>
      </c>
      <c r="AR39" s="86">
        <v>0</v>
      </c>
      <c r="AS39" s="86"/>
      <c r="AT39" s="86"/>
      <c r="AU39" s="86"/>
      <c r="AV39" s="86"/>
      <c r="AW39" s="86"/>
      <c r="AX39" s="86"/>
      <c r="AY39" s="86"/>
      <c r="AZ39" s="86"/>
      <c r="BA39">
        <v>37</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214</v>
      </c>
      <c r="B40" s="84" t="s">
        <v>215</v>
      </c>
      <c r="C40" s="53" t="s">
        <v>756</v>
      </c>
      <c r="D40" s="54">
        <v>3</v>
      </c>
      <c r="E40" s="65" t="s">
        <v>136</v>
      </c>
      <c r="F40" s="55">
        <v>35</v>
      </c>
      <c r="G40" s="53"/>
      <c r="H40" s="57"/>
      <c r="I40" s="56"/>
      <c r="J40" s="56"/>
      <c r="K40" s="36" t="s">
        <v>65</v>
      </c>
      <c r="L40" s="83">
        <v>40</v>
      </c>
      <c r="M40" s="83"/>
      <c r="N40" s="63"/>
      <c r="O40" s="86" t="s">
        <v>217</v>
      </c>
      <c r="P40" s="88">
        <v>43745.753333333334</v>
      </c>
      <c r="Q40" s="86" t="s">
        <v>255</v>
      </c>
      <c r="R40" s="86" t="s">
        <v>263</v>
      </c>
      <c r="S40" s="86" t="s">
        <v>266</v>
      </c>
      <c r="T40" s="86" t="s">
        <v>216</v>
      </c>
      <c r="U40" s="90" t="s">
        <v>303</v>
      </c>
      <c r="V40" s="90" t="s">
        <v>303</v>
      </c>
      <c r="W40" s="88">
        <v>43745.753333333334</v>
      </c>
      <c r="X40" s="90" t="s">
        <v>346</v>
      </c>
      <c r="Y40" s="86"/>
      <c r="Z40" s="86"/>
      <c r="AA40" s="92" t="s">
        <v>387</v>
      </c>
      <c r="AB40" s="86"/>
      <c r="AC40" s="86" t="b">
        <v>0</v>
      </c>
      <c r="AD40" s="86">
        <v>0</v>
      </c>
      <c r="AE40" s="92" t="s">
        <v>391</v>
      </c>
      <c r="AF40" s="86" t="b">
        <v>0</v>
      </c>
      <c r="AG40" s="86" t="s">
        <v>392</v>
      </c>
      <c r="AH40" s="86"/>
      <c r="AI40" s="92" t="s">
        <v>391</v>
      </c>
      <c r="AJ40" s="86" t="b">
        <v>0</v>
      </c>
      <c r="AK40" s="86">
        <v>0</v>
      </c>
      <c r="AL40" s="92" t="s">
        <v>391</v>
      </c>
      <c r="AM40" s="86" t="s">
        <v>395</v>
      </c>
      <c r="AN40" s="86" t="b">
        <v>0</v>
      </c>
      <c r="AO40" s="92" t="s">
        <v>387</v>
      </c>
      <c r="AP40" s="86" t="s">
        <v>176</v>
      </c>
      <c r="AQ40" s="86">
        <v>0</v>
      </c>
      <c r="AR40" s="86">
        <v>0</v>
      </c>
      <c r="AS40" s="86"/>
      <c r="AT40" s="86"/>
      <c r="AU40" s="86"/>
      <c r="AV40" s="86"/>
      <c r="AW40" s="86"/>
      <c r="AX40" s="86"/>
      <c r="AY40" s="86"/>
      <c r="AZ40" s="86"/>
      <c r="BA40">
        <v>37</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45">
      <c r="A41" s="84" t="s">
        <v>214</v>
      </c>
      <c r="B41" s="84" t="s">
        <v>215</v>
      </c>
      <c r="C41" s="53" t="s">
        <v>756</v>
      </c>
      <c r="D41" s="54">
        <v>3</v>
      </c>
      <c r="E41" s="65" t="s">
        <v>136</v>
      </c>
      <c r="F41" s="55">
        <v>35</v>
      </c>
      <c r="G41" s="53"/>
      <c r="H41" s="57"/>
      <c r="I41" s="56"/>
      <c r="J41" s="56"/>
      <c r="K41" s="36" t="s">
        <v>65</v>
      </c>
      <c r="L41" s="83">
        <v>41</v>
      </c>
      <c r="M41" s="83"/>
      <c r="N41" s="63"/>
      <c r="O41" s="86" t="s">
        <v>217</v>
      </c>
      <c r="P41" s="88">
        <v>43746.744409722225</v>
      </c>
      <c r="Q41" s="86" t="s">
        <v>256</v>
      </c>
      <c r="R41" s="86" t="s">
        <v>263</v>
      </c>
      <c r="S41" s="86" t="s">
        <v>266</v>
      </c>
      <c r="T41" s="86" t="s">
        <v>216</v>
      </c>
      <c r="U41" s="90" t="s">
        <v>304</v>
      </c>
      <c r="V41" s="90" t="s">
        <v>304</v>
      </c>
      <c r="W41" s="88">
        <v>43746.744409722225</v>
      </c>
      <c r="X41" s="90" t="s">
        <v>347</v>
      </c>
      <c r="Y41" s="86"/>
      <c r="Z41" s="86"/>
      <c r="AA41" s="92" t="s">
        <v>388</v>
      </c>
      <c r="AB41" s="86"/>
      <c r="AC41" s="86" t="b">
        <v>0</v>
      </c>
      <c r="AD41" s="86">
        <v>0</v>
      </c>
      <c r="AE41" s="92" t="s">
        <v>391</v>
      </c>
      <c r="AF41" s="86" t="b">
        <v>0</v>
      </c>
      <c r="AG41" s="86" t="s">
        <v>392</v>
      </c>
      <c r="AH41" s="86"/>
      <c r="AI41" s="92" t="s">
        <v>391</v>
      </c>
      <c r="AJ41" s="86" t="b">
        <v>0</v>
      </c>
      <c r="AK41" s="86">
        <v>0</v>
      </c>
      <c r="AL41" s="92" t="s">
        <v>391</v>
      </c>
      <c r="AM41" s="86" t="s">
        <v>395</v>
      </c>
      <c r="AN41" s="86" t="b">
        <v>0</v>
      </c>
      <c r="AO41" s="92" t="s">
        <v>388</v>
      </c>
      <c r="AP41" s="86" t="s">
        <v>176</v>
      </c>
      <c r="AQ41" s="86">
        <v>0</v>
      </c>
      <c r="AR41" s="86">
        <v>0</v>
      </c>
      <c r="AS41" s="86"/>
      <c r="AT41" s="86"/>
      <c r="AU41" s="86"/>
      <c r="AV41" s="86"/>
      <c r="AW41" s="86"/>
      <c r="AX41" s="86"/>
      <c r="AY41" s="86"/>
      <c r="AZ41" s="86"/>
      <c r="BA41">
        <v>37</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214</v>
      </c>
      <c r="B42" s="84" t="s">
        <v>215</v>
      </c>
      <c r="C42" s="53" t="s">
        <v>756</v>
      </c>
      <c r="D42" s="54">
        <v>3</v>
      </c>
      <c r="E42" s="65" t="s">
        <v>136</v>
      </c>
      <c r="F42" s="55">
        <v>35</v>
      </c>
      <c r="G42" s="53"/>
      <c r="H42" s="57"/>
      <c r="I42" s="56"/>
      <c r="J42" s="56"/>
      <c r="K42" s="36" t="s">
        <v>65</v>
      </c>
      <c r="L42" s="83">
        <v>42</v>
      </c>
      <c r="M42" s="83"/>
      <c r="N42" s="63"/>
      <c r="O42" s="86" t="s">
        <v>217</v>
      </c>
      <c r="P42" s="88">
        <v>43747.75047453704</v>
      </c>
      <c r="Q42" s="86" t="s">
        <v>257</v>
      </c>
      <c r="R42" s="86" t="s">
        <v>263</v>
      </c>
      <c r="S42" s="86" t="s">
        <v>266</v>
      </c>
      <c r="T42" s="86" t="s">
        <v>216</v>
      </c>
      <c r="U42" s="90" t="s">
        <v>305</v>
      </c>
      <c r="V42" s="90" t="s">
        <v>305</v>
      </c>
      <c r="W42" s="88">
        <v>43747.75047453704</v>
      </c>
      <c r="X42" s="90" t="s">
        <v>348</v>
      </c>
      <c r="Y42" s="86"/>
      <c r="Z42" s="86"/>
      <c r="AA42" s="92" t="s">
        <v>389</v>
      </c>
      <c r="AB42" s="86"/>
      <c r="AC42" s="86" t="b">
        <v>0</v>
      </c>
      <c r="AD42" s="86">
        <v>0</v>
      </c>
      <c r="AE42" s="92" t="s">
        <v>391</v>
      </c>
      <c r="AF42" s="86" t="b">
        <v>0</v>
      </c>
      <c r="AG42" s="86" t="s">
        <v>392</v>
      </c>
      <c r="AH42" s="86"/>
      <c r="AI42" s="92" t="s">
        <v>391</v>
      </c>
      <c r="AJ42" s="86" t="b">
        <v>0</v>
      </c>
      <c r="AK42" s="86">
        <v>0</v>
      </c>
      <c r="AL42" s="92" t="s">
        <v>391</v>
      </c>
      <c r="AM42" s="86" t="s">
        <v>395</v>
      </c>
      <c r="AN42" s="86" t="b">
        <v>0</v>
      </c>
      <c r="AO42" s="92" t="s">
        <v>389</v>
      </c>
      <c r="AP42" s="86" t="s">
        <v>176</v>
      </c>
      <c r="AQ42" s="86">
        <v>0</v>
      </c>
      <c r="AR42" s="86">
        <v>0</v>
      </c>
      <c r="AS42" s="86"/>
      <c r="AT42" s="86"/>
      <c r="AU42" s="86"/>
      <c r="AV42" s="86"/>
      <c r="AW42" s="86"/>
      <c r="AX42" s="86"/>
      <c r="AY42" s="86"/>
      <c r="AZ42" s="86"/>
      <c r="BA42">
        <v>37</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45">
      <c r="A43" s="84" t="s">
        <v>214</v>
      </c>
      <c r="B43" s="84" t="s">
        <v>215</v>
      </c>
      <c r="C43" s="53" t="s">
        <v>756</v>
      </c>
      <c r="D43" s="54">
        <v>3</v>
      </c>
      <c r="E43" s="65" t="s">
        <v>136</v>
      </c>
      <c r="F43" s="55">
        <v>35</v>
      </c>
      <c r="G43" s="53"/>
      <c r="H43" s="57"/>
      <c r="I43" s="56"/>
      <c r="J43" s="56"/>
      <c r="K43" s="36" t="s">
        <v>65</v>
      </c>
      <c r="L43" s="83">
        <v>43</v>
      </c>
      <c r="M43" s="83"/>
      <c r="N43" s="63"/>
      <c r="O43" s="86" t="s">
        <v>217</v>
      </c>
      <c r="P43" s="88">
        <v>43748.76725694445</v>
      </c>
      <c r="Q43" s="86" t="s">
        <v>258</v>
      </c>
      <c r="R43" s="86" t="s">
        <v>263</v>
      </c>
      <c r="S43" s="86" t="s">
        <v>266</v>
      </c>
      <c r="T43" s="86" t="s">
        <v>216</v>
      </c>
      <c r="U43" s="90" t="s">
        <v>306</v>
      </c>
      <c r="V43" s="90" t="s">
        <v>306</v>
      </c>
      <c r="W43" s="88">
        <v>43748.76725694445</v>
      </c>
      <c r="X43" s="90" t="s">
        <v>349</v>
      </c>
      <c r="Y43" s="86"/>
      <c r="Z43" s="86"/>
      <c r="AA43" s="92" t="s">
        <v>390</v>
      </c>
      <c r="AB43" s="86"/>
      <c r="AC43" s="86" t="b">
        <v>0</v>
      </c>
      <c r="AD43" s="86">
        <v>0</v>
      </c>
      <c r="AE43" s="92" t="s">
        <v>391</v>
      </c>
      <c r="AF43" s="86" t="b">
        <v>0</v>
      </c>
      <c r="AG43" s="86" t="s">
        <v>392</v>
      </c>
      <c r="AH43" s="86"/>
      <c r="AI43" s="92" t="s">
        <v>391</v>
      </c>
      <c r="AJ43" s="86" t="b">
        <v>0</v>
      </c>
      <c r="AK43" s="86">
        <v>0</v>
      </c>
      <c r="AL43" s="92" t="s">
        <v>391</v>
      </c>
      <c r="AM43" s="86" t="s">
        <v>395</v>
      </c>
      <c r="AN43" s="86" t="b">
        <v>0</v>
      </c>
      <c r="AO43" s="92" t="s">
        <v>390</v>
      </c>
      <c r="AP43" s="86" t="s">
        <v>176</v>
      </c>
      <c r="AQ43" s="86">
        <v>0</v>
      </c>
      <c r="AR43" s="86">
        <v>0</v>
      </c>
      <c r="AS43" s="86"/>
      <c r="AT43" s="86"/>
      <c r="AU43" s="86"/>
      <c r="AV43" s="86"/>
      <c r="AW43" s="86"/>
      <c r="AX43" s="86"/>
      <c r="AY43" s="86"/>
      <c r="AZ43" s="86"/>
      <c r="BA43">
        <v>37</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45">
      <c r="A44" s="84" t="s">
        <v>214</v>
      </c>
      <c r="B44" s="84" t="s">
        <v>216</v>
      </c>
      <c r="C44" s="53" t="s">
        <v>756</v>
      </c>
      <c r="D44" s="54">
        <v>3</v>
      </c>
      <c r="E44" s="65" t="s">
        <v>136</v>
      </c>
      <c r="F44" s="55">
        <v>35</v>
      </c>
      <c r="G44" s="53"/>
      <c r="H44" s="57"/>
      <c r="I44" s="56"/>
      <c r="J44" s="56"/>
      <c r="K44" s="36" t="s">
        <v>65</v>
      </c>
      <c r="L44" s="83">
        <v>44</v>
      </c>
      <c r="M44" s="83"/>
      <c r="N44" s="63"/>
      <c r="O44" s="86" t="s">
        <v>217</v>
      </c>
      <c r="P44" s="88">
        <v>43686.769780092596</v>
      </c>
      <c r="Q44" s="86" t="s">
        <v>222</v>
      </c>
      <c r="R44" s="86" t="s">
        <v>263</v>
      </c>
      <c r="S44" s="86" t="s">
        <v>266</v>
      </c>
      <c r="T44" s="86" t="s">
        <v>216</v>
      </c>
      <c r="U44" s="90" t="s">
        <v>270</v>
      </c>
      <c r="V44" s="90" t="s">
        <v>270</v>
      </c>
      <c r="W44" s="88">
        <v>43686.769780092596</v>
      </c>
      <c r="X44" s="90" t="s">
        <v>313</v>
      </c>
      <c r="Y44" s="86"/>
      <c r="Z44" s="86"/>
      <c r="AA44" s="92" t="s">
        <v>354</v>
      </c>
      <c r="AB44" s="86"/>
      <c r="AC44" s="86" t="b">
        <v>0</v>
      </c>
      <c r="AD44" s="86">
        <v>0</v>
      </c>
      <c r="AE44" s="92" t="s">
        <v>391</v>
      </c>
      <c r="AF44" s="86" t="b">
        <v>0</v>
      </c>
      <c r="AG44" s="86" t="s">
        <v>392</v>
      </c>
      <c r="AH44" s="86"/>
      <c r="AI44" s="92" t="s">
        <v>391</v>
      </c>
      <c r="AJ44" s="86" t="b">
        <v>0</v>
      </c>
      <c r="AK44" s="86">
        <v>0</v>
      </c>
      <c r="AL44" s="92" t="s">
        <v>391</v>
      </c>
      <c r="AM44" s="86" t="s">
        <v>395</v>
      </c>
      <c r="AN44" s="86" t="b">
        <v>0</v>
      </c>
      <c r="AO44" s="92" t="s">
        <v>354</v>
      </c>
      <c r="AP44" s="86" t="s">
        <v>176</v>
      </c>
      <c r="AQ44" s="86">
        <v>0</v>
      </c>
      <c r="AR44" s="86">
        <v>0</v>
      </c>
      <c r="AS44" s="86"/>
      <c r="AT44" s="86"/>
      <c r="AU44" s="86"/>
      <c r="AV44" s="86"/>
      <c r="AW44" s="86"/>
      <c r="AX44" s="86"/>
      <c r="AY44" s="86"/>
      <c r="AZ44" s="86"/>
      <c r="BA44">
        <v>37</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15</v>
      </c>
      <c r="BK44" s="52">
        <v>100</v>
      </c>
      <c r="BL44" s="51">
        <v>15</v>
      </c>
    </row>
    <row r="45" spans="1:64" ht="45">
      <c r="A45" s="84" t="s">
        <v>214</v>
      </c>
      <c r="B45" s="84" t="s">
        <v>216</v>
      </c>
      <c r="C45" s="53" t="s">
        <v>756</v>
      </c>
      <c r="D45" s="54">
        <v>3</v>
      </c>
      <c r="E45" s="65" t="s">
        <v>136</v>
      </c>
      <c r="F45" s="55">
        <v>35</v>
      </c>
      <c r="G45" s="53"/>
      <c r="H45" s="57"/>
      <c r="I45" s="56"/>
      <c r="J45" s="56"/>
      <c r="K45" s="36" t="s">
        <v>65</v>
      </c>
      <c r="L45" s="83">
        <v>45</v>
      </c>
      <c r="M45" s="83"/>
      <c r="N45" s="63"/>
      <c r="O45" s="86" t="s">
        <v>217</v>
      </c>
      <c r="P45" s="88">
        <v>43687.734143518515</v>
      </c>
      <c r="Q45" s="86" t="s">
        <v>223</v>
      </c>
      <c r="R45" s="86" t="s">
        <v>263</v>
      </c>
      <c r="S45" s="86" t="s">
        <v>266</v>
      </c>
      <c r="T45" s="86" t="s">
        <v>216</v>
      </c>
      <c r="U45" s="90" t="s">
        <v>271</v>
      </c>
      <c r="V45" s="90" t="s">
        <v>271</v>
      </c>
      <c r="W45" s="88">
        <v>43687.734143518515</v>
      </c>
      <c r="X45" s="90" t="s">
        <v>314</v>
      </c>
      <c r="Y45" s="86"/>
      <c r="Z45" s="86"/>
      <c r="AA45" s="92" t="s">
        <v>355</v>
      </c>
      <c r="AB45" s="86"/>
      <c r="AC45" s="86" t="b">
        <v>0</v>
      </c>
      <c r="AD45" s="86">
        <v>0</v>
      </c>
      <c r="AE45" s="92" t="s">
        <v>391</v>
      </c>
      <c r="AF45" s="86" t="b">
        <v>0</v>
      </c>
      <c r="AG45" s="86" t="s">
        <v>392</v>
      </c>
      <c r="AH45" s="86"/>
      <c r="AI45" s="92" t="s">
        <v>391</v>
      </c>
      <c r="AJ45" s="86" t="b">
        <v>0</v>
      </c>
      <c r="AK45" s="86">
        <v>0</v>
      </c>
      <c r="AL45" s="92" t="s">
        <v>391</v>
      </c>
      <c r="AM45" s="86" t="s">
        <v>395</v>
      </c>
      <c r="AN45" s="86" t="b">
        <v>0</v>
      </c>
      <c r="AO45" s="92" t="s">
        <v>355</v>
      </c>
      <c r="AP45" s="86" t="s">
        <v>176</v>
      </c>
      <c r="AQ45" s="86">
        <v>0</v>
      </c>
      <c r="AR45" s="86">
        <v>0</v>
      </c>
      <c r="AS45" s="86"/>
      <c r="AT45" s="86"/>
      <c r="AU45" s="86"/>
      <c r="AV45" s="86"/>
      <c r="AW45" s="86"/>
      <c r="AX45" s="86"/>
      <c r="AY45" s="86"/>
      <c r="AZ45" s="86"/>
      <c r="BA45">
        <v>37</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15</v>
      </c>
      <c r="BK45" s="52">
        <v>100</v>
      </c>
      <c r="BL45" s="51">
        <v>15</v>
      </c>
    </row>
    <row r="46" spans="1:64" ht="45">
      <c r="A46" s="84" t="s">
        <v>214</v>
      </c>
      <c r="B46" s="84" t="s">
        <v>216</v>
      </c>
      <c r="C46" s="53" t="s">
        <v>756</v>
      </c>
      <c r="D46" s="54">
        <v>3</v>
      </c>
      <c r="E46" s="65" t="s">
        <v>136</v>
      </c>
      <c r="F46" s="55">
        <v>35</v>
      </c>
      <c r="G46" s="53"/>
      <c r="H46" s="57"/>
      <c r="I46" s="56"/>
      <c r="J46" s="56"/>
      <c r="K46" s="36" t="s">
        <v>65</v>
      </c>
      <c r="L46" s="83">
        <v>46</v>
      </c>
      <c r="M46" s="83"/>
      <c r="N46" s="63"/>
      <c r="O46" s="86" t="s">
        <v>217</v>
      </c>
      <c r="P46" s="88">
        <v>43688.770902777775</v>
      </c>
      <c r="Q46" s="86" t="s">
        <v>224</v>
      </c>
      <c r="R46" s="86" t="s">
        <v>263</v>
      </c>
      <c r="S46" s="86" t="s">
        <v>266</v>
      </c>
      <c r="T46" s="86" t="s">
        <v>216</v>
      </c>
      <c r="U46" s="90" t="s">
        <v>272</v>
      </c>
      <c r="V46" s="90" t="s">
        <v>272</v>
      </c>
      <c r="W46" s="88">
        <v>43688.770902777775</v>
      </c>
      <c r="X46" s="90" t="s">
        <v>315</v>
      </c>
      <c r="Y46" s="86"/>
      <c r="Z46" s="86"/>
      <c r="AA46" s="92" t="s">
        <v>356</v>
      </c>
      <c r="AB46" s="86"/>
      <c r="AC46" s="86" t="b">
        <v>0</v>
      </c>
      <c r="AD46" s="86">
        <v>0</v>
      </c>
      <c r="AE46" s="92" t="s">
        <v>391</v>
      </c>
      <c r="AF46" s="86" t="b">
        <v>0</v>
      </c>
      <c r="AG46" s="86" t="s">
        <v>392</v>
      </c>
      <c r="AH46" s="86"/>
      <c r="AI46" s="92" t="s">
        <v>391</v>
      </c>
      <c r="AJ46" s="86" t="b">
        <v>0</v>
      </c>
      <c r="AK46" s="86">
        <v>0</v>
      </c>
      <c r="AL46" s="92" t="s">
        <v>391</v>
      </c>
      <c r="AM46" s="86" t="s">
        <v>395</v>
      </c>
      <c r="AN46" s="86" t="b">
        <v>0</v>
      </c>
      <c r="AO46" s="92" t="s">
        <v>356</v>
      </c>
      <c r="AP46" s="86" t="s">
        <v>176</v>
      </c>
      <c r="AQ46" s="86">
        <v>0</v>
      </c>
      <c r="AR46" s="86">
        <v>0</v>
      </c>
      <c r="AS46" s="86"/>
      <c r="AT46" s="86"/>
      <c r="AU46" s="86"/>
      <c r="AV46" s="86"/>
      <c r="AW46" s="86"/>
      <c r="AX46" s="86"/>
      <c r="AY46" s="86"/>
      <c r="AZ46" s="86"/>
      <c r="BA46">
        <v>37</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15</v>
      </c>
      <c r="BK46" s="52">
        <v>100</v>
      </c>
      <c r="BL46" s="51">
        <v>15</v>
      </c>
    </row>
    <row r="47" spans="1:64" ht="45">
      <c r="A47" s="84" t="s">
        <v>214</v>
      </c>
      <c r="B47" s="84" t="s">
        <v>216</v>
      </c>
      <c r="C47" s="53" t="s">
        <v>756</v>
      </c>
      <c r="D47" s="54">
        <v>3</v>
      </c>
      <c r="E47" s="65" t="s">
        <v>136</v>
      </c>
      <c r="F47" s="55">
        <v>35</v>
      </c>
      <c r="G47" s="53"/>
      <c r="H47" s="57"/>
      <c r="I47" s="56"/>
      <c r="J47" s="56"/>
      <c r="K47" s="36" t="s">
        <v>65</v>
      </c>
      <c r="L47" s="83">
        <v>47</v>
      </c>
      <c r="M47" s="83"/>
      <c r="N47" s="63"/>
      <c r="O47" s="86" t="s">
        <v>217</v>
      </c>
      <c r="P47" s="88">
        <v>43689.76467592592</v>
      </c>
      <c r="Q47" s="86" t="s">
        <v>225</v>
      </c>
      <c r="R47" s="86" t="s">
        <v>263</v>
      </c>
      <c r="S47" s="86" t="s">
        <v>266</v>
      </c>
      <c r="T47" s="86" t="s">
        <v>216</v>
      </c>
      <c r="U47" s="90" t="s">
        <v>273</v>
      </c>
      <c r="V47" s="90" t="s">
        <v>273</v>
      </c>
      <c r="W47" s="88">
        <v>43689.76467592592</v>
      </c>
      <c r="X47" s="90" t="s">
        <v>316</v>
      </c>
      <c r="Y47" s="86"/>
      <c r="Z47" s="86"/>
      <c r="AA47" s="92" t="s">
        <v>357</v>
      </c>
      <c r="AB47" s="86"/>
      <c r="AC47" s="86" t="b">
        <v>0</v>
      </c>
      <c r="AD47" s="86">
        <v>0</v>
      </c>
      <c r="AE47" s="92" t="s">
        <v>391</v>
      </c>
      <c r="AF47" s="86" t="b">
        <v>0</v>
      </c>
      <c r="AG47" s="86" t="s">
        <v>392</v>
      </c>
      <c r="AH47" s="86"/>
      <c r="AI47" s="92" t="s">
        <v>391</v>
      </c>
      <c r="AJ47" s="86" t="b">
        <v>0</v>
      </c>
      <c r="AK47" s="86">
        <v>0</v>
      </c>
      <c r="AL47" s="92" t="s">
        <v>391</v>
      </c>
      <c r="AM47" s="86" t="s">
        <v>395</v>
      </c>
      <c r="AN47" s="86" t="b">
        <v>0</v>
      </c>
      <c r="AO47" s="92" t="s">
        <v>357</v>
      </c>
      <c r="AP47" s="86" t="s">
        <v>176</v>
      </c>
      <c r="AQ47" s="86">
        <v>0</v>
      </c>
      <c r="AR47" s="86">
        <v>0</v>
      </c>
      <c r="AS47" s="86"/>
      <c r="AT47" s="86"/>
      <c r="AU47" s="86"/>
      <c r="AV47" s="86"/>
      <c r="AW47" s="86"/>
      <c r="AX47" s="86"/>
      <c r="AY47" s="86"/>
      <c r="AZ47" s="86"/>
      <c r="BA47">
        <v>37</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13</v>
      </c>
      <c r="BK47" s="52">
        <v>100</v>
      </c>
      <c r="BL47" s="51">
        <v>13</v>
      </c>
    </row>
    <row r="48" spans="1:64" ht="45">
      <c r="A48" s="84" t="s">
        <v>214</v>
      </c>
      <c r="B48" s="84" t="s">
        <v>216</v>
      </c>
      <c r="C48" s="53" t="s">
        <v>756</v>
      </c>
      <c r="D48" s="54">
        <v>3</v>
      </c>
      <c r="E48" s="65" t="s">
        <v>136</v>
      </c>
      <c r="F48" s="55">
        <v>35</v>
      </c>
      <c r="G48" s="53"/>
      <c r="H48" s="57"/>
      <c r="I48" s="56"/>
      <c r="J48" s="56"/>
      <c r="K48" s="36" t="s">
        <v>65</v>
      </c>
      <c r="L48" s="83">
        <v>48</v>
      </c>
      <c r="M48" s="83"/>
      <c r="N48" s="63"/>
      <c r="O48" s="86" t="s">
        <v>217</v>
      </c>
      <c r="P48" s="88">
        <v>43690.76490740741</v>
      </c>
      <c r="Q48" s="86" t="s">
        <v>226</v>
      </c>
      <c r="R48" s="86" t="s">
        <v>263</v>
      </c>
      <c r="S48" s="86" t="s">
        <v>266</v>
      </c>
      <c r="T48" s="86" t="s">
        <v>216</v>
      </c>
      <c r="U48" s="90" t="s">
        <v>274</v>
      </c>
      <c r="V48" s="90" t="s">
        <v>274</v>
      </c>
      <c r="W48" s="88">
        <v>43690.76490740741</v>
      </c>
      <c r="X48" s="90" t="s">
        <v>317</v>
      </c>
      <c r="Y48" s="86"/>
      <c r="Z48" s="86"/>
      <c r="AA48" s="92" t="s">
        <v>358</v>
      </c>
      <c r="AB48" s="86"/>
      <c r="AC48" s="86" t="b">
        <v>0</v>
      </c>
      <c r="AD48" s="86">
        <v>0</v>
      </c>
      <c r="AE48" s="92" t="s">
        <v>391</v>
      </c>
      <c r="AF48" s="86" t="b">
        <v>0</v>
      </c>
      <c r="AG48" s="86" t="s">
        <v>392</v>
      </c>
      <c r="AH48" s="86"/>
      <c r="AI48" s="92" t="s">
        <v>391</v>
      </c>
      <c r="AJ48" s="86" t="b">
        <v>0</v>
      </c>
      <c r="AK48" s="86">
        <v>0</v>
      </c>
      <c r="AL48" s="92" t="s">
        <v>391</v>
      </c>
      <c r="AM48" s="86" t="s">
        <v>395</v>
      </c>
      <c r="AN48" s="86" t="b">
        <v>0</v>
      </c>
      <c r="AO48" s="92" t="s">
        <v>358</v>
      </c>
      <c r="AP48" s="86" t="s">
        <v>176</v>
      </c>
      <c r="AQ48" s="86">
        <v>0</v>
      </c>
      <c r="AR48" s="86">
        <v>0</v>
      </c>
      <c r="AS48" s="86"/>
      <c r="AT48" s="86"/>
      <c r="AU48" s="86"/>
      <c r="AV48" s="86"/>
      <c r="AW48" s="86"/>
      <c r="AX48" s="86"/>
      <c r="AY48" s="86"/>
      <c r="AZ48" s="86"/>
      <c r="BA48">
        <v>37</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15</v>
      </c>
      <c r="BK48" s="52">
        <v>100</v>
      </c>
      <c r="BL48" s="51">
        <v>15</v>
      </c>
    </row>
    <row r="49" spans="1:64" ht="45">
      <c r="A49" s="84" t="s">
        <v>214</v>
      </c>
      <c r="B49" s="84" t="s">
        <v>216</v>
      </c>
      <c r="C49" s="53" t="s">
        <v>756</v>
      </c>
      <c r="D49" s="54">
        <v>3</v>
      </c>
      <c r="E49" s="65" t="s">
        <v>136</v>
      </c>
      <c r="F49" s="55">
        <v>35</v>
      </c>
      <c r="G49" s="53"/>
      <c r="H49" s="57"/>
      <c r="I49" s="56"/>
      <c r="J49" s="56"/>
      <c r="K49" s="36" t="s">
        <v>65</v>
      </c>
      <c r="L49" s="83">
        <v>49</v>
      </c>
      <c r="M49" s="83"/>
      <c r="N49" s="63"/>
      <c r="O49" s="86" t="s">
        <v>217</v>
      </c>
      <c r="P49" s="88">
        <v>43692.74201388889</v>
      </c>
      <c r="Q49" s="86" t="s">
        <v>227</v>
      </c>
      <c r="R49" s="86" t="s">
        <v>263</v>
      </c>
      <c r="S49" s="86" t="s">
        <v>266</v>
      </c>
      <c r="T49" s="86" t="s">
        <v>216</v>
      </c>
      <c r="U49" s="90" t="s">
        <v>275</v>
      </c>
      <c r="V49" s="90" t="s">
        <v>275</v>
      </c>
      <c r="W49" s="88">
        <v>43692.74201388889</v>
      </c>
      <c r="X49" s="90" t="s">
        <v>318</v>
      </c>
      <c r="Y49" s="86"/>
      <c r="Z49" s="86"/>
      <c r="AA49" s="92" t="s">
        <v>359</v>
      </c>
      <c r="AB49" s="86"/>
      <c r="AC49" s="86" t="b">
        <v>0</v>
      </c>
      <c r="AD49" s="86">
        <v>0</v>
      </c>
      <c r="AE49" s="92" t="s">
        <v>391</v>
      </c>
      <c r="AF49" s="86" t="b">
        <v>0</v>
      </c>
      <c r="AG49" s="86" t="s">
        <v>392</v>
      </c>
      <c r="AH49" s="86"/>
      <c r="AI49" s="92" t="s">
        <v>391</v>
      </c>
      <c r="AJ49" s="86" t="b">
        <v>0</v>
      </c>
      <c r="AK49" s="86">
        <v>0</v>
      </c>
      <c r="AL49" s="92" t="s">
        <v>391</v>
      </c>
      <c r="AM49" s="86" t="s">
        <v>395</v>
      </c>
      <c r="AN49" s="86" t="b">
        <v>0</v>
      </c>
      <c r="AO49" s="92" t="s">
        <v>359</v>
      </c>
      <c r="AP49" s="86" t="s">
        <v>176</v>
      </c>
      <c r="AQ49" s="86">
        <v>0</v>
      </c>
      <c r="AR49" s="86">
        <v>0</v>
      </c>
      <c r="AS49" s="86"/>
      <c r="AT49" s="86"/>
      <c r="AU49" s="86"/>
      <c r="AV49" s="86"/>
      <c r="AW49" s="86"/>
      <c r="AX49" s="86"/>
      <c r="AY49" s="86"/>
      <c r="AZ49" s="86"/>
      <c r="BA49">
        <v>37</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15</v>
      </c>
      <c r="BK49" s="52">
        <v>100</v>
      </c>
      <c r="BL49" s="51">
        <v>15</v>
      </c>
    </row>
    <row r="50" spans="1:64" ht="45">
      <c r="A50" s="84" t="s">
        <v>214</v>
      </c>
      <c r="B50" s="84" t="s">
        <v>216</v>
      </c>
      <c r="C50" s="53" t="s">
        <v>756</v>
      </c>
      <c r="D50" s="54">
        <v>3</v>
      </c>
      <c r="E50" s="65" t="s">
        <v>136</v>
      </c>
      <c r="F50" s="55">
        <v>35</v>
      </c>
      <c r="G50" s="53"/>
      <c r="H50" s="57"/>
      <c r="I50" s="56"/>
      <c r="J50" s="56"/>
      <c r="K50" s="36" t="s">
        <v>65</v>
      </c>
      <c r="L50" s="83">
        <v>50</v>
      </c>
      <c r="M50" s="83"/>
      <c r="N50" s="63"/>
      <c r="O50" s="86" t="s">
        <v>217</v>
      </c>
      <c r="P50" s="88">
        <v>43698.73793981481</v>
      </c>
      <c r="Q50" s="86" t="s">
        <v>228</v>
      </c>
      <c r="R50" s="86" t="s">
        <v>263</v>
      </c>
      <c r="S50" s="86" t="s">
        <v>266</v>
      </c>
      <c r="T50" s="86" t="s">
        <v>216</v>
      </c>
      <c r="U50" s="90" t="s">
        <v>276</v>
      </c>
      <c r="V50" s="90" t="s">
        <v>276</v>
      </c>
      <c r="W50" s="88">
        <v>43698.73793981481</v>
      </c>
      <c r="X50" s="90" t="s">
        <v>319</v>
      </c>
      <c r="Y50" s="86"/>
      <c r="Z50" s="86"/>
      <c r="AA50" s="92" t="s">
        <v>360</v>
      </c>
      <c r="AB50" s="86"/>
      <c r="AC50" s="86" t="b">
        <v>0</v>
      </c>
      <c r="AD50" s="86">
        <v>0</v>
      </c>
      <c r="AE50" s="92" t="s">
        <v>391</v>
      </c>
      <c r="AF50" s="86" t="b">
        <v>0</v>
      </c>
      <c r="AG50" s="86" t="s">
        <v>392</v>
      </c>
      <c r="AH50" s="86"/>
      <c r="AI50" s="92" t="s">
        <v>391</v>
      </c>
      <c r="AJ50" s="86" t="b">
        <v>0</v>
      </c>
      <c r="AK50" s="86">
        <v>0</v>
      </c>
      <c r="AL50" s="92" t="s">
        <v>391</v>
      </c>
      <c r="AM50" s="86" t="s">
        <v>395</v>
      </c>
      <c r="AN50" s="86" t="b">
        <v>0</v>
      </c>
      <c r="AO50" s="92" t="s">
        <v>360</v>
      </c>
      <c r="AP50" s="86" t="s">
        <v>176</v>
      </c>
      <c r="AQ50" s="86">
        <v>0</v>
      </c>
      <c r="AR50" s="86">
        <v>0</v>
      </c>
      <c r="AS50" s="86"/>
      <c r="AT50" s="86"/>
      <c r="AU50" s="86"/>
      <c r="AV50" s="86"/>
      <c r="AW50" s="86"/>
      <c r="AX50" s="86"/>
      <c r="AY50" s="86"/>
      <c r="AZ50" s="86"/>
      <c r="BA50">
        <v>37</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15</v>
      </c>
      <c r="BK50" s="52">
        <v>100</v>
      </c>
      <c r="BL50" s="51">
        <v>15</v>
      </c>
    </row>
    <row r="51" spans="1:64" ht="45">
      <c r="A51" s="84" t="s">
        <v>214</v>
      </c>
      <c r="B51" s="84" t="s">
        <v>216</v>
      </c>
      <c r="C51" s="53" t="s">
        <v>756</v>
      </c>
      <c r="D51" s="54">
        <v>3</v>
      </c>
      <c r="E51" s="65" t="s">
        <v>136</v>
      </c>
      <c r="F51" s="55">
        <v>35</v>
      </c>
      <c r="G51" s="53"/>
      <c r="H51" s="57"/>
      <c r="I51" s="56"/>
      <c r="J51" s="56"/>
      <c r="K51" s="36" t="s">
        <v>65</v>
      </c>
      <c r="L51" s="83">
        <v>51</v>
      </c>
      <c r="M51" s="83"/>
      <c r="N51" s="63"/>
      <c r="O51" s="86" t="s">
        <v>217</v>
      </c>
      <c r="P51" s="88">
        <v>43699.73923611111</v>
      </c>
      <c r="Q51" s="86" t="s">
        <v>229</v>
      </c>
      <c r="R51" s="86" t="s">
        <v>263</v>
      </c>
      <c r="S51" s="86" t="s">
        <v>266</v>
      </c>
      <c r="T51" s="86" t="s">
        <v>216</v>
      </c>
      <c r="U51" s="90" t="s">
        <v>277</v>
      </c>
      <c r="V51" s="90" t="s">
        <v>277</v>
      </c>
      <c r="W51" s="88">
        <v>43699.73923611111</v>
      </c>
      <c r="X51" s="90" t="s">
        <v>320</v>
      </c>
      <c r="Y51" s="86"/>
      <c r="Z51" s="86"/>
      <c r="AA51" s="92" t="s">
        <v>361</v>
      </c>
      <c r="AB51" s="86"/>
      <c r="AC51" s="86" t="b">
        <v>0</v>
      </c>
      <c r="AD51" s="86">
        <v>0</v>
      </c>
      <c r="AE51" s="92" t="s">
        <v>391</v>
      </c>
      <c r="AF51" s="86" t="b">
        <v>0</v>
      </c>
      <c r="AG51" s="86" t="s">
        <v>392</v>
      </c>
      <c r="AH51" s="86"/>
      <c r="AI51" s="92" t="s">
        <v>391</v>
      </c>
      <c r="AJ51" s="86" t="b">
        <v>0</v>
      </c>
      <c r="AK51" s="86">
        <v>0</v>
      </c>
      <c r="AL51" s="92" t="s">
        <v>391</v>
      </c>
      <c r="AM51" s="86" t="s">
        <v>395</v>
      </c>
      <c r="AN51" s="86" t="b">
        <v>0</v>
      </c>
      <c r="AO51" s="92" t="s">
        <v>361</v>
      </c>
      <c r="AP51" s="86" t="s">
        <v>176</v>
      </c>
      <c r="AQ51" s="86">
        <v>0</v>
      </c>
      <c r="AR51" s="86">
        <v>0</v>
      </c>
      <c r="AS51" s="86"/>
      <c r="AT51" s="86"/>
      <c r="AU51" s="86"/>
      <c r="AV51" s="86"/>
      <c r="AW51" s="86"/>
      <c r="AX51" s="86"/>
      <c r="AY51" s="86"/>
      <c r="AZ51" s="86"/>
      <c r="BA51">
        <v>37</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15</v>
      </c>
      <c r="BK51" s="52">
        <v>100</v>
      </c>
      <c r="BL51" s="51">
        <v>15</v>
      </c>
    </row>
    <row r="52" spans="1:64" ht="45">
      <c r="A52" s="84" t="s">
        <v>214</v>
      </c>
      <c r="B52" s="84" t="s">
        <v>216</v>
      </c>
      <c r="C52" s="53" t="s">
        <v>756</v>
      </c>
      <c r="D52" s="54">
        <v>3</v>
      </c>
      <c r="E52" s="65" t="s">
        <v>136</v>
      </c>
      <c r="F52" s="55">
        <v>35</v>
      </c>
      <c r="G52" s="53"/>
      <c r="H52" s="57"/>
      <c r="I52" s="56"/>
      <c r="J52" s="56"/>
      <c r="K52" s="36" t="s">
        <v>65</v>
      </c>
      <c r="L52" s="83">
        <v>52</v>
      </c>
      <c r="M52" s="83"/>
      <c r="N52" s="63"/>
      <c r="O52" s="86" t="s">
        <v>217</v>
      </c>
      <c r="P52" s="88">
        <v>43700.7647337963</v>
      </c>
      <c r="Q52" s="86" t="s">
        <v>230</v>
      </c>
      <c r="R52" s="86" t="s">
        <v>263</v>
      </c>
      <c r="S52" s="86" t="s">
        <v>266</v>
      </c>
      <c r="T52" s="86" t="s">
        <v>216</v>
      </c>
      <c r="U52" s="90" t="s">
        <v>278</v>
      </c>
      <c r="V52" s="90" t="s">
        <v>278</v>
      </c>
      <c r="W52" s="88">
        <v>43700.7647337963</v>
      </c>
      <c r="X52" s="90" t="s">
        <v>321</v>
      </c>
      <c r="Y52" s="86"/>
      <c r="Z52" s="86"/>
      <c r="AA52" s="92" t="s">
        <v>362</v>
      </c>
      <c r="AB52" s="86"/>
      <c r="AC52" s="86" t="b">
        <v>0</v>
      </c>
      <c r="AD52" s="86">
        <v>0</v>
      </c>
      <c r="AE52" s="92" t="s">
        <v>391</v>
      </c>
      <c r="AF52" s="86" t="b">
        <v>0</v>
      </c>
      <c r="AG52" s="86" t="s">
        <v>392</v>
      </c>
      <c r="AH52" s="86"/>
      <c r="AI52" s="92" t="s">
        <v>391</v>
      </c>
      <c r="AJ52" s="86" t="b">
        <v>0</v>
      </c>
      <c r="AK52" s="86">
        <v>0</v>
      </c>
      <c r="AL52" s="92" t="s">
        <v>391</v>
      </c>
      <c r="AM52" s="86" t="s">
        <v>395</v>
      </c>
      <c r="AN52" s="86" t="b">
        <v>0</v>
      </c>
      <c r="AO52" s="92" t="s">
        <v>362</v>
      </c>
      <c r="AP52" s="86" t="s">
        <v>176</v>
      </c>
      <c r="AQ52" s="86">
        <v>0</v>
      </c>
      <c r="AR52" s="86">
        <v>0</v>
      </c>
      <c r="AS52" s="86"/>
      <c r="AT52" s="86"/>
      <c r="AU52" s="86"/>
      <c r="AV52" s="86"/>
      <c r="AW52" s="86"/>
      <c r="AX52" s="86"/>
      <c r="AY52" s="86"/>
      <c r="AZ52" s="86"/>
      <c r="BA52">
        <v>37</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15</v>
      </c>
      <c r="BK52" s="52">
        <v>100</v>
      </c>
      <c r="BL52" s="51">
        <v>15</v>
      </c>
    </row>
    <row r="53" spans="1:64" ht="45">
      <c r="A53" s="84" t="s">
        <v>214</v>
      </c>
      <c r="B53" s="84" t="s">
        <v>216</v>
      </c>
      <c r="C53" s="53" t="s">
        <v>756</v>
      </c>
      <c r="D53" s="54">
        <v>3</v>
      </c>
      <c r="E53" s="65" t="s">
        <v>136</v>
      </c>
      <c r="F53" s="55">
        <v>35</v>
      </c>
      <c r="G53" s="53"/>
      <c r="H53" s="57"/>
      <c r="I53" s="56"/>
      <c r="J53" s="56"/>
      <c r="K53" s="36" t="s">
        <v>65</v>
      </c>
      <c r="L53" s="83">
        <v>53</v>
      </c>
      <c r="M53" s="83"/>
      <c r="N53" s="63"/>
      <c r="O53" s="86" t="s">
        <v>217</v>
      </c>
      <c r="P53" s="88">
        <v>43702.763032407405</v>
      </c>
      <c r="Q53" s="86" t="s">
        <v>231</v>
      </c>
      <c r="R53" s="86" t="s">
        <v>263</v>
      </c>
      <c r="S53" s="86" t="s">
        <v>266</v>
      </c>
      <c r="T53" s="86" t="s">
        <v>216</v>
      </c>
      <c r="U53" s="90" t="s">
        <v>279</v>
      </c>
      <c r="V53" s="90" t="s">
        <v>279</v>
      </c>
      <c r="W53" s="88">
        <v>43702.763032407405</v>
      </c>
      <c r="X53" s="90" t="s">
        <v>322</v>
      </c>
      <c r="Y53" s="86"/>
      <c r="Z53" s="86"/>
      <c r="AA53" s="92" t="s">
        <v>363</v>
      </c>
      <c r="AB53" s="86"/>
      <c r="AC53" s="86" t="b">
        <v>0</v>
      </c>
      <c r="AD53" s="86">
        <v>0</v>
      </c>
      <c r="AE53" s="92" t="s">
        <v>391</v>
      </c>
      <c r="AF53" s="86" t="b">
        <v>0</v>
      </c>
      <c r="AG53" s="86" t="s">
        <v>392</v>
      </c>
      <c r="AH53" s="86"/>
      <c r="AI53" s="92" t="s">
        <v>391</v>
      </c>
      <c r="AJ53" s="86" t="b">
        <v>0</v>
      </c>
      <c r="AK53" s="86">
        <v>0</v>
      </c>
      <c r="AL53" s="92" t="s">
        <v>391</v>
      </c>
      <c r="AM53" s="86" t="s">
        <v>395</v>
      </c>
      <c r="AN53" s="86" t="b">
        <v>0</v>
      </c>
      <c r="AO53" s="92" t="s">
        <v>363</v>
      </c>
      <c r="AP53" s="86" t="s">
        <v>176</v>
      </c>
      <c r="AQ53" s="86">
        <v>0</v>
      </c>
      <c r="AR53" s="86">
        <v>0</v>
      </c>
      <c r="AS53" s="86"/>
      <c r="AT53" s="86"/>
      <c r="AU53" s="86"/>
      <c r="AV53" s="86"/>
      <c r="AW53" s="86"/>
      <c r="AX53" s="86"/>
      <c r="AY53" s="86"/>
      <c r="AZ53" s="86"/>
      <c r="BA53">
        <v>37</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15</v>
      </c>
      <c r="BK53" s="52">
        <v>100</v>
      </c>
      <c r="BL53" s="51">
        <v>15</v>
      </c>
    </row>
    <row r="54" spans="1:64" ht="45">
      <c r="A54" s="84" t="s">
        <v>214</v>
      </c>
      <c r="B54" s="84" t="s">
        <v>216</v>
      </c>
      <c r="C54" s="53" t="s">
        <v>756</v>
      </c>
      <c r="D54" s="54">
        <v>3</v>
      </c>
      <c r="E54" s="65" t="s">
        <v>136</v>
      </c>
      <c r="F54" s="55">
        <v>35</v>
      </c>
      <c r="G54" s="53"/>
      <c r="H54" s="57"/>
      <c r="I54" s="56"/>
      <c r="J54" s="56"/>
      <c r="K54" s="36" t="s">
        <v>65</v>
      </c>
      <c r="L54" s="83">
        <v>54</v>
      </c>
      <c r="M54" s="83"/>
      <c r="N54" s="63"/>
      <c r="O54" s="86" t="s">
        <v>217</v>
      </c>
      <c r="P54" s="88">
        <v>43703.75965277778</v>
      </c>
      <c r="Q54" s="86" t="s">
        <v>232</v>
      </c>
      <c r="R54" s="86" t="s">
        <v>263</v>
      </c>
      <c r="S54" s="86" t="s">
        <v>266</v>
      </c>
      <c r="T54" s="86" t="s">
        <v>216</v>
      </c>
      <c r="U54" s="90" t="s">
        <v>280</v>
      </c>
      <c r="V54" s="90" t="s">
        <v>280</v>
      </c>
      <c r="W54" s="88">
        <v>43703.75965277778</v>
      </c>
      <c r="X54" s="90" t="s">
        <v>323</v>
      </c>
      <c r="Y54" s="86"/>
      <c r="Z54" s="86"/>
      <c r="AA54" s="92" t="s">
        <v>364</v>
      </c>
      <c r="AB54" s="86"/>
      <c r="AC54" s="86" t="b">
        <v>0</v>
      </c>
      <c r="AD54" s="86">
        <v>0</v>
      </c>
      <c r="AE54" s="92" t="s">
        <v>391</v>
      </c>
      <c r="AF54" s="86" t="b">
        <v>0</v>
      </c>
      <c r="AG54" s="86" t="s">
        <v>392</v>
      </c>
      <c r="AH54" s="86"/>
      <c r="AI54" s="92" t="s">
        <v>391</v>
      </c>
      <c r="AJ54" s="86" t="b">
        <v>0</v>
      </c>
      <c r="AK54" s="86">
        <v>0</v>
      </c>
      <c r="AL54" s="92" t="s">
        <v>391</v>
      </c>
      <c r="AM54" s="86" t="s">
        <v>395</v>
      </c>
      <c r="AN54" s="86" t="b">
        <v>0</v>
      </c>
      <c r="AO54" s="92" t="s">
        <v>364</v>
      </c>
      <c r="AP54" s="86" t="s">
        <v>176</v>
      </c>
      <c r="AQ54" s="86">
        <v>0</v>
      </c>
      <c r="AR54" s="86">
        <v>0</v>
      </c>
      <c r="AS54" s="86"/>
      <c r="AT54" s="86"/>
      <c r="AU54" s="86"/>
      <c r="AV54" s="86"/>
      <c r="AW54" s="86"/>
      <c r="AX54" s="86"/>
      <c r="AY54" s="86"/>
      <c r="AZ54" s="86"/>
      <c r="BA54">
        <v>37</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13</v>
      </c>
      <c r="BK54" s="52">
        <v>100</v>
      </c>
      <c r="BL54" s="51">
        <v>13</v>
      </c>
    </row>
    <row r="55" spans="1:64" ht="45">
      <c r="A55" s="84" t="s">
        <v>214</v>
      </c>
      <c r="B55" s="84" t="s">
        <v>216</v>
      </c>
      <c r="C55" s="53" t="s">
        <v>756</v>
      </c>
      <c r="D55" s="54">
        <v>3</v>
      </c>
      <c r="E55" s="65" t="s">
        <v>136</v>
      </c>
      <c r="F55" s="55">
        <v>35</v>
      </c>
      <c r="G55" s="53"/>
      <c r="H55" s="57"/>
      <c r="I55" s="56"/>
      <c r="J55" s="56"/>
      <c r="K55" s="36" t="s">
        <v>65</v>
      </c>
      <c r="L55" s="83">
        <v>55</v>
      </c>
      <c r="M55" s="83"/>
      <c r="N55" s="63"/>
      <c r="O55" s="86" t="s">
        <v>217</v>
      </c>
      <c r="P55" s="88">
        <v>43704.76872685185</v>
      </c>
      <c r="Q55" s="86" t="s">
        <v>233</v>
      </c>
      <c r="R55" s="86" t="s">
        <v>263</v>
      </c>
      <c r="S55" s="86" t="s">
        <v>266</v>
      </c>
      <c r="T55" s="86" t="s">
        <v>216</v>
      </c>
      <c r="U55" s="90" t="s">
        <v>281</v>
      </c>
      <c r="V55" s="90" t="s">
        <v>281</v>
      </c>
      <c r="W55" s="88">
        <v>43704.76872685185</v>
      </c>
      <c r="X55" s="90" t="s">
        <v>324</v>
      </c>
      <c r="Y55" s="86"/>
      <c r="Z55" s="86"/>
      <c r="AA55" s="92" t="s">
        <v>365</v>
      </c>
      <c r="AB55" s="86"/>
      <c r="AC55" s="86" t="b">
        <v>0</v>
      </c>
      <c r="AD55" s="86">
        <v>0</v>
      </c>
      <c r="AE55" s="92" t="s">
        <v>391</v>
      </c>
      <c r="AF55" s="86" t="b">
        <v>0</v>
      </c>
      <c r="AG55" s="86" t="s">
        <v>392</v>
      </c>
      <c r="AH55" s="86"/>
      <c r="AI55" s="92" t="s">
        <v>391</v>
      </c>
      <c r="AJ55" s="86" t="b">
        <v>0</v>
      </c>
      <c r="AK55" s="86">
        <v>0</v>
      </c>
      <c r="AL55" s="92" t="s">
        <v>391</v>
      </c>
      <c r="AM55" s="86" t="s">
        <v>395</v>
      </c>
      <c r="AN55" s="86" t="b">
        <v>0</v>
      </c>
      <c r="AO55" s="92" t="s">
        <v>365</v>
      </c>
      <c r="AP55" s="86" t="s">
        <v>176</v>
      </c>
      <c r="AQ55" s="86">
        <v>0</v>
      </c>
      <c r="AR55" s="86">
        <v>0</v>
      </c>
      <c r="AS55" s="86"/>
      <c r="AT55" s="86"/>
      <c r="AU55" s="86"/>
      <c r="AV55" s="86"/>
      <c r="AW55" s="86"/>
      <c r="AX55" s="86"/>
      <c r="AY55" s="86"/>
      <c r="AZ55" s="86"/>
      <c r="BA55">
        <v>37</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15</v>
      </c>
      <c r="BK55" s="52">
        <v>100</v>
      </c>
      <c r="BL55" s="51">
        <v>15</v>
      </c>
    </row>
    <row r="56" spans="1:64" ht="45">
      <c r="A56" s="84" t="s">
        <v>214</v>
      </c>
      <c r="B56" s="84" t="s">
        <v>216</v>
      </c>
      <c r="C56" s="53" t="s">
        <v>756</v>
      </c>
      <c r="D56" s="54">
        <v>3</v>
      </c>
      <c r="E56" s="65" t="s">
        <v>136</v>
      </c>
      <c r="F56" s="55">
        <v>35</v>
      </c>
      <c r="G56" s="53"/>
      <c r="H56" s="57"/>
      <c r="I56" s="56"/>
      <c r="J56" s="56"/>
      <c r="K56" s="36" t="s">
        <v>65</v>
      </c>
      <c r="L56" s="83">
        <v>56</v>
      </c>
      <c r="M56" s="83"/>
      <c r="N56" s="63"/>
      <c r="O56" s="86" t="s">
        <v>217</v>
      </c>
      <c r="P56" s="88">
        <v>43705.76321759259</v>
      </c>
      <c r="Q56" s="86" t="s">
        <v>234</v>
      </c>
      <c r="R56" s="86" t="s">
        <v>263</v>
      </c>
      <c r="S56" s="86" t="s">
        <v>266</v>
      </c>
      <c r="T56" s="86" t="s">
        <v>216</v>
      </c>
      <c r="U56" s="90" t="s">
        <v>282</v>
      </c>
      <c r="V56" s="90" t="s">
        <v>282</v>
      </c>
      <c r="W56" s="88">
        <v>43705.76321759259</v>
      </c>
      <c r="X56" s="90" t="s">
        <v>325</v>
      </c>
      <c r="Y56" s="86"/>
      <c r="Z56" s="86"/>
      <c r="AA56" s="92" t="s">
        <v>366</v>
      </c>
      <c r="AB56" s="86"/>
      <c r="AC56" s="86" t="b">
        <v>0</v>
      </c>
      <c r="AD56" s="86">
        <v>0</v>
      </c>
      <c r="AE56" s="92" t="s">
        <v>391</v>
      </c>
      <c r="AF56" s="86" t="b">
        <v>0</v>
      </c>
      <c r="AG56" s="86" t="s">
        <v>392</v>
      </c>
      <c r="AH56" s="86"/>
      <c r="AI56" s="92" t="s">
        <v>391</v>
      </c>
      <c r="AJ56" s="86" t="b">
        <v>0</v>
      </c>
      <c r="AK56" s="86">
        <v>0</v>
      </c>
      <c r="AL56" s="92" t="s">
        <v>391</v>
      </c>
      <c r="AM56" s="86" t="s">
        <v>395</v>
      </c>
      <c r="AN56" s="86" t="b">
        <v>0</v>
      </c>
      <c r="AO56" s="92" t="s">
        <v>366</v>
      </c>
      <c r="AP56" s="86" t="s">
        <v>176</v>
      </c>
      <c r="AQ56" s="86">
        <v>0</v>
      </c>
      <c r="AR56" s="86">
        <v>0</v>
      </c>
      <c r="AS56" s="86"/>
      <c r="AT56" s="86"/>
      <c r="AU56" s="86"/>
      <c r="AV56" s="86"/>
      <c r="AW56" s="86"/>
      <c r="AX56" s="86"/>
      <c r="AY56" s="86"/>
      <c r="AZ56" s="86"/>
      <c r="BA56">
        <v>37</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15</v>
      </c>
      <c r="BK56" s="52">
        <v>100</v>
      </c>
      <c r="BL56" s="51">
        <v>15</v>
      </c>
    </row>
    <row r="57" spans="1:64" ht="45">
      <c r="A57" s="84" t="s">
        <v>214</v>
      </c>
      <c r="B57" s="84" t="s">
        <v>216</v>
      </c>
      <c r="C57" s="53" t="s">
        <v>756</v>
      </c>
      <c r="D57" s="54">
        <v>3</v>
      </c>
      <c r="E57" s="65" t="s">
        <v>136</v>
      </c>
      <c r="F57" s="55">
        <v>35</v>
      </c>
      <c r="G57" s="53"/>
      <c r="H57" s="57"/>
      <c r="I57" s="56"/>
      <c r="J57" s="56"/>
      <c r="K57" s="36" t="s">
        <v>65</v>
      </c>
      <c r="L57" s="83">
        <v>57</v>
      </c>
      <c r="M57" s="83"/>
      <c r="N57" s="63"/>
      <c r="O57" s="86" t="s">
        <v>217</v>
      </c>
      <c r="P57" s="88">
        <v>43706.74804398148</v>
      </c>
      <c r="Q57" s="86" t="s">
        <v>235</v>
      </c>
      <c r="R57" s="86" t="s">
        <v>263</v>
      </c>
      <c r="S57" s="86" t="s">
        <v>266</v>
      </c>
      <c r="T57" s="86" t="s">
        <v>216</v>
      </c>
      <c r="U57" s="90" t="s">
        <v>283</v>
      </c>
      <c r="V57" s="90" t="s">
        <v>283</v>
      </c>
      <c r="W57" s="88">
        <v>43706.74804398148</v>
      </c>
      <c r="X57" s="90" t="s">
        <v>326</v>
      </c>
      <c r="Y57" s="86"/>
      <c r="Z57" s="86"/>
      <c r="AA57" s="92" t="s">
        <v>367</v>
      </c>
      <c r="AB57" s="86"/>
      <c r="AC57" s="86" t="b">
        <v>0</v>
      </c>
      <c r="AD57" s="86">
        <v>0</v>
      </c>
      <c r="AE57" s="92" t="s">
        <v>391</v>
      </c>
      <c r="AF57" s="86" t="b">
        <v>0</v>
      </c>
      <c r="AG57" s="86" t="s">
        <v>392</v>
      </c>
      <c r="AH57" s="86"/>
      <c r="AI57" s="92" t="s">
        <v>391</v>
      </c>
      <c r="AJ57" s="86" t="b">
        <v>0</v>
      </c>
      <c r="AK57" s="86">
        <v>0</v>
      </c>
      <c r="AL57" s="92" t="s">
        <v>391</v>
      </c>
      <c r="AM57" s="86" t="s">
        <v>395</v>
      </c>
      <c r="AN57" s="86" t="b">
        <v>0</v>
      </c>
      <c r="AO57" s="92" t="s">
        <v>367</v>
      </c>
      <c r="AP57" s="86" t="s">
        <v>176</v>
      </c>
      <c r="AQ57" s="86">
        <v>0</v>
      </c>
      <c r="AR57" s="86">
        <v>0</v>
      </c>
      <c r="AS57" s="86"/>
      <c r="AT57" s="86"/>
      <c r="AU57" s="86"/>
      <c r="AV57" s="86"/>
      <c r="AW57" s="86"/>
      <c r="AX57" s="86"/>
      <c r="AY57" s="86"/>
      <c r="AZ57" s="86"/>
      <c r="BA57">
        <v>37</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15</v>
      </c>
      <c r="BK57" s="52">
        <v>100</v>
      </c>
      <c r="BL57" s="51">
        <v>15</v>
      </c>
    </row>
    <row r="58" spans="1:64" ht="45">
      <c r="A58" s="84" t="s">
        <v>214</v>
      </c>
      <c r="B58" s="84" t="s">
        <v>216</v>
      </c>
      <c r="C58" s="53" t="s">
        <v>756</v>
      </c>
      <c r="D58" s="54">
        <v>3</v>
      </c>
      <c r="E58" s="65" t="s">
        <v>136</v>
      </c>
      <c r="F58" s="55">
        <v>35</v>
      </c>
      <c r="G58" s="53"/>
      <c r="H58" s="57"/>
      <c r="I58" s="56"/>
      <c r="J58" s="56"/>
      <c r="K58" s="36" t="s">
        <v>65</v>
      </c>
      <c r="L58" s="83">
        <v>58</v>
      </c>
      <c r="M58" s="83"/>
      <c r="N58" s="63"/>
      <c r="O58" s="86" t="s">
        <v>217</v>
      </c>
      <c r="P58" s="88">
        <v>43707.74978009259</v>
      </c>
      <c r="Q58" s="86" t="s">
        <v>236</v>
      </c>
      <c r="R58" s="86" t="s">
        <v>263</v>
      </c>
      <c r="S58" s="86" t="s">
        <v>266</v>
      </c>
      <c r="T58" s="86" t="s">
        <v>216</v>
      </c>
      <c r="U58" s="90" t="s">
        <v>284</v>
      </c>
      <c r="V58" s="90" t="s">
        <v>284</v>
      </c>
      <c r="W58" s="88">
        <v>43707.74978009259</v>
      </c>
      <c r="X58" s="90" t="s">
        <v>327</v>
      </c>
      <c r="Y58" s="86"/>
      <c r="Z58" s="86"/>
      <c r="AA58" s="92" t="s">
        <v>368</v>
      </c>
      <c r="AB58" s="86"/>
      <c r="AC58" s="86" t="b">
        <v>0</v>
      </c>
      <c r="AD58" s="86">
        <v>0</v>
      </c>
      <c r="AE58" s="92" t="s">
        <v>391</v>
      </c>
      <c r="AF58" s="86" t="b">
        <v>0</v>
      </c>
      <c r="AG58" s="86" t="s">
        <v>392</v>
      </c>
      <c r="AH58" s="86"/>
      <c r="AI58" s="92" t="s">
        <v>391</v>
      </c>
      <c r="AJ58" s="86" t="b">
        <v>0</v>
      </c>
      <c r="AK58" s="86">
        <v>0</v>
      </c>
      <c r="AL58" s="92" t="s">
        <v>391</v>
      </c>
      <c r="AM58" s="86" t="s">
        <v>395</v>
      </c>
      <c r="AN58" s="86" t="b">
        <v>0</v>
      </c>
      <c r="AO58" s="92" t="s">
        <v>368</v>
      </c>
      <c r="AP58" s="86" t="s">
        <v>176</v>
      </c>
      <c r="AQ58" s="86">
        <v>0</v>
      </c>
      <c r="AR58" s="86">
        <v>0</v>
      </c>
      <c r="AS58" s="86"/>
      <c r="AT58" s="86"/>
      <c r="AU58" s="86"/>
      <c r="AV58" s="86"/>
      <c r="AW58" s="86"/>
      <c r="AX58" s="86"/>
      <c r="AY58" s="86"/>
      <c r="AZ58" s="86"/>
      <c r="BA58">
        <v>37</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13</v>
      </c>
      <c r="BK58" s="52">
        <v>100</v>
      </c>
      <c r="BL58" s="51">
        <v>13</v>
      </c>
    </row>
    <row r="59" spans="1:64" ht="45">
      <c r="A59" s="84" t="s">
        <v>214</v>
      </c>
      <c r="B59" s="84" t="s">
        <v>216</v>
      </c>
      <c r="C59" s="53" t="s">
        <v>756</v>
      </c>
      <c r="D59" s="54">
        <v>3</v>
      </c>
      <c r="E59" s="65" t="s">
        <v>136</v>
      </c>
      <c r="F59" s="55">
        <v>35</v>
      </c>
      <c r="G59" s="53"/>
      <c r="H59" s="57"/>
      <c r="I59" s="56"/>
      <c r="J59" s="56"/>
      <c r="K59" s="36" t="s">
        <v>65</v>
      </c>
      <c r="L59" s="83">
        <v>59</v>
      </c>
      <c r="M59" s="83"/>
      <c r="N59" s="63"/>
      <c r="O59" s="86" t="s">
        <v>217</v>
      </c>
      <c r="P59" s="88">
        <v>43713.7496875</v>
      </c>
      <c r="Q59" s="86" t="s">
        <v>237</v>
      </c>
      <c r="R59" s="86" t="s">
        <v>263</v>
      </c>
      <c r="S59" s="86" t="s">
        <v>266</v>
      </c>
      <c r="T59" s="86" t="s">
        <v>216</v>
      </c>
      <c r="U59" s="90" t="s">
        <v>285</v>
      </c>
      <c r="V59" s="90" t="s">
        <v>285</v>
      </c>
      <c r="W59" s="88">
        <v>43713.7496875</v>
      </c>
      <c r="X59" s="90" t="s">
        <v>328</v>
      </c>
      <c r="Y59" s="86"/>
      <c r="Z59" s="86"/>
      <c r="AA59" s="92" t="s">
        <v>369</v>
      </c>
      <c r="AB59" s="86"/>
      <c r="AC59" s="86" t="b">
        <v>0</v>
      </c>
      <c r="AD59" s="86">
        <v>0</v>
      </c>
      <c r="AE59" s="92" t="s">
        <v>391</v>
      </c>
      <c r="AF59" s="86" t="b">
        <v>0</v>
      </c>
      <c r="AG59" s="86" t="s">
        <v>392</v>
      </c>
      <c r="AH59" s="86"/>
      <c r="AI59" s="92" t="s">
        <v>391</v>
      </c>
      <c r="AJ59" s="86" t="b">
        <v>0</v>
      </c>
      <c r="AK59" s="86">
        <v>0</v>
      </c>
      <c r="AL59" s="92" t="s">
        <v>391</v>
      </c>
      <c r="AM59" s="86" t="s">
        <v>395</v>
      </c>
      <c r="AN59" s="86" t="b">
        <v>0</v>
      </c>
      <c r="AO59" s="92" t="s">
        <v>369</v>
      </c>
      <c r="AP59" s="86" t="s">
        <v>176</v>
      </c>
      <c r="AQ59" s="86">
        <v>0</v>
      </c>
      <c r="AR59" s="86">
        <v>0</v>
      </c>
      <c r="AS59" s="86"/>
      <c r="AT59" s="86"/>
      <c r="AU59" s="86"/>
      <c r="AV59" s="86"/>
      <c r="AW59" s="86"/>
      <c r="AX59" s="86"/>
      <c r="AY59" s="86"/>
      <c r="AZ59" s="86"/>
      <c r="BA59">
        <v>37</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13</v>
      </c>
      <c r="BK59" s="52">
        <v>100</v>
      </c>
      <c r="BL59" s="51">
        <v>13</v>
      </c>
    </row>
    <row r="60" spans="1:64" ht="45">
      <c r="A60" s="84" t="s">
        <v>214</v>
      </c>
      <c r="B60" s="84" t="s">
        <v>216</v>
      </c>
      <c r="C60" s="53" t="s">
        <v>756</v>
      </c>
      <c r="D60" s="54">
        <v>3</v>
      </c>
      <c r="E60" s="65" t="s">
        <v>136</v>
      </c>
      <c r="F60" s="55">
        <v>35</v>
      </c>
      <c r="G60" s="53"/>
      <c r="H60" s="57"/>
      <c r="I60" s="56"/>
      <c r="J60" s="56"/>
      <c r="K60" s="36" t="s">
        <v>65</v>
      </c>
      <c r="L60" s="83">
        <v>60</v>
      </c>
      <c r="M60" s="83"/>
      <c r="N60" s="63"/>
      <c r="O60" s="86" t="s">
        <v>217</v>
      </c>
      <c r="P60" s="88">
        <v>43714.741736111115</v>
      </c>
      <c r="Q60" s="86" t="s">
        <v>238</v>
      </c>
      <c r="R60" s="86" t="s">
        <v>263</v>
      </c>
      <c r="S60" s="86" t="s">
        <v>266</v>
      </c>
      <c r="T60" s="86" t="s">
        <v>216</v>
      </c>
      <c r="U60" s="90" t="s">
        <v>286</v>
      </c>
      <c r="V60" s="90" t="s">
        <v>286</v>
      </c>
      <c r="W60" s="88">
        <v>43714.741736111115</v>
      </c>
      <c r="X60" s="90" t="s">
        <v>329</v>
      </c>
      <c r="Y60" s="86"/>
      <c r="Z60" s="86"/>
      <c r="AA60" s="92" t="s">
        <v>370</v>
      </c>
      <c r="AB60" s="86"/>
      <c r="AC60" s="86" t="b">
        <v>0</v>
      </c>
      <c r="AD60" s="86">
        <v>0</v>
      </c>
      <c r="AE60" s="92" t="s">
        <v>391</v>
      </c>
      <c r="AF60" s="86" t="b">
        <v>0</v>
      </c>
      <c r="AG60" s="86" t="s">
        <v>392</v>
      </c>
      <c r="AH60" s="86"/>
      <c r="AI60" s="92" t="s">
        <v>391</v>
      </c>
      <c r="AJ60" s="86" t="b">
        <v>0</v>
      </c>
      <c r="AK60" s="86">
        <v>0</v>
      </c>
      <c r="AL60" s="92" t="s">
        <v>391</v>
      </c>
      <c r="AM60" s="86" t="s">
        <v>395</v>
      </c>
      <c r="AN60" s="86" t="b">
        <v>0</v>
      </c>
      <c r="AO60" s="92" t="s">
        <v>370</v>
      </c>
      <c r="AP60" s="86" t="s">
        <v>176</v>
      </c>
      <c r="AQ60" s="86">
        <v>0</v>
      </c>
      <c r="AR60" s="86">
        <v>0</v>
      </c>
      <c r="AS60" s="86"/>
      <c r="AT60" s="86"/>
      <c r="AU60" s="86"/>
      <c r="AV60" s="86"/>
      <c r="AW60" s="86"/>
      <c r="AX60" s="86"/>
      <c r="AY60" s="86"/>
      <c r="AZ60" s="86"/>
      <c r="BA60">
        <v>37</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15</v>
      </c>
      <c r="BK60" s="52">
        <v>100</v>
      </c>
      <c r="BL60" s="51">
        <v>15</v>
      </c>
    </row>
    <row r="61" spans="1:64" ht="45">
      <c r="A61" s="84" t="s">
        <v>214</v>
      </c>
      <c r="B61" s="84" t="s">
        <v>216</v>
      </c>
      <c r="C61" s="53" t="s">
        <v>756</v>
      </c>
      <c r="D61" s="54">
        <v>3</v>
      </c>
      <c r="E61" s="65" t="s">
        <v>136</v>
      </c>
      <c r="F61" s="55">
        <v>35</v>
      </c>
      <c r="G61" s="53"/>
      <c r="H61" s="57"/>
      <c r="I61" s="56"/>
      <c r="J61" s="56"/>
      <c r="K61" s="36" t="s">
        <v>65</v>
      </c>
      <c r="L61" s="83">
        <v>61</v>
      </c>
      <c r="M61" s="83"/>
      <c r="N61" s="63"/>
      <c r="O61" s="86" t="s">
        <v>217</v>
      </c>
      <c r="P61" s="88">
        <v>43715.74875</v>
      </c>
      <c r="Q61" s="86" t="s">
        <v>239</v>
      </c>
      <c r="R61" s="86" t="s">
        <v>263</v>
      </c>
      <c r="S61" s="86" t="s">
        <v>266</v>
      </c>
      <c r="T61" s="86" t="s">
        <v>216</v>
      </c>
      <c r="U61" s="90" t="s">
        <v>287</v>
      </c>
      <c r="V61" s="90" t="s">
        <v>287</v>
      </c>
      <c r="W61" s="88">
        <v>43715.74875</v>
      </c>
      <c r="X61" s="90" t="s">
        <v>330</v>
      </c>
      <c r="Y61" s="86"/>
      <c r="Z61" s="86"/>
      <c r="AA61" s="92" t="s">
        <v>371</v>
      </c>
      <c r="AB61" s="86"/>
      <c r="AC61" s="86" t="b">
        <v>0</v>
      </c>
      <c r="AD61" s="86">
        <v>0</v>
      </c>
      <c r="AE61" s="92" t="s">
        <v>391</v>
      </c>
      <c r="AF61" s="86" t="b">
        <v>0</v>
      </c>
      <c r="AG61" s="86" t="s">
        <v>392</v>
      </c>
      <c r="AH61" s="86"/>
      <c r="AI61" s="92" t="s">
        <v>391</v>
      </c>
      <c r="AJ61" s="86" t="b">
        <v>0</v>
      </c>
      <c r="AK61" s="86">
        <v>0</v>
      </c>
      <c r="AL61" s="92" t="s">
        <v>391</v>
      </c>
      <c r="AM61" s="86" t="s">
        <v>395</v>
      </c>
      <c r="AN61" s="86" t="b">
        <v>0</v>
      </c>
      <c r="AO61" s="92" t="s">
        <v>371</v>
      </c>
      <c r="AP61" s="86" t="s">
        <v>176</v>
      </c>
      <c r="AQ61" s="86">
        <v>0</v>
      </c>
      <c r="AR61" s="86">
        <v>0</v>
      </c>
      <c r="AS61" s="86"/>
      <c r="AT61" s="86"/>
      <c r="AU61" s="86"/>
      <c r="AV61" s="86"/>
      <c r="AW61" s="86"/>
      <c r="AX61" s="86"/>
      <c r="AY61" s="86"/>
      <c r="AZ61" s="86"/>
      <c r="BA61">
        <v>37</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15</v>
      </c>
      <c r="BK61" s="52">
        <v>100</v>
      </c>
      <c r="BL61" s="51">
        <v>15</v>
      </c>
    </row>
    <row r="62" spans="1:64" ht="45">
      <c r="A62" s="84" t="s">
        <v>214</v>
      </c>
      <c r="B62" s="84" t="s">
        <v>216</v>
      </c>
      <c r="C62" s="53" t="s">
        <v>756</v>
      </c>
      <c r="D62" s="54">
        <v>3</v>
      </c>
      <c r="E62" s="65" t="s">
        <v>136</v>
      </c>
      <c r="F62" s="55">
        <v>35</v>
      </c>
      <c r="G62" s="53"/>
      <c r="H62" s="57"/>
      <c r="I62" s="56"/>
      <c r="J62" s="56"/>
      <c r="K62" s="36" t="s">
        <v>65</v>
      </c>
      <c r="L62" s="83">
        <v>62</v>
      </c>
      <c r="M62" s="83"/>
      <c r="N62" s="63"/>
      <c r="O62" s="86" t="s">
        <v>217</v>
      </c>
      <c r="P62" s="88">
        <v>43716.75267361111</v>
      </c>
      <c r="Q62" s="86" t="s">
        <v>240</v>
      </c>
      <c r="R62" s="86" t="s">
        <v>263</v>
      </c>
      <c r="S62" s="86" t="s">
        <v>266</v>
      </c>
      <c r="T62" s="86" t="s">
        <v>216</v>
      </c>
      <c r="U62" s="90" t="s">
        <v>288</v>
      </c>
      <c r="V62" s="90" t="s">
        <v>288</v>
      </c>
      <c r="W62" s="88">
        <v>43716.75267361111</v>
      </c>
      <c r="X62" s="90" t="s">
        <v>331</v>
      </c>
      <c r="Y62" s="86"/>
      <c r="Z62" s="86"/>
      <c r="AA62" s="92" t="s">
        <v>372</v>
      </c>
      <c r="AB62" s="86"/>
      <c r="AC62" s="86" t="b">
        <v>0</v>
      </c>
      <c r="AD62" s="86">
        <v>0</v>
      </c>
      <c r="AE62" s="92" t="s">
        <v>391</v>
      </c>
      <c r="AF62" s="86" t="b">
        <v>0</v>
      </c>
      <c r="AG62" s="86" t="s">
        <v>392</v>
      </c>
      <c r="AH62" s="86"/>
      <c r="AI62" s="92" t="s">
        <v>391</v>
      </c>
      <c r="AJ62" s="86" t="b">
        <v>0</v>
      </c>
      <c r="AK62" s="86">
        <v>0</v>
      </c>
      <c r="AL62" s="92" t="s">
        <v>391</v>
      </c>
      <c r="AM62" s="86" t="s">
        <v>395</v>
      </c>
      <c r="AN62" s="86" t="b">
        <v>0</v>
      </c>
      <c r="AO62" s="92" t="s">
        <v>372</v>
      </c>
      <c r="AP62" s="86" t="s">
        <v>176</v>
      </c>
      <c r="AQ62" s="86">
        <v>0</v>
      </c>
      <c r="AR62" s="86">
        <v>0</v>
      </c>
      <c r="AS62" s="86"/>
      <c r="AT62" s="86"/>
      <c r="AU62" s="86"/>
      <c r="AV62" s="86"/>
      <c r="AW62" s="86"/>
      <c r="AX62" s="86"/>
      <c r="AY62" s="86"/>
      <c r="AZ62" s="86"/>
      <c r="BA62">
        <v>37</v>
      </c>
      <c r="BB62" s="85" t="str">
        <f>REPLACE(INDEX(GroupVertices[Group],MATCH(Edges[[#This Row],[Vertex 1]],GroupVertices[Vertex],0)),1,1,"")</f>
        <v>1</v>
      </c>
      <c r="BC62" s="85" t="str">
        <f>REPLACE(INDEX(GroupVertices[Group],MATCH(Edges[[#This Row],[Vertex 2]],GroupVertices[Vertex],0)),1,1,"")</f>
        <v>1</v>
      </c>
      <c r="BD62" s="51">
        <v>0</v>
      </c>
      <c r="BE62" s="52">
        <v>0</v>
      </c>
      <c r="BF62" s="51">
        <v>0</v>
      </c>
      <c r="BG62" s="52">
        <v>0</v>
      </c>
      <c r="BH62" s="51">
        <v>0</v>
      </c>
      <c r="BI62" s="52">
        <v>0</v>
      </c>
      <c r="BJ62" s="51">
        <v>15</v>
      </c>
      <c r="BK62" s="52">
        <v>100</v>
      </c>
      <c r="BL62" s="51">
        <v>15</v>
      </c>
    </row>
    <row r="63" spans="1:64" ht="45">
      <c r="A63" s="84" t="s">
        <v>214</v>
      </c>
      <c r="B63" s="84" t="s">
        <v>216</v>
      </c>
      <c r="C63" s="53" t="s">
        <v>756</v>
      </c>
      <c r="D63" s="54">
        <v>3</v>
      </c>
      <c r="E63" s="65" t="s">
        <v>136</v>
      </c>
      <c r="F63" s="55">
        <v>35</v>
      </c>
      <c r="G63" s="53"/>
      <c r="H63" s="57"/>
      <c r="I63" s="56"/>
      <c r="J63" s="56"/>
      <c r="K63" s="36" t="s">
        <v>65</v>
      </c>
      <c r="L63" s="83">
        <v>63</v>
      </c>
      <c r="M63" s="83"/>
      <c r="N63" s="63"/>
      <c r="O63" s="86" t="s">
        <v>217</v>
      </c>
      <c r="P63" s="88">
        <v>43717.73339120371</v>
      </c>
      <c r="Q63" s="86" t="s">
        <v>241</v>
      </c>
      <c r="R63" s="86" t="s">
        <v>263</v>
      </c>
      <c r="S63" s="86" t="s">
        <v>266</v>
      </c>
      <c r="T63" s="86" t="s">
        <v>216</v>
      </c>
      <c r="U63" s="90" t="s">
        <v>289</v>
      </c>
      <c r="V63" s="90" t="s">
        <v>289</v>
      </c>
      <c r="W63" s="88">
        <v>43717.73339120371</v>
      </c>
      <c r="X63" s="90" t="s">
        <v>332</v>
      </c>
      <c r="Y63" s="86"/>
      <c r="Z63" s="86"/>
      <c r="AA63" s="92" t="s">
        <v>373</v>
      </c>
      <c r="AB63" s="86"/>
      <c r="AC63" s="86" t="b">
        <v>0</v>
      </c>
      <c r="AD63" s="86">
        <v>0</v>
      </c>
      <c r="AE63" s="92" t="s">
        <v>391</v>
      </c>
      <c r="AF63" s="86" t="b">
        <v>0</v>
      </c>
      <c r="AG63" s="86" t="s">
        <v>392</v>
      </c>
      <c r="AH63" s="86"/>
      <c r="AI63" s="92" t="s">
        <v>391</v>
      </c>
      <c r="AJ63" s="86" t="b">
        <v>0</v>
      </c>
      <c r="AK63" s="86">
        <v>0</v>
      </c>
      <c r="AL63" s="92" t="s">
        <v>391</v>
      </c>
      <c r="AM63" s="86" t="s">
        <v>395</v>
      </c>
      <c r="AN63" s="86" t="b">
        <v>0</v>
      </c>
      <c r="AO63" s="92" t="s">
        <v>373</v>
      </c>
      <c r="AP63" s="86" t="s">
        <v>176</v>
      </c>
      <c r="AQ63" s="86">
        <v>0</v>
      </c>
      <c r="AR63" s="86">
        <v>0</v>
      </c>
      <c r="AS63" s="86"/>
      <c r="AT63" s="86"/>
      <c r="AU63" s="86"/>
      <c r="AV63" s="86"/>
      <c r="AW63" s="86"/>
      <c r="AX63" s="86"/>
      <c r="AY63" s="86"/>
      <c r="AZ63" s="86"/>
      <c r="BA63">
        <v>37</v>
      </c>
      <c r="BB63" s="85" t="str">
        <f>REPLACE(INDEX(GroupVertices[Group],MATCH(Edges[[#This Row],[Vertex 1]],GroupVertices[Vertex],0)),1,1,"")</f>
        <v>1</v>
      </c>
      <c r="BC63" s="85" t="str">
        <f>REPLACE(INDEX(GroupVertices[Group],MATCH(Edges[[#This Row],[Vertex 2]],GroupVertices[Vertex],0)),1,1,"")</f>
        <v>1</v>
      </c>
      <c r="BD63" s="51">
        <v>0</v>
      </c>
      <c r="BE63" s="52">
        <v>0</v>
      </c>
      <c r="BF63" s="51">
        <v>0</v>
      </c>
      <c r="BG63" s="52">
        <v>0</v>
      </c>
      <c r="BH63" s="51">
        <v>0</v>
      </c>
      <c r="BI63" s="52">
        <v>0</v>
      </c>
      <c r="BJ63" s="51">
        <v>13</v>
      </c>
      <c r="BK63" s="52">
        <v>100</v>
      </c>
      <c r="BL63" s="51">
        <v>13</v>
      </c>
    </row>
    <row r="64" spans="1:64" ht="45">
      <c r="A64" s="84" t="s">
        <v>214</v>
      </c>
      <c r="B64" s="84" t="s">
        <v>216</v>
      </c>
      <c r="C64" s="53" t="s">
        <v>756</v>
      </c>
      <c r="D64" s="54">
        <v>3</v>
      </c>
      <c r="E64" s="65" t="s">
        <v>136</v>
      </c>
      <c r="F64" s="55">
        <v>35</v>
      </c>
      <c r="G64" s="53"/>
      <c r="H64" s="57"/>
      <c r="I64" s="56"/>
      <c r="J64" s="56"/>
      <c r="K64" s="36" t="s">
        <v>65</v>
      </c>
      <c r="L64" s="83">
        <v>64</v>
      </c>
      <c r="M64" s="83"/>
      <c r="N64" s="63"/>
      <c r="O64" s="86" t="s">
        <v>217</v>
      </c>
      <c r="P64" s="88">
        <v>43718.76707175926</v>
      </c>
      <c r="Q64" s="86" t="s">
        <v>242</v>
      </c>
      <c r="R64" s="86" t="s">
        <v>263</v>
      </c>
      <c r="S64" s="86" t="s">
        <v>266</v>
      </c>
      <c r="T64" s="86" t="s">
        <v>216</v>
      </c>
      <c r="U64" s="90" t="s">
        <v>290</v>
      </c>
      <c r="V64" s="90" t="s">
        <v>290</v>
      </c>
      <c r="W64" s="88">
        <v>43718.76707175926</v>
      </c>
      <c r="X64" s="90" t="s">
        <v>333</v>
      </c>
      <c r="Y64" s="86"/>
      <c r="Z64" s="86"/>
      <c r="AA64" s="92" t="s">
        <v>374</v>
      </c>
      <c r="AB64" s="86"/>
      <c r="AC64" s="86" t="b">
        <v>0</v>
      </c>
      <c r="AD64" s="86">
        <v>0</v>
      </c>
      <c r="AE64" s="92" t="s">
        <v>391</v>
      </c>
      <c r="AF64" s="86" t="b">
        <v>0</v>
      </c>
      <c r="AG64" s="86" t="s">
        <v>392</v>
      </c>
      <c r="AH64" s="86"/>
      <c r="AI64" s="92" t="s">
        <v>391</v>
      </c>
      <c r="AJ64" s="86" t="b">
        <v>0</v>
      </c>
      <c r="AK64" s="86">
        <v>0</v>
      </c>
      <c r="AL64" s="92" t="s">
        <v>391</v>
      </c>
      <c r="AM64" s="86" t="s">
        <v>395</v>
      </c>
      <c r="AN64" s="86" t="b">
        <v>0</v>
      </c>
      <c r="AO64" s="92" t="s">
        <v>374</v>
      </c>
      <c r="AP64" s="86" t="s">
        <v>176</v>
      </c>
      <c r="AQ64" s="86">
        <v>0</v>
      </c>
      <c r="AR64" s="86">
        <v>0</v>
      </c>
      <c r="AS64" s="86"/>
      <c r="AT64" s="86"/>
      <c r="AU64" s="86"/>
      <c r="AV64" s="86"/>
      <c r="AW64" s="86"/>
      <c r="AX64" s="86"/>
      <c r="AY64" s="86"/>
      <c r="AZ64" s="86"/>
      <c r="BA64">
        <v>37</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15</v>
      </c>
      <c r="BK64" s="52">
        <v>100</v>
      </c>
      <c r="BL64" s="51">
        <v>15</v>
      </c>
    </row>
    <row r="65" spans="1:64" ht="45">
      <c r="A65" s="84" t="s">
        <v>214</v>
      </c>
      <c r="B65" s="84" t="s">
        <v>216</v>
      </c>
      <c r="C65" s="53" t="s">
        <v>756</v>
      </c>
      <c r="D65" s="54">
        <v>3</v>
      </c>
      <c r="E65" s="65" t="s">
        <v>136</v>
      </c>
      <c r="F65" s="55">
        <v>35</v>
      </c>
      <c r="G65" s="53"/>
      <c r="H65" s="57"/>
      <c r="I65" s="56"/>
      <c r="J65" s="56"/>
      <c r="K65" s="36" t="s">
        <v>65</v>
      </c>
      <c r="L65" s="83">
        <v>65</v>
      </c>
      <c r="M65" s="83"/>
      <c r="N65" s="63"/>
      <c r="O65" s="86" t="s">
        <v>217</v>
      </c>
      <c r="P65" s="88">
        <v>43722.752280092594</v>
      </c>
      <c r="Q65" s="86" t="s">
        <v>243</v>
      </c>
      <c r="R65" s="86" t="s">
        <v>263</v>
      </c>
      <c r="S65" s="86" t="s">
        <v>266</v>
      </c>
      <c r="T65" s="86" t="s">
        <v>216</v>
      </c>
      <c r="U65" s="90" t="s">
        <v>291</v>
      </c>
      <c r="V65" s="90" t="s">
        <v>291</v>
      </c>
      <c r="W65" s="88">
        <v>43722.752280092594</v>
      </c>
      <c r="X65" s="90" t="s">
        <v>334</v>
      </c>
      <c r="Y65" s="86"/>
      <c r="Z65" s="86"/>
      <c r="AA65" s="92" t="s">
        <v>375</v>
      </c>
      <c r="AB65" s="86"/>
      <c r="AC65" s="86" t="b">
        <v>0</v>
      </c>
      <c r="AD65" s="86">
        <v>0</v>
      </c>
      <c r="AE65" s="92" t="s">
        <v>391</v>
      </c>
      <c r="AF65" s="86" t="b">
        <v>0</v>
      </c>
      <c r="AG65" s="86" t="s">
        <v>392</v>
      </c>
      <c r="AH65" s="86"/>
      <c r="AI65" s="92" t="s">
        <v>391</v>
      </c>
      <c r="AJ65" s="86" t="b">
        <v>0</v>
      </c>
      <c r="AK65" s="86">
        <v>0</v>
      </c>
      <c r="AL65" s="92" t="s">
        <v>391</v>
      </c>
      <c r="AM65" s="86" t="s">
        <v>395</v>
      </c>
      <c r="AN65" s="86" t="b">
        <v>0</v>
      </c>
      <c r="AO65" s="92" t="s">
        <v>375</v>
      </c>
      <c r="AP65" s="86" t="s">
        <v>176</v>
      </c>
      <c r="AQ65" s="86">
        <v>0</v>
      </c>
      <c r="AR65" s="86">
        <v>0</v>
      </c>
      <c r="AS65" s="86"/>
      <c r="AT65" s="86"/>
      <c r="AU65" s="86"/>
      <c r="AV65" s="86"/>
      <c r="AW65" s="86"/>
      <c r="AX65" s="86"/>
      <c r="AY65" s="86"/>
      <c r="AZ65" s="86"/>
      <c r="BA65">
        <v>37</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15</v>
      </c>
      <c r="BK65" s="52">
        <v>100</v>
      </c>
      <c r="BL65" s="51">
        <v>15</v>
      </c>
    </row>
    <row r="66" spans="1:64" ht="45">
      <c r="A66" s="84" t="s">
        <v>214</v>
      </c>
      <c r="B66" s="84" t="s">
        <v>216</v>
      </c>
      <c r="C66" s="53" t="s">
        <v>756</v>
      </c>
      <c r="D66" s="54">
        <v>3</v>
      </c>
      <c r="E66" s="65" t="s">
        <v>136</v>
      </c>
      <c r="F66" s="55">
        <v>35</v>
      </c>
      <c r="G66" s="53"/>
      <c r="H66" s="57"/>
      <c r="I66" s="56"/>
      <c r="J66" s="56"/>
      <c r="K66" s="36" t="s">
        <v>65</v>
      </c>
      <c r="L66" s="83">
        <v>66</v>
      </c>
      <c r="M66" s="83"/>
      <c r="N66" s="63"/>
      <c r="O66" s="86" t="s">
        <v>217</v>
      </c>
      <c r="P66" s="88">
        <v>43723.73677083333</v>
      </c>
      <c r="Q66" s="86" t="s">
        <v>244</v>
      </c>
      <c r="R66" s="86" t="s">
        <v>263</v>
      </c>
      <c r="S66" s="86" t="s">
        <v>266</v>
      </c>
      <c r="T66" s="86" t="s">
        <v>216</v>
      </c>
      <c r="U66" s="90" t="s">
        <v>292</v>
      </c>
      <c r="V66" s="90" t="s">
        <v>292</v>
      </c>
      <c r="W66" s="88">
        <v>43723.73677083333</v>
      </c>
      <c r="X66" s="90" t="s">
        <v>335</v>
      </c>
      <c r="Y66" s="86"/>
      <c r="Z66" s="86"/>
      <c r="AA66" s="92" t="s">
        <v>376</v>
      </c>
      <c r="AB66" s="86"/>
      <c r="AC66" s="86" t="b">
        <v>0</v>
      </c>
      <c r="AD66" s="86">
        <v>0</v>
      </c>
      <c r="AE66" s="92" t="s">
        <v>391</v>
      </c>
      <c r="AF66" s="86" t="b">
        <v>0</v>
      </c>
      <c r="AG66" s="86" t="s">
        <v>392</v>
      </c>
      <c r="AH66" s="86"/>
      <c r="AI66" s="92" t="s">
        <v>391</v>
      </c>
      <c r="AJ66" s="86" t="b">
        <v>0</v>
      </c>
      <c r="AK66" s="86">
        <v>0</v>
      </c>
      <c r="AL66" s="92" t="s">
        <v>391</v>
      </c>
      <c r="AM66" s="86" t="s">
        <v>395</v>
      </c>
      <c r="AN66" s="86" t="b">
        <v>0</v>
      </c>
      <c r="AO66" s="92" t="s">
        <v>376</v>
      </c>
      <c r="AP66" s="86" t="s">
        <v>176</v>
      </c>
      <c r="AQ66" s="86">
        <v>0</v>
      </c>
      <c r="AR66" s="86">
        <v>0</v>
      </c>
      <c r="AS66" s="86"/>
      <c r="AT66" s="86"/>
      <c r="AU66" s="86"/>
      <c r="AV66" s="86"/>
      <c r="AW66" s="86"/>
      <c r="AX66" s="86"/>
      <c r="AY66" s="86"/>
      <c r="AZ66" s="86"/>
      <c r="BA66">
        <v>37</v>
      </c>
      <c r="BB66" s="85" t="str">
        <f>REPLACE(INDEX(GroupVertices[Group],MATCH(Edges[[#This Row],[Vertex 1]],GroupVertices[Vertex],0)),1,1,"")</f>
        <v>1</v>
      </c>
      <c r="BC66" s="85" t="str">
        <f>REPLACE(INDEX(GroupVertices[Group],MATCH(Edges[[#This Row],[Vertex 2]],GroupVertices[Vertex],0)),1,1,"")</f>
        <v>1</v>
      </c>
      <c r="BD66" s="51">
        <v>0</v>
      </c>
      <c r="BE66" s="52">
        <v>0</v>
      </c>
      <c r="BF66" s="51">
        <v>0</v>
      </c>
      <c r="BG66" s="52">
        <v>0</v>
      </c>
      <c r="BH66" s="51">
        <v>0</v>
      </c>
      <c r="BI66" s="52">
        <v>0</v>
      </c>
      <c r="BJ66" s="51">
        <v>15</v>
      </c>
      <c r="BK66" s="52">
        <v>100</v>
      </c>
      <c r="BL66" s="51">
        <v>15</v>
      </c>
    </row>
    <row r="67" spans="1:64" ht="45">
      <c r="A67" s="84" t="s">
        <v>214</v>
      </c>
      <c r="B67" s="84" t="s">
        <v>216</v>
      </c>
      <c r="C67" s="53" t="s">
        <v>756</v>
      </c>
      <c r="D67" s="54">
        <v>3</v>
      </c>
      <c r="E67" s="65" t="s">
        <v>136</v>
      </c>
      <c r="F67" s="55">
        <v>35</v>
      </c>
      <c r="G67" s="53"/>
      <c r="H67" s="57"/>
      <c r="I67" s="56"/>
      <c r="J67" s="56"/>
      <c r="K67" s="36" t="s">
        <v>65</v>
      </c>
      <c r="L67" s="83">
        <v>67</v>
      </c>
      <c r="M67" s="83"/>
      <c r="N67" s="63"/>
      <c r="O67" s="86" t="s">
        <v>217</v>
      </c>
      <c r="P67" s="88">
        <v>43725.751979166664</v>
      </c>
      <c r="Q67" s="86" t="s">
        <v>245</v>
      </c>
      <c r="R67" s="86" t="s">
        <v>263</v>
      </c>
      <c r="S67" s="86" t="s">
        <v>266</v>
      </c>
      <c r="T67" s="86" t="s">
        <v>216</v>
      </c>
      <c r="U67" s="90" t="s">
        <v>293</v>
      </c>
      <c r="V67" s="90" t="s">
        <v>293</v>
      </c>
      <c r="W67" s="88">
        <v>43725.751979166664</v>
      </c>
      <c r="X67" s="90" t="s">
        <v>336</v>
      </c>
      <c r="Y67" s="86"/>
      <c r="Z67" s="86"/>
      <c r="AA67" s="92" t="s">
        <v>377</v>
      </c>
      <c r="AB67" s="86"/>
      <c r="AC67" s="86" t="b">
        <v>0</v>
      </c>
      <c r="AD67" s="86">
        <v>0</v>
      </c>
      <c r="AE67" s="92" t="s">
        <v>391</v>
      </c>
      <c r="AF67" s="86" t="b">
        <v>0</v>
      </c>
      <c r="AG67" s="86" t="s">
        <v>392</v>
      </c>
      <c r="AH67" s="86"/>
      <c r="AI67" s="92" t="s">
        <v>391</v>
      </c>
      <c r="AJ67" s="86" t="b">
        <v>0</v>
      </c>
      <c r="AK67" s="86">
        <v>0</v>
      </c>
      <c r="AL67" s="92" t="s">
        <v>391</v>
      </c>
      <c r="AM67" s="86" t="s">
        <v>395</v>
      </c>
      <c r="AN67" s="86" t="b">
        <v>0</v>
      </c>
      <c r="AO67" s="92" t="s">
        <v>377</v>
      </c>
      <c r="AP67" s="86" t="s">
        <v>176</v>
      </c>
      <c r="AQ67" s="86">
        <v>0</v>
      </c>
      <c r="AR67" s="86">
        <v>0</v>
      </c>
      <c r="AS67" s="86"/>
      <c r="AT67" s="86"/>
      <c r="AU67" s="86"/>
      <c r="AV67" s="86"/>
      <c r="AW67" s="86"/>
      <c r="AX67" s="86"/>
      <c r="AY67" s="86"/>
      <c r="AZ67" s="86"/>
      <c r="BA67">
        <v>37</v>
      </c>
      <c r="BB67" s="85" t="str">
        <f>REPLACE(INDEX(GroupVertices[Group],MATCH(Edges[[#This Row],[Vertex 1]],GroupVertices[Vertex],0)),1,1,"")</f>
        <v>1</v>
      </c>
      <c r="BC67" s="85" t="str">
        <f>REPLACE(INDEX(GroupVertices[Group],MATCH(Edges[[#This Row],[Vertex 2]],GroupVertices[Vertex],0)),1,1,"")</f>
        <v>1</v>
      </c>
      <c r="BD67" s="51">
        <v>0</v>
      </c>
      <c r="BE67" s="52">
        <v>0</v>
      </c>
      <c r="BF67" s="51">
        <v>0</v>
      </c>
      <c r="BG67" s="52">
        <v>0</v>
      </c>
      <c r="BH67" s="51">
        <v>0</v>
      </c>
      <c r="BI67" s="52">
        <v>0</v>
      </c>
      <c r="BJ67" s="51">
        <v>15</v>
      </c>
      <c r="BK67" s="52">
        <v>100</v>
      </c>
      <c r="BL67" s="51">
        <v>15</v>
      </c>
    </row>
    <row r="68" spans="1:64" ht="45">
      <c r="A68" s="84" t="s">
        <v>214</v>
      </c>
      <c r="B68" s="84" t="s">
        <v>216</v>
      </c>
      <c r="C68" s="53" t="s">
        <v>756</v>
      </c>
      <c r="D68" s="54">
        <v>3</v>
      </c>
      <c r="E68" s="65" t="s">
        <v>136</v>
      </c>
      <c r="F68" s="55">
        <v>35</v>
      </c>
      <c r="G68" s="53"/>
      <c r="H68" s="57"/>
      <c r="I68" s="56"/>
      <c r="J68" s="56"/>
      <c r="K68" s="36" t="s">
        <v>65</v>
      </c>
      <c r="L68" s="83">
        <v>68</v>
      </c>
      <c r="M68" s="83"/>
      <c r="N68" s="63"/>
      <c r="O68" s="86" t="s">
        <v>217</v>
      </c>
      <c r="P68" s="88">
        <v>43727.76834490741</v>
      </c>
      <c r="Q68" s="86" t="s">
        <v>246</v>
      </c>
      <c r="R68" s="86" t="s">
        <v>263</v>
      </c>
      <c r="S68" s="86" t="s">
        <v>266</v>
      </c>
      <c r="T68" s="86" t="s">
        <v>216</v>
      </c>
      <c r="U68" s="90" t="s">
        <v>294</v>
      </c>
      <c r="V68" s="90" t="s">
        <v>294</v>
      </c>
      <c r="W68" s="88">
        <v>43727.76834490741</v>
      </c>
      <c r="X68" s="90" t="s">
        <v>337</v>
      </c>
      <c r="Y68" s="86"/>
      <c r="Z68" s="86"/>
      <c r="AA68" s="92" t="s">
        <v>378</v>
      </c>
      <c r="AB68" s="86"/>
      <c r="AC68" s="86" t="b">
        <v>0</v>
      </c>
      <c r="AD68" s="86">
        <v>0</v>
      </c>
      <c r="AE68" s="92" t="s">
        <v>391</v>
      </c>
      <c r="AF68" s="86" t="b">
        <v>0</v>
      </c>
      <c r="AG68" s="86" t="s">
        <v>392</v>
      </c>
      <c r="AH68" s="86"/>
      <c r="AI68" s="92" t="s">
        <v>391</v>
      </c>
      <c r="AJ68" s="86" t="b">
        <v>0</v>
      </c>
      <c r="AK68" s="86">
        <v>0</v>
      </c>
      <c r="AL68" s="92" t="s">
        <v>391</v>
      </c>
      <c r="AM68" s="86" t="s">
        <v>395</v>
      </c>
      <c r="AN68" s="86" t="b">
        <v>0</v>
      </c>
      <c r="AO68" s="92" t="s">
        <v>378</v>
      </c>
      <c r="AP68" s="86" t="s">
        <v>176</v>
      </c>
      <c r="AQ68" s="86">
        <v>0</v>
      </c>
      <c r="AR68" s="86">
        <v>0</v>
      </c>
      <c r="AS68" s="86"/>
      <c r="AT68" s="86"/>
      <c r="AU68" s="86"/>
      <c r="AV68" s="86"/>
      <c r="AW68" s="86"/>
      <c r="AX68" s="86"/>
      <c r="AY68" s="86"/>
      <c r="AZ68" s="86"/>
      <c r="BA68">
        <v>37</v>
      </c>
      <c r="BB68" s="85" t="str">
        <f>REPLACE(INDEX(GroupVertices[Group],MATCH(Edges[[#This Row],[Vertex 1]],GroupVertices[Vertex],0)),1,1,"")</f>
        <v>1</v>
      </c>
      <c r="BC68" s="85" t="str">
        <f>REPLACE(INDEX(GroupVertices[Group],MATCH(Edges[[#This Row],[Vertex 2]],GroupVertices[Vertex],0)),1,1,"")</f>
        <v>1</v>
      </c>
      <c r="BD68" s="51">
        <v>0</v>
      </c>
      <c r="BE68" s="52">
        <v>0</v>
      </c>
      <c r="BF68" s="51">
        <v>0</v>
      </c>
      <c r="BG68" s="52">
        <v>0</v>
      </c>
      <c r="BH68" s="51">
        <v>0</v>
      </c>
      <c r="BI68" s="52">
        <v>0</v>
      </c>
      <c r="BJ68" s="51">
        <v>15</v>
      </c>
      <c r="BK68" s="52">
        <v>100</v>
      </c>
      <c r="BL68" s="51">
        <v>15</v>
      </c>
    </row>
    <row r="69" spans="1:64" ht="45">
      <c r="A69" s="84" t="s">
        <v>214</v>
      </c>
      <c r="B69" s="84" t="s">
        <v>216</v>
      </c>
      <c r="C69" s="53" t="s">
        <v>756</v>
      </c>
      <c r="D69" s="54">
        <v>3</v>
      </c>
      <c r="E69" s="65" t="s">
        <v>136</v>
      </c>
      <c r="F69" s="55">
        <v>35</v>
      </c>
      <c r="G69" s="53"/>
      <c r="H69" s="57"/>
      <c r="I69" s="56"/>
      <c r="J69" s="56"/>
      <c r="K69" s="36" t="s">
        <v>65</v>
      </c>
      <c r="L69" s="83">
        <v>69</v>
      </c>
      <c r="M69" s="83"/>
      <c r="N69" s="63"/>
      <c r="O69" s="86" t="s">
        <v>217</v>
      </c>
      <c r="P69" s="88">
        <v>43728.74391203704</v>
      </c>
      <c r="Q69" s="86" t="s">
        <v>247</v>
      </c>
      <c r="R69" s="86" t="s">
        <v>263</v>
      </c>
      <c r="S69" s="86" t="s">
        <v>266</v>
      </c>
      <c r="T69" s="86" t="s">
        <v>216</v>
      </c>
      <c r="U69" s="90" t="s">
        <v>295</v>
      </c>
      <c r="V69" s="90" t="s">
        <v>295</v>
      </c>
      <c r="W69" s="88">
        <v>43728.74391203704</v>
      </c>
      <c r="X69" s="90" t="s">
        <v>338</v>
      </c>
      <c r="Y69" s="86"/>
      <c r="Z69" s="86"/>
      <c r="AA69" s="92" t="s">
        <v>379</v>
      </c>
      <c r="AB69" s="86"/>
      <c r="AC69" s="86" t="b">
        <v>0</v>
      </c>
      <c r="AD69" s="86">
        <v>0</v>
      </c>
      <c r="AE69" s="92" t="s">
        <v>391</v>
      </c>
      <c r="AF69" s="86" t="b">
        <v>0</v>
      </c>
      <c r="AG69" s="86" t="s">
        <v>392</v>
      </c>
      <c r="AH69" s="86"/>
      <c r="AI69" s="92" t="s">
        <v>391</v>
      </c>
      <c r="AJ69" s="86" t="b">
        <v>0</v>
      </c>
      <c r="AK69" s="86">
        <v>0</v>
      </c>
      <c r="AL69" s="92" t="s">
        <v>391</v>
      </c>
      <c r="AM69" s="86" t="s">
        <v>395</v>
      </c>
      <c r="AN69" s="86" t="b">
        <v>0</v>
      </c>
      <c r="AO69" s="92" t="s">
        <v>379</v>
      </c>
      <c r="AP69" s="86" t="s">
        <v>176</v>
      </c>
      <c r="AQ69" s="86">
        <v>0</v>
      </c>
      <c r="AR69" s="86">
        <v>0</v>
      </c>
      <c r="AS69" s="86"/>
      <c r="AT69" s="86"/>
      <c r="AU69" s="86"/>
      <c r="AV69" s="86"/>
      <c r="AW69" s="86"/>
      <c r="AX69" s="86"/>
      <c r="AY69" s="86"/>
      <c r="AZ69" s="86"/>
      <c r="BA69">
        <v>37</v>
      </c>
      <c r="BB69" s="85" t="str">
        <f>REPLACE(INDEX(GroupVertices[Group],MATCH(Edges[[#This Row],[Vertex 1]],GroupVertices[Vertex],0)),1,1,"")</f>
        <v>1</v>
      </c>
      <c r="BC69" s="85" t="str">
        <f>REPLACE(INDEX(GroupVertices[Group],MATCH(Edges[[#This Row],[Vertex 2]],GroupVertices[Vertex],0)),1,1,"")</f>
        <v>1</v>
      </c>
      <c r="BD69" s="51">
        <v>0</v>
      </c>
      <c r="BE69" s="52">
        <v>0</v>
      </c>
      <c r="BF69" s="51">
        <v>0</v>
      </c>
      <c r="BG69" s="52">
        <v>0</v>
      </c>
      <c r="BH69" s="51">
        <v>0</v>
      </c>
      <c r="BI69" s="52">
        <v>0</v>
      </c>
      <c r="BJ69" s="51">
        <v>15</v>
      </c>
      <c r="BK69" s="52">
        <v>100</v>
      </c>
      <c r="BL69" s="51">
        <v>15</v>
      </c>
    </row>
    <row r="70" spans="1:64" ht="45">
      <c r="A70" s="84" t="s">
        <v>214</v>
      </c>
      <c r="B70" s="84" t="s">
        <v>216</v>
      </c>
      <c r="C70" s="53" t="s">
        <v>756</v>
      </c>
      <c r="D70" s="54">
        <v>3</v>
      </c>
      <c r="E70" s="65" t="s">
        <v>136</v>
      </c>
      <c r="F70" s="55">
        <v>35</v>
      </c>
      <c r="G70" s="53"/>
      <c r="H70" s="57"/>
      <c r="I70" s="56"/>
      <c r="J70" s="56"/>
      <c r="K70" s="36" t="s">
        <v>65</v>
      </c>
      <c r="L70" s="83">
        <v>70</v>
      </c>
      <c r="M70" s="83"/>
      <c r="N70" s="63"/>
      <c r="O70" s="86" t="s">
        <v>217</v>
      </c>
      <c r="P70" s="88">
        <v>43732.769212962965</v>
      </c>
      <c r="Q70" s="86" t="s">
        <v>248</v>
      </c>
      <c r="R70" s="86" t="s">
        <v>263</v>
      </c>
      <c r="S70" s="86" t="s">
        <v>266</v>
      </c>
      <c r="T70" s="86" t="s">
        <v>216</v>
      </c>
      <c r="U70" s="90" t="s">
        <v>296</v>
      </c>
      <c r="V70" s="90" t="s">
        <v>296</v>
      </c>
      <c r="W70" s="88">
        <v>43732.769212962965</v>
      </c>
      <c r="X70" s="90" t="s">
        <v>339</v>
      </c>
      <c r="Y70" s="86"/>
      <c r="Z70" s="86"/>
      <c r="AA70" s="92" t="s">
        <v>380</v>
      </c>
      <c r="AB70" s="86"/>
      <c r="AC70" s="86" t="b">
        <v>0</v>
      </c>
      <c r="AD70" s="86">
        <v>0</v>
      </c>
      <c r="AE70" s="92" t="s">
        <v>391</v>
      </c>
      <c r="AF70" s="86" t="b">
        <v>0</v>
      </c>
      <c r="AG70" s="86" t="s">
        <v>392</v>
      </c>
      <c r="AH70" s="86"/>
      <c r="AI70" s="92" t="s">
        <v>391</v>
      </c>
      <c r="AJ70" s="86" t="b">
        <v>0</v>
      </c>
      <c r="AK70" s="86">
        <v>0</v>
      </c>
      <c r="AL70" s="92" t="s">
        <v>391</v>
      </c>
      <c r="AM70" s="86" t="s">
        <v>395</v>
      </c>
      <c r="AN70" s="86" t="b">
        <v>0</v>
      </c>
      <c r="AO70" s="92" t="s">
        <v>380</v>
      </c>
      <c r="AP70" s="86" t="s">
        <v>176</v>
      </c>
      <c r="AQ70" s="86">
        <v>0</v>
      </c>
      <c r="AR70" s="86">
        <v>0</v>
      </c>
      <c r="AS70" s="86"/>
      <c r="AT70" s="86"/>
      <c r="AU70" s="86"/>
      <c r="AV70" s="86"/>
      <c r="AW70" s="86"/>
      <c r="AX70" s="86"/>
      <c r="AY70" s="86"/>
      <c r="AZ70" s="86"/>
      <c r="BA70">
        <v>37</v>
      </c>
      <c r="BB70" s="85" t="str">
        <f>REPLACE(INDEX(GroupVertices[Group],MATCH(Edges[[#This Row],[Vertex 1]],GroupVertices[Vertex],0)),1,1,"")</f>
        <v>1</v>
      </c>
      <c r="BC70" s="85" t="str">
        <f>REPLACE(INDEX(GroupVertices[Group],MATCH(Edges[[#This Row],[Vertex 2]],GroupVertices[Vertex],0)),1,1,"")</f>
        <v>1</v>
      </c>
      <c r="BD70" s="51">
        <v>0</v>
      </c>
      <c r="BE70" s="52">
        <v>0</v>
      </c>
      <c r="BF70" s="51">
        <v>0</v>
      </c>
      <c r="BG70" s="52">
        <v>0</v>
      </c>
      <c r="BH70" s="51">
        <v>0</v>
      </c>
      <c r="BI70" s="52">
        <v>0</v>
      </c>
      <c r="BJ70" s="51">
        <v>15</v>
      </c>
      <c r="BK70" s="52">
        <v>100</v>
      </c>
      <c r="BL70" s="51">
        <v>15</v>
      </c>
    </row>
    <row r="71" spans="1:64" ht="45">
      <c r="A71" s="84" t="s">
        <v>214</v>
      </c>
      <c r="B71" s="84" t="s">
        <v>216</v>
      </c>
      <c r="C71" s="53" t="s">
        <v>756</v>
      </c>
      <c r="D71" s="54">
        <v>3</v>
      </c>
      <c r="E71" s="65" t="s">
        <v>136</v>
      </c>
      <c r="F71" s="55">
        <v>35</v>
      </c>
      <c r="G71" s="53"/>
      <c r="H71" s="57"/>
      <c r="I71" s="56"/>
      <c r="J71" s="56"/>
      <c r="K71" s="36" t="s">
        <v>65</v>
      </c>
      <c r="L71" s="83">
        <v>71</v>
      </c>
      <c r="M71" s="83"/>
      <c r="N71" s="63"/>
      <c r="O71" s="86" t="s">
        <v>217</v>
      </c>
      <c r="P71" s="88">
        <v>43733.731087962966</v>
      </c>
      <c r="Q71" s="86" t="s">
        <v>249</v>
      </c>
      <c r="R71" s="86" t="s">
        <v>263</v>
      </c>
      <c r="S71" s="86" t="s">
        <v>266</v>
      </c>
      <c r="T71" s="86" t="s">
        <v>216</v>
      </c>
      <c r="U71" s="90" t="s">
        <v>297</v>
      </c>
      <c r="V71" s="90" t="s">
        <v>297</v>
      </c>
      <c r="W71" s="88">
        <v>43733.731087962966</v>
      </c>
      <c r="X71" s="90" t="s">
        <v>340</v>
      </c>
      <c r="Y71" s="86"/>
      <c r="Z71" s="86"/>
      <c r="AA71" s="92" t="s">
        <v>381</v>
      </c>
      <c r="AB71" s="86"/>
      <c r="AC71" s="86" t="b">
        <v>0</v>
      </c>
      <c r="AD71" s="86">
        <v>0</v>
      </c>
      <c r="AE71" s="92" t="s">
        <v>391</v>
      </c>
      <c r="AF71" s="86" t="b">
        <v>0</v>
      </c>
      <c r="AG71" s="86" t="s">
        <v>392</v>
      </c>
      <c r="AH71" s="86"/>
      <c r="AI71" s="92" t="s">
        <v>391</v>
      </c>
      <c r="AJ71" s="86" t="b">
        <v>0</v>
      </c>
      <c r="AK71" s="86">
        <v>0</v>
      </c>
      <c r="AL71" s="92" t="s">
        <v>391</v>
      </c>
      <c r="AM71" s="86" t="s">
        <v>395</v>
      </c>
      <c r="AN71" s="86" t="b">
        <v>0</v>
      </c>
      <c r="AO71" s="92" t="s">
        <v>381</v>
      </c>
      <c r="AP71" s="86" t="s">
        <v>176</v>
      </c>
      <c r="AQ71" s="86">
        <v>0</v>
      </c>
      <c r="AR71" s="86">
        <v>0</v>
      </c>
      <c r="AS71" s="86"/>
      <c r="AT71" s="86"/>
      <c r="AU71" s="86"/>
      <c r="AV71" s="86"/>
      <c r="AW71" s="86"/>
      <c r="AX71" s="86"/>
      <c r="AY71" s="86"/>
      <c r="AZ71" s="86"/>
      <c r="BA71">
        <v>37</v>
      </c>
      <c r="BB71" s="85" t="str">
        <f>REPLACE(INDEX(GroupVertices[Group],MATCH(Edges[[#This Row],[Vertex 1]],GroupVertices[Vertex],0)),1,1,"")</f>
        <v>1</v>
      </c>
      <c r="BC71" s="85" t="str">
        <f>REPLACE(INDEX(GroupVertices[Group],MATCH(Edges[[#This Row],[Vertex 2]],GroupVertices[Vertex],0)),1,1,"")</f>
        <v>1</v>
      </c>
      <c r="BD71" s="51">
        <v>0</v>
      </c>
      <c r="BE71" s="52">
        <v>0</v>
      </c>
      <c r="BF71" s="51">
        <v>0</v>
      </c>
      <c r="BG71" s="52">
        <v>0</v>
      </c>
      <c r="BH71" s="51">
        <v>0</v>
      </c>
      <c r="BI71" s="52">
        <v>0</v>
      </c>
      <c r="BJ71" s="51">
        <v>15</v>
      </c>
      <c r="BK71" s="52">
        <v>100</v>
      </c>
      <c r="BL71" s="51">
        <v>15</v>
      </c>
    </row>
    <row r="72" spans="1:64" ht="45">
      <c r="A72" s="84" t="s">
        <v>214</v>
      </c>
      <c r="B72" s="84" t="s">
        <v>216</v>
      </c>
      <c r="C72" s="53" t="s">
        <v>756</v>
      </c>
      <c r="D72" s="54">
        <v>3</v>
      </c>
      <c r="E72" s="65" t="s">
        <v>136</v>
      </c>
      <c r="F72" s="55">
        <v>35</v>
      </c>
      <c r="G72" s="53"/>
      <c r="H72" s="57"/>
      <c r="I72" s="56"/>
      <c r="J72" s="56"/>
      <c r="K72" s="36" t="s">
        <v>65</v>
      </c>
      <c r="L72" s="83">
        <v>72</v>
      </c>
      <c r="M72" s="83"/>
      <c r="N72" s="63"/>
      <c r="O72" s="86" t="s">
        <v>217</v>
      </c>
      <c r="P72" s="88">
        <v>43734.756886574076</v>
      </c>
      <c r="Q72" s="86" t="s">
        <v>250</v>
      </c>
      <c r="R72" s="86" t="s">
        <v>263</v>
      </c>
      <c r="S72" s="86" t="s">
        <v>266</v>
      </c>
      <c r="T72" s="86" t="s">
        <v>216</v>
      </c>
      <c r="U72" s="90" t="s">
        <v>298</v>
      </c>
      <c r="V72" s="90" t="s">
        <v>298</v>
      </c>
      <c r="W72" s="88">
        <v>43734.756886574076</v>
      </c>
      <c r="X72" s="90" t="s">
        <v>341</v>
      </c>
      <c r="Y72" s="86"/>
      <c r="Z72" s="86"/>
      <c r="AA72" s="92" t="s">
        <v>382</v>
      </c>
      <c r="AB72" s="86"/>
      <c r="AC72" s="86" t="b">
        <v>0</v>
      </c>
      <c r="AD72" s="86">
        <v>0</v>
      </c>
      <c r="AE72" s="92" t="s">
        <v>391</v>
      </c>
      <c r="AF72" s="86" t="b">
        <v>0</v>
      </c>
      <c r="AG72" s="86" t="s">
        <v>392</v>
      </c>
      <c r="AH72" s="86"/>
      <c r="AI72" s="92" t="s">
        <v>391</v>
      </c>
      <c r="AJ72" s="86" t="b">
        <v>0</v>
      </c>
      <c r="AK72" s="86">
        <v>0</v>
      </c>
      <c r="AL72" s="92" t="s">
        <v>391</v>
      </c>
      <c r="AM72" s="86" t="s">
        <v>395</v>
      </c>
      <c r="AN72" s="86" t="b">
        <v>0</v>
      </c>
      <c r="AO72" s="92" t="s">
        <v>382</v>
      </c>
      <c r="AP72" s="86" t="s">
        <v>176</v>
      </c>
      <c r="AQ72" s="86">
        <v>0</v>
      </c>
      <c r="AR72" s="86">
        <v>0</v>
      </c>
      <c r="AS72" s="86"/>
      <c r="AT72" s="86"/>
      <c r="AU72" s="86"/>
      <c r="AV72" s="86"/>
      <c r="AW72" s="86"/>
      <c r="AX72" s="86"/>
      <c r="AY72" s="86"/>
      <c r="AZ72" s="86"/>
      <c r="BA72">
        <v>37</v>
      </c>
      <c r="BB72" s="85" t="str">
        <f>REPLACE(INDEX(GroupVertices[Group],MATCH(Edges[[#This Row],[Vertex 1]],GroupVertices[Vertex],0)),1,1,"")</f>
        <v>1</v>
      </c>
      <c r="BC72" s="85" t="str">
        <f>REPLACE(INDEX(GroupVertices[Group],MATCH(Edges[[#This Row],[Vertex 2]],GroupVertices[Vertex],0)),1,1,"")</f>
        <v>1</v>
      </c>
      <c r="BD72" s="51">
        <v>0</v>
      </c>
      <c r="BE72" s="52">
        <v>0</v>
      </c>
      <c r="BF72" s="51">
        <v>0</v>
      </c>
      <c r="BG72" s="52">
        <v>0</v>
      </c>
      <c r="BH72" s="51">
        <v>0</v>
      </c>
      <c r="BI72" s="52">
        <v>0</v>
      </c>
      <c r="BJ72" s="51">
        <v>15</v>
      </c>
      <c r="BK72" s="52">
        <v>100</v>
      </c>
      <c r="BL72" s="51">
        <v>15</v>
      </c>
    </row>
    <row r="73" spans="1:64" ht="45">
      <c r="A73" s="84" t="s">
        <v>214</v>
      </c>
      <c r="B73" s="84" t="s">
        <v>216</v>
      </c>
      <c r="C73" s="53" t="s">
        <v>756</v>
      </c>
      <c r="D73" s="54">
        <v>3</v>
      </c>
      <c r="E73" s="65" t="s">
        <v>136</v>
      </c>
      <c r="F73" s="55">
        <v>35</v>
      </c>
      <c r="G73" s="53"/>
      <c r="H73" s="57"/>
      <c r="I73" s="56"/>
      <c r="J73" s="56"/>
      <c r="K73" s="36" t="s">
        <v>65</v>
      </c>
      <c r="L73" s="83">
        <v>73</v>
      </c>
      <c r="M73" s="83"/>
      <c r="N73" s="63"/>
      <c r="O73" s="86" t="s">
        <v>217</v>
      </c>
      <c r="P73" s="88">
        <v>43735.74125</v>
      </c>
      <c r="Q73" s="86" t="s">
        <v>251</v>
      </c>
      <c r="R73" s="86" t="s">
        <v>263</v>
      </c>
      <c r="S73" s="86" t="s">
        <v>266</v>
      </c>
      <c r="T73" s="86" t="s">
        <v>216</v>
      </c>
      <c r="U73" s="90" t="s">
        <v>299</v>
      </c>
      <c r="V73" s="90" t="s">
        <v>299</v>
      </c>
      <c r="W73" s="88">
        <v>43735.74125</v>
      </c>
      <c r="X73" s="90" t="s">
        <v>342</v>
      </c>
      <c r="Y73" s="86"/>
      <c r="Z73" s="86"/>
      <c r="AA73" s="92" t="s">
        <v>383</v>
      </c>
      <c r="AB73" s="86"/>
      <c r="AC73" s="86" t="b">
        <v>0</v>
      </c>
      <c r="AD73" s="86">
        <v>0</v>
      </c>
      <c r="AE73" s="92" t="s">
        <v>391</v>
      </c>
      <c r="AF73" s="86" t="b">
        <v>0</v>
      </c>
      <c r="AG73" s="86" t="s">
        <v>392</v>
      </c>
      <c r="AH73" s="86"/>
      <c r="AI73" s="92" t="s">
        <v>391</v>
      </c>
      <c r="AJ73" s="86" t="b">
        <v>0</v>
      </c>
      <c r="AK73" s="86">
        <v>0</v>
      </c>
      <c r="AL73" s="92" t="s">
        <v>391</v>
      </c>
      <c r="AM73" s="86" t="s">
        <v>395</v>
      </c>
      <c r="AN73" s="86" t="b">
        <v>0</v>
      </c>
      <c r="AO73" s="92" t="s">
        <v>383</v>
      </c>
      <c r="AP73" s="86" t="s">
        <v>176</v>
      </c>
      <c r="AQ73" s="86">
        <v>0</v>
      </c>
      <c r="AR73" s="86">
        <v>0</v>
      </c>
      <c r="AS73" s="86"/>
      <c r="AT73" s="86"/>
      <c r="AU73" s="86"/>
      <c r="AV73" s="86"/>
      <c r="AW73" s="86"/>
      <c r="AX73" s="86"/>
      <c r="AY73" s="86"/>
      <c r="AZ73" s="86"/>
      <c r="BA73">
        <v>37</v>
      </c>
      <c r="BB73" s="85" t="str">
        <f>REPLACE(INDEX(GroupVertices[Group],MATCH(Edges[[#This Row],[Vertex 1]],GroupVertices[Vertex],0)),1,1,"")</f>
        <v>1</v>
      </c>
      <c r="BC73" s="85" t="str">
        <f>REPLACE(INDEX(GroupVertices[Group],MATCH(Edges[[#This Row],[Vertex 2]],GroupVertices[Vertex],0)),1,1,"")</f>
        <v>1</v>
      </c>
      <c r="BD73" s="51">
        <v>0</v>
      </c>
      <c r="BE73" s="52">
        <v>0</v>
      </c>
      <c r="BF73" s="51">
        <v>0</v>
      </c>
      <c r="BG73" s="52">
        <v>0</v>
      </c>
      <c r="BH73" s="51">
        <v>0</v>
      </c>
      <c r="BI73" s="52">
        <v>0</v>
      </c>
      <c r="BJ73" s="51">
        <v>15</v>
      </c>
      <c r="BK73" s="52">
        <v>100</v>
      </c>
      <c r="BL73" s="51">
        <v>15</v>
      </c>
    </row>
    <row r="74" spans="1:64" ht="45">
      <c r="A74" s="84" t="s">
        <v>214</v>
      </c>
      <c r="B74" s="84" t="s">
        <v>216</v>
      </c>
      <c r="C74" s="53" t="s">
        <v>756</v>
      </c>
      <c r="D74" s="54">
        <v>3</v>
      </c>
      <c r="E74" s="65" t="s">
        <v>136</v>
      </c>
      <c r="F74" s="55">
        <v>35</v>
      </c>
      <c r="G74" s="53"/>
      <c r="H74" s="57"/>
      <c r="I74" s="56"/>
      <c r="J74" s="56"/>
      <c r="K74" s="36" t="s">
        <v>65</v>
      </c>
      <c r="L74" s="83">
        <v>74</v>
      </c>
      <c r="M74" s="83"/>
      <c r="N74" s="63"/>
      <c r="O74" s="86" t="s">
        <v>217</v>
      </c>
      <c r="P74" s="88">
        <v>43742.76346064815</v>
      </c>
      <c r="Q74" s="86" t="s">
        <v>252</v>
      </c>
      <c r="R74" s="86" t="s">
        <v>263</v>
      </c>
      <c r="S74" s="86" t="s">
        <v>266</v>
      </c>
      <c r="T74" s="86" t="s">
        <v>216</v>
      </c>
      <c r="U74" s="90" t="s">
        <v>300</v>
      </c>
      <c r="V74" s="90" t="s">
        <v>300</v>
      </c>
      <c r="W74" s="88">
        <v>43742.76346064815</v>
      </c>
      <c r="X74" s="90" t="s">
        <v>343</v>
      </c>
      <c r="Y74" s="86"/>
      <c r="Z74" s="86"/>
      <c r="AA74" s="92" t="s">
        <v>384</v>
      </c>
      <c r="AB74" s="86"/>
      <c r="AC74" s="86" t="b">
        <v>0</v>
      </c>
      <c r="AD74" s="86">
        <v>0</v>
      </c>
      <c r="AE74" s="92" t="s">
        <v>391</v>
      </c>
      <c r="AF74" s="86" t="b">
        <v>0</v>
      </c>
      <c r="AG74" s="86" t="s">
        <v>392</v>
      </c>
      <c r="AH74" s="86"/>
      <c r="AI74" s="92" t="s">
        <v>391</v>
      </c>
      <c r="AJ74" s="86" t="b">
        <v>0</v>
      </c>
      <c r="AK74" s="86">
        <v>0</v>
      </c>
      <c r="AL74" s="92" t="s">
        <v>391</v>
      </c>
      <c r="AM74" s="86" t="s">
        <v>395</v>
      </c>
      <c r="AN74" s="86" t="b">
        <v>0</v>
      </c>
      <c r="AO74" s="92" t="s">
        <v>384</v>
      </c>
      <c r="AP74" s="86" t="s">
        <v>176</v>
      </c>
      <c r="AQ74" s="86">
        <v>0</v>
      </c>
      <c r="AR74" s="86">
        <v>0</v>
      </c>
      <c r="AS74" s="86"/>
      <c r="AT74" s="86"/>
      <c r="AU74" s="86"/>
      <c r="AV74" s="86"/>
      <c r="AW74" s="86"/>
      <c r="AX74" s="86"/>
      <c r="AY74" s="86"/>
      <c r="AZ74" s="86"/>
      <c r="BA74">
        <v>37</v>
      </c>
      <c r="BB74" s="85" t="str">
        <f>REPLACE(INDEX(GroupVertices[Group],MATCH(Edges[[#This Row],[Vertex 1]],GroupVertices[Vertex],0)),1,1,"")</f>
        <v>1</v>
      </c>
      <c r="BC74" s="85" t="str">
        <f>REPLACE(INDEX(GroupVertices[Group],MATCH(Edges[[#This Row],[Vertex 2]],GroupVertices[Vertex],0)),1,1,"")</f>
        <v>1</v>
      </c>
      <c r="BD74" s="51">
        <v>0</v>
      </c>
      <c r="BE74" s="52">
        <v>0</v>
      </c>
      <c r="BF74" s="51">
        <v>0</v>
      </c>
      <c r="BG74" s="52">
        <v>0</v>
      </c>
      <c r="BH74" s="51">
        <v>0</v>
      </c>
      <c r="BI74" s="52">
        <v>0</v>
      </c>
      <c r="BJ74" s="51">
        <v>15</v>
      </c>
      <c r="BK74" s="52">
        <v>100</v>
      </c>
      <c r="BL74" s="51">
        <v>15</v>
      </c>
    </row>
    <row r="75" spans="1:64" ht="45">
      <c r="A75" s="84" t="s">
        <v>214</v>
      </c>
      <c r="B75" s="84" t="s">
        <v>216</v>
      </c>
      <c r="C75" s="53" t="s">
        <v>756</v>
      </c>
      <c r="D75" s="54">
        <v>3</v>
      </c>
      <c r="E75" s="65" t="s">
        <v>136</v>
      </c>
      <c r="F75" s="55">
        <v>35</v>
      </c>
      <c r="G75" s="53"/>
      <c r="H75" s="57"/>
      <c r="I75" s="56"/>
      <c r="J75" s="56"/>
      <c r="K75" s="36" t="s">
        <v>65</v>
      </c>
      <c r="L75" s="83">
        <v>75</v>
      </c>
      <c r="M75" s="83"/>
      <c r="N75" s="63"/>
      <c r="O75" s="86" t="s">
        <v>217</v>
      </c>
      <c r="P75" s="88">
        <v>43743.74550925926</v>
      </c>
      <c r="Q75" s="86" t="s">
        <v>253</v>
      </c>
      <c r="R75" s="86" t="s">
        <v>263</v>
      </c>
      <c r="S75" s="86" t="s">
        <v>266</v>
      </c>
      <c r="T75" s="86" t="s">
        <v>216</v>
      </c>
      <c r="U75" s="90" t="s">
        <v>301</v>
      </c>
      <c r="V75" s="90" t="s">
        <v>301</v>
      </c>
      <c r="W75" s="88">
        <v>43743.74550925926</v>
      </c>
      <c r="X75" s="90" t="s">
        <v>344</v>
      </c>
      <c r="Y75" s="86"/>
      <c r="Z75" s="86"/>
      <c r="AA75" s="92" t="s">
        <v>385</v>
      </c>
      <c r="AB75" s="86"/>
      <c r="AC75" s="86" t="b">
        <v>0</v>
      </c>
      <c r="AD75" s="86">
        <v>0</v>
      </c>
      <c r="AE75" s="92" t="s">
        <v>391</v>
      </c>
      <c r="AF75" s="86" t="b">
        <v>0</v>
      </c>
      <c r="AG75" s="86" t="s">
        <v>392</v>
      </c>
      <c r="AH75" s="86"/>
      <c r="AI75" s="92" t="s">
        <v>391</v>
      </c>
      <c r="AJ75" s="86" t="b">
        <v>0</v>
      </c>
      <c r="AK75" s="86">
        <v>0</v>
      </c>
      <c r="AL75" s="92" t="s">
        <v>391</v>
      </c>
      <c r="AM75" s="86" t="s">
        <v>395</v>
      </c>
      <c r="AN75" s="86" t="b">
        <v>0</v>
      </c>
      <c r="AO75" s="92" t="s">
        <v>385</v>
      </c>
      <c r="AP75" s="86" t="s">
        <v>176</v>
      </c>
      <c r="AQ75" s="86">
        <v>0</v>
      </c>
      <c r="AR75" s="86">
        <v>0</v>
      </c>
      <c r="AS75" s="86"/>
      <c r="AT75" s="86"/>
      <c r="AU75" s="86"/>
      <c r="AV75" s="86"/>
      <c r="AW75" s="86"/>
      <c r="AX75" s="86"/>
      <c r="AY75" s="86"/>
      <c r="AZ75" s="86"/>
      <c r="BA75">
        <v>37</v>
      </c>
      <c r="BB75" s="85" t="str">
        <f>REPLACE(INDEX(GroupVertices[Group],MATCH(Edges[[#This Row],[Vertex 1]],GroupVertices[Vertex],0)),1,1,"")</f>
        <v>1</v>
      </c>
      <c r="BC75" s="85" t="str">
        <f>REPLACE(INDEX(GroupVertices[Group],MATCH(Edges[[#This Row],[Vertex 2]],GroupVertices[Vertex],0)),1,1,"")</f>
        <v>1</v>
      </c>
      <c r="BD75" s="51">
        <v>0</v>
      </c>
      <c r="BE75" s="52">
        <v>0</v>
      </c>
      <c r="BF75" s="51">
        <v>0</v>
      </c>
      <c r="BG75" s="52">
        <v>0</v>
      </c>
      <c r="BH75" s="51">
        <v>0</v>
      </c>
      <c r="BI75" s="52">
        <v>0</v>
      </c>
      <c r="BJ75" s="51">
        <v>15</v>
      </c>
      <c r="BK75" s="52">
        <v>100</v>
      </c>
      <c r="BL75" s="51">
        <v>15</v>
      </c>
    </row>
    <row r="76" spans="1:64" ht="45">
      <c r="A76" s="84" t="s">
        <v>214</v>
      </c>
      <c r="B76" s="84" t="s">
        <v>216</v>
      </c>
      <c r="C76" s="53" t="s">
        <v>756</v>
      </c>
      <c r="D76" s="54">
        <v>3</v>
      </c>
      <c r="E76" s="65" t="s">
        <v>136</v>
      </c>
      <c r="F76" s="55">
        <v>35</v>
      </c>
      <c r="G76" s="53"/>
      <c r="H76" s="57"/>
      <c r="I76" s="56"/>
      <c r="J76" s="56"/>
      <c r="K76" s="36" t="s">
        <v>65</v>
      </c>
      <c r="L76" s="83">
        <v>76</v>
      </c>
      <c r="M76" s="83"/>
      <c r="N76" s="63"/>
      <c r="O76" s="86" t="s">
        <v>217</v>
      </c>
      <c r="P76" s="88">
        <v>43744.73762731482</v>
      </c>
      <c r="Q76" s="86" t="s">
        <v>254</v>
      </c>
      <c r="R76" s="86" t="s">
        <v>263</v>
      </c>
      <c r="S76" s="86" t="s">
        <v>266</v>
      </c>
      <c r="T76" s="86" t="s">
        <v>216</v>
      </c>
      <c r="U76" s="90" t="s">
        <v>302</v>
      </c>
      <c r="V76" s="90" t="s">
        <v>302</v>
      </c>
      <c r="W76" s="88">
        <v>43744.73762731482</v>
      </c>
      <c r="X76" s="90" t="s">
        <v>345</v>
      </c>
      <c r="Y76" s="86"/>
      <c r="Z76" s="86"/>
      <c r="AA76" s="92" t="s">
        <v>386</v>
      </c>
      <c r="AB76" s="86"/>
      <c r="AC76" s="86" t="b">
        <v>0</v>
      </c>
      <c r="AD76" s="86">
        <v>0</v>
      </c>
      <c r="AE76" s="92" t="s">
        <v>391</v>
      </c>
      <c r="AF76" s="86" t="b">
        <v>0</v>
      </c>
      <c r="AG76" s="86" t="s">
        <v>392</v>
      </c>
      <c r="AH76" s="86"/>
      <c r="AI76" s="92" t="s">
        <v>391</v>
      </c>
      <c r="AJ76" s="86" t="b">
        <v>0</v>
      </c>
      <c r="AK76" s="86">
        <v>0</v>
      </c>
      <c r="AL76" s="92" t="s">
        <v>391</v>
      </c>
      <c r="AM76" s="86" t="s">
        <v>395</v>
      </c>
      <c r="AN76" s="86" t="b">
        <v>0</v>
      </c>
      <c r="AO76" s="92" t="s">
        <v>386</v>
      </c>
      <c r="AP76" s="86" t="s">
        <v>176</v>
      </c>
      <c r="AQ76" s="86">
        <v>0</v>
      </c>
      <c r="AR76" s="86">
        <v>0</v>
      </c>
      <c r="AS76" s="86"/>
      <c r="AT76" s="86"/>
      <c r="AU76" s="86"/>
      <c r="AV76" s="86"/>
      <c r="AW76" s="86"/>
      <c r="AX76" s="86"/>
      <c r="AY76" s="86"/>
      <c r="AZ76" s="86"/>
      <c r="BA76">
        <v>37</v>
      </c>
      <c r="BB76" s="85" t="str">
        <f>REPLACE(INDEX(GroupVertices[Group],MATCH(Edges[[#This Row],[Vertex 1]],GroupVertices[Vertex],0)),1,1,"")</f>
        <v>1</v>
      </c>
      <c r="BC76" s="85" t="str">
        <f>REPLACE(INDEX(GroupVertices[Group],MATCH(Edges[[#This Row],[Vertex 2]],GroupVertices[Vertex],0)),1,1,"")</f>
        <v>1</v>
      </c>
      <c r="BD76" s="51">
        <v>0</v>
      </c>
      <c r="BE76" s="52">
        <v>0</v>
      </c>
      <c r="BF76" s="51">
        <v>0</v>
      </c>
      <c r="BG76" s="52">
        <v>0</v>
      </c>
      <c r="BH76" s="51">
        <v>0</v>
      </c>
      <c r="BI76" s="52">
        <v>0</v>
      </c>
      <c r="BJ76" s="51">
        <v>15</v>
      </c>
      <c r="BK76" s="52">
        <v>100</v>
      </c>
      <c r="BL76" s="51">
        <v>15</v>
      </c>
    </row>
    <row r="77" spans="1:64" ht="45">
      <c r="A77" s="84" t="s">
        <v>214</v>
      </c>
      <c r="B77" s="84" t="s">
        <v>216</v>
      </c>
      <c r="C77" s="53" t="s">
        <v>756</v>
      </c>
      <c r="D77" s="54">
        <v>3</v>
      </c>
      <c r="E77" s="65" t="s">
        <v>136</v>
      </c>
      <c r="F77" s="55">
        <v>35</v>
      </c>
      <c r="G77" s="53"/>
      <c r="H77" s="57"/>
      <c r="I77" s="56"/>
      <c r="J77" s="56"/>
      <c r="K77" s="36" t="s">
        <v>65</v>
      </c>
      <c r="L77" s="83">
        <v>77</v>
      </c>
      <c r="M77" s="83"/>
      <c r="N77" s="63"/>
      <c r="O77" s="86" t="s">
        <v>217</v>
      </c>
      <c r="P77" s="88">
        <v>43745.753333333334</v>
      </c>
      <c r="Q77" s="86" t="s">
        <v>255</v>
      </c>
      <c r="R77" s="86" t="s">
        <v>263</v>
      </c>
      <c r="S77" s="86" t="s">
        <v>266</v>
      </c>
      <c r="T77" s="86" t="s">
        <v>216</v>
      </c>
      <c r="U77" s="90" t="s">
        <v>303</v>
      </c>
      <c r="V77" s="90" t="s">
        <v>303</v>
      </c>
      <c r="W77" s="88">
        <v>43745.753333333334</v>
      </c>
      <c r="X77" s="90" t="s">
        <v>346</v>
      </c>
      <c r="Y77" s="86"/>
      <c r="Z77" s="86"/>
      <c r="AA77" s="92" t="s">
        <v>387</v>
      </c>
      <c r="AB77" s="86"/>
      <c r="AC77" s="86" t="b">
        <v>0</v>
      </c>
      <c r="AD77" s="86">
        <v>0</v>
      </c>
      <c r="AE77" s="92" t="s">
        <v>391</v>
      </c>
      <c r="AF77" s="86" t="b">
        <v>0</v>
      </c>
      <c r="AG77" s="86" t="s">
        <v>392</v>
      </c>
      <c r="AH77" s="86"/>
      <c r="AI77" s="92" t="s">
        <v>391</v>
      </c>
      <c r="AJ77" s="86" t="b">
        <v>0</v>
      </c>
      <c r="AK77" s="86">
        <v>0</v>
      </c>
      <c r="AL77" s="92" t="s">
        <v>391</v>
      </c>
      <c r="AM77" s="86" t="s">
        <v>395</v>
      </c>
      <c r="AN77" s="86" t="b">
        <v>0</v>
      </c>
      <c r="AO77" s="92" t="s">
        <v>387</v>
      </c>
      <c r="AP77" s="86" t="s">
        <v>176</v>
      </c>
      <c r="AQ77" s="86">
        <v>0</v>
      </c>
      <c r="AR77" s="86">
        <v>0</v>
      </c>
      <c r="AS77" s="86"/>
      <c r="AT77" s="86"/>
      <c r="AU77" s="86"/>
      <c r="AV77" s="86"/>
      <c r="AW77" s="86"/>
      <c r="AX77" s="86"/>
      <c r="AY77" s="86"/>
      <c r="AZ77" s="86"/>
      <c r="BA77">
        <v>37</v>
      </c>
      <c r="BB77" s="85" t="str">
        <f>REPLACE(INDEX(GroupVertices[Group],MATCH(Edges[[#This Row],[Vertex 1]],GroupVertices[Vertex],0)),1,1,"")</f>
        <v>1</v>
      </c>
      <c r="BC77" s="85" t="str">
        <f>REPLACE(INDEX(GroupVertices[Group],MATCH(Edges[[#This Row],[Vertex 2]],GroupVertices[Vertex],0)),1,1,"")</f>
        <v>1</v>
      </c>
      <c r="BD77" s="51">
        <v>0</v>
      </c>
      <c r="BE77" s="52">
        <v>0</v>
      </c>
      <c r="BF77" s="51">
        <v>0</v>
      </c>
      <c r="BG77" s="52">
        <v>0</v>
      </c>
      <c r="BH77" s="51">
        <v>0</v>
      </c>
      <c r="BI77" s="52">
        <v>0</v>
      </c>
      <c r="BJ77" s="51">
        <v>13</v>
      </c>
      <c r="BK77" s="52">
        <v>100</v>
      </c>
      <c r="BL77" s="51">
        <v>13</v>
      </c>
    </row>
    <row r="78" spans="1:64" ht="45">
      <c r="A78" s="84" t="s">
        <v>214</v>
      </c>
      <c r="B78" s="84" t="s">
        <v>216</v>
      </c>
      <c r="C78" s="53" t="s">
        <v>756</v>
      </c>
      <c r="D78" s="54">
        <v>3</v>
      </c>
      <c r="E78" s="65" t="s">
        <v>136</v>
      </c>
      <c r="F78" s="55">
        <v>35</v>
      </c>
      <c r="G78" s="53"/>
      <c r="H78" s="57"/>
      <c r="I78" s="56"/>
      <c r="J78" s="56"/>
      <c r="K78" s="36" t="s">
        <v>65</v>
      </c>
      <c r="L78" s="83">
        <v>78</v>
      </c>
      <c r="M78" s="83"/>
      <c r="N78" s="63"/>
      <c r="O78" s="86" t="s">
        <v>217</v>
      </c>
      <c r="P78" s="88">
        <v>43746.744409722225</v>
      </c>
      <c r="Q78" s="86" t="s">
        <v>256</v>
      </c>
      <c r="R78" s="86" t="s">
        <v>263</v>
      </c>
      <c r="S78" s="86" t="s">
        <v>266</v>
      </c>
      <c r="T78" s="86" t="s">
        <v>216</v>
      </c>
      <c r="U78" s="90" t="s">
        <v>304</v>
      </c>
      <c r="V78" s="90" t="s">
        <v>304</v>
      </c>
      <c r="W78" s="88">
        <v>43746.744409722225</v>
      </c>
      <c r="X78" s="90" t="s">
        <v>347</v>
      </c>
      <c r="Y78" s="86"/>
      <c r="Z78" s="86"/>
      <c r="AA78" s="92" t="s">
        <v>388</v>
      </c>
      <c r="AB78" s="86"/>
      <c r="AC78" s="86" t="b">
        <v>0</v>
      </c>
      <c r="AD78" s="86">
        <v>0</v>
      </c>
      <c r="AE78" s="92" t="s">
        <v>391</v>
      </c>
      <c r="AF78" s="86" t="b">
        <v>0</v>
      </c>
      <c r="AG78" s="86" t="s">
        <v>392</v>
      </c>
      <c r="AH78" s="86"/>
      <c r="AI78" s="92" t="s">
        <v>391</v>
      </c>
      <c r="AJ78" s="86" t="b">
        <v>0</v>
      </c>
      <c r="AK78" s="86">
        <v>0</v>
      </c>
      <c r="AL78" s="92" t="s">
        <v>391</v>
      </c>
      <c r="AM78" s="86" t="s">
        <v>395</v>
      </c>
      <c r="AN78" s="86" t="b">
        <v>0</v>
      </c>
      <c r="AO78" s="92" t="s">
        <v>388</v>
      </c>
      <c r="AP78" s="86" t="s">
        <v>176</v>
      </c>
      <c r="AQ78" s="86">
        <v>0</v>
      </c>
      <c r="AR78" s="86">
        <v>0</v>
      </c>
      <c r="AS78" s="86"/>
      <c r="AT78" s="86"/>
      <c r="AU78" s="86"/>
      <c r="AV78" s="86"/>
      <c r="AW78" s="86"/>
      <c r="AX78" s="86"/>
      <c r="AY78" s="86"/>
      <c r="AZ78" s="86"/>
      <c r="BA78">
        <v>37</v>
      </c>
      <c r="BB78" s="85" t="str">
        <f>REPLACE(INDEX(GroupVertices[Group],MATCH(Edges[[#This Row],[Vertex 1]],GroupVertices[Vertex],0)),1,1,"")</f>
        <v>1</v>
      </c>
      <c r="BC78" s="85" t="str">
        <f>REPLACE(INDEX(GroupVertices[Group],MATCH(Edges[[#This Row],[Vertex 2]],GroupVertices[Vertex],0)),1,1,"")</f>
        <v>1</v>
      </c>
      <c r="BD78" s="51">
        <v>0</v>
      </c>
      <c r="BE78" s="52">
        <v>0</v>
      </c>
      <c r="BF78" s="51">
        <v>0</v>
      </c>
      <c r="BG78" s="52">
        <v>0</v>
      </c>
      <c r="BH78" s="51">
        <v>0</v>
      </c>
      <c r="BI78" s="52">
        <v>0</v>
      </c>
      <c r="BJ78" s="51">
        <v>15</v>
      </c>
      <c r="BK78" s="52">
        <v>100</v>
      </c>
      <c r="BL78" s="51">
        <v>15</v>
      </c>
    </row>
    <row r="79" spans="1:64" ht="45">
      <c r="A79" s="84" t="s">
        <v>214</v>
      </c>
      <c r="B79" s="84" t="s">
        <v>216</v>
      </c>
      <c r="C79" s="53" t="s">
        <v>756</v>
      </c>
      <c r="D79" s="54">
        <v>3</v>
      </c>
      <c r="E79" s="65" t="s">
        <v>136</v>
      </c>
      <c r="F79" s="55">
        <v>35</v>
      </c>
      <c r="G79" s="53"/>
      <c r="H79" s="57"/>
      <c r="I79" s="56"/>
      <c r="J79" s="56"/>
      <c r="K79" s="36" t="s">
        <v>65</v>
      </c>
      <c r="L79" s="83">
        <v>79</v>
      </c>
      <c r="M79" s="83"/>
      <c r="N79" s="63"/>
      <c r="O79" s="86" t="s">
        <v>217</v>
      </c>
      <c r="P79" s="88">
        <v>43747.75047453704</v>
      </c>
      <c r="Q79" s="86" t="s">
        <v>257</v>
      </c>
      <c r="R79" s="86" t="s">
        <v>263</v>
      </c>
      <c r="S79" s="86" t="s">
        <v>266</v>
      </c>
      <c r="T79" s="86" t="s">
        <v>216</v>
      </c>
      <c r="U79" s="90" t="s">
        <v>305</v>
      </c>
      <c r="V79" s="90" t="s">
        <v>305</v>
      </c>
      <c r="W79" s="88">
        <v>43747.75047453704</v>
      </c>
      <c r="X79" s="90" t="s">
        <v>348</v>
      </c>
      <c r="Y79" s="86"/>
      <c r="Z79" s="86"/>
      <c r="AA79" s="92" t="s">
        <v>389</v>
      </c>
      <c r="AB79" s="86"/>
      <c r="AC79" s="86" t="b">
        <v>0</v>
      </c>
      <c r="AD79" s="86">
        <v>0</v>
      </c>
      <c r="AE79" s="92" t="s">
        <v>391</v>
      </c>
      <c r="AF79" s="86" t="b">
        <v>0</v>
      </c>
      <c r="AG79" s="86" t="s">
        <v>392</v>
      </c>
      <c r="AH79" s="86"/>
      <c r="AI79" s="92" t="s">
        <v>391</v>
      </c>
      <c r="AJ79" s="86" t="b">
        <v>0</v>
      </c>
      <c r="AK79" s="86">
        <v>0</v>
      </c>
      <c r="AL79" s="92" t="s">
        <v>391</v>
      </c>
      <c r="AM79" s="86" t="s">
        <v>395</v>
      </c>
      <c r="AN79" s="86" t="b">
        <v>0</v>
      </c>
      <c r="AO79" s="92" t="s">
        <v>389</v>
      </c>
      <c r="AP79" s="86" t="s">
        <v>176</v>
      </c>
      <c r="AQ79" s="86">
        <v>0</v>
      </c>
      <c r="AR79" s="86">
        <v>0</v>
      </c>
      <c r="AS79" s="86"/>
      <c r="AT79" s="86"/>
      <c r="AU79" s="86"/>
      <c r="AV79" s="86"/>
      <c r="AW79" s="86"/>
      <c r="AX79" s="86"/>
      <c r="AY79" s="86"/>
      <c r="AZ79" s="86"/>
      <c r="BA79">
        <v>37</v>
      </c>
      <c r="BB79" s="85" t="str">
        <f>REPLACE(INDEX(GroupVertices[Group],MATCH(Edges[[#This Row],[Vertex 1]],GroupVertices[Vertex],0)),1,1,"")</f>
        <v>1</v>
      </c>
      <c r="BC79" s="85" t="str">
        <f>REPLACE(INDEX(GroupVertices[Group],MATCH(Edges[[#This Row],[Vertex 2]],GroupVertices[Vertex],0)),1,1,"")</f>
        <v>1</v>
      </c>
      <c r="BD79" s="51">
        <v>0</v>
      </c>
      <c r="BE79" s="52">
        <v>0</v>
      </c>
      <c r="BF79" s="51">
        <v>0</v>
      </c>
      <c r="BG79" s="52">
        <v>0</v>
      </c>
      <c r="BH79" s="51">
        <v>0</v>
      </c>
      <c r="BI79" s="52">
        <v>0</v>
      </c>
      <c r="BJ79" s="51">
        <v>15</v>
      </c>
      <c r="BK79" s="52">
        <v>100</v>
      </c>
      <c r="BL79" s="51">
        <v>15</v>
      </c>
    </row>
    <row r="80" spans="1:64" ht="45">
      <c r="A80" s="84" t="s">
        <v>214</v>
      </c>
      <c r="B80" s="84" t="s">
        <v>216</v>
      </c>
      <c r="C80" s="53" t="s">
        <v>756</v>
      </c>
      <c r="D80" s="54">
        <v>3</v>
      </c>
      <c r="E80" s="65" t="s">
        <v>136</v>
      </c>
      <c r="F80" s="55">
        <v>35</v>
      </c>
      <c r="G80" s="53"/>
      <c r="H80" s="57"/>
      <c r="I80" s="56"/>
      <c r="J80" s="56"/>
      <c r="K80" s="36" t="s">
        <v>65</v>
      </c>
      <c r="L80" s="83">
        <v>80</v>
      </c>
      <c r="M80" s="83"/>
      <c r="N80" s="63"/>
      <c r="O80" s="86" t="s">
        <v>217</v>
      </c>
      <c r="P80" s="88">
        <v>43748.76725694445</v>
      </c>
      <c r="Q80" s="86" t="s">
        <v>258</v>
      </c>
      <c r="R80" s="86" t="s">
        <v>263</v>
      </c>
      <c r="S80" s="86" t="s">
        <v>266</v>
      </c>
      <c r="T80" s="86" t="s">
        <v>216</v>
      </c>
      <c r="U80" s="90" t="s">
        <v>306</v>
      </c>
      <c r="V80" s="90" t="s">
        <v>306</v>
      </c>
      <c r="W80" s="88">
        <v>43748.76725694445</v>
      </c>
      <c r="X80" s="90" t="s">
        <v>349</v>
      </c>
      <c r="Y80" s="86"/>
      <c r="Z80" s="86"/>
      <c r="AA80" s="92" t="s">
        <v>390</v>
      </c>
      <c r="AB80" s="86"/>
      <c r="AC80" s="86" t="b">
        <v>0</v>
      </c>
      <c r="AD80" s="86">
        <v>0</v>
      </c>
      <c r="AE80" s="92" t="s">
        <v>391</v>
      </c>
      <c r="AF80" s="86" t="b">
        <v>0</v>
      </c>
      <c r="AG80" s="86" t="s">
        <v>392</v>
      </c>
      <c r="AH80" s="86"/>
      <c r="AI80" s="92" t="s">
        <v>391</v>
      </c>
      <c r="AJ80" s="86" t="b">
        <v>0</v>
      </c>
      <c r="AK80" s="86">
        <v>0</v>
      </c>
      <c r="AL80" s="92" t="s">
        <v>391</v>
      </c>
      <c r="AM80" s="86" t="s">
        <v>395</v>
      </c>
      <c r="AN80" s="86" t="b">
        <v>0</v>
      </c>
      <c r="AO80" s="92" t="s">
        <v>390</v>
      </c>
      <c r="AP80" s="86" t="s">
        <v>176</v>
      </c>
      <c r="AQ80" s="86">
        <v>0</v>
      </c>
      <c r="AR80" s="86">
        <v>0</v>
      </c>
      <c r="AS80" s="86"/>
      <c r="AT80" s="86"/>
      <c r="AU80" s="86"/>
      <c r="AV80" s="86"/>
      <c r="AW80" s="86"/>
      <c r="AX80" s="86"/>
      <c r="AY80" s="86"/>
      <c r="AZ80" s="86"/>
      <c r="BA80">
        <v>37</v>
      </c>
      <c r="BB80" s="85" t="str">
        <f>REPLACE(INDEX(GroupVertices[Group],MATCH(Edges[[#This Row],[Vertex 1]],GroupVertices[Vertex],0)),1,1,"")</f>
        <v>1</v>
      </c>
      <c r="BC80" s="85" t="str">
        <f>REPLACE(INDEX(GroupVertices[Group],MATCH(Edges[[#This Row],[Vertex 2]],GroupVertices[Vertex],0)),1,1,"")</f>
        <v>1</v>
      </c>
      <c r="BD80" s="51">
        <v>0</v>
      </c>
      <c r="BE80" s="52">
        <v>0</v>
      </c>
      <c r="BF80" s="51">
        <v>0</v>
      </c>
      <c r="BG80" s="52">
        <v>0</v>
      </c>
      <c r="BH80" s="51">
        <v>0</v>
      </c>
      <c r="BI80" s="52">
        <v>0</v>
      </c>
      <c r="BJ80" s="51">
        <v>15</v>
      </c>
      <c r="BK80" s="52">
        <v>100</v>
      </c>
      <c r="BL80"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hyperlinks>
    <hyperlink ref="R3" r:id="rId1" display="https://clicktotweet.com/hJ2bN+"/>
    <hyperlink ref="R4" r:id="rId2" display="https://twitter.com/i/web/status/1181429855709224961"/>
    <hyperlink ref="R5" r:id="rId3" display="https://twitter.com/i/web/status/1181434002084962304"/>
    <hyperlink ref="R6" r:id="rId4" display="https://twitter.com/i/web/status/1181434507402108929"/>
    <hyperlink ref="U7" r:id="rId5" display="https://pbs.twimg.com/media/EBjFqHRXYAIrg6k.jpg"/>
    <hyperlink ref="U8" r:id="rId6" display="https://pbs.twimg.com/media/EBoDgOYWsAEBolJ.jpg"/>
    <hyperlink ref="U9" r:id="rId7" display="https://pbs.twimg.com/media/EBtZNNMXUAU7ov1.jpg"/>
    <hyperlink ref="U10" r:id="rId8" display="https://pbs.twimg.com/media/EBygvwuXUAAArSK.jpg"/>
    <hyperlink ref="U11" r:id="rId9" display="https://pbs.twimg.com/media/EB3qaWGXsAAasb_.jpg"/>
    <hyperlink ref="U12" r:id="rId10" display="https://pbs.twimg.com/media/ECB2C6tW4AML6Ot.jpg"/>
    <hyperlink ref="U13" r:id="rId11" display="https://pbs.twimg.com/media/ECguPXFW4AYCTTq.jpg"/>
    <hyperlink ref="U14" r:id="rId12" display="https://pbs.twimg.com/media/ECl4QhiXUAAx1jN.jpg"/>
    <hyperlink ref="U15" r:id="rId13" display="https://pbs.twimg.com/media/ECrKQOlXoAUQOtP.jpg"/>
    <hyperlink ref="U16" r:id="rId14" display="https://pbs.twimg.com/media/EC1c3k5W4AEkbt8.jpg"/>
    <hyperlink ref="U17" r:id="rId15" display="https://pbs.twimg.com/media/EC6lWGZXoAEcJpB.jpg"/>
    <hyperlink ref="U18" r:id="rId16" display="https://pbs.twimg.com/media/EC_x7RyWwAAiBQ7.jpg"/>
    <hyperlink ref="U19" r:id="rId17" display="https://pbs.twimg.com/media/EDE5s31XUAAvMFO.jpg"/>
    <hyperlink ref="U20" r:id="rId18" display="https://pbs.twimg.com/media/EDJ-SmxWsAAiWJa.jpg"/>
    <hyperlink ref="U21" r:id="rId19" display="https://pbs.twimg.com/media/EDPIc4QX4AMUWJm.jpg"/>
    <hyperlink ref="U22" r:id="rId20" display="https://pbs.twimg.com/media/EDuB9oRWkAUvUGP.jpg"/>
    <hyperlink ref="U23" r:id="rId21" display="https://pbs.twimg.com/media/EDzI7gQWsAEiuEp.jpg"/>
    <hyperlink ref="U24" r:id="rId22" display="https://pbs.twimg.com/media/ED4U1H-W4AA5S8B.jpg"/>
    <hyperlink ref="U25" r:id="rId23" display="https://pbs.twimg.com/media/ED9ftpsXYAAzeNC.jpg"/>
    <hyperlink ref="U26" r:id="rId24" display="https://pbs.twimg.com/media/EECi8uzXoAADkbF.jpg"/>
    <hyperlink ref="U27" r:id="rId25" display="https://pbs.twimg.com/media/EEH3o77VUAEXemE.jpg"/>
    <hyperlink ref="U28" r:id="rId26" display="https://pbs.twimg.com/media/EEcZIC8W4AEp5DC.jpg"/>
    <hyperlink ref="U29" r:id="rId27" display="https://pbs.twimg.com/media/EEhdmg1W4AEJC6B.jpg"/>
    <hyperlink ref="U30" r:id="rId28" display="https://pbs.twimg.com/media/EEr1y6_X4AUc3WY.jpg"/>
    <hyperlink ref="U31" r:id="rId29" display="https://pbs.twimg.com/media/EE2OXiWXoAAVmEB.jpg"/>
    <hyperlink ref="U32" r:id="rId30" display="https://pbs.twimg.com/media/EE7P58_XkAASPdg.jpg"/>
    <hyperlink ref="U33" r:id="rId31" display="https://pbs.twimg.com/media/EFP-mivWkAAUA2a.jpg"/>
    <hyperlink ref="U34" r:id="rId32" display="https://pbs.twimg.com/media/EFU7oHWWkAAcYHq.jpg"/>
    <hyperlink ref="U35" r:id="rId33" display="https://pbs.twimg.com/media/EFaNuL7W4AUZaGh.jpg"/>
    <hyperlink ref="U36" r:id="rId34" display="https://pbs.twimg.com/media/EFfSKDXXkAErUpC.jpg"/>
    <hyperlink ref="U37" r:id="rId35" display="https://pbs.twimg.com/media/EGDcmwVW4AENRnE.jpg"/>
    <hyperlink ref="U38" r:id="rId36" display="https://pbs.twimg.com/media/EGIgR1pWoAYxW5G.jpg"/>
    <hyperlink ref="U39" r:id="rId37" display="https://pbs.twimg.com/media/EGNnRcSWwAEK89X.jpg"/>
    <hyperlink ref="U40" r:id="rId38" display="https://pbs.twimg.com/media/EGS2CYeXkAAp-x9.jpg"/>
    <hyperlink ref="U41" r:id="rId39" display="https://pbs.twimg.com/media/EGX8sBXXoAAcyWu.jpg"/>
    <hyperlink ref="U42" r:id="rId40" display="https://pbs.twimg.com/media/EGdIRlOWwAEbP8Y.jpg"/>
    <hyperlink ref="U43" r:id="rId41" display="https://pbs.twimg.com/media/EGiXZUpWsAAVghJ.jpg"/>
    <hyperlink ref="U44" r:id="rId42" display="https://pbs.twimg.com/media/EBjFqHRXYAIrg6k.jpg"/>
    <hyperlink ref="U45" r:id="rId43" display="https://pbs.twimg.com/media/EBoDgOYWsAEBolJ.jpg"/>
    <hyperlink ref="U46" r:id="rId44" display="https://pbs.twimg.com/media/EBtZNNMXUAU7ov1.jpg"/>
    <hyperlink ref="U47" r:id="rId45" display="https://pbs.twimg.com/media/EBygvwuXUAAArSK.jpg"/>
    <hyperlink ref="U48" r:id="rId46" display="https://pbs.twimg.com/media/EB3qaWGXsAAasb_.jpg"/>
    <hyperlink ref="U49" r:id="rId47" display="https://pbs.twimg.com/media/ECB2C6tW4AML6Ot.jpg"/>
    <hyperlink ref="U50" r:id="rId48" display="https://pbs.twimg.com/media/ECguPXFW4AYCTTq.jpg"/>
    <hyperlink ref="U51" r:id="rId49" display="https://pbs.twimg.com/media/ECl4QhiXUAAx1jN.jpg"/>
    <hyperlink ref="U52" r:id="rId50" display="https://pbs.twimg.com/media/ECrKQOlXoAUQOtP.jpg"/>
    <hyperlink ref="U53" r:id="rId51" display="https://pbs.twimg.com/media/EC1c3k5W4AEkbt8.jpg"/>
    <hyperlink ref="U54" r:id="rId52" display="https://pbs.twimg.com/media/EC6lWGZXoAEcJpB.jpg"/>
    <hyperlink ref="U55" r:id="rId53" display="https://pbs.twimg.com/media/EC_x7RyWwAAiBQ7.jpg"/>
    <hyperlink ref="U56" r:id="rId54" display="https://pbs.twimg.com/media/EDE5s31XUAAvMFO.jpg"/>
    <hyperlink ref="U57" r:id="rId55" display="https://pbs.twimg.com/media/EDJ-SmxWsAAiWJa.jpg"/>
    <hyperlink ref="U58" r:id="rId56" display="https://pbs.twimg.com/media/EDPIc4QX4AMUWJm.jpg"/>
    <hyperlink ref="U59" r:id="rId57" display="https://pbs.twimg.com/media/EDuB9oRWkAUvUGP.jpg"/>
    <hyperlink ref="U60" r:id="rId58" display="https://pbs.twimg.com/media/EDzI7gQWsAEiuEp.jpg"/>
    <hyperlink ref="U61" r:id="rId59" display="https://pbs.twimg.com/media/ED4U1H-W4AA5S8B.jpg"/>
    <hyperlink ref="U62" r:id="rId60" display="https://pbs.twimg.com/media/ED9ftpsXYAAzeNC.jpg"/>
    <hyperlink ref="U63" r:id="rId61" display="https://pbs.twimg.com/media/EECi8uzXoAADkbF.jpg"/>
    <hyperlink ref="U64" r:id="rId62" display="https://pbs.twimg.com/media/EEH3o77VUAEXemE.jpg"/>
    <hyperlink ref="U65" r:id="rId63" display="https://pbs.twimg.com/media/EEcZIC8W4AEp5DC.jpg"/>
    <hyperlink ref="U66" r:id="rId64" display="https://pbs.twimg.com/media/EEhdmg1W4AEJC6B.jpg"/>
    <hyperlink ref="U67" r:id="rId65" display="https://pbs.twimg.com/media/EEr1y6_X4AUc3WY.jpg"/>
    <hyperlink ref="U68" r:id="rId66" display="https://pbs.twimg.com/media/EE2OXiWXoAAVmEB.jpg"/>
    <hyperlink ref="U69" r:id="rId67" display="https://pbs.twimg.com/media/EE7P58_XkAASPdg.jpg"/>
    <hyperlink ref="U70" r:id="rId68" display="https://pbs.twimg.com/media/EFP-mivWkAAUA2a.jpg"/>
    <hyperlink ref="U71" r:id="rId69" display="https://pbs.twimg.com/media/EFU7oHWWkAAcYHq.jpg"/>
    <hyperlink ref="U72" r:id="rId70" display="https://pbs.twimg.com/media/EFaNuL7W4AUZaGh.jpg"/>
    <hyperlink ref="U73" r:id="rId71" display="https://pbs.twimg.com/media/EFfSKDXXkAErUpC.jpg"/>
    <hyperlink ref="U74" r:id="rId72" display="https://pbs.twimg.com/media/EGDcmwVW4AENRnE.jpg"/>
    <hyperlink ref="U75" r:id="rId73" display="https://pbs.twimg.com/media/EGIgR1pWoAYxW5G.jpg"/>
    <hyperlink ref="U76" r:id="rId74" display="https://pbs.twimg.com/media/EGNnRcSWwAEK89X.jpg"/>
    <hyperlink ref="U77" r:id="rId75" display="https://pbs.twimg.com/media/EGS2CYeXkAAp-x9.jpg"/>
    <hyperlink ref="U78" r:id="rId76" display="https://pbs.twimg.com/media/EGX8sBXXoAAcyWu.jpg"/>
    <hyperlink ref="U79" r:id="rId77" display="https://pbs.twimg.com/media/EGdIRlOWwAEbP8Y.jpg"/>
    <hyperlink ref="U80" r:id="rId78" display="https://pbs.twimg.com/media/EGiXZUpWsAAVghJ.jpg"/>
    <hyperlink ref="V3" r:id="rId79" display="http://pbs.twimg.com/profile_images/752700571077849088/-Qiei2oV_normal.jpg"/>
    <hyperlink ref="V4" r:id="rId80" display="http://pbs.twimg.com/profile_images/1151935741867352064/IYmEKYDq_normal.png"/>
    <hyperlink ref="V5" r:id="rId81" display="http://pbs.twimg.com/profile_images/1151935741867352064/IYmEKYDq_normal.png"/>
    <hyperlink ref="V6" r:id="rId82" display="http://pbs.twimg.com/profile_images/1151935741867352064/IYmEKYDq_normal.png"/>
    <hyperlink ref="V7" r:id="rId83" display="https://pbs.twimg.com/media/EBjFqHRXYAIrg6k.jpg"/>
    <hyperlink ref="V8" r:id="rId84" display="https://pbs.twimg.com/media/EBoDgOYWsAEBolJ.jpg"/>
    <hyperlink ref="V9" r:id="rId85" display="https://pbs.twimg.com/media/EBtZNNMXUAU7ov1.jpg"/>
    <hyperlink ref="V10" r:id="rId86" display="https://pbs.twimg.com/media/EBygvwuXUAAArSK.jpg"/>
    <hyperlink ref="V11" r:id="rId87" display="https://pbs.twimg.com/media/EB3qaWGXsAAasb_.jpg"/>
    <hyperlink ref="V12" r:id="rId88" display="https://pbs.twimg.com/media/ECB2C6tW4AML6Ot.jpg"/>
    <hyperlink ref="V13" r:id="rId89" display="https://pbs.twimg.com/media/ECguPXFW4AYCTTq.jpg"/>
    <hyperlink ref="V14" r:id="rId90" display="https://pbs.twimg.com/media/ECl4QhiXUAAx1jN.jpg"/>
    <hyperlink ref="V15" r:id="rId91" display="https://pbs.twimg.com/media/ECrKQOlXoAUQOtP.jpg"/>
    <hyperlink ref="V16" r:id="rId92" display="https://pbs.twimg.com/media/EC1c3k5W4AEkbt8.jpg"/>
    <hyperlink ref="V17" r:id="rId93" display="https://pbs.twimg.com/media/EC6lWGZXoAEcJpB.jpg"/>
    <hyperlink ref="V18" r:id="rId94" display="https://pbs.twimg.com/media/EC_x7RyWwAAiBQ7.jpg"/>
    <hyperlink ref="V19" r:id="rId95" display="https://pbs.twimg.com/media/EDE5s31XUAAvMFO.jpg"/>
    <hyperlink ref="V20" r:id="rId96" display="https://pbs.twimg.com/media/EDJ-SmxWsAAiWJa.jpg"/>
    <hyperlink ref="V21" r:id="rId97" display="https://pbs.twimg.com/media/EDPIc4QX4AMUWJm.jpg"/>
    <hyperlink ref="V22" r:id="rId98" display="https://pbs.twimg.com/media/EDuB9oRWkAUvUGP.jpg"/>
    <hyperlink ref="V23" r:id="rId99" display="https://pbs.twimg.com/media/EDzI7gQWsAEiuEp.jpg"/>
    <hyperlink ref="V24" r:id="rId100" display="https://pbs.twimg.com/media/ED4U1H-W4AA5S8B.jpg"/>
    <hyperlink ref="V25" r:id="rId101" display="https://pbs.twimg.com/media/ED9ftpsXYAAzeNC.jpg"/>
    <hyperlink ref="V26" r:id="rId102" display="https://pbs.twimg.com/media/EECi8uzXoAADkbF.jpg"/>
    <hyperlink ref="V27" r:id="rId103" display="https://pbs.twimg.com/media/EEH3o77VUAEXemE.jpg"/>
    <hyperlink ref="V28" r:id="rId104" display="https://pbs.twimg.com/media/EEcZIC8W4AEp5DC.jpg"/>
    <hyperlink ref="V29" r:id="rId105" display="https://pbs.twimg.com/media/EEhdmg1W4AEJC6B.jpg"/>
    <hyperlink ref="V30" r:id="rId106" display="https://pbs.twimg.com/media/EEr1y6_X4AUc3WY.jpg"/>
    <hyperlink ref="V31" r:id="rId107" display="https://pbs.twimg.com/media/EE2OXiWXoAAVmEB.jpg"/>
    <hyperlink ref="V32" r:id="rId108" display="https://pbs.twimg.com/media/EE7P58_XkAASPdg.jpg"/>
    <hyperlink ref="V33" r:id="rId109" display="https://pbs.twimg.com/media/EFP-mivWkAAUA2a.jpg"/>
    <hyperlink ref="V34" r:id="rId110" display="https://pbs.twimg.com/media/EFU7oHWWkAAcYHq.jpg"/>
    <hyperlink ref="V35" r:id="rId111" display="https://pbs.twimg.com/media/EFaNuL7W4AUZaGh.jpg"/>
    <hyperlink ref="V36" r:id="rId112" display="https://pbs.twimg.com/media/EFfSKDXXkAErUpC.jpg"/>
    <hyperlink ref="V37" r:id="rId113" display="https://pbs.twimg.com/media/EGDcmwVW4AENRnE.jpg"/>
    <hyperlink ref="V38" r:id="rId114" display="https://pbs.twimg.com/media/EGIgR1pWoAYxW5G.jpg"/>
    <hyperlink ref="V39" r:id="rId115" display="https://pbs.twimg.com/media/EGNnRcSWwAEK89X.jpg"/>
    <hyperlink ref="V40" r:id="rId116" display="https://pbs.twimg.com/media/EGS2CYeXkAAp-x9.jpg"/>
    <hyperlink ref="V41" r:id="rId117" display="https://pbs.twimg.com/media/EGX8sBXXoAAcyWu.jpg"/>
    <hyperlink ref="V42" r:id="rId118" display="https://pbs.twimg.com/media/EGdIRlOWwAEbP8Y.jpg"/>
    <hyperlink ref="V43" r:id="rId119" display="https://pbs.twimg.com/media/EGiXZUpWsAAVghJ.jpg"/>
    <hyperlink ref="V44" r:id="rId120" display="https://pbs.twimg.com/media/EBjFqHRXYAIrg6k.jpg"/>
    <hyperlink ref="V45" r:id="rId121" display="https://pbs.twimg.com/media/EBoDgOYWsAEBolJ.jpg"/>
    <hyperlink ref="V46" r:id="rId122" display="https://pbs.twimg.com/media/EBtZNNMXUAU7ov1.jpg"/>
    <hyperlink ref="V47" r:id="rId123" display="https://pbs.twimg.com/media/EBygvwuXUAAArSK.jpg"/>
    <hyperlink ref="V48" r:id="rId124" display="https://pbs.twimg.com/media/EB3qaWGXsAAasb_.jpg"/>
    <hyperlink ref="V49" r:id="rId125" display="https://pbs.twimg.com/media/ECB2C6tW4AML6Ot.jpg"/>
    <hyperlink ref="V50" r:id="rId126" display="https://pbs.twimg.com/media/ECguPXFW4AYCTTq.jpg"/>
    <hyperlink ref="V51" r:id="rId127" display="https://pbs.twimg.com/media/ECl4QhiXUAAx1jN.jpg"/>
    <hyperlink ref="V52" r:id="rId128" display="https://pbs.twimg.com/media/ECrKQOlXoAUQOtP.jpg"/>
    <hyperlink ref="V53" r:id="rId129" display="https://pbs.twimg.com/media/EC1c3k5W4AEkbt8.jpg"/>
    <hyperlink ref="V54" r:id="rId130" display="https://pbs.twimg.com/media/EC6lWGZXoAEcJpB.jpg"/>
    <hyperlink ref="V55" r:id="rId131" display="https://pbs.twimg.com/media/EC_x7RyWwAAiBQ7.jpg"/>
    <hyperlink ref="V56" r:id="rId132" display="https://pbs.twimg.com/media/EDE5s31XUAAvMFO.jpg"/>
    <hyperlink ref="V57" r:id="rId133" display="https://pbs.twimg.com/media/EDJ-SmxWsAAiWJa.jpg"/>
    <hyperlink ref="V58" r:id="rId134" display="https://pbs.twimg.com/media/EDPIc4QX4AMUWJm.jpg"/>
    <hyperlink ref="V59" r:id="rId135" display="https://pbs.twimg.com/media/EDuB9oRWkAUvUGP.jpg"/>
    <hyperlink ref="V60" r:id="rId136" display="https://pbs.twimg.com/media/EDzI7gQWsAEiuEp.jpg"/>
    <hyperlink ref="V61" r:id="rId137" display="https://pbs.twimg.com/media/ED4U1H-W4AA5S8B.jpg"/>
    <hyperlink ref="V62" r:id="rId138" display="https://pbs.twimg.com/media/ED9ftpsXYAAzeNC.jpg"/>
    <hyperlink ref="V63" r:id="rId139" display="https://pbs.twimg.com/media/EECi8uzXoAADkbF.jpg"/>
    <hyperlink ref="V64" r:id="rId140" display="https://pbs.twimg.com/media/EEH3o77VUAEXemE.jpg"/>
    <hyperlink ref="V65" r:id="rId141" display="https://pbs.twimg.com/media/EEcZIC8W4AEp5DC.jpg"/>
    <hyperlink ref="V66" r:id="rId142" display="https://pbs.twimg.com/media/EEhdmg1W4AEJC6B.jpg"/>
    <hyperlink ref="V67" r:id="rId143" display="https://pbs.twimg.com/media/EEr1y6_X4AUc3WY.jpg"/>
    <hyperlink ref="V68" r:id="rId144" display="https://pbs.twimg.com/media/EE2OXiWXoAAVmEB.jpg"/>
    <hyperlink ref="V69" r:id="rId145" display="https://pbs.twimg.com/media/EE7P58_XkAASPdg.jpg"/>
    <hyperlink ref="V70" r:id="rId146" display="https://pbs.twimg.com/media/EFP-mivWkAAUA2a.jpg"/>
    <hyperlink ref="V71" r:id="rId147" display="https://pbs.twimg.com/media/EFU7oHWWkAAcYHq.jpg"/>
    <hyperlink ref="V72" r:id="rId148" display="https://pbs.twimg.com/media/EFaNuL7W4AUZaGh.jpg"/>
    <hyperlink ref="V73" r:id="rId149" display="https://pbs.twimg.com/media/EFfSKDXXkAErUpC.jpg"/>
    <hyperlink ref="V74" r:id="rId150" display="https://pbs.twimg.com/media/EGDcmwVW4AENRnE.jpg"/>
    <hyperlink ref="V75" r:id="rId151" display="https://pbs.twimg.com/media/EGIgR1pWoAYxW5G.jpg"/>
    <hyperlink ref="V76" r:id="rId152" display="https://pbs.twimg.com/media/EGNnRcSWwAEK89X.jpg"/>
    <hyperlink ref="V77" r:id="rId153" display="https://pbs.twimg.com/media/EGS2CYeXkAAp-x9.jpg"/>
    <hyperlink ref="V78" r:id="rId154" display="https://pbs.twimg.com/media/EGX8sBXXoAAcyWu.jpg"/>
    <hyperlink ref="V79" r:id="rId155" display="https://pbs.twimg.com/media/EGdIRlOWwAEbP8Y.jpg"/>
    <hyperlink ref="V80" r:id="rId156" display="https://pbs.twimg.com/media/EGiXZUpWsAAVghJ.jpg"/>
    <hyperlink ref="X3" r:id="rId157" display="https://twitter.com/#!/lisa_stauber/status/1163441511041851393"/>
    <hyperlink ref="X4" r:id="rId158" display="https://twitter.com/#!/ganeshjacharya/status/1181429855709224961"/>
    <hyperlink ref="X5" r:id="rId159" display="https://twitter.com/#!/ganeshjacharya/status/1181434002084962304"/>
    <hyperlink ref="X6" r:id="rId160" display="https://twitter.com/#!/ganeshjacharya/status/1181434507402108929"/>
    <hyperlink ref="X7" r:id="rId161" display="https://twitter.com/#!/sayyaychats/status/1159894232833961984"/>
    <hyperlink ref="X8" r:id="rId162" display="https://twitter.com/#!/sayyaychats/status/1160243707674791938"/>
    <hyperlink ref="X9" r:id="rId163" display="https://twitter.com/#!/sayyaychats/status/1160619414007558144"/>
    <hyperlink ref="X10" r:id="rId164" display="https://twitter.com/#!/sayyaychats/status/1160979547896131585"/>
    <hyperlink ref="X11" r:id="rId165" display="https://twitter.com/#!/sayyaychats/status/1161342018934779905"/>
    <hyperlink ref="X12" r:id="rId166" display="https://twitter.com/#!/sayyaychats/status/1162058498282348545"/>
    <hyperlink ref="X13" r:id="rId167" display="https://twitter.com/#!/sayyaychats/status/1164231346786570245"/>
    <hyperlink ref="X14" r:id="rId168" display="https://twitter.com/#!/sayyaychats/status/1164594205265682432"/>
    <hyperlink ref="X15" r:id="rId169" display="https://twitter.com/#!/sayyaychats/status/1164965835267616770"/>
    <hyperlink ref="X16" r:id="rId170" display="https://twitter.com/#!/sayyaychats/status/1165689991172898816"/>
    <hyperlink ref="X17" r:id="rId171" display="https://twitter.com/#!/sayyaychats/status/1166051154360504321"/>
    <hyperlink ref="X18" r:id="rId172" display="https://twitter.com/#!/sayyaychats/status/1166416830879215620"/>
    <hyperlink ref="X19" r:id="rId173" display="https://twitter.com/#!/sayyaychats/status/1166777223271124993"/>
    <hyperlink ref="X20" r:id="rId174" display="https://twitter.com/#!/sayyaychats/status/1167134113163370497"/>
    <hyperlink ref="X21" r:id="rId175" display="https://twitter.com/#!/sayyaychats/status/1167497128744239104"/>
    <hyperlink ref="X22" r:id="rId176" display="https://twitter.com/#!/sayyaychats/status/1169671425462026243"/>
    <hyperlink ref="X23" r:id="rId177" display="https://twitter.com/#!/sayyaychats/status/1170030929655541760"/>
    <hyperlink ref="X24" r:id="rId178" display="https://twitter.com/#!/sayyaychats/status/1170395857939812353"/>
    <hyperlink ref="X25" r:id="rId179" display="https://twitter.com/#!/sayyaychats/status/1170759667712176133"/>
    <hyperlink ref="X26" r:id="rId180" display="https://twitter.com/#!/sayyaychats/status/1171115068655882240"/>
    <hyperlink ref="X27" r:id="rId181" display="https://twitter.com/#!/sayyaychats/status/1171489663325835265"/>
    <hyperlink ref="X28" r:id="rId182" display="https://twitter.com/#!/sayyaychats/status/1172933855378116610"/>
    <hyperlink ref="X29" r:id="rId183" display="https://twitter.com/#!/sayyaychats/status/1173290620535955457"/>
    <hyperlink ref="X30" r:id="rId184" display="https://twitter.com/#!/sayyaychats/status/1174020909780340737"/>
    <hyperlink ref="X31" r:id="rId185" display="https://twitter.com/#!/sayyaychats/status/1174751614185459712"/>
    <hyperlink ref="X32" r:id="rId186" display="https://twitter.com/#!/sayyaychats/status/1175105148894568448"/>
    <hyperlink ref="X33" r:id="rId187" display="https://twitter.com/#!/sayyaychats/status/1176563867301875714"/>
    <hyperlink ref="X34" r:id="rId188" display="https://twitter.com/#!/sayyaychats/status/1176912441101430787"/>
    <hyperlink ref="X35" r:id="rId189" display="https://twitter.com/#!/sayyaychats/status/1177284179274477568"/>
    <hyperlink ref="X36" r:id="rId190" display="https://twitter.com/#!/sayyaychats/status/1177640899108642817"/>
    <hyperlink ref="X37" r:id="rId191" display="https://twitter.com/#!/sayyaychats/status/1180185662227730439"/>
    <hyperlink ref="X38" r:id="rId192" display="https://twitter.com/#!/sayyaychats/status/1180541544597774337"/>
    <hyperlink ref="X39" r:id="rId193" display="https://twitter.com/#!/sayyaychats/status/1180901078004637696"/>
    <hyperlink ref="X40" r:id="rId194" display="https://twitter.com/#!/sayyaychats/status/1181269156118831104"/>
    <hyperlink ref="X41" r:id="rId195" display="https://twitter.com/#!/sayyaychats/status/1181628311824453634"/>
    <hyperlink ref="X42" r:id="rId196" display="https://twitter.com/#!/sayyaychats/status/1181992895651422208"/>
    <hyperlink ref="X43" r:id="rId197" display="https://twitter.com/#!/sayyaychats/status/1182361365018824704"/>
    <hyperlink ref="X44" r:id="rId198" display="https://twitter.com/#!/sayyaychats/status/1159894232833961984"/>
    <hyperlink ref="X45" r:id="rId199" display="https://twitter.com/#!/sayyaychats/status/1160243707674791938"/>
    <hyperlink ref="X46" r:id="rId200" display="https://twitter.com/#!/sayyaychats/status/1160619414007558144"/>
    <hyperlink ref="X47" r:id="rId201" display="https://twitter.com/#!/sayyaychats/status/1160979547896131585"/>
    <hyperlink ref="X48" r:id="rId202" display="https://twitter.com/#!/sayyaychats/status/1161342018934779905"/>
    <hyperlink ref="X49" r:id="rId203" display="https://twitter.com/#!/sayyaychats/status/1162058498282348545"/>
    <hyperlink ref="X50" r:id="rId204" display="https://twitter.com/#!/sayyaychats/status/1164231346786570245"/>
    <hyperlink ref="X51" r:id="rId205" display="https://twitter.com/#!/sayyaychats/status/1164594205265682432"/>
    <hyperlink ref="X52" r:id="rId206" display="https://twitter.com/#!/sayyaychats/status/1164965835267616770"/>
    <hyperlink ref="X53" r:id="rId207" display="https://twitter.com/#!/sayyaychats/status/1165689991172898816"/>
    <hyperlink ref="X54" r:id="rId208" display="https://twitter.com/#!/sayyaychats/status/1166051154360504321"/>
    <hyperlink ref="X55" r:id="rId209" display="https://twitter.com/#!/sayyaychats/status/1166416830879215620"/>
    <hyperlink ref="X56" r:id="rId210" display="https://twitter.com/#!/sayyaychats/status/1166777223271124993"/>
    <hyperlink ref="X57" r:id="rId211" display="https://twitter.com/#!/sayyaychats/status/1167134113163370497"/>
    <hyperlink ref="X58" r:id="rId212" display="https://twitter.com/#!/sayyaychats/status/1167497128744239104"/>
    <hyperlink ref="X59" r:id="rId213" display="https://twitter.com/#!/sayyaychats/status/1169671425462026243"/>
    <hyperlink ref="X60" r:id="rId214" display="https://twitter.com/#!/sayyaychats/status/1170030929655541760"/>
    <hyperlink ref="X61" r:id="rId215" display="https://twitter.com/#!/sayyaychats/status/1170395857939812353"/>
    <hyperlink ref="X62" r:id="rId216" display="https://twitter.com/#!/sayyaychats/status/1170759667712176133"/>
    <hyperlink ref="X63" r:id="rId217" display="https://twitter.com/#!/sayyaychats/status/1171115068655882240"/>
    <hyperlink ref="X64" r:id="rId218" display="https://twitter.com/#!/sayyaychats/status/1171489663325835265"/>
    <hyperlink ref="X65" r:id="rId219" display="https://twitter.com/#!/sayyaychats/status/1172933855378116610"/>
    <hyperlink ref="X66" r:id="rId220" display="https://twitter.com/#!/sayyaychats/status/1173290620535955457"/>
    <hyperlink ref="X67" r:id="rId221" display="https://twitter.com/#!/sayyaychats/status/1174020909780340737"/>
    <hyperlink ref="X68" r:id="rId222" display="https://twitter.com/#!/sayyaychats/status/1174751614185459712"/>
    <hyperlink ref="X69" r:id="rId223" display="https://twitter.com/#!/sayyaychats/status/1175105148894568448"/>
    <hyperlink ref="X70" r:id="rId224" display="https://twitter.com/#!/sayyaychats/status/1176563867301875714"/>
    <hyperlink ref="X71" r:id="rId225" display="https://twitter.com/#!/sayyaychats/status/1176912441101430787"/>
    <hyperlink ref="X72" r:id="rId226" display="https://twitter.com/#!/sayyaychats/status/1177284179274477568"/>
    <hyperlink ref="X73" r:id="rId227" display="https://twitter.com/#!/sayyaychats/status/1177640899108642817"/>
    <hyperlink ref="X74" r:id="rId228" display="https://twitter.com/#!/sayyaychats/status/1180185662227730439"/>
    <hyperlink ref="X75" r:id="rId229" display="https://twitter.com/#!/sayyaychats/status/1180541544597774337"/>
    <hyperlink ref="X76" r:id="rId230" display="https://twitter.com/#!/sayyaychats/status/1180901078004637696"/>
    <hyperlink ref="X77" r:id="rId231" display="https://twitter.com/#!/sayyaychats/status/1181269156118831104"/>
    <hyperlink ref="X78" r:id="rId232" display="https://twitter.com/#!/sayyaychats/status/1181628311824453634"/>
    <hyperlink ref="X79" r:id="rId233" display="https://twitter.com/#!/sayyaychats/status/1181992895651422208"/>
    <hyperlink ref="X80" r:id="rId234" display="https://twitter.com/#!/sayyaychats/status/1182361365018824704"/>
  </hyperlinks>
  <printOptions/>
  <pageMargins left="0.7" right="0.7" top="0.75" bottom="0.75" header="0.3" footer="0.3"/>
  <pageSetup horizontalDpi="600" verticalDpi="600" orientation="portrait" r:id="rId238"/>
  <legacyDrawing r:id="rId236"/>
  <tableParts>
    <tablePart r:id="rId2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656</v>
      </c>
      <c r="B1" s="13" t="s">
        <v>657</v>
      </c>
      <c r="C1" s="13" t="s">
        <v>650</v>
      </c>
      <c r="D1" s="13" t="s">
        <v>651</v>
      </c>
      <c r="E1" s="13" t="s">
        <v>658</v>
      </c>
      <c r="F1" s="13" t="s">
        <v>144</v>
      </c>
      <c r="G1" s="13" t="s">
        <v>659</v>
      </c>
      <c r="H1" s="13" t="s">
        <v>660</v>
      </c>
      <c r="I1" s="13" t="s">
        <v>661</v>
      </c>
      <c r="J1" s="13" t="s">
        <v>662</v>
      </c>
      <c r="K1" s="13" t="s">
        <v>663</v>
      </c>
      <c r="L1" s="13" t="s">
        <v>664</v>
      </c>
    </row>
    <row r="2" spans="1:12" ht="15">
      <c r="A2" s="91" t="s">
        <v>541</v>
      </c>
      <c r="B2" s="91" t="s">
        <v>540</v>
      </c>
      <c r="C2" s="91">
        <v>37</v>
      </c>
      <c r="D2" s="130">
        <v>0.0033871435485655</v>
      </c>
      <c r="E2" s="130">
        <v>1.0695512620953318</v>
      </c>
      <c r="F2" s="91" t="s">
        <v>652</v>
      </c>
      <c r="G2" s="91" t="b">
        <v>0</v>
      </c>
      <c r="H2" s="91" t="b">
        <v>0</v>
      </c>
      <c r="I2" s="91" t="b">
        <v>0</v>
      </c>
      <c r="J2" s="91" t="b">
        <v>0</v>
      </c>
      <c r="K2" s="91" t="b">
        <v>0</v>
      </c>
      <c r="L2" s="91" t="b">
        <v>0</v>
      </c>
    </row>
    <row r="3" spans="1:12" ht="15">
      <c r="A3" s="91" t="s">
        <v>540</v>
      </c>
      <c r="B3" s="91" t="s">
        <v>216</v>
      </c>
      <c r="C3" s="91">
        <v>37</v>
      </c>
      <c r="D3" s="130">
        <v>0.0033871435485655</v>
      </c>
      <c r="E3" s="130">
        <v>1.0695512620953318</v>
      </c>
      <c r="F3" s="91" t="s">
        <v>652</v>
      </c>
      <c r="G3" s="91" t="b">
        <v>0</v>
      </c>
      <c r="H3" s="91" t="b">
        <v>0</v>
      </c>
      <c r="I3" s="91" t="b">
        <v>0</v>
      </c>
      <c r="J3" s="91" t="b">
        <v>0</v>
      </c>
      <c r="K3" s="91" t="b">
        <v>0</v>
      </c>
      <c r="L3" s="91" t="b">
        <v>0</v>
      </c>
    </row>
    <row r="4" spans="1:12" ht="15">
      <c r="A4" s="91" t="s">
        <v>216</v>
      </c>
      <c r="B4" s="91" t="s">
        <v>215</v>
      </c>
      <c r="C4" s="91">
        <v>37</v>
      </c>
      <c r="D4" s="130">
        <v>0.0033871435485655</v>
      </c>
      <c r="E4" s="130">
        <v>1.081133134645147</v>
      </c>
      <c r="F4" s="91" t="s">
        <v>652</v>
      </c>
      <c r="G4" s="91" t="b">
        <v>0</v>
      </c>
      <c r="H4" s="91" t="b">
        <v>0</v>
      </c>
      <c r="I4" s="91" t="b">
        <v>0</v>
      </c>
      <c r="J4" s="91" t="b">
        <v>0</v>
      </c>
      <c r="K4" s="91" t="b">
        <v>0</v>
      </c>
      <c r="L4" s="91" t="b">
        <v>0</v>
      </c>
    </row>
    <row r="5" spans="1:12" ht="15">
      <c r="A5" s="91" t="s">
        <v>546</v>
      </c>
      <c r="B5" s="91" t="s">
        <v>541</v>
      </c>
      <c r="C5" s="91">
        <v>31</v>
      </c>
      <c r="D5" s="130">
        <v>0.0077291315183764826</v>
      </c>
      <c r="E5" s="130">
        <v>1.0811331346451467</v>
      </c>
      <c r="F5" s="91" t="s">
        <v>652</v>
      </c>
      <c r="G5" s="91" t="b">
        <v>0</v>
      </c>
      <c r="H5" s="91" t="b">
        <v>0</v>
      </c>
      <c r="I5" s="91" t="b">
        <v>0</v>
      </c>
      <c r="J5" s="91" t="b">
        <v>0</v>
      </c>
      <c r="K5" s="91" t="b">
        <v>0</v>
      </c>
      <c r="L5" s="91" t="b">
        <v>0</v>
      </c>
    </row>
    <row r="6" spans="1:12" ht="15">
      <c r="A6" s="91" t="s">
        <v>542</v>
      </c>
      <c r="B6" s="91" t="s">
        <v>548</v>
      </c>
      <c r="C6" s="91">
        <v>17</v>
      </c>
      <c r="D6" s="130">
        <v>0.0133463940468272</v>
      </c>
      <c r="E6" s="130">
        <v>1.1308209188342544</v>
      </c>
      <c r="F6" s="91" t="s">
        <v>652</v>
      </c>
      <c r="G6" s="91" t="b">
        <v>0</v>
      </c>
      <c r="H6" s="91" t="b">
        <v>0</v>
      </c>
      <c r="I6" s="91" t="b">
        <v>0</v>
      </c>
      <c r="J6" s="91" t="b">
        <v>0</v>
      </c>
      <c r="K6" s="91" t="b">
        <v>0</v>
      </c>
      <c r="L6" s="91" t="b">
        <v>0</v>
      </c>
    </row>
    <row r="7" spans="1:12" ht="15">
      <c r="A7" s="91" t="s">
        <v>548</v>
      </c>
      <c r="B7" s="91" t="s">
        <v>544</v>
      </c>
      <c r="C7" s="91">
        <v>17</v>
      </c>
      <c r="D7" s="130">
        <v>0.0133463940468272</v>
      </c>
      <c r="E7" s="130">
        <v>1.087392090592162</v>
      </c>
      <c r="F7" s="91" t="s">
        <v>652</v>
      </c>
      <c r="G7" s="91" t="b">
        <v>0</v>
      </c>
      <c r="H7" s="91" t="b">
        <v>0</v>
      </c>
      <c r="I7" s="91" t="b">
        <v>0</v>
      </c>
      <c r="J7" s="91" t="b">
        <v>0</v>
      </c>
      <c r="K7" s="91" t="b">
        <v>0</v>
      </c>
      <c r="L7" s="91" t="b">
        <v>0</v>
      </c>
    </row>
    <row r="8" spans="1:12" ht="15">
      <c r="A8" s="91" t="s">
        <v>542</v>
      </c>
      <c r="B8" s="91" t="s">
        <v>547</v>
      </c>
      <c r="C8" s="91">
        <v>16</v>
      </c>
      <c r="D8" s="130">
        <v>0.013426328511336698</v>
      </c>
      <c r="E8" s="130">
        <v>1.0127216067562599</v>
      </c>
      <c r="F8" s="91" t="s">
        <v>652</v>
      </c>
      <c r="G8" s="91" t="b">
        <v>0</v>
      </c>
      <c r="H8" s="91" t="b">
        <v>0</v>
      </c>
      <c r="I8" s="91" t="b">
        <v>0</v>
      </c>
      <c r="J8" s="91" t="b">
        <v>0</v>
      </c>
      <c r="K8" s="91" t="b">
        <v>0</v>
      </c>
      <c r="L8" s="91" t="b">
        <v>0</v>
      </c>
    </row>
    <row r="9" spans="1:12" ht="15">
      <c r="A9" s="91" t="s">
        <v>547</v>
      </c>
      <c r="B9" s="91" t="s">
        <v>544</v>
      </c>
      <c r="C9" s="91">
        <v>14</v>
      </c>
      <c r="D9" s="130">
        <v>0.013415157073061528</v>
      </c>
      <c r="E9" s="130">
        <v>0.961678519733901</v>
      </c>
      <c r="F9" s="91" t="s">
        <v>652</v>
      </c>
      <c r="G9" s="91" t="b">
        <v>0</v>
      </c>
      <c r="H9" s="91" t="b">
        <v>0</v>
      </c>
      <c r="I9" s="91" t="b">
        <v>0</v>
      </c>
      <c r="J9" s="91" t="b">
        <v>0</v>
      </c>
      <c r="K9" s="91" t="b">
        <v>0</v>
      </c>
      <c r="L9" s="91" t="b">
        <v>0</v>
      </c>
    </row>
    <row r="10" spans="1:12" ht="15">
      <c r="A10" s="91" t="s">
        <v>625</v>
      </c>
      <c r="B10" s="91" t="s">
        <v>542</v>
      </c>
      <c r="C10" s="91">
        <v>7</v>
      </c>
      <c r="D10" s="130">
        <v>0.011034498392070534</v>
      </c>
      <c r="E10" s="130">
        <v>1.0728289718565676</v>
      </c>
      <c r="F10" s="91" t="s">
        <v>652</v>
      </c>
      <c r="G10" s="91" t="b">
        <v>0</v>
      </c>
      <c r="H10" s="91" t="b">
        <v>0</v>
      </c>
      <c r="I10" s="91" t="b">
        <v>0</v>
      </c>
      <c r="J10" s="91" t="b">
        <v>0</v>
      </c>
      <c r="K10" s="91" t="b">
        <v>0</v>
      </c>
      <c r="L10" s="91" t="b">
        <v>0</v>
      </c>
    </row>
    <row r="11" spans="1:12" ht="15">
      <c r="A11" s="91" t="s">
        <v>628</v>
      </c>
      <c r="B11" s="91" t="s">
        <v>542</v>
      </c>
      <c r="C11" s="91">
        <v>7</v>
      </c>
      <c r="D11" s="130">
        <v>0.011034498392070534</v>
      </c>
      <c r="E11" s="130">
        <v>1.1308209188342544</v>
      </c>
      <c r="F11" s="91" t="s">
        <v>652</v>
      </c>
      <c r="G11" s="91" t="b">
        <v>0</v>
      </c>
      <c r="H11" s="91" t="b">
        <v>0</v>
      </c>
      <c r="I11" s="91" t="b">
        <v>0</v>
      </c>
      <c r="J11" s="91" t="b">
        <v>0</v>
      </c>
      <c r="K11" s="91" t="b">
        <v>0</v>
      </c>
      <c r="L11" s="91" t="b">
        <v>0</v>
      </c>
    </row>
    <row r="12" spans="1:12" ht="15">
      <c r="A12" s="91" t="s">
        <v>626</v>
      </c>
      <c r="B12" s="91" t="s">
        <v>542</v>
      </c>
      <c r="C12" s="91">
        <v>6</v>
      </c>
      <c r="D12" s="130">
        <v>0.010282947922005238</v>
      </c>
      <c r="E12" s="130">
        <v>1.063874129203641</v>
      </c>
      <c r="F12" s="91" t="s">
        <v>652</v>
      </c>
      <c r="G12" s="91" t="b">
        <v>0</v>
      </c>
      <c r="H12" s="91" t="b">
        <v>0</v>
      </c>
      <c r="I12" s="91" t="b">
        <v>0</v>
      </c>
      <c r="J12" s="91" t="b">
        <v>0</v>
      </c>
      <c r="K12" s="91" t="b">
        <v>0</v>
      </c>
      <c r="L12" s="91" t="b">
        <v>0</v>
      </c>
    </row>
    <row r="13" spans="1:12" ht="15">
      <c r="A13" s="91" t="s">
        <v>630</v>
      </c>
      <c r="B13" s="91" t="s">
        <v>541</v>
      </c>
      <c r="C13" s="91">
        <v>6</v>
      </c>
      <c r="D13" s="130">
        <v>0.010282947922005238</v>
      </c>
      <c r="E13" s="130">
        <v>1.0811331346451467</v>
      </c>
      <c r="F13" s="91" t="s">
        <v>652</v>
      </c>
      <c r="G13" s="91" t="b">
        <v>0</v>
      </c>
      <c r="H13" s="91" t="b">
        <v>0</v>
      </c>
      <c r="I13" s="91" t="b">
        <v>0</v>
      </c>
      <c r="J13" s="91" t="b">
        <v>0</v>
      </c>
      <c r="K13" s="91" t="b">
        <v>0</v>
      </c>
      <c r="L13" s="91" t="b">
        <v>0</v>
      </c>
    </row>
    <row r="14" spans="1:12" ht="15">
      <c r="A14" s="91" t="s">
        <v>627</v>
      </c>
      <c r="B14" s="91" t="s">
        <v>542</v>
      </c>
      <c r="C14" s="91">
        <v>5</v>
      </c>
      <c r="D14" s="130">
        <v>0.009382072406403662</v>
      </c>
      <c r="E14" s="130">
        <v>0.9846928831560163</v>
      </c>
      <c r="F14" s="91" t="s">
        <v>652</v>
      </c>
      <c r="G14" s="91" t="b">
        <v>0</v>
      </c>
      <c r="H14" s="91" t="b">
        <v>0</v>
      </c>
      <c r="I14" s="91" t="b">
        <v>0</v>
      </c>
      <c r="J14" s="91" t="b">
        <v>0</v>
      </c>
      <c r="K14" s="91" t="b">
        <v>0</v>
      </c>
      <c r="L14" s="91" t="b">
        <v>0</v>
      </c>
    </row>
    <row r="15" spans="1:12" ht="15">
      <c r="A15" s="91" t="s">
        <v>632</v>
      </c>
      <c r="B15" s="91" t="s">
        <v>542</v>
      </c>
      <c r="C15" s="91">
        <v>4</v>
      </c>
      <c r="D15" s="130">
        <v>0.008301633391308199</v>
      </c>
      <c r="E15" s="130">
        <v>1.1308209188342544</v>
      </c>
      <c r="F15" s="91" t="s">
        <v>652</v>
      </c>
      <c r="G15" s="91" t="b">
        <v>0</v>
      </c>
      <c r="H15" s="91" t="b">
        <v>0</v>
      </c>
      <c r="I15" s="91" t="b">
        <v>0</v>
      </c>
      <c r="J15" s="91" t="b">
        <v>0</v>
      </c>
      <c r="K15" s="91" t="b">
        <v>0</v>
      </c>
      <c r="L15" s="91" t="b">
        <v>0</v>
      </c>
    </row>
    <row r="16" spans="1:12" ht="15">
      <c r="A16" s="91" t="s">
        <v>545</v>
      </c>
      <c r="B16" s="91" t="s">
        <v>634</v>
      </c>
      <c r="C16" s="91">
        <v>4</v>
      </c>
      <c r="D16" s="130">
        <v>0.008301633391308199</v>
      </c>
      <c r="E16" s="130">
        <v>1.1579731648778693</v>
      </c>
      <c r="F16" s="91" t="s">
        <v>652</v>
      </c>
      <c r="G16" s="91" t="b">
        <v>0</v>
      </c>
      <c r="H16" s="91" t="b">
        <v>0</v>
      </c>
      <c r="I16" s="91" t="b">
        <v>0</v>
      </c>
      <c r="J16" s="91" t="b">
        <v>0</v>
      </c>
      <c r="K16" s="91" t="b">
        <v>0</v>
      </c>
      <c r="L16" s="91" t="b">
        <v>0</v>
      </c>
    </row>
    <row r="17" spans="1:12" ht="15">
      <c r="A17" s="91" t="s">
        <v>634</v>
      </c>
      <c r="B17" s="91" t="s">
        <v>546</v>
      </c>
      <c r="C17" s="91">
        <v>4</v>
      </c>
      <c r="D17" s="130">
        <v>0.008301633391308199</v>
      </c>
      <c r="E17" s="130">
        <v>1.1579731648778693</v>
      </c>
      <c r="F17" s="91" t="s">
        <v>652</v>
      </c>
      <c r="G17" s="91" t="b">
        <v>0</v>
      </c>
      <c r="H17" s="91" t="b">
        <v>0</v>
      </c>
      <c r="I17" s="91" t="b">
        <v>0</v>
      </c>
      <c r="J17" s="91" t="b">
        <v>0</v>
      </c>
      <c r="K17" s="91" t="b">
        <v>0</v>
      </c>
      <c r="L17" s="91" t="b">
        <v>0</v>
      </c>
    </row>
    <row r="18" spans="1:12" ht="15">
      <c r="A18" s="91" t="s">
        <v>631</v>
      </c>
      <c r="B18" s="91" t="s">
        <v>542</v>
      </c>
      <c r="C18" s="91">
        <v>4</v>
      </c>
      <c r="D18" s="130">
        <v>0.008301633391308199</v>
      </c>
      <c r="E18" s="130">
        <v>1.033910905826198</v>
      </c>
      <c r="F18" s="91" t="s">
        <v>652</v>
      </c>
      <c r="G18" s="91" t="b">
        <v>0</v>
      </c>
      <c r="H18" s="91" t="b">
        <v>0</v>
      </c>
      <c r="I18" s="91" t="b">
        <v>0</v>
      </c>
      <c r="J18" s="91" t="b">
        <v>0</v>
      </c>
      <c r="K18" s="91" t="b">
        <v>0</v>
      </c>
      <c r="L18" s="91" t="b">
        <v>0</v>
      </c>
    </row>
    <row r="19" spans="1:12" ht="15">
      <c r="A19" s="91" t="s">
        <v>545</v>
      </c>
      <c r="B19" s="91" t="s">
        <v>547</v>
      </c>
      <c r="C19" s="91">
        <v>3</v>
      </c>
      <c r="D19" s="130">
        <v>0.006995868184805378</v>
      </c>
      <c r="E19" s="130">
        <v>0.3128751248636123</v>
      </c>
      <c r="F19" s="91" t="s">
        <v>652</v>
      </c>
      <c r="G19" s="91" t="b">
        <v>0</v>
      </c>
      <c r="H19" s="91" t="b">
        <v>0</v>
      </c>
      <c r="I19" s="91" t="b">
        <v>0</v>
      </c>
      <c r="J19" s="91" t="b">
        <v>0</v>
      </c>
      <c r="K19" s="91" t="b">
        <v>0</v>
      </c>
      <c r="L19" s="91" t="b">
        <v>0</v>
      </c>
    </row>
    <row r="20" spans="1:12" ht="15">
      <c r="A20" s="91" t="s">
        <v>547</v>
      </c>
      <c r="B20" s="91" t="s">
        <v>546</v>
      </c>
      <c r="C20" s="91">
        <v>3</v>
      </c>
      <c r="D20" s="130">
        <v>0.006995868184805378</v>
      </c>
      <c r="E20" s="130">
        <v>0.2926717387753254</v>
      </c>
      <c r="F20" s="91" t="s">
        <v>652</v>
      </c>
      <c r="G20" s="91" t="b">
        <v>0</v>
      </c>
      <c r="H20" s="91" t="b">
        <v>0</v>
      </c>
      <c r="I20" s="91" t="b">
        <v>0</v>
      </c>
      <c r="J20" s="91" t="b">
        <v>0</v>
      </c>
      <c r="K20" s="91" t="b">
        <v>0</v>
      </c>
      <c r="L20" s="91" t="b">
        <v>0</v>
      </c>
    </row>
    <row r="21" spans="1:12" ht="15">
      <c r="A21" s="91" t="s">
        <v>548</v>
      </c>
      <c r="B21" s="91" t="s">
        <v>629</v>
      </c>
      <c r="C21" s="91">
        <v>3</v>
      </c>
      <c r="D21" s="130">
        <v>0.006995868184805378</v>
      </c>
      <c r="E21" s="130">
        <v>1.0472748673841794</v>
      </c>
      <c r="F21" s="91" t="s">
        <v>652</v>
      </c>
      <c r="G21" s="91" t="b">
        <v>0</v>
      </c>
      <c r="H21" s="91" t="b">
        <v>0</v>
      </c>
      <c r="I21" s="91" t="b">
        <v>0</v>
      </c>
      <c r="J21" s="91" t="b">
        <v>0</v>
      </c>
      <c r="K21" s="91" t="b">
        <v>0</v>
      </c>
      <c r="L21" s="91" t="b">
        <v>0</v>
      </c>
    </row>
    <row r="22" spans="1:12" ht="15">
      <c r="A22" s="91" t="s">
        <v>547</v>
      </c>
      <c r="B22" s="91" t="s">
        <v>629</v>
      </c>
      <c r="C22" s="91">
        <v>3</v>
      </c>
      <c r="D22" s="130">
        <v>0.006995868184805378</v>
      </c>
      <c r="E22" s="130">
        <v>1.0058821822259545</v>
      </c>
      <c r="F22" s="91" t="s">
        <v>652</v>
      </c>
      <c r="G22" s="91" t="b">
        <v>0</v>
      </c>
      <c r="H22" s="91" t="b">
        <v>0</v>
      </c>
      <c r="I22" s="91" t="b">
        <v>0</v>
      </c>
      <c r="J22" s="91" t="b">
        <v>0</v>
      </c>
      <c r="K22" s="91" t="b">
        <v>0</v>
      </c>
      <c r="L22" s="91" t="b">
        <v>0</v>
      </c>
    </row>
    <row r="23" spans="1:12" ht="15">
      <c r="A23" s="91" t="s">
        <v>551</v>
      </c>
      <c r="B23" s="91" t="s">
        <v>552</v>
      </c>
      <c r="C23" s="91">
        <v>3</v>
      </c>
      <c r="D23" s="130">
        <v>0.006995868184805378</v>
      </c>
      <c r="E23" s="130">
        <v>2.1722136039924793</v>
      </c>
      <c r="F23" s="91" t="s">
        <v>652</v>
      </c>
      <c r="G23" s="91" t="b">
        <v>0</v>
      </c>
      <c r="H23" s="91" t="b">
        <v>0</v>
      </c>
      <c r="I23" s="91" t="b">
        <v>0</v>
      </c>
      <c r="J23" s="91" t="b">
        <v>0</v>
      </c>
      <c r="K23" s="91" t="b">
        <v>0</v>
      </c>
      <c r="L23" s="91" t="b">
        <v>0</v>
      </c>
    </row>
    <row r="24" spans="1:12" ht="15">
      <c r="A24" s="91" t="s">
        <v>552</v>
      </c>
      <c r="B24" s="91" t="s">
        <v>553</v>
      </c>
      <c r="C24" s="91">
        <v>3</v>
      </c>
      <c r="D24" s="130">
        <v>0.006995868184805378</v>
      </c>
      <c r="E24" s="130">
        <v>1.9503648543761232</v>
      </c>
      <c r="F24" s="91" t="s">
        <v>652</v>
      </c>
      <c r="G24" s="91" t="b">
        <v>0</v>
      </c>
      <c r="H24" s="91" t="b">
        <v>0</v>
      </c>
      <c r="I24" s="91" t="b">
        <v>0</v>
      </c>
      <c r="J24" s="91" t="b">
        <v>0</v>
      </c>
      <c r="K24" s="91" t="b">
        <v>0</v>
      </c>
      <c r="L24" s="91" t="b">
        <v>0</v>
      </c>
    </row>
    <row r="25" spans="1:12" ht="15">
      <c r="A25" s="91" t="s">
        <v>554</v>
      </c>
      <c r="B25" s="91" t="s">
        <v>555</v>
      </c>
      <c r="C25" s="91">
        <v>3</v>
      </c>
      <c r="D25" s="130">
        <v>0.006995868184805378</v>
      </c>
      <c r="E25" s="130">
        <v>2.1722136039924793</v>
      </c>
      <c r="F25" s="91" t="s">
        <v>652</v>
      </c>
      <c r="G25" s="91" t="b">
        <v>0</v>
      </c>
      <c r="H25" s="91" t="b">
        <v>0</v>
      </c>
      <c r="I25" s="91" t="b">
        <v>0</v>
      </c>
      <c r="J25" s="91" t="b">
        <v>0</v>
      </c>
      <c r="K25" s="91" t="b">
        <v>0</v>
      </c>
      <c r="L25" s="91" t="b">
        <v>0</v>
      </c>
    </row>
    <row r="26" spans="1:12" ht="15">
      <c r="A26" s="91" t="s">
        <v>555</v>
      </c>
      <c r="B26" s="91" t="s">
        <v>556</v>
      </c>
      <c r="C26" s="91">
        <v>3</v>
      </c>
      <c r="D26" s="130">
        <v>0.006995868184805378</v>
      </c>
      <c r="E26" s="130">
        <v>2.1722136039924793</v>
      </c>
      <c r="F26" s="91" t="s">
        <v>652</v>
      </c>
      <c r="G26" s="91" t="b">
        <v>0</v>
      </c>
      <c r="H26" s="91" t="b">
        <v>0</v>
      </c>
      <c r="I26" s="91" t="b">
        <v>0</v>
      </c>
      <c r="J26" s="91" t="b">
        <v>0</v>
      </c>
      <c r="K26" s="91" t="b">
        <v>0</v>
      </c>
      <c r="L26" s="91" t="b">
        <v>0</v>
      </c>
    </row>
    <row r="27" spans="1:12" ht="15">
      <c r="A27" s="91" t="s">
        <v>556</v>
      </c>
      <c r="B27" s="91" t="s">
        <v>550</v>
      </c>
      <c r="C27" s="91">
        <v>3</v>
      </c>
      <c r="D27" s="130">
        <v>0.006995868184805378</v>
      </c>
      <c r="E27" s="130">
        <v>1.9503648543761232</v>
      </c>
      <c r="F27" s="91" t="s">
        <v>652</v>
      </c>
      <c r="G27" s="91" t="b">
        <v>0</v>
      </c>
      <c r="H27" s="91" t="b">
        <v>0</v>
      </c>
      <c r="I27" s="91" t="b">
        <v>0</v>
      </c>
      <c r="J27" s="91" t="b">
        <v>0</v>
      </c>
      <c r="K27" s="91" t="b">
        <v>0</v>
      </c>
      <c r="L27" s="91" t="b">
        <v>0</v>
      </c>
    </row>
    <row r="28" spans="1:12" ht="15">
      <c r="A28" s="91" t="s">
        <v>550</v>
      </c>
      <c r="B28" s="91" t="s">
        <v>557</v>
      </c>
      <c r="C28" s="91">
        <v>3</v>
      </c>
      <c r="D28" s="130">
        <v>0.006995868184805378</v>
      </c>
      <c r="E28" s="130">
        <v>1.9503648543761232</v>
      </c>
      <c r="F28" s="91" t="s">
        <v>652</v>
      </c>
      <c r="G28" s="91" t="b">
        <v>0</v>
      </c>
      <c r="H28" s="91" t="b">
        <v>0</v>
      </c>
      <c r="I28" s="91" t="b">
        <v>0</v>
      </c>
      <c r="J28" s="91" t="b">
        <v>0</v>
      </c>
      <c r="K28" s="91" t="b">
        <v>0</v>
      </c>
      <c r="L28" s="91" t="b">
        <v>0</v>
      </c>
    </row>
    <row r="29" spans="1:12" ht="15">
      <c r="A29" s="91" t="s">
        <v>557</v>
      </c>
      <c r="B29" s="91" t="s">
        <v>558</v>
      </c>
      <c r="C29" s="91">
        <v>3</v>
      </c>
      <c r="D29" s="130">
        <v>0.006995868184805378</v>
      </c>
      <c r="E29" s="130">
        <v>2.1722136039924793</v>
      </c>
      <c r="F29" s="91" t="s">
        <v>652</v>
      </c>
      <c r="G29" s="91" t="b">
        <v>0</v>
      </c>
      <c r="H29" s="91" t="b">
        <v>0</v>
      </c>
      <c r="I29" s="91" t="b">
        <v>0</v>
      </c>
      <c r="J29" s="91" t="b">
        <v>0</v>
      </c>
      <c r="K29" s="91" t="b">
        <v>0</v>
      </c>
      <c r="L29" s="91" t="b">
        <v>0</v>
      </c>
    </row>
    <row r="30" spans="1:12" ht="15">
      <c r="A30" s="91" t="s">
        <v>544</v>
      </c>
      <c r="B30" s="91" t="s">
        <v>637</v>
      </c>
      <c r="C30" s="91">
        <v>2</v>
      </c>
      <c r="D30" s="130">
        <v>0.005387079511522605</v>
      </c>
      <c r="E30" s="130">
        <v>0.9818819058221879</v>
      </c>
      <c r="F30" s="91" t="s">
        <v>652</v>
      </c>
      <c r="G30" s="91" t="b">
        <v>0</v>
      </c>
      <c r="H30" s="91" t="b">
        <v>0</v>
      </c>
      <c r="I30" s="91" t="b">
        <v>0</v>
      </c>
      <c r="J30" s="91" t="b">
        <v>0</v>
      </c>
      <c r="K30" s="91" t="b">
        <v>0</v>
      </c>
      <c r="L30" s="91" t="b">
        <v>0</v>
      </c>
    </row>
    <row r="31" spans="1:12" ht="15">
      <c r="A31" s="91" t="s">
        <v>637</v>
      </c>
      <c r="B31" s="91" t="s">
        <v>545</v>
      </c>
      <c r="C31" s="91">
        <v>2</v>
      </c>
      <c r="D31" s="130">
        <v>0.005387079511522605</v>
      </c>
      <c r="E31" s="130">
        <v>0.9818819058221879</v>
      </c>
      <c r="F31" s="91" t="s">
        <v>652</v>
      </c>
      <c r="G31" s="91" t="b">
        <v>0</v>
      </c>
      <c r="H31" s="91" t="b">
        <v>0</v>
      </c>
      <c r="I31" s="91" t="b">
        <v>0</v>
      </c>
      <c r="J31" s="91" t="b">
        <v>0</v>
      </c>
      <c r="K31" s="91" t="b">
        <v>0</v>
      </c>
      <c r="L31" s="91" t="b">
        <v>0</v>
      </c>
    </row>
    <row r="32" spans="1:12" ht="15">
      <c r="A32" s="91" t="s">
        <v>545</v>
      </c>
      <c r="B32" s="91" t="s">
        <v>638</v>
      </c>
      <c r="C32" s="91">
        <v>2</v>
      </c>
      <c r="D32" s="130">
        <v>0.005387079511522605</v>
      </c>
      <c r="E32" s="130">
        <v>0.9818819058221879</v>
      </c>
      <c r="F32" s="91" t="s">
        <v>652</v>
      </c>
      <c r="G32" s="91" t="b">
        <v>0</v>
      </c>
      <c r="H32" s="91" t="b">
        <v>0</v>
      </c>
      <c r="I32" s="91" t="b">
        <v>0</v>
      </c>
      <c r="J32" s="91" t="b">
        <v>0</v>
      </c>
      <c r="K32" s="91" t="b">
        <v>0</v>
      </c>
      <c r="L32" s="91" t="b">
        <v>0</v>
      </c>
    </row>
    <row r="33" spans="1:12" ht="15">
      <c r="A33" s="91" t="s">
        <v>638</v>
      </c>
      <c r="B33" s="91" t="s">
        <v>546</v>
      </c>
      <c r="C33" s="91">
        <v>2</v>
      </c>
      <c r="D33" s="130">
        <v>0.005387079511522605</v>
      </c>
      <c r="E33" s="130">
        <v>0.9818819058221879</v>
      </c>
      <c r="F33" s="91" t="s">
        <v>652</v>
      </c>
      <c r="G33" s="91" t="b">
        <v>0</v>
      </c>
      <c r="H33" s="91" t="b">
        <v>0</v>
      </c>
      <c r="I33" s="91" t="b">
        <v>0</v>
      </c>
      <c r="J33" s="91" t="b">
        <v>0</v>
      </c>
      <c r="K33" s="91" t="b">
        <v>0</v>
      </c>
      <c r="L33" s="91" t="b">
        <v>0</v>
      </c>
    </row>
    <row r="34" spans="1:12" ht="15">
      <c r="A34" s="91" t="s">
        <v>544</v>
      </c>
      <c r="B34" s="91" t="s">
        <v>547</v>
      </c>
      <c r="C34" s="91">
        <v>2</v>
      </c>
      <c r="D34" s="130">
        <v>0.005387079511522605</v>
      </c>
      <c r="E34" s="130">
        <v>0.13678386580793103</v>
      </c>
      <c r="F34" s="91" t="s">
        <v>652</v>
      </c>
      <c r="G34" s="91" t="b">
        <v>0</v>
      </c>
      <c r="H34" s="91" t="b">
        <v>0</v>
      </c>
      <c r="I34" s="91" t="b">
        <v>0</v>
      </c>
      <c r="J34" s="91" t="b">
        <v>0</v>
      </c>
      <c r="K34" s="91" t="b">
        <v>0</v>
      </c>
      <c r="L34" s="91" t="b">
        <v>0</v>
      </c>
    </row>
    <row r="35" spans="1:12" ht="15">
      <c r="A35" s="91" t="s">
        <v>547</v>
      </c>
      <c r="B35" s="91" t="s">
        <v>545</v>
      </c>
      <c r="C35" s="91">
        <v>2</v>
      </c>
      <c r="D35" s="130">
        <v>0.005387079511522605</v>
      </c>
      <c r="E35" s="130">
        <v>0.11658047971964414</v>
      </c>
      <c r="F35" s="91" t="s">
        <v>652</v>
      </c>
      <c r="G35" s="91" t="b">
        <v>0</v>
      </c>
      <c r="H35" s="91" t="b">
        <v>0</v>
      </c>
      <c r="I35" s="91" t="b">
        <v>0</v>
      </c>
      <c r="J35" s="91" t="b">
        <v>0</v>
      </c>
      <c r="K35" s="91" t="b">
        <v>0</v>
      </c>
      <c r="L35" s="91" t="b">
        <v>0</v>
      </c>
    </row>
    <row r="36" spans="1:12" ht="15">
      <c r="A36" s="91" t="s">
        <v>544</v>
      </c>
      <c r="B36" s="91" t="s">
        <v>559</v>
      </c>
      <c r="C36" s="91">
        <v>2</v>
      </c>
      <c r="D36" s="130">
        <v>0.005387079511522605</v>
      </c>
      <c r="E36" s="130">
        <v>0.7600331562058316</v>
      </c>
      <c r="F36" s="91" t="s">
        <v>652</v>
      </c>
      <c r="G36" s="91" t="b">
        <v>0</v>
      </c>
      <c r="H36" s="91" t="b">
        <v>0</v>
      </c>
      <c r="I36" s="91" t="b">
        <v>0</v>
      </c>
      <c r="J36" s="91" t="b">
        <v>0</v>
      </c>
      <c r="K36" s="91" t="b">
        <v>0</v>
      </c>
      <c r="L36" s="91" t="b">
        <v>0</v>
      </c>
    </row>
    <row r="37" spans="1:12" ht="15">
      <c r="A37" s="91" t="s">
        <v>559</v>
      </c>
      <c r="B37" s="91" t="s">
        <v>545</v>
      </c>
      <c r="C37" s="91">
        <v>2</v>
      </c>
      <c r="D37" s="130">
        <v>0.005387079511522605</v>
      </c>
      <c r="E37" s="130">
        <v>0.7600331562058316</v>
      </c>
      <c r="F37" s="91" t="s">
        <v>652</v>
      </c>
      <c r="G37" s="91" t="b">
        <v>0</v>
      </c>
      <c r="H37" s="91" t="b">
        <v>0</v>
      </c>
      <c r="I37" s="91" t="b">
        <v>0</v>
      </c>
      <c r="J37" s="91" t="b">
        <v>0</v>
      </c>
      <c r="K37" s="91" t="b">
        <v>0</v>
      </c>
      <c r="L37" s="91" t="b">
        <v>0</v>
      </c>
    </row>
    <row r="38" spans="1:12" ht="15">
      <c r="A38" s="91" t="s">
        <v>544</v>
      </c>
      <c r="B38" s="91" t="s">
        <v>635</v>
      </c>
      <c r="C38" s="91">
        <v>2</v>
      </c>
      <c r="D38" s="130">
        <v>0.005387079511522605</v>
      </c>
      <c r="E38" s="130">
        <v>0.856943169213888</v>
      </c>
      <c r="F38" s="91" t="s">
        <v>652</v>
      </c>
      <c r="G38" s="91" t="b">
        <v>0</v>
      </c>
      <c r="H38" s="91" t="b">
        <v>0</v>
      </c>
      <c r="I38" s="91" t="b">
        <v>0</v>
      </c>
      <c r="J38" s="91" t="b">
        <v>0</v>
      </c>
      <c r="K38" s="91" t="b">
        <v>0</v>
      </c>
      <c r="L38" s="91" t="b">
        <v>0</v>
      </c>
    </row>
    <row r="39" spans="1:12" ht="15">
      <c r="A39" s="91" t="s">
        <v>635</v>
      </c>
      <c r="B39" s="91" t="s">
        <v>545</v>
      </c>
      <c r="C39" s="91">
        <v>2</v>
      </c>
      <c r="D39" s="130">
        <v>0.005387079511522605</v>
      </c>
      <c r="E39" s="130">
        <v>0.856943169213888</v>
      </c>
      <c r="F39" s="91" t="s">
        <v>652</v>
      </c>
      <c r="G39" s="91" t="b">
        <v>0</v>
      </c>
      <c r="H39" s="91" t="b">
        <v>0</v>
      </c>
      <c r="I39" s="91" t="b">
        <v>0</v>
      </c>
      <c r="J39" s="91" t="b">
        <v>0</v>
      </c>
      <c r="K39" s="91" t="b">
        <v>0</v>
      </c>
      <c r="L39" s="91" t="b">
        <v>0</v>
      </c>
    </row>
    <row r="40" spans="1:12" ht="15">
      <c r="A40" s="91" t="s">
        <v>545</v>
      </c>
      <c r="B40" s="91" t="s">
        <v>636</v>
      </c>
      <c r="C40" s="91">
        <v>2</v>
      </c>
      <c r="D40" s="130">
        <v>0.005387079511522605</v>
      </c>
      <c r="E40" s="130">
        <v>0.856943169213888</v>
      </c>
      <c r="F40" s="91" t="s">
        <v>652</v>
      </c>
      <c r="G40" s="91" t="b">
        <v>0</v>
      </c>
      <c r="H40" s="91" t="b">
        <v>0</v>
      </c>
      <c r="I40" s="91" t="b">
        <v>0</v>
      </c>
      <c r="J40" s="91" t="b">
        <v>0</v>
      </c>
      <c r="K40" s="91" t="b">
        <v>0</v>
      </c>
      <c r="L40" s="91" t="b">
        <v>0</v>
      </c>
    </row>
    <row r="41" spans="1:12" ht="15">
      <c r="A41" s="91" t="s">
        <v>636</v>
      </c>
      <c r="B41" s="91" t="s">
        <v>546</v>
      </c>
      <c r="C41" s="91">
        <v>2</v>
      </c>
      <c r="D41" s="130">
        <v>0.005387079511522605</v>
      </c>
      <c r="E41" s="130">
        <v>0.856943169213888</v>
      </c>
      <c r="F41" s="91" t="s">
        <v>652</v>
      </c>
      <c r="G41" s="91" t="b">
        <v>0</v>
      </c>
      <c r="H41" s="91" t="b">
        <v>0</v>
      </c>
      <c r="I41" s="91" t="b">
        <v>0</v>
      </c>
      <c r="J41" s="91" t="b">
        <v>0</v>
      </c>
      <c r="K41" s="91" t="b">
        <v>0</v>
      </c>
      <c r="L41" s="91" t="b">
        <v>0</v>
      </c>
    </row>
    <row r="42" spans="1:12" ht="15">
      <c r="A42" s="91" t="s">
        <v>544</v>
      </c>
      <c r="B42" s="91" t="s">
        <v>639</v>
      </c>
      <c r="C42" s="91">
        <v>2</v>
      </c>
      <c r="D42" s="130">
        <v>0.005387079511522605</v>
      </c>
      <c r="E42" s="130">
        <v>0.9818819058221879</v>
      </c>
      <c r="F42" s="91" t="s">
        <v>652</v>
      </c>
      <c r="G42" s="91" t="b">
        <v>0</v>
      </c>
      <c r="H42" s="91" t="b">
        <v>0</v>
      </c>
      <c r="I42" s="91" t="b">
        <v>0</v>
      </c>
      <c r="J42" s="91" t="b">
        <v>0</v>
      </c>
      <c r="K42" s="91" t="b">
        <v>0</v>
      </c>
      <c r="L42" s="91" t="b">
        <v>0</v>
      </c>
    </row>
    <row r="43" spans="1:12" ht="15">
      <c r="A43" s="91" t="s">
        <v>639</v>
      </c>
      <c r="B43" s="91" t="s">
        <v>545</v>
      </c>
      <c r="C43" s="91">
        <v>2</v>
      </c>
      <c r="D43" s="130">
        <v>0.005387079511522605</v>
      </c>
      <c r="E43" s="130">
        <v>0.9818819058221879</v>
      </c>
      <c r="F43" s="91" t="s">
        <v>652</v>
      </c>
      <c r="G43" s="91" t="b">
        <v>0</v>
      </c>
      <c r="H43" s="91" t="b">
        <v>0</v>
      </c>
      <c r="I43" s="91" t="b">
        <v>0</v>
      </c>
      <c r="J43" s="91" t="b">
        <v>0</v>
      </c>
      <c r="K43" s="91" t="b">
        <v>0</v>
      </c>
      <c r="L43" s="91" t="b">
        <v>0</v>
      </c>
    </row>
    <row r="44" spans="1:12" ht="15">
      <c r="A44" s="91" t="s">
        <v>545</v>
      </c>
      <c r="B44" s="91" t="s">
        <v>645</v>
      </c>
      <c r="C44" s="91">
        <v>2</v>
      </c>
      <c r="D44" s="130">
        <v>0.005387079511522605</v>
      </c>
      <c r="E44" s="130">
        <v>1.1579731648778693</v>
      </c>
      <c r="F44" s="91" t="s">
        <v>652</v>
      </c>
      <c r="G44" s="91" t="b">
        <v>0</v>
      </c>
      <c r="H44" s="91" t="b">
        <v>0</v>
      </c>
      <c r="I44" s="91" t="b">
        <v>0</v>
      </c>
      <c r="J44" s="91" t="b">
        <v>0</v>
      </c>
      <c r="K44" s="91" t="b">
        <v>0</v>
      </c>
      <c r="L44" s="91" t="b">
        <v>0</v>
      </c>
    </row>
    <row r="45" spans="1:12" ht="15">
      <c r="A45" s="91" t="s">
        <v>645</v>
      </c>
      <c r="B45" s="91" t="s">
        <v>546</v>
      </c>
      <c r="C45" s="91">
        <v>2</v>
      </c>
      <c r="D45" s="130">
        <v>0.005387079511522605</v>
      </c>
      <c r="E45" s="130">
        <v>1.1579731648778693</v>
      </c>
      <c r="F45" s="91" t="s">
        <v>652</v>
      </c>
      <c r="G45" s="91" t="b">
        <v>0</v>
      </c>
      <c r="H45" s="91" t="b">
        <v>0</v>
      </c>
      <c r="I45" s="91" t="b">
        <v>0</v>
      </c>
      <c r="J45" s="91" t="b">
        <v>0</v>
      </c>
      <c r="K45" s="91" t="b">
        <v>0</v>
      </c>
      <c r="L45" s="91" t="b">
        <v>0</v>
      </c>
    </row>
    <row r="46" spans="1:12" ht="15">
      <c r="A46" s="91" t="s">
        <v>544</v>
      </c>
      <c r="B46" s="91" t="s">
        <v>646</v>
      </c>
      <c r="C46" s="91">
        <v>2</v>
      </c>
      <c r="D46" s="130">
        <v>0.005387079511522605</v>
      </c>
      <c r="E46" s="130">
        <v>1.1579731648778693</v>
      </c>
      <c r="F46" s="91" t="s">
        <v>652</v>
      </c>
      <c r="G46" s="91" t="b">
        <v>0</v>
      </c>
      <c r="H46" s="91" t="b">
        <v>0</v>
      </c>
      <c r="I46" s="91" t="b">
        <v>0</v>
      </c>
      <c r="J46" s="91" t="b">
        <v>0</v>
      </c>
      <c r="K46" s="91" t="b">
        <v>0</v>
      </c>
      <c r="L46" s="91" t="b">
        <v>0</v>
      </c>
    </row>
    <row r="47" spans="1:12" ht="15">
      <c r="A47" s="91" t="s">
        <v>646</v>
      </c>
      <c r="B47" s="91" t="s">
        <v>545</v>
      </c>
      <c r="C47" s="91">
        <v>2</v>
      </c>
      <c r="D47" s="130">
        <v>0.005387079511522605</v>
      </c>
      <c r="E47" s="130">
        <v>1.1579731648778693</v>
      </c>
      <c r="F47" s="91" t="s">
        <v>652</v>
      </c>
      <c r="G47" s="91" t="b">
        <v>0</v>
      </c>
      <c r="H47" s="91" t="b">
        <v>0</v>
      </c>
      <c r="I47" s="91" t="b">
        <v>0</v>
      </c>
      <c r="J47" s="91" t="b">
        <v>0</v>
      </c>
      <c r="K47" s="91" t="b">
        <v>0</v>
      </c>
      <c r="L47" s="91" t="b">
        <v>0</v>
      </c>
    </row>
    <row r="48" spans="1:12" ht="15">
      <c r="A48" s="91" t="s">
        <v>545</v>
      </c>
      <c r="B48" s="91" t="s">
        <v>648</v>
      </c>
      <c r="C48" s="91">
        <v>2</v>
      </c>
      <c r="D48" s="130">
        <v>0.005387079511522605</v>
      </c>
      <c r="E48" s="130">
        <v>1.1579731648778693</v>
      </c>
      <c r="F48" s="91" t="s">
        <v>652</v>
      </c>
      <c r="G48" s="91" t="b">
        <v>0</v>
      </c>
      <c r="H48" s="91" t="b">
        <v>0</v>
      </c>
      <c r="I48" s="91" t="b">
        <v>0</v>
      </c>
      <c r="J48" s="91" t="b">
        <v>0</v>
      </c>
      <c r="K48" s="91" t="b">
        <v>0</v>
      </c>
      <c r="L48" s="91" t="b">
        <v>0</v>
      </c>
    </row>
    <row r="49" spans="1:12" ht="15">
      <c r="A49" s="91" t="s">
        <v>648</v>
      </c>
      <c r="B49" s="91" t="s">
        <v>546</v>
      </c>
      <c r="C49" s="91">
        <v>2</v>
      </c>
      <c r="D49" s="130">
        <v>0.005387079511522605</v>
      </c>
      <c r="E49" s="130">
        <v>1.1579731648778693</v>
      </c>
      <c r="F49" s="91" t="s">
        <v>652</v>
      </c>
      <c r="G49" s="91" t="b">
        <v>0</v>
      </c>
      <c r="H49" s="91" t="b">
        <v>0</v>
      </c>
      <c r="I49" s="91" t="b">
        <v>0</v>
      </c>
      <c r="J49" s="91" t="b">
        <v>0</v>
      </c>
      <c r="K49" s="91" t="b">
        <v>0</v>
      </c>
      <c r="L49" s="91" t="b">
        <v>0</v>
      </c>
    </row>
    <row r="50" spans="1:12" ht="15">
      <c r="A50" s="91" t="s">
        <v>544</v>
      </c>
      <c r="B50" s="91" t="s">
        <v>636</v>
      </c>
      <c r="C50" s="91">
        <v>2</v>
      </c>
      <c r="D50" s="130">
        <v>0.005387079511522605</v>
      </c>
      <c r="E50" s="130">
        <v>0.856943169213888</v>
      </c>
      <c r="F50" s="91" t="s">
        <v>652</v>
      </c>
      <c r="G50" s="91" t="b">
        <v>0</v>
      </c>
      <c r="H50" s="91" t="b">
        <v>0</v>
      </c>
      <c r="I50" s="91" t="b">
        <v>0</v>
      </c>
      <c r="J50" s="91" t="b">
        <v>0</v>
      </c>
      <c r="K50" s="91" t="b">
        <v>0</v>
      </c>
      <c r="L50" s="91" t="b">
        <v>0</v>
      </c>
    </row>
    <row r="51" spans="1:12" ht="15">
      <c r="A51" s="91" t="s">
        <v>636</v>
      </c>
      <c r="B51" s="91" t="s">
        <v>545</v>
      </c>
      <c r="C51" s="91">
        <v>2</v>
      </c>
      <c r="D51" s="130">
        <v>0.005387079511522605</v>
      </c>
      <c r="E51" s="130">
        <v>0.856943169213888</v>
      </c>
      <c r="F51" s="91" t="s">
        <v>652</v>
      </c>
      <c r="G51" s="91" t="b">
        <v>0</v>
      </c>
      <c r="H51" s="91" t="b">
        <v>0</v>
      </c>
      <c r="I51" s="91" t="b">
        <v>0</v>
      </c>
      <c r="J51" s="91" t="b">
        <v>0</v>
      </c>
      <c r="K51" s="91" t="b">
        <v>0</v>
      </c>
      <c r="L51" s="91" t="b">
        <v>0</v>
      </c>
    </row>
    <row r="52" spans="1:12" ht="15">
      <c r="A52" s="91" t="s">
        <v>544</v>
      </c>
      <c r="B52" s="91" t="s">
        <v>640</v>
      </c>
      <c r="C52" s="91">
        <v>2</v>
      </c>
      <c r="D52" s="130">
        <v>0.005387079511522605</v>
      </c>
      <c r="E52" s="130">
        <v>0.9818819058221879</v>
      </c>
      <c r="F52" s="91" t="s">
        <v>652</v>
      </c>
      <c r="G52" s="91" t="b">
        <v>0</v>
      </c>
      <c r="H52" s="91" t="b">
        <v>0</v>
      </c>
      <c r="I52" s="91" t="b">
        <v>0</v>
      </c>
      <c r="J52" s="91" t="b">
        <v>0</v>
      </c>
      <c r="K52" s="91" t="b">
        <v>0</v>
      </c>
      <c r="L52" s="91" t="b">
        <v>0</v>
      </c>
    </row>
    <row r="53" spans="1:12" ht="15">
      <c r="A53" s="91" t="s">
        <v>640</v>
      </c>
      <c r="B53" s="91" t="s">
        <v>545</v>
      </c>
      <c r="C53" s="91">
        <v>2</v>
      </c>
      <c r="D53" s="130">
        <v>0.005387079511522605</v>
      </c>
      <c r="E53" s="130">
        <v>0.9818819058221879</v>
      </c>
      <c r="F53" s="91" t="s">
        <v>652</v>
      </c>
      <c r="G53" s="91" t="b">
        <v>0</v>
      </c>
      <c r="H53" s="91" t="b">
        <v>0</v>
      </c>
      <c r="I53" s="91" t="b">
        <v>0</v>
      </c>
      <c r="J53" s="91" t="b">
        <v>0</v>
      </c>
      <c r="K53" s="91" t="b">
        <v>0</v>
      </c>
      <c r="L53" s="91" t="b">
        <v>0</v>
      </c>
    </row>
    <row r="54" spans="1:12" ht="15">
      <c r="A54" s="91" t="s">
        <v>545</v>
      </c>
      <c r="B54" s="91" t="s">
        <v>649</v>
      </c>
      <c r="C54" s="91">
        <v>2</v>
      </c>
      <c r="D54" s="130">
        <v>0.005387079511522605</v>
      </c>
      <c r="E54" s="130">
        <v>1.1579731648778693</v>
      </c>
      <c r="F54" s="91" t="s">
        <v>652</v>
      </c>
      <c r="G54" s="91" t="b">
        <v>0</v>
      </c>
      <c r="H54" s="91" t="b">
        <v>0</v>
      </c>
      <c r="I54" s="91" t="b">
        <v>0</v>
      </c>
      <c r="J54" s="91" t="b">
        <v>0</v>
      </c>
      <c r="K54" s="91" t="b">
        <v>0</v>
      </c>
      <c r="L54" s="91" t="b">
        <v>0</v>
      </c>
    </row>
    <row r="55" spans="1:12" ht="15">
      <c r="A55" s="91" t="s">
        <v>649</v>
      </c>
      <c r="B55" s="91" t="s">
        <v>546</v>
      </c>
      <c r="C55" s="91">
        <v>2</v>
      </c>
      <c r="D55" s="130">
        <v>0.005387079511522605</v>
      </c>
      <c r="E55" s="130">
        <v>1.1579731648778693</v>
      </c>
      <c r="F55" s="91" t="s">
        <v>652</v>
      </c>
      <c r="G55" s="91" t="b">
        <v>0</v>
      </c>
      <c r="H55" s="91" t="b">
        <v>0</v>
      </c>
      <c r="I55" s="91" t="b">
        <v>0</v>
      </c>
      <c r="J55" s="91" t="b">
        <v>0</v>
      </c>
      <c r="K55" s="91" t="b">
        <v>0</v>
      </c>
      <c r="L55" s="91" t="b">
        <v>0</v>
      </c>
    </row>
    <row r="56" spans="1:12" ht="15">
      <c r="A56" s="91" t="s">
        <v>553</v>
      </c>
      <c r="B56" s="91" t="s">
        <v>559</v>
      </c>
      <c r="C56" s="91">
        <v>2</v>
      </c>
      <c r="D56" s="130">
        <v>0.005387079511522605</v>
      </c>
      <c r="E56" s="130">
        <v>1.5524248457040855</v>
      </c>
      <c r="F56" s="91" t="s">
        <v>652</v>
      </c>
      <c r="G56" s="91" t="b">
        <v>0</v>
      </c>
      <c r="H56" s="91" t="b">
        <v>0</v>
      </c>
      <c r="I56" s="91" t="b">
        <v>0</v>
      </c>
      <c r="J56" s="91" t="b">
        <v>0</v>
      </c>
      <c r="K56" s="91" t="b">
        <v>0</v>
      </c>
      <c r="L56" s="91" t="b">
        <v>0</v>
      </c>
    </row>
    <row r="57" spans="1:12" ht="15">
      <c r="A57" s="91" t="s">
        <v>559</v>
      </c>
      <c r="B57" s="91" t="s">
        <v>550</v>
      </c>
      <c r="C57" s="91">
        <v>2</v>
      </c>
      <c r="D57" s="130">
        <v>0.005387079511522605</v>
      </c>
      <c r="E57" s="130">
        <v>1.5524248457040855</v>
      </c>
      <c r="F57" s="91" t="s">
        <v>652</v>
      </c>
      <c r="G57" s="91" t="b">
        <v>0</v>
      </c>
      <c r="H57" s="91" t="b">
        <v>0</v>
      </c>
      <c r="I57" s="91" t="b">
        <v>0</v>
      </c>
      <c r="J57" s="91" t="b">
        <v>0</v>
      </c>
      <c r="K57" s="91" t="b">
        <v>0</v>
      </c>
      <c r="L57" s="91" t="b">
        <v>0</v>
      </c>
    </row>
    <row r="58" spans="1:12" ht="15">
      <c r="A58" s="91" t="s">
        <v>550</v>
      </c>
      <c r="B58" s="91" t="s">
        <v>554</v>
      </c>
      <c r="C58" s="91">
        <v>2</v>
      </c>
      <c r="D58" s="130">
        <v>0.005387079511522605</v>
      </c>
      <c r="E58" s="130">
        <v>1.7742735953204418</v>
      </c>
      <c r="F58" s="91" t="s">
        <v>652</v>
      </c>
      <c r="G58" s="91" t="b">
        <v>0</v>
      </c>
      <c r="H58" s="91" t="b">
        <v>0</v>
      </c>
      <c r="I58" s="91" t="b">
        <v>0</v>
      </c>
      <c r="J58" s="91" t="b">
        <v>0</v>
      </c>
      <c r="K58" s="91" t="b">
        <v>0</v>
      </c>
      <c r="L58" s="91" t="b">
        <v>0</v>
      </c>
    </row>
    <row r="59" spans="1:12" ht="15">
      <c r="A59" s="91" t="s">
        <v>541</v>
      </c>
      <c r="B59" s="91" t="s">
        <v>540</v>
      </c>
      <c r="C59" s="91">
        <v>37</v>
      </c>
      <c r="D59" s="130">
        <v>0</v>
      </c>
      <c r="E59" s="130">
        <v>1.0283953715594654</v>
      </c>
      <c r="F59" s="91" t="s">
        <v>496</v>
      </c>
      <c r="G59" s="91" t="b">
        <v>0</v>
      </c>
      <c r="H59" s="91" t="b">
        <v>0</v>
      </c>
      <c r="I59" s="91" t="b">
        <v>0</v>
      </c>
      <c r="J59" s="91" t="b">
        <v>0</v>
      </c>
      <c r="K59" s="91" t="b">
        <v>0</v>
      </c>
      <c r="L59" s="91" t="b">
        <v>0</v>
      </c>
    </row>
    <row r="60" spans="1:12" ht="15">
      <c r="A60" s="91" t="s">
        <v>540</v>
      </c>
      <c r="B60" s="91" t="s">
        <v>216</v>
      </c>
      <c r="C60" s="91">
        <v>37</v>
      </c>
      <c r="D60" s="130">
        <v>0</v>
      </c>
      <c r="E60" s="130">
        <v>1.0283953715594654</v>
      </c>
      <c r="F60" s="91" t="s">
        <v>496</v>
      </c>
      <c r="G60" s="91" t="b">
        <v>0</v>
      </c>
      <c r="H60" s="91" t="b">
        <v>0</v>
      </c>
      <c r="I60" s="91" t="b">
        <v>0</v>
      </c>
      <c r="J60" s="91" t="b">
        <v>0</v>
      </c>
      <c r="K60" s="91" t="b">
        <v>0</v>
      </c>
      <c r="L60" s="91" t="b">
        <v>0</v>
      </c>
    </row>
    <row r="61" spans="1:12" ht="15">
      <c r="A61" s="91" t="s">
        <v>216</v>
      </c>
      <c r="B61" s="91" t="s">
        <v>215</v>
      </c>
      <c r="C61" s="91">
        <v>37</v>
      </c>
      <c r="D61" s="130">
        <v>0</v>
      </c>
      <c r="E61" s="130">
        <v>1.0283953715594654</v>
      </c>
      <c r="F61" s="91" t="s">
        <v>496</v>
      </c>
      <c r="G61" s="91" t="b">
        <v>0</v>
      </c>
      <c r="H61" s="91" t="b">
        <v>0</v>
      </c>
      <c r="I61" s="91" t="b">
        <v>0</v>
      </c>
      <c r="J61" s="91" t="b">
        <v>0</v>
      </c>
      <c r="K61" s="91" t="b">
        <v>0</v>
      </c>
      <c r="L61" s="91" t="b">
        <v>0</v>
      </c>
    </row>
    <row r="62" spans="1:12" ht="15">
      <c r="A62" s="91" t="s">
        <v>546</v>
      </c>
      <c r="B62" s="91" t="s">
        <v>541</v>
      </c>
      <c r="C62" s="91">
        <v>31</v>
      </c>
      <c r="D62" s="130">
        <v>0.0055139836509592415</v>
      </c>
      <c r="E62" s="130">
        <v>1.0283953715594651</v>
      </c>
      <c r="F62" s="91" t="s">
        <v>496</v>
      </c>
      <c r="G62" s="91" t="b">
        <v>0</v>
      </c>
      <c r="H62" s="91" t="b">
        <v>0</v>
      </c>
      <c r="I62" s="91" t="b">
        <v>0</v>
      </c>
      <c r="J62" s="91" t="b">
        <v>0</v>
      </c>
      <c r="K62" s="91" t="b">
        <v>0</v>
      </c>
      <c r="L62" s="91" t="b">
        <v>0</v>
      </c>
    </row>
    <row r="63" spans="1:12" ht="15">
      <c r="A63" s="91" t="s">
        <v>542</v>
      </c>
      <c r="B63" s="91" t="s">
        <v>548</v>
      </c>
      <c r="C63" s="91">
        <v>17</v>
      </c>
      <c r="D63" s="130">
        <v>0.013291198253954301</v>
      </c>
      <c r="E63" s="130">
        <v>1.0780831557485728</v>
      </c>
      <c r="F63" s="91" t="s">
        <v>496</v>
      </c>
      <c r="G63" s="91" t="b">
        <v>0</v>
      </c>
      <c r="H63" s="91" t="b">
        <v>0</v>
      </c>
      <c r="I63" s="91" t="b">
        <v>0</v>
      </c>
      <c r="J63" s="91" t="b">
        <v>0</v>
      </c>
      <c r="K63" s="91" t="b">
        <v>0</v>
      </c>
      <c r="L63" s="91" t="b">
        <v>0</v>
      </c>
    </row>
    <row r="64" spans="1:12" ht="15">
      <c r="A64" s="91" t="s">
        <v>548</v>
      </c>
      <c r="B64" s="91" t="s">
        <v>544</v>
      </c>
      <c r="C64" s="91">
        <v>17</v>
      </c>
      <c r="D64" s="130">
        <v>0.013291198253954301</v>
      </c>
      <c r="E64" s="130">
        <v>1.0346543275064803</v>
      </c>
      <c r="F64" s="91" t="s">
        <v>496</v>
      </c>
      <c r="G64" s="91" t="b">
        <v>0</v>
      </c>
      <c r="H64" s="91" t="b">
        <v>0</v>
      </c>
      <c r="I64" s="91" t="b">
        <v>0</v>
      </c>
      <c r="J64" s="91" t="b">
        <v>0</v>
      </c>
      <c r="K64" s="91" t="b">
        <v>0</v>
      </c>
      <c r="L64" s="91" t="b">
        <v>0</v>
      </c>
    </row>
    <row r="65" spans="1:12" ht="15">
      <c r="A65" s="91" t="s">
        <v>542</v>
      </c>
      <c r="B65" s="91" t="s">
        <v>547</v>
      </c>
      <c r="C65" s="91">
        <v>16</v>
      </c>
      <c r="D65" s="130">
        <v>0.013484508941150747</v>
      </c>
      <c r="E65" s="130">
        <v>0.9599838436705783</v>
      </c>
      <c r="F65" s="91" t="s">
        <v>496</v>
      </c>
      <c r="G65" s="91" t="b">
        <v>0</v>
      </c>
      <c r="H65" s="91" t="b">
        <v>0</v>
      </c>
      <c r="I65" s="91" t="b">
        <v>0</v>
      </c>
      <c r="J65" s="91" t="b">
        <v>0</v>
      </c>
      <c r="K65" s="91" t="b">
        <v>0</v>
      </c>
      <c r="L65" s="91" t="b">
        <v>0</v>
      </c>
    </row>
    <row r="66" spans="1:12" ht="15">
      <c r="A66" s="91" t="s">
        <v>547</v>
      </c>
      <c r="B66" s="91" t="s">
        <v>544</v>
      </c>
      <c r="C66" s="91">
        <v>14</v>
      </c>
      <c r="D66" s="130">
        <v>0.013678313975561568</v>
      </c>
      <c r="E66" s="130">
        <v>0.9089407566482194</v>
      </c>
      <c r="F66" s="91" t="s">
        <v>496</v>
      </c>
      <c r="G66" s="91" t="b">
        <v>0</v>
      </c>
      <c r="H66" s="91" t="b">
        <v>0</v>
      </c>
      <c r="I66" s="91" t="b">
        <v>0</v>
      </c>
      <c r="J66" s="91" t="b">
        <v>0</v>
      </c>
      <c r="K66" s="91" t="b">
        <v>0</v>
      </c>
      <c r="L66" s="91" t="b">
        <v>0</v>
      </c>
    </row>
    <row r="67" spans="1:12" ht="15">
      <c r="A67" s="91" t="s">
        <v>625</v>
      </c>
      <c r="B67" s="91" t="s">
        <v>542</v>
      </c>
      <c r="C67" s="91">
        <v>7</v>
      </c>
      <c r="D67" s="130">
        <v>0.011716957843447146</v>
      </c>
      <c r="E67" s="130">
        <v>1.020091208770886</v>
      </c>
      <c r="F67" s="91" t="s">
        <v>496</v>
      </c>
      <c r="G67" s="91" t="b">
        <v>0</v>
      </c>
      <c r="H67" s="91" t="b">
        <v>0</v>
      </c>
      <c r="I67" s="91" t="b">
        <v>0</v>
      </c>
      <c r="J67" s="91" t="b">
        <v>0</v>
      </c>
      <c r="K67" s="91" t="b">
        <v>0</v>
      </c>
      <c r="L67" s="91" t="b">
        <v>0</v>
      </c>
    </row>
    <row r="68" spans="1:12" ht="15">
      <c r="A68" s="91" t="s">
        <v>628</v>
      </c>
      <c r="B68" s="91" t="s">
        <v>542</v>
      </c>
      <c r="C68" s="91">
        <v>7</v>
      </c>
      <c r="D68" s="130">
        <v>0.011716957843447146</v>
      </c>
      <c r="E68" s="130">
        <v>1.0780831557485728</v>
      </c>
      <c r="F68" s="91" t="s">
        <v>496</v>
      </c>
      <c r="G68" s="91" t="b">
        <v>0</v>
      </c>
      <c r="H68" s="91" t="b">
        <v>0</v>
      </c>
      <c r="I68" s="91" t="b">
        <v>0</v>
      </c>
      <c r="J68" s="91" t="b">
        <v>0</v>
      </c>
      <c r="K68" s="91" t="b">
        <v>0</v>
      </c>
      <c r="L68" s="91" t="b">
        <v>0</v>
      </c>
    </row>
    <row r="69" spans="1:12" ht="15">
      <c r="A69" s="91" t="s">
        <v>630</v>
      </c>
      <c r="B69" s="91" t="s">
        <v>541</v>
      </c>
      <c r="C69" s="91">
        <v>6</v>
      </c>
      <c r="D69" s="130">
        <v>0.010972923245602102</v>
      </c>
      <c r="E69" s="130">
        <v>1.0283953715594651</v>
      </c>
      <c r="F69" s="91" t="s">
        <v>496</v>
      </c>
      <c r="G69" s="91" t="b">
        <v>0</v>
      </c>
      <c r="H69" s="91" t="b">
        <v>0</v>
      </c>
      <c r="I69" s="91" t="b">
        <v>0</v>
      </c>
      <c r="J69" s="91" t="b">
        <v>0</v>
      </c>
      <c r="K69" s="91" t="b">
        <v>0</v>
      </c>
      <c r="L69" s="91" t="b">
        <v>0</v>
      </c>
    </row>
    <row r="70" spans="1:12" ht="15">
      <c r="A70" s="91" t="s">
        <v>626</v>
      </c>
      <c r="B70" s="91" t="s">
        <v>542</v>
      </c>
      <c r="C70" s="91">
        <v>6</v>
      </c>
      <c r="D70" s="130">
        <v>0.010972923245602102</v>
      </c>
      <c r="E70" s="130">
        <v>1.0111363661179595</v>
      </c>
      <c r="F70" s="91" t="s">
        <v>496</v>
      </c>
      <c r="G70" s="91" t="b">
        <v>0</v>
      </c>
      <c r="H70" s="91" t="b">
        <v>0</v>
      </c>
      <c r="I70" s="91" t="b">
        <v>0</v>
      </c>
      <c r="J70" s="91" t="b">
        <v>0</v>
      </c>
      <c r="K70" s="91" t="b">
        <v>0</v>
      </c>
      <c r="L70" s="91" t="b">
        <v>0</v>
      </c>
    </row>
    <row r="71" spans="1:12" ht="15">
      <c r="A71" s="91" t="s">
        <v>627</v>
      </c>
      <c r="B71" s="91" t="s">
        <v>542</v>
      </c>
      <c r="C71" s="91">
        <v>5</v>
      </c>
      <c r="D71" s="130">
        <v>0.010060552311701113</v>
      </c>
      <c r="E71" s="130">
        <v>0.9319551200703348</v>
      </c>
      <c r="F71" s="91" t="s">
        <v>496</v>
      </c>
      <c r="G71" s="91" t="b">
        <v>0</v>
      </c>
      <c r="H71" s="91" t="b">
        <v>0</v>
      </c>
      <c r="I71" s="91" t="b">
        <v>0</v>
      </c>
      <c r="J71" s="91" t="b">
        <v>0</v>
      </c>
      <c r="K71" s="91" t="b">
        <v>0</v>
      </c>
      <c r="L71" s="91" t="b">
        <v>0</v>
      </c>
    </row>
    <row r="72" spans="1:12" ht="15">
      <c r="A72" s="91" t="s">
        <v>631</v>
      </c>
      <c r="B72" s="91" t="s">
        <v>542</v>
      </c>
      <c r="C72" s="91">
        <v>4</v>
      </c>
      <c r="D72" s="130">
        <v>0.008945756784620671</v>
      </c>
      <c r="E72" s="130">
        <v>0.9811731427405164</v>
      </c>
      <c r="F72" s="91" t="s">
        <v>496</v>
      </c>
      <c r="G72" s="91" t="b">
        <v>0</v>
      </c>
      <c r="H72" s="91" t="b">
        <v>0</v>
      </c>
      <c r="I72" s="91" t="b">
        <v>0</v>
      </c>
      <c r="J72" s="91" t="b">
        <v>0</v>
      </c>
      <c r="K72" s="91" t="b">
        <v>0</v>
      </c>
      <c r="L72" s="91" t="b">
        <v>0</v>
      </c>
    </row>
    <row r="73" spans="1:12" ht="15">
      <c r="A73" s="91" t="s">
        <v>545</v>
      </c>
      <c r="B73" s="91" t="s">
        <v>634</v>
      </c>
      <c r="C73" s="91">
        <v>4</v>
      </c>
      <c r="D73" s="130">
        <v>0.008945756784620671</v>
      </c>
      <c r="E73" s="130">
        <v>1.1052354017921875</v>
      </c>
      <c r="F73" s="91" t="s">
        <v>496</v>
      </c>
      <c r="G73" s="91" t="b">
        <v>0</v>
      </c>
      <c r="H73" s="91" t="b">
        <v>0</v>
      </c>
      <c r="I73" s="91" t="b">
        <v>0</v>
      </c>
      <c r="J73" s="91" t="b">
        <v>0</v>
      </c>
      <c r="K73" s="91" t="b">
        <v>0</v>
      </c>
      <c r="L73" s="91" t="b">
        <v>0</v>
      </c>
    </row>
    <row r="74" spans="1:12" ht="15">
      <c r="A74" s="91" t="s">
        <v>634</v>
      </c>
      <c r="B74" s="91" t="s">
        <v>546</v>
      </c>
      <c r="C74" s="91">
        <v>4</v>
      </c>
      <c r="D74" s="130">
        <v>0.008945756784620671</v>
      </c>
      <c r="E74" s="130">
        <v>1.1052354017921875</v>
      </c>
      <c r="F74" s="91" t="s">
        <v>496</v>
      </c>
      <c r="G74" s="91" t="b">
        <v>0</v>
      </c>
      <c r="H74" s="91" t="b">
        <v>0</v>
      </c>
      <c r="I74" s="91" t="b">
        <v>0</v>
      </c>
      <c r="J74" s="91" t="b">
        <v>0</v>
      </c>
      <c r="K74" s="91" t="b">
        <v>0</v>
      </c>
      <c r="L74" s="91" t="b">
        <v>0</v>
      </c>
    </row>
    <row r="75" spans="1:12" ht="15">
      <c r="A75" s="91" t="s">
        <v>632</v>
      </c>
      <c r="B75" s="91" t="s">
        <v>542</v>
      </c>
      <c r="C75" s="91">
        <v>4</v>
      </c>
      <c r="D75" s="130">
        <v>0.008945756784620671</v>
      </c>
      <c r="E75" s="130">
        <v>1.0780831557485728</v>
      </c>
      <c r="F75" s="91" t="s">
        <v>496</v>
      </c>
      <c r="G75" s="91" t="b">
        <v>0</v>
      </c>
      <c r="H75" s="91" t="b">
        <v>0</v>
      </c>
      <c r="I75" s="91" t="b">
        <v>0</v>
      </c>
      <c r="J75" s="91" t="b">
        <v>0</v>
      </c>
      <c r="K75" s="91" t="b">
        <v>0</v>
      </c>
      <c r="L75" s="91" t="b">
        <v>0</v>
      </c>
    </row>
    <row r="76" spans="1:12" ht="15">
      <c r="A76" s="91" t="s">
        <v>548</v>
      </c>
      <c r="B76" s="91" t="s">
        <v>629</v>
      </c>
      <c r="C76" s="91">
        <v>3</v>
      </c>
      <c r="D76" s="130">
        <v>0.007576947703800921</v>
      </c>
      <c r="E76" s="130">
        <v>0.9945371042984978</v>
      </c>
      <c r="F76" s="91" t="s">
        <v>496</v>
      </c>
      <c r="G76" s="91" t="b">
        <v>0</v>
      </c>
      <c r="H76" s="91" t="b">
        <v>0</v>
      </c>
      <c r="I76" s="91" t="b">
        <v>0</v>
      </c>
      <c r="J76" s="91" t="b">
        <v>0</v>
      </c>
      <c r="K76" s="91" t="b">
        <v>0</v>
      </c>
      <c r="L76" s="91" t="b">
        <v>0</v>
      </c>
    </row>
    <row r="77" spans="1:12" ht="15">
      <c r="A77" s="91" t="s">
        <v>545</v>
      </c>
      <c r="B77" s="91" t="s">
        <v>547</v>
      </c>
      <c r="C77" s="91">
        <v>3</v>
      </c>
      <c r="D77" s="130">
        <v>0.007576947703800921</v>
      </c>
      <c r="E77" s="130">
        <v>0.26013736177793073</v>
      </c>
      <c r="F77" s="91" t="s">
        <v>496</v>
      </c>
      <c r="G77" s="91" t="b">
        <v>0</v>
      </c>
      <c r="H77" s="91" t="b">
        <v>0</v>
      </c>
      <c r="I77" s="91" t="b">
        <v>0</v>
      </c>
      <c r="J77" s="91" t="b">
        <v>0</v>
      </c>
      <c r="K77" s="91" t="b">
        <v>0</v>
      </c>
      <c r="L77" s="91" t="b">
        <v>0</v>
      </c>
    </row>
    <row r="78" spans="1:12" ht="15">
      <c r="A78" s="91" t="s">
        <v>547</v>
      </c>
      <c r="B78" s="91" t="s">
        <v>546</v>
      </c>
      <c r="C78" s="91">
        <v>3</v>
      </c>
      <c r="D78" s="130">
        <v>0.007576947703800921</v>
      </c>
      <c r="E78" s="130">
        <v>0.23993397568964375</v>
      </c>
      <c r="F78" s="91" t="s">
        <v>496</v>
      </c>
      <c r="G78" s="91" t="b">
        <v>0</v>
      </c>
      <c r="H78" s="91" t="b">
        <v>0</v>
      </c>
      <c r="I78" s="91" t="b">
        <v>0</v>
      </c>
      <c r="J78" s="91" t="b">
        <v>0</v>
      </c>
      <c r="K78" s="91" t="b">
        <v>0</v>
      </c>
      <c r="L78" s="91" t="b">
        <v>0</v>
      </c>
    </row>
    <row r="79" spans="1:12" ht="15">
      <c r="A79" s="91" t="s">
        <v>547</v>
      </c>
      <c r="B79" s="91" t="s">
        <v>629</v>
      </c>
      <c r="C79" s="91">
        <v>3</v>
      </c>
      <c r="D79" s="130">
        <v>0.007576947703800921</v>
      </c>
      <c r="E79" s="130">
        <v>0.9531444191402728</v>
      </c>
      <c r="F79" s="91" t="s">
        <v>496</v>
      </c>
      <c r="G79" s="91" t="b">
        <v>0</v>
      </c>
      <c r="H79" s="91" t="b">
        <v>0</v>
      </c>
      <c r="I79" s="91" t="b">
        <v>0</v>
      </c>
      <c r="J79" s="91" t="b">
        <v>0</v>
      </c>
      <c r="K79" s="91" t="b">
        <v>0</v>
      </c>
      <c r="L79" s="91" t="b">
        <v>0</v>
      </c>
    </row>
    <row r="80" spans="1:12" ht="15">
      <c r="A80" s="91" t="s">
        <v>544</v>
      </c>
      <c r="B80" s="91" t="s">
        <v>637</v>
      </c>
      <c r="C80" s="91">
        <v>2</v>
      </c>
      <c r="D80" s="130">
        <v>0.0058665357796435814</v>
      </c>
      <c r="E80" s="130">
        <v>0.9291441427365063</v>
      </c>
      <c r="F80" s="91" t="s">
        <v>496</v>
      </c>
      <c r="G80" s="91" t="b">
        <v>0</v>
      </c>
      <c r="H80" s="91" t="b">
        <v>0</v>
      </c>
      <c r="I80" s="91" t="b">
        <v>0</v>
      </c>
      <c r="J80" s="91" t="b">
        <v>0</v>
      </c>
      <c r="K80" s="91" t="b">
        <v>0</v>
      </c>
      <c r="L80" s="91" t="b">
        <v>0</v>
      </c>
    </row>
    <row r="81" spans="1:12" ht="15">
      <c r="A81" s="91" t="s">
        <v>637</v>
      </c>
      <c r="B81" s="91" t="s">
        <v>545</v>
      </c>
      <c r="C81" s="91">
        <v>2</v>
      </c>
      <c r="D81" s="130">
        <v>0.0058665357796435814</v>
      </c>
      <c r="E81" s="130">
        <v>0.9291441427365063</v>
      </c>
      <c r="F81" s="91" t="s">
        <v>496</v>
      </c>
      <c r="G81" s="91" t="b">
        <v>0</v>
      </c>
      <c r="H81" s="91" t="b">
        <v>0</v>
      </c>
      <c r="I81" s="91" t="b">
        <v>0</v>
      </c>
      <c r="J81" s="91" t="b">
        <v>0</v>
      </c>
      <c r="K81" s="91" t="b">
        <v>0</v>
      </c>
      <c r="L81" s="91" t="b">
        <v>0</v>
      </c>
    </row>
    <row r="82" spans="1:12" ht="15">
      <c r="A82" s="91" t="s">
        <v>545</v>
      </c>
      <c r="B82" s="91" t="s">
        <v>649</v>
      </c>
      <c r="C82" s="91">
        <v>2</v>
      </c>
      <c r="D82" s="130">
        <v>0.0058665357796435814</v>
      </c>
      <c r="E82" s="130">
        <v>1.1052354017921875</v>
      </c>
      <c r="F82" s="91" t="s">
        <v>496</v>
      </c>
      <c r="G82" s="91" t="b">
        <v>0</v>
      </c>
      <c r="H82" s="91" t="b">
        <v>0</v>
      </c>
      <c r="I82" s="91" t="b">
        <v>0</v>
      </c>
      <c r="J82" s="91" t="b">
        <v>0</v>
      </c>
      <c r="K82" s="91" t="b">
        <v>0</v>
      </c>
      <c r="L82" s="91" t="b">
        <v>0</v>
      </c>
    </row>
    <row r="83" spans="1:12" ht="15">
      <c r="A83" s="91" t="s">
        <v>649</v>
      </c>
      <c r="B83" s="91" t="s">
        <v>546</v>
      </c>
      <c r="C83" s="91">
        <v>2</v>
      </c>
      <c r="D83" s="130">
        <v>0.0058665357796435814</v>
      </c>
      <c r="E83" s="130">
        <v>1.1052354017921875</v>
      </c>
      <c r="F83" s="91" t="s">
        <v>496</v>
      </c>
      <c r="G83" s="91" t="b">
        <v>0</v>
      </c>
      <c r="H83" s="91" t="b">
        <v>0</v>
      </c>
      <c r="I83" s="91" t="b">
        <v>0</v>
      </c>
      <c r="J83" s="91" t="b">
        <v>0</v>
      </c>
      <c r="K83" s="91" t="b">
        <v>0</v>
      </c>
      <c r="L83" s="91" t="b">
        <v>0</v>
      </c>
    </row>
    <row r="84" spans="1:12" ht="15">
      <c r="A84" s="91" t="s">
        <v>545</v>
      </c>
      <c r="B84" s="91" t="s">
        <v>648</v>
      </c>
      <c r="C84" s="91">
        <v>2</v>
      </c>
      <c r="D84" s="130">
        <v>0.0058665357796435814</v>
      </c>
      <c r="E84" s="130">
        <v>1.1052354017921875</v>
      </c>
      <c r="F84" s="91" t="s">
        <v>496</v>
      </c>
      <c r="G84" s="91" t="b">
        <v>0</v>
      </c>
      <c r="H84" s="91" t="b">
        <v>0</v>
      </c>
      <c r="I84" s="91" t="b">
        <v>0</v>
      </c>
      <c r="J84" s="91" t="b">
        <v>0</v>
      </c>
      <c r="K84" s="91" t="b">
        <v>0</v>
      </c>
      <c r="L84" s="91" t="b">
        <v>0</v>
      </c>
    </row>
    <row r="85" spans="1:12" ht="15">
      <c r="A85" s="91" t="s">
        <v>648</v>
      </c>
      <c r="B85" s="91" t="s">
        <v>546</v>
      </c>
      <c r="C85" s="91">
        <v>2</v>
      </c>
      <c r="D85" s="130">
        <v>0.0058665357796435814</v>
      </c>
      <c r="E85" s="130">
        <v>1.1052354017921875</v>
      </c>
      <c r="F85" s="91" t="s">
        <v>496</v>
      </c>
      <c r="G85" s="91" t="b">
        <v>0</v>
      </c>
      <c r="H85" s="91" t="b">
        <v>0</v>
      </c>
      <c r="I85" s="91" t="b">
        <v>0</v>
      </c>
      <c r="J85" s="91" t="b">
        <v>0</v>
      </c>
      <c r="K85" s="91" t="b">
        <v>0</v>
      </c>
      <c r="L85" s="91" t="b">
        <v>0</v>
      </c>
    </row>
    <row r="86" spans="1:12" ht="15">
      <c r="A86" s="91" t="s">
        <v>544</v>
      </c>
      <c r="B86" s="91" t="s">
        <v>640</v>
      </c>
      <c r="C86" s="91">
        <v>2</v>
      </c>
      <c r="D86" s="130">
        <v>0.0058665357796435814</v>
      </c>
      <c r="E86" s="130">
        <v>0.9291441427365063</v>
      </c>
      <c r="F86" s="91" t="s">
        <v>496</v>
      </c>
      <c r="G86" s="91" t="b">
        <v>0</v>
      </c>
      <c r="H86" s="91" t="b">
        <v>0</v>
      </c>
      <c r="I86" s="91" t="b">
        <v>0</v>
      </c>
      <c r="J86" s="91" t="b">
        <v>0</v>
      </c>
      <c r="K86" s="91" t="b">
        <v>0</v>
      </c>
      <c r="L86" s="91" t="b">
        <v>0</v>
      </c>
    </row>
    <row r="87" spans="1:12" ht="15">
      <c r="A87" s="91" t="s">
        <v>640</v>
      </c>
      <c r="B87" s="91" t="s">
        <v>545</v>
      </c>
      <c r="C87" s="91">
        <v>2</v>
      </c>
      <c r="D87" s="130">
        <v>0.0058665357796435814</v>
      </c>
      <c r="E87" s="130">
        <v>0.9291441427365063</v>
      </c>
      <c r="F87" s="91" t="s">
        <v>496</v>
      </c>
      <c r="G87" s="91" t="b">
        <v>0</v>
      </c>
      <c r="H87" s="91" t="b">
        <v>0</v>
      </c>
      <c r="I87" s="91" t="b">
        <v>0</v>
      </c>
      <c r="J87" s="91" t="b">
        <v>0</v>
      </c>
      <c r="K87" s="91" t="b">
        <v>0</v>
      </c>
      <c r="L87" s="91" t="b">
        <v>0</v>
      </c>
    </row>
    <row r="88" spans="1:12" ht="15">
      <c r="A88" s="91" t="s">
        <v>544</v>
      </c>
      <c r="B88" s="91" t="s">
        <v>559</v>
      </c>
      <c r="C88" s="91">
        <v>2</v>
      </c>
      <c r="D88" s="130">
        <v>0.0058665357796435814</v>
      </c>
      <c r="E88" s="130">
        <v>0.9291441427365063</v>
      </c>
      <c r="F88" s="91" t="s">
        <v>496</v>
      </c>
      <c r="G88" s="91" t="b">
        <v>0</v>
      </c>
      <c r="H88" s="91" t="b">
        <v>0</v>
      </c>
      <c r="I88" s="91" t="b">
        <v>0</v>
      </c>
      <c r="J88" s="91" t="b">
        <v>0</v>
      </c>
      <c r="K88" s="91" t="b">
        <v>0</v>
      </c>
      <c r="L88" s="91" t="b">
        <v>0</v>
      </c>
    </row>
    <row r="89" spans="1:12" ht="15">
      <c r="A89" s="91" t="s">
        <v>559</v>
      </c>
      <c r="B89" s="91" t="s">
        <v>545</v>
      </c>
      <c r="C89" s="91">
        <v>2</v>
      </c>
      <c r="D89" s="130">
        <v>0.0058665357796435814</v>
      </c>
      <c r="E89" s="130">
        <v>0.9291441427365063</v>
      </c>
      <c r="F89" s="91" t="s">
        <v>496</v>
      </c>
      <c r="G89" s="91" t="b">
        <v>0</v>
      </c>
      <c r="H89" s="91" t="b">
        <v>0</v>
      </c>
      <c r="I89" s="91" t="b">
        <v>0</v>
      </c>
      <c r="J89" s="91" t="b">
        <v>0</v>
      </c>
      <c r="K89" s="91" t="b">
        <v>0</v>
      </c>
      <c r="L89" s="91" t="b">
        <v>0</v>
      </c>
    </row>
    <row r="90" spans="1:12" ht="15">
      <c r="A90" s="91" t="s">
        <v>544</v>
      </c>
      <c r="B90" s="91" t="s">
        <v>636</v>
      </c>
      <c r="C90" s="91">
        <v>2</v>
      </c>
      <c r="D90" s="130">
        <v>0.0058665357796435814</v>
      </c>
      <c r="E90" s="130">
        <v>0.8042054061282063</v>
      </c>
      <c r="F90" s="91" t="s">
        <v>496</v>
      </c>
      <c r="G90" s="91" t="b">
        <v>0</v>
      </c>
      <c r="H90" s="91" t="b">
        <v>0</v>
      </c>
      <c r="I90" s="91" t="b">
        <v>0</v>
      </c>
      <c r="J90" s="91" t="b">
        <v>0</v>
      </c>
      <c r="K90" s="91" t="b">
        <v>0</v>
      </c>
      <c r="L90" s="91" t="b">
        <v>0</v>
      </c>
    </row>
    <row r="91" spans="1:12" ht="15">
      <c r="A91" s="91" t="s">
        <v>636</v>
      </c>
      <c r="B91" s="91" t="s">
        <v>545</v>
      </c>
      <c r="C91" s="91">
        <v>2</v>
      </c>
      <c r="D91" s="130">
        <v>0.0058665357796435814</v>
      </c>
      <c r="E91" s="130">
        <v>0.8042054061282063</v>
      </c>
      <c r="F91" s="91" t="s">
        <v>496</v>
      </c>
      <c r="G91" s="91" t="b">
        <v>0</v>
      </c>
      <c r="H91" s="91" t="b">
        <v>0</v>
      </c>
      <c r="I91" s="91" t="b">
        <v>0</v>
      </c>
      <c r="J91" s="91" t="b">
        <v>0</v>
      </c>
      <c r="K91" s="91" t="b">
        <v>0</v>
      </c>
      <c r="L91" s="91" t="b">
        <v>0</v>
      </c>
    </row>
    <row r="92" spans="1:12" ht="15">
      <c r="A92" s="91" t="s">
        <v>544</v>
      </c>
      <c r="B92" s="91" t="s">
        <v>639</v>
      </c>
      <c r="C92" s="91">
        <v>2</v>
      </c>
      <c r="D92" s="130">
        <v>0.0058665357796435814</v>
      </c>
      <c r="E92" s="130">
        <v>0.9291441427365063</v>
      </c>
      <c r="F92" s="91" t="s">
        <v>496</v>
      </c>
      <c r="G92" s="91" t="b">
        <v>0</v>
      </c>
      <c r="H92" s="91" t="b">
        <v>0</v>
      </c>
      <c r="I92" s="91" t="b">
        <v>0</v>
      </c>
      <c r="J92" s="91" t="b">
        <v>0</v>
      </c>
      <c r="K92" s="91" t="b">
        <v>0</v>
      </c>
      <c r="L92" s="91" t="b">
        <v>0</v>
      </c>
    </row>
    <row r="93" spans="1:12" ht="15">
      <c r="A93" s="91" t="s">
        <v>639</v>
      </c>
      <c r="B93" s="91" t="s">
        <v>545</v>
      </c>
      <c r="C93" s="91">
        <v>2</v>
      </c>
      <c r="D93" s="130">
        <v>0.0058665357796435814</v>
      </c>
      <c r="E93" s="130">
        <v>0.9291441427365063</v>
      </c>
      <c r="F93" s="91" t="s">
        <v>496</v>
      </c>
      <c r="G93" s="91" t="b">
        <v>0</v>
      </c>
      <c r="H93" s="91" t="b">
        <v>0</v>
      </c>
      <c r="I93" s="91" t="b">
        <v>0</v>
      </c>
      <c r="J93" s="91" t="b">
        <v>0</v>
      </c>
      <c r="K93" s="91" t="b">
        <v>0</v>
      </c>
      <c r="L93" s="91" t="b">
        <v>0</v>
      </c>
    </row>
    <row r="94" spans="1:12" ht="15">
      <c r="A94" s="91" t="s">
        <v>544</v>
      </c>
      <c r="B94" s="91" t="s">
        <v>635</v>
      </c>
      <c r="C94" s="91">
        <v>2</v>
      </c>
      <c r="D94" s="130">
        <v>0.0058665357796435814</v>
      </c>
      <c r="E94" s="130">
        <v>0.9291441427365063</v>
      </c>
      <c r="F94" s="91" t="s">
        <v>496</v>
      </c>
      <c r="G94" s="91" t="b">
        <v>0</v>
      </c>
      <c r="H94" s="91" t="b">
        <v>0</v>
      </c>
      <c r="I94" s="91" t="b">
        <v>0</v>
      </c>
      <c r="J94" s="91" t="b">
        <v>0</v>
      </c>
      <c r="K94" s="91" t="b">
        <v>0</v>
      </c>
      <c r="L94" s="91" t="b">
        <v>0</v>
      </c>
    </row>
    <row r="95" spans="1:12" ht="15">
      <c r="A95" s="91" t="s">
        <v>635</v>
      </c>
      <c r="B95" s="91" t="s">
        <v>545</v>
      </c>
      <c r="C95" s="91">
        <v>2</v>
      </c>
      <c r="D95" s="130">
        <v>0.0058665357796435814</v>
      </c>
      <c r="E95" s="130">
        <v>0.9291441427365063</v>
      </c>
      <c r="F95" s="91" t="s">
        <v>496</v>
      </c>
      <c r="G95" s="91" t="b">
        <v>0</v>
      </c>
      <c r="H95" s="91" t="b">
        <v>0</v>
      </c>
      <c r="I95" s="91" t="b">
        <v>0</v>
      </c>
      <c r="J95" s="91" t="b">
        <v>0</v>
      </c>
      <c r="K95" s="91" t="b">
        <v>0</v>
      </c>
      <c r="L95" s="91" t="b">
        <v>0</v>
      </c>
    </row>
    <row r="96" spans="1:12" ht="15">
      <c r="A96" s="91" t="s">
        <v>544</v>
      </c>
      <c r="B96" s="91" t="s">
        <v>646</v>
      </c>
      <c r="C96" s="91">
        <v>2</v>
      </c>
      <c r="D96" s="130">
        <v>0.0058665357796435814</v>
      </c>
      <c r="E96" s="130">
        <v>1.1052354017921875</v>
      </c>
      <c r="F96" s="91" t="s">
        <v>496</v>
      </c>
      <c r="G96" s="91" t="b">
        <v>0</v>
      </c>
      <c r="H96" s="91" t="b">
        <v>0</v>
      </c>
      <c r="I96" s="91" t="b">
        <v>0</v>
      </c>
      <c r="J96" s="91" t="b">
        <v>0</v>
      </c>
      <c r="K96" s="91" t="b">
        <v>0</v>
      </c>
      <c r="L96" s="91" t="b">
        <v>0</v>
      </c>
    </row>
    <row r="97" spans="1:12" ht="15">
      <c r="A97" s="91" t="s">
        <v>646</v>
      </c>
      <c r="B97" s="91" t="s">
        <v>545</v>
      </c>
      <c r="C97" s="91">
        <v>2</v>
      </c>
      <c r="D97" s="130">
        <v>0.0058665357796435814</v>
      </c>
      <c r="E97" s="130">
        <v>1.1052354017921875</v>
      </c>
      <c r="F97" s="91" t="s">
        <v>496</v>
      </c>
      <c r="G97" s="91" t="b">
        <v>0</v>
      </c>
      <c r="H97" s="91" t="b">
        <v>0</v>
      </c>
      <c r="I97" s="91" t="b">
        <v>0</v>
      </c>
      <c r="J97" s="91" t="b">
        <v>0</v>
      </c>
      <c r="K97" s="91" t="b">
        <v>0</v>
      </c>
      <c r="L97" s="91" t="b">
        <v>0</v>
      </c>
    </row>
    <row r="98" spans="1:12" ht="15">
      <c r="A98" s="91" t="s">
        <v>545</v>
      </c>
      <c r="B98" s="91" t="s">
        <v>645</v>
      </c>
      <c r="C98" s="91">
        <v>2</v>
      </c>
      <c r="D98" s="130">
        <v>0.0058665357796435814</v>
      </c>
      <c r="E98" s="130">
        <v>1.1052354017921875</v>
      </c>
      <c r="F98" s="91" t="s">
        <v>496</v>
      </c>
      <c r="G98" s="91" t="b">
        <v>0</v>
      </c>
      <c r="H98" s="91" t="b">
        <v>0</v>
      </c>
      <c r="I98" s="91" t="b">
        <v>0</v>
      </c>
      <c r="J98" s="91" t="b">
        <v>0</v>
      </c>
      <c r="K98" s="91" t="b">
        <v>0</v>
      </c>
      <c r="L98" s="91" t="b">
        <v>0</v>
      </c>
    </row>
    <row r="99" spans="1:12" ht="15">
      <c r="A99" s="91" t="s">
        <v>645</v>
      </c>
      <c r="B99" s="91" t="s">
        <v>546</v>
      </c>
      <c r="C99" s="91">
        <v>2</v>
      </c>
      <c r="D99" s="130">
        <v>0.0058665357796435814</v>
      </c>
      <c r="E99" s="130">
        <v>1.1052354017921875</v>
      </c>
      <c r="F99" s="91" t="s">
        <v>496</v>
      </c>
      <c r="G99" s="91" t="b">
        <v>0</v>
      </c>
      <c r="H99" s="91" t="b">
        <v>0</v>
      </c>
      <c r="I99" s="91" t="b">
        <v>0</v>
      </c>
      <c r="J99" s="91" t="b">
        <v>0</v>
      </c>
      <c r="K99" s="91" t="b">
        <v>0</v>
      </c>
      <c r="L99" s="91" t="b">
        <v>0</v>
      </c>
    </row>
    <row r="100" spans="1:12" ht="15">
      <c r="A100" s="91" t="s">
        <v>545</v>
      </c>
      <c r="B100" s="91" t="s">
        <v>636</v>
      </c>
      <c r="C100" s="91">
        <v>2</v>
      </c>
      <c r="D100" s="130">
        <v>0.0058665357796435814</v>
      </c>
      <c r="E100" s="130">
        <v>0.8042054061282063</v>
      </c>
      <c r="F100" s="91" t="s">
        <v>496</v>
      </c>
      <c r="G100" s="91" t="b">
        <v>0</v>
      </c>
      <c r="H100" s="91" t="b">
        <v>0</v>
      </c>
      <c r="I100" s="91" t="b">
        <v>0</v>
      </c>
      <c r="J100" s="91" t="b">
        <v>0</v>
      </c>
      <c r="K100" s="91" t="b">
        <v>0</v>
      </c>
      <c r="L100" s="91" t="b">
        <v>0</v>
      </c>
    </row>
    <row r="101" spans="1:12" ht="15">
      <c r="A101" s="91" t="s">
        <v>636</v>
      </c>
      <c r="B101" s="91" t="s">
        <v>546</v>
      </c>
      <c r="C101" s="91">
        <v>2</v>
      </c>
      <c r="D101" s="130">
        <v>0.0058665357796435814</v>
      </c>
      <c r="E101" s="130">
        <v>0.8042054061282063</v>
      </c>
      <c r="F101" s="91" t="s">
        <v>496</v>
      </c>
      <c r="G101" s="91" t="b">
        <v>0</v>
      </c>
      <c r="H101" s="91" t="b">
        <v>0</v>
      </c>
      <c r="I101" s="91" t="b">
        <v>0</v>
      </c>
      <c r="J101" s="91" t="b">
        <v>0</v>
      </c>
      <c r="K101" s="91" t="b">
        <v>0</v>
      </c>
      <c r="L101" s="91" t="b">
        <v>0</v>
      </c>
    </row>
    <row r="102" spans="1:12" ht="15">
      <c r="A102" s="91" t="s">
        <v>544</v>
      </c>
      <c r="B102" s="91" t="s">
        <v>547</v>
      </c>
      <c r="C102" s="91">
        <v>2</v>
      </c>
      <c r="D102" s="130">
        <v>0.0058665357796435814</v>
      </c>
      <c r="E102" s="130">
        <v>0.08404610272224948</v>
      </c>
      <c r="F102" s="91" t="s">
        <v>496</v>
      </c>
      <c r="G102" s="91" t="b">
        <v>0</v>
      </c>
      <c r="H102" s="91" t="b">
        <v>0</v>
      </c>
      <c r="I102" s="91" t="b">
        <v>0</v>
      </c>
      <c r="J102" s="91" t="b">
        <v>0</v>
      </c>
      <c r="K102" s="91" t="b">
        <v>0</v>
      </c>
      <c r="L102" s="91" t="b">
        <v>0</v>
      </c>
    </row>
    <row r="103" spans="1:12" ht="15">
      <c r="A103" s="91" t="s">
        <v>547</v>
      </c>
      <c r="B103" s="91" t="s">
        <v>545</v>
      </c>
      <c r="C103" s="91">
        <v>2</v>
      </c>
      <c r="D103" s="130">
        <v>0.0058665357796435814</v>
      </c>
      <c r="E103" s="130">
        <v>0.06384271663396254</v>
      </c>
      <c r="F103" s="91" t="s">
        <v>496</v>
      </c>
      <c r="G103" s="91" t="b">
        <v>0</v>
      </c>
      <c r="H103" s="91" t="b">
        <v>0</v>
      </c>
      <c r="I103" s="91" t="b">
        <v>0</v>
      </c>
      <c r="J103" s="91" t="b">
        <v>0</v>
      </c>
      <c r="K103" s="91" t="b">
        <v>0</v>
      </c>
      <c r="L103" s="91" t="b">
        <v>0</v>
      </c>
    </row>
    <row r="104" spans="1:12" ht="15">
      <c r="A104" s="91" t="s">
        <v>545</v>
      </c>
      <c r="B104" s="91" t="s">
        <v>638</v>
      </c>
      <c r="C104" s="91">
        <v>2</v>
      </c>
      <c r="D104" s="130">
        <v>0.0058665357796435814</v>
      </c>
      <c r="E104" s="130">
        <v>0.9291441427365063</v>
      </c>
      <c r="F104" s="91" t="s">
        <v>496</v>
      </c>
      <c r="G104" s="91" t="b">
        <v>0</v>
      </c>
      <c r="H104" s="91" t="b">
        <v>0</v>
      </c>
      <c r="I104" s="91" t="b">
        <v>0</v>
      </c>
      <c r="J104" s="91" t="b">
        <v>0</v>
      </c>
      <c r="K104" s="91" t="b">
        <v>0</v>
      </c>
      <c r="L104" s="91" t="b">
        <v>0</v>
      </c>
    </row>
    <row r="105" spans="1:12" ht="15">
      <c r="A105" s="91" t="s">
        <v>638</v>
      </c>
      <c r="B105" s="91" t="s">
        <v>546</v>
      </c>
      <c r="C105" s="91">
        <v>2</v>
      </c>
      <c r="D105" s="130">
        <v>0.0058665357796435814</v>
      </c>
      <c r="E105" s="130">
        <v>0.9291441427365063</v>
      </c>
      <c r="F105" s="91" t="s">
        <v>496</v>
      </c>
      <c r="G105" s="91" t="b">
        <v>0</v>
      </c>
      <c r="H105" s="91" t="b">
        <v>0</v>
      </c>
      <c r="I105" s="91" t="b">
        <v>0</v>
      </c>
      <c r="J105" s="91" t="b">
        <v>0</v>
      </c>
      <c r="K105" s="91" t="b">
        <v>0</v>
      </c>
      <c r="L105" s="91" t="b">
        <v>0</v>
      </c>
    </row>
    <row r="106" spans="1:12" ht="15">
      <c r="A106" s="91" t="s">
        <v>551</v>
      </c>
      <c r="B106" s="91" t="s">
        <v>552</v>
      </c>
      <c r="C106" s="91">
        <v>3</v>
      </c>
      <c r="D106" s="130">
        <v>0.006814840178634541</v>
      </c>
      <c r="E106" s="130">
        <v>1.2304489213782739</v>
      </c>
      <c r="F106" s="91" t="s">
        <v>497</v>
      </c>
      <c r="G106" s="91" t="b">
        <v>0</v>
      </c>
      <c r="H106" s="91" t="b">
        <v>0</v>
      </c>
      <c r="I106" s="91" t="b">
        <v>0</v>
      </c>
      <c r="J106" s="91" t="b">
        <v>0</v>
      </c>
      <c r="K106" s="91" t="b">
        <v>0</v>
      </c>
      <c r="L106" s="91" t="b">
        <v>0</v>
      </c>
    </row>
    <row r="107" spans="1:12" ht="15">
      <c r="A107" s="91" t="s">
        <v>552</v>
      </c>
      <c r="B107" s="91" t="s">
        <v>553</v>
      </c>
      <c r="C107" s="91">
        <v>3</v>
      </c>
      <c r="D107" s="130">
        <v>0.006814840178634541</v>
      </c>
      <c r="E107" s="130">
        <v>1.2304489213782739</v>
      </c>
      <c r="F107" s="91" t="s">
        <v>497</v>
      </c>
      <c r="G107" s="91" t="b">
        <v>0</v>
      </c>
      <c r="H107" s="91" t="b">
        <v>0</v>
      </c>
      <c r="I107" s="91" t="b">
        <v>0</v>
      </c>
      <c r="J107" s="91" t="b">
        <v>0</v>
      </c>
      <c r="K107" s="91" t="b">
        <v>0</v>
      </c>
      <c r="L107" s="91" t="b">
        <v>0</v>
      </c>
    </row>
    <row r="108" spans="1:12" ht="15">
      <c r="A108" s="91" t="s">
        <v>554</v>
      </c>
      <c r="B108" s="91" t="s">
        <v>555</v>
      </c>
      <c r="C108" s="91">
        <v>3</v>
      </c>
      <c r="D108" s="130">
        <v>0.006814840178634541</v>
      </c>
      <c r="E108" s="130">
        <v>1.2304489213782739</v>
      </c>
      <c r="F108" s="91" t="s">
        <v>497</v>
      </c>
      <c r="G108" s="91" t="b">
        <v>0</v>
      </c>
      <c r="H108" s="91" t="b">
        <v>0</v>
      </c>
      <c r="I108" s="91" t="b">
        <v>0</v>
      </c>
      <c r="J108" s="91" t="b">
        <v>0</v>
      </c>
      <c r="K108" s="91" t="b">
        <v>0</v>
      </c>
      <c r="L108" s="91" t="b">
        <v>0</v>
      </c>
    </row>
    <row r="109" spans="1:12" ht="15">
      <c r="A109" s="91" t="s">
        <v>555</v>
      </c>
      <c r="B109" s="91" t="s">
        <v>556</v>
      </c>
      <c r="C109" s="91">
        <v>3</v>
      </c>
      <c r="D109" s="130">
        <v>0.006814840178634541</v>
      </c>
      <c r="E109" s="130">
        <v>1.2304489213782739</v>
      </c>
      <c r="F109" s="91" t="s">
        <v>497</v>
      </c>
      <c r="G109" s="91" t="b">
        <v>0</v>
      </c>
      <c r="H109" s="91" t="b">
        <v>0</v>
      </c>
      <c r="I109" s="91" t="b">
        <v>0</v>
      </c>
      <c r="J109" s="91" t="b">
        <v>0</v>
      </c>
      <c r="K109" s="91" t="b">
        <v>0</v>
      </c>
      <c r="L109" s="91" t="b">
        <v>0</v>
      </c>
    </row>
    <row r="110" spans="1:12" ht="15">
      <c r="A110" s="91" t="s">
        <v>556</v>
      </c>
      <c r="B110" s="91" t="s">
        <v>550</v>
      </c>
      <c r="C110" s="91">
        <v>3</v>
      </c>
      <c r="D110" s="130">
        <v>0.006814840178634541</v>
      </c>
      <c r="E110" s="130">
        <v>1.0086001717619175</v>
      </c>
      <c r="F110" s="91" t="s">
        <v>497</v>
      </c>
      <c r="G110" s="91" t="b">
        <v>0</v>
      </c>
      <c r="H110" s="91" t="b">
        <v>0</v>
      </c>
      <c r="I110" s="91" t="b">
        <v>0</v>
      </c>
      <c r="J110" s="91" t="b">
        <v>0</v>
      </c>
      <c r="K110" s="91" t="b">
        <v>0</v>
      </c>
      <c r="L110" s="91" t="b">
        <v>0</v>
      </c>
    </row>
    <row r="111" spans="1:12" ht="15">
      <c r="A111" s="91" t="s">
        <v>550</v>
      </c>
      <c r="B111" s="91" t="s">
        <v>557</v>
      </c>
      <c r="C111" s="91">
        <v>3</v>
      </c>
      <c r="D111" s="130">
        <v>0.006814840178634541</v>
      </c>
      <c r="E111" s="130">
        <v>1.0086001717619175</v>
      </c>
      <c r="F111" s="91" t="s">
        <v>497</v>
      </c>
      <c r="G111" s="91" t="b">
        <v>0</v>
      </c>
      <c r="H111" s="91" t="b">
        <v>0</v>
      </c>
      <c r="I111" s="91" t="b">
        <v>0</v>
      </c>
      <c r="J111" s="91" t="b">
        <v>0</v>
      </c>
      <c r="K111" s="91" t="b">
        <v>0</v>
      </c>
      <c r="L111" s="91" t="b">
        <v>0</v>
      </c>
    </row>
    <row r="112" spans="1:12" ht="15">
      <c r="A112" s="91" t="s">
        <v>557</v>
      </c>
      <c r="B112" s="91" t="s">
        <v>558</v>
      </c>
      <c r="C112" s="91">
        <v>3</v>
      </c>
      <c r="D112" s="130">
        <v>0.006814840178634541</v>
      </c>
      <c r="E112" s="130">
        <v>1.2304489213782739</v>
      </c>
      <c r="F112" s="91" t="s">
        <v>497</v>
      </c>
      <c r="G112" s="91" t="b">
        <v>0</v>
      </c>
      <c r="H112" s="91" t="b">
        <v>0</v>
      </c>
      <c r="I112" s="91" t="b">
        <v>0</v>
      </c>
      <c r="J112" s="91" t="b">
        <v>0</v>
      </c>
      <c r="K112" s="91" t="b">
        <v>0</v>
      </c>
      <c r="L112" s="91" t="b">
        <v>0</v>
      </c>
    </row>
    <row r="113" spans="1:12" ht="15">
      <c r="A113" s="91" t="s">
        <v>553</v>
      </c>
      <c r="B113" s="91" t="s">
        <v>559</v>
      </c>
      <c r="C113" s="91">
        <v>2</v>
      </c>
      <c r="D113" s="130">
        <v>0.010946545296872043</v>
      </c>
      <c r="E113" s="130">
        <v>1.2304489213782739</v>
      </c>
      <c r="F113" s="91" t="s">
        <v>497</v>
      </c>
      <c r="G113" s="91" t="b">
        <v>0</v>
      </c>
      <c r="H113" s="91" t="b">
        <v>0</v>
      </c>
      <c r="I113" s="91" t="b">
        <v>0</v>
      </c>
      <c r="J113" s="91" t="b">
        <v>0</v>
      </c>
      <c r="K113" s="91" t="b">
        <v>0</v>
      </c>
      <c r="L113" s="91" t="b">
        <v>0</v>
      </c>
    </row>
    <row r="114" spans="1:12" ht="15">
      <c r="A114" s="91" t="s">
        <v>559</v>
      </c>
      <c r="B114" s="91" t="s">
        <v>550</v>
      </c>
      <c r="C114" s="91">
        <v>2</v>
      </c>
      <c r="D114" s="130">
        <v>0.010946545296872043</v>
      </c>
      <c r="E114" s="130">
        <v>1.0086001717619175</v>
      </c>
      <c r="F114" s="91" t="s">
        <v>497</v>
      </c>
      <c r="G114" s="91" t="b">
        <v>0</v>
      </c>
      <c r="H114" s="91" t="b">
        <v>0</v>
      </c>
      <c r="I114" s="91" t="b">
        <v>0</v>
      </c>
      <c r="J114" s="91" t="b">
        <v>0</v>
      </c>
      <c r="K114" s="91" t="b">
        <v>0</v>
      </c>
      <c r="L114" s="91" t="b">
        <v>0</v>
      </c>
    </row>
    <row r="115" spans="1:12" ht="15">
      <c r="A115" s="91" t="s">
        <v>550</v>
      </c>
      <c r="B115" s="91" t="s">
        <v>554</v>
      </c>
      <c r="C115" s="91">
        <v>2</v>
      </c>
      <c r="D115" s="130">
        <v>0.010946545296872043</v>
      </c>
      <c r="E115" s="130">
        <v>0.8325089127062363</v>
      </c>
      <c r="F115" s="91" t="s">
        <v>497</v>
      </c>
      <c r="G115" s="91" t="b">
        <v>0</v>
      </c>
      <c r="H115" s="91" t="b">
        <v>0</v>
      </c>
      <c r="I115" s="91" t="b">
        <v>0</v>
      </c>
      <c r="J115" s="91" t="b">
        <v>0</v>
      </c>
      <c r="K115" s="91" t="b">
        <v>0</v>
      </c>
      <c r="L11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676</v>
      </c>
      <c r="B2" s="133" t="s">
        <v>677</v>
      </c>
      <c r="C2" s="67" t="s">
        <v>678</v>
      </c>
    </row>
    <row r="3" spans="1:3" ht="15">
      <c r="A3" s="132" t="s">
        <v>496</v>
      </c>
      <c r="B3" s="132" t="s">
        <v>496</v>
      </c>
      <c r="C3" s="36">
        <v>74</v>
      </c>
    </row>
    <row r="4" spans="1:3" ht="15">
      <c r="A4" s="132" t="s">
        <v>497</v>
      </c>
      <c r="B4" s="132" t="s">
        <v>497</v>
      </c>
      <c r="C4"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693</v>
      </c>
      <c r="B1" s="13" t="s">
        <v>17</v>
      </c>
    </row>
    <row r="2" spans="1:2" ht="15">
      <c r="A2" s="85" t="s">
        <v>694</v>
      </c>
      <c r="B2" s="85" t="s">
        <v>700</v>
      </c>
    </row>
    <row r="3" spans="1:2" ht="15">
      <c r="A3" s="85" t="s">
        <v>695</v>
      </c>
      <c r="B3" s="85" t="s">
        <v>701</v>
      </c>
    </row>
    <row r="4" spans="1:2" ht="15">
      <c r="A4" s="85" t="s">
        <v>696</v>
      </c>
      <c r="B4" s="85" t="s">
        <v>702</v>
      </c>
    </row>
    <row r="5" spans="1:2" ht="15">
      <c r="A5" s="85" t="s">
        <v>697</v>
      </c>
      <c r="B5" s="85" t="s">
        <v>703</v>
      </c>
    </row>
    <row r="6" spans="1:2" ht="15">
      <c r="A6" s="85" t="s">
        <v>698</v>
      </c>
      <c r="B6" s="85" t="s">
        <v>704</v>
      </c>
    </row>
    <row r="7" spans="1:2" ht="15">
      <c r="A7" s="85" t="s">
        <v>699</v>
      </c>
      <c r="B7" s="85" t="s">
        <v>701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495</v>
      </c>
      <c r="BB2" s="13" t="s">
        <v>501</v>
      </c>
      <c r="BC2" s="13" t="s">
        <v>502</v>
      </c>
      <c r="BD2" s="67" t="s">
        <v>665</v>
      </c>
      <c r="BE2" s="67" t="s">
        <v>666</v>
      </c>
      <c r="BF2" s="67" t="s">
        <v>667</v>
      </c>
      <c r="BG2" s="67" t="s">
        <v>668</v>
      </c>
      <c r="BH2" s="67" t="s">
        <v>669</v>
      </c>
      <c r="BI2" s="67" t="s">
        <v>670</v>
      </c>
      <c r="BJ2" s="67" t="s">
        <v>671</v>
      </c>
      <c r="BK2" s="67" t="s">
        <v>672</v>
      </c>
      <c r="BL2" s="67" t="s">
        <v>673</v>
      </c>
    </row>
    <row r="3" spans="1:64" ht="15" customHeight="1">
      <c r="A3" s="84" t="s">
        <v>212</v>
      </c>
      <c r="B3" s="84" t="s">
        <v>212</v>
      </c>
      <c r="C3" s="53"/>
      <c r="D3" s="54"/>
      <c r="E3" s="65"/>
      <c r="F3" s="55"/>
      <c r="G3" s="53"/>
      <c r="H3" s="57"/>
      <c r="I3" s="56"/>
      <c r="J3" s="56"/>
      <c r="K3" s="36" t="s">
        <v>65</v>
      </c>
      <c r="L3" s="62">
        <v>3</v>
      </c>
      <c r="M3" s="62"/>
      <c r="N3" s="63"/>
      <c r="O3" s="85" t="s">
        <v>176</v>
      </c>
      <c r="P3" s="87">
        <v>43696.55840277778</v>
      </c>
      <c r="Q3" s="85" t="s">
        <v>218</v>
      </c>
      <c r="R3" s="89" t="s">
        <v>259</v>
      </c>
      <c r="S3" s="85" t="s">
        <v>264</v>
      </c>
      <c r="T3" s="85" t="s">
        <v>267</v>
      </c>
      <c r="U3" s="85"/>
      <c r="V3" s="89" t="s">
        <v>307</v>
      </c>
      <c r="W3" s="87">
        <v>43696.55840277778</v>
      </c>
      <c r="X3" s="89" t="s">
        <v>309</v>
      </c>
      <c r="Y3" s="85"/>
      <c r="Z3" s="85"/>
      <c r="AA3" s="91" t="s">
        <v>350</v>
      </c>
      <c r="AB3" s="85"/>
      <c r="AC3" s="85" t="b">
        <v>0</v>
      </c>
      <c r="AD3" s="85">
        <v>0</v>
      </c>
      <c r="AE3" s="91" t="s">
        <v>391</v>
      </c>
      <c r="AF3" s="85" t="b">
        <v>0</v>
      </c>
      <c r="AG3" s="85" t="s">
        <v>392</v>
      </c>
      <c r="AH3" s="85"/>
      <c r="AI3" s="91" t="s">
        <v>391</v>
      </c>
      <c r="AJ3" s="85" t="b">
        <v>0</v>
      </c>
      <c r="AK3" s="85">
        <v>0</v>
      </c>
      <c r="AL3" s="91" t="s">
        <v>391</v>
      </c>
      <c r="AM3" s="85" t="s">
        <v>393</v>
      </c>
      <c r="AN3" s="85" t="b">
        <v>0</v>
      </c>
      <c r="AO3" s="91" t="s">
        <v>350</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1</v>
      </c>
      <c r="BE3" s="52">
        <v>2.9411764705882355</v>
      </c>
      <c r="BF3" s="51">
        <v>1</v>
      </c>
      <c r="BG3" s="52">
        <v>2.9411764705882355</v>
      </c>
      <c r="BH3" s="51">
        <v>0</v>
      </c>
      <c r="BI3" s="52">
        <v>0</v>
      </c>
      <c r="BJ3" s="51">
        <v>32</v>
      </c>
      <c r="BK3" s="52">
        <v>94.11764705882354</v>
      </c>
      <c r="BL3" s="51">
        <v>34</v>
      </c>
    </row>
    <row r="4" spans="1:64" ht="15" customHeight="1">
      <c r="A4" s="84" t="s">
        <v>213</v>
      </c>
      <c r="B4" s="84" t="s">
        <v>213</v>
      </c>
      <c r="C4" s="53"/>
      <c r="D4" s="54"/>
      <c r="E4" s="65"/>
      <c r="F4" s="55"/>
      <c r="G4" s="53"/>
      <c r="H4" s="57"/>
      <c r="I4" s="56"/>
      <c r="J4" s="56"/>
      <c r="K4" s="36" t="s">
        <v>65</v>
      </c>
      <c r="L4" s="83">
        <v>4</v>
      </c>
      <c r="M4" s="83"/>
      <c r="N4" s="63"/>
      <c r="O4" s="86" t="s">
        <v>176</v>
      </c>
      <c r="P4" s="88">
        <v>43746.19678240741</v>
      </c>
      <c r="Q4" s="86" t="s">
        <v>219</v>
      </c>
      <c r="R4" s="90" t="s">
        <v>260</v>
      </c>
      <c r="S4" s="86" t="s">
        <v>265</v>
      </c>
      <c r="T4" s="86" t="s">
        <v>268</v>
      </c>
      <c r="U4" s="86"/>
      <c r="V4" s="90" t="s">
        <v>308</v>
      </c>
      <c r="W4" s="88">
        <v>43746.19678240741</v>
      </c>
      <c r="X4" s="90" t="s">
        <v>310</v>
      </c>
      <c r="Y4" s="86"/>
      <c r="Z4" s="86"/>
      <c r="AA4" s="92" t="s">
        <v>351</v>
      </c>
      <c r="AB4" s="86"/>
      <c r="AC4" s="86" t="b">
        <v>0</v>
      </c>
      <c r="AD4" s="86">
        <v>0</v>
      </c>
      <c r="AE4" s="92" t="s">
        <v>391</v>
      </c>
      <c r="AF4" s="86" t="b">
        <v>0</v>
      </c>
      <c r="AG4" s="86" t="s">
        <v>392</v>
      </c>
      <c r="AH4" s="86"/>
      <c r="AI4" s="92" t="s">
        <v>391</v>
      </c>
      <c r="AJ4" s="86" t="b">
        <v>0</v>
      </c>
      <c r="AK4" s="86">
        <v>0</v>
      </c>
      <c r="AL4" s="92" t="s">
        <v>391</v>
      </c>
      <c r="AM4" s="86" t="s">
        <v>394</v>
      </c>
      <c r="AN4" s="86" t="b">
        <v>1</v>
      </c>
      <c r="AO4" s="92" t="s">
        <v>351</v>
      </c>
      <c r="AP4" s="86" t="s">
        <v>176</v>
      </c>
      <c r="AQ4" s="86">
        <v>0</v>
      </c>
      <c r="AR4" s="86">
        <v>0</v>
      </c>
      <c r="AS4" s="86"/>
      <c r="AT4" s="86"/>
      <c r="AU4" s="86"/>
      <c r="AV4" s="86"/>
      <c r="AW4" s="86"/>
      <c r="AX4" s="86"/>
      <c r="AY4" s="86"/>
      <c r="AZ4" s="86"/>
      <c r="BA4">
        <v>3</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11</v>
      </c>
      <c r="BK4" s="52">
        <v>100</v>
      </c>
      <c r="BL4" s="51">
        <v>11</v>
      </c>
    </row>
    <row r="5" spans="1:64" ht="15">
      <c r="A5" s="84" t="s">
        <v>213</v>
      </c>
      <c r="B5" s="84" t="s">
        <v>213</v>
      </c>
      <c r="C5" s="53"/>
      <c r="D5" s="54"/>
      <c r="E5" s="65"/>
      <c r="F5" s="55"/>
      <c r="G5" s="53"/>
      <c r="H5" s="57"/>
      <c r="I5" s="56"/>
      <c r="J5" s="56"/>
      <c r="K5" s="36" t="s">
        <v>65</v>
      </c>
      <c r="L5" s="83">
        <v>5</v>
      </c>
      <c r="M5" s="83"/>
      <c r="N5" s="63"/>
      <c r="O5" s="86" t="s">
        <v>176</v>
      </c>
      <c r="P5" s="88">
        <v>43746.20821759259</v>
      </c>
      <c r="Q5" s="86" t="s">
        <v>220</v>
      </c>
      <c r="R5" s="90" t="s">
        <v>261</v>
      </c>
      <c r="S5" s="86" t="s">
        <v>265</v>
      </c>
      <c r="T5" s="86" t="s">
        <v>269</v>
      </c>
      <c r="U5" s="86"/>
      <c r="V5" s="90" t="s">
        <v>308</v>
      </c>
      <c r="W5" s="88">
        <v>43746.20821759259</v>
      </c>
      <c r="X5" s="90" t="s">
        <v>311</v>
      </c>
      <c r="Y5" s="86"/>
      <c r="Z5" s="86"/>
      <c r="AA5" s="92" t="s">
        <v>352</v>
      </c>
      <c r="AB5" s="86"/>
      <c r="AC5" s="86" t="b">
        <v>0</v>
      </c>
      <c r="AD5" s="86">
        <v>0</v>
      </c>
      <c r="AE5" s="92" t="s">
        <v>391</v>
      </c>
      <c r="AF5" s="86" t="b">
        <v>0</v>
      </c>
      <c r="AG5" s="86" t="s">
        <v>392</v>
      </c>
      <c r="AH5" s="86"/>
      <c r="AI5" s="92" t="s">
        <v>391</v>
      </c>
      <c r="AJ5" s="86" t="b">
        <v>0</v>
      </c>
      <c r="AK5" s="86">
        <v>0</v>
      </c>
      <c r="AL5" s="92" t="s">
        <v>391</v>
      </c>
      <c r="AM5" s="86" t="s">
        <v>394</v>
      </c>
      <c r="AN5" s="86" t="b">
        <v>1</v>
      </c>
      <c r="AO5" s="92" t="s">
        <v>352</v>
      </c>
      <c r="AP5" s="86" t="s">
        <v>176</v>
      </c>
      <c r="AQ5" s="86">
        <v>0</v>
      </c>
      <c r="AR5" s="86">
        <v>0</v>
      </c>
      <c r="AS5" s="86"/>
      <c r="AT5" s="86"/>
      <c r="AU5" s="86"/>
      <c r="AV5" s="86"/>
      <c r="AW5" s="86"/>
      <c r="AX5" s="86"/>
      <c r="AY5" s="86"/>
      <c r="AZ5" s="86"/>
      <c r="BA5">
        <v>3</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12</v>
      </c>
      <c r="BK5" s="52">
        <v>100</v>
      </c>
      <c r="BL5" s="51">
        <v>12</v>
      </c>
    </row>
    <row r="6" spans="1:64" ht="15">
      <c r="A6" s="84" t="s">
        <v>213</v>
      </c>
      <c r="B6" s="84" t="s">
        <v>213</v>
      </c>
      <c r="C6" s="53"/>
      <c r="D6" s="54"/>
      <c r="E6" s="65"/>
      <c r="F6" s="55"/>
      <c r="G6" s="53"/>
      <c r="H6" s="57"/>
      <c r="I6" s="56"/>
      <c r="J6" s="56"/>
      <c r="K6" s="36" t="s">
        <v>65</v>
      </c>
      <c r="L6" s="83">
        <v>6</v>
      </c>
      <c r="M6" s="83"/>
      <c r="N6" s="63"/>
      <c r="O6" s="86" t="s">
        <v>176</v>
      </c>
      <c r="P6" s="88">
        <v>43746.20961805555</v>
      </c>
      <c r="Q6" s="86" t="s">
        <v>221</v>
      </c>
      <c r="R6" s="90" t="s">
        <v>262</v>
      </c>
      <c r="S6" s="86" t="s">
        <v>265</v>
      </c>
      <c r="T6" s="86" t="s">
        <v>269</v>
      </c>
      <c r="U6" s="86"/>
      <c r="V6" s="90" t="s">
        <v>308</v>
      </c>
      <c r="W6" s="88">
        <v>43746.20961805555</v>
      </c>
      <c r="X6" s="90" t="s">
        <v>312</v>
      </c>
      <c r="Y6" s="86"/>
      <c r="Z6" s="86"/>
      <c r="AA6" s="92" t="s">
        <v>353</v>
      </c>
      <c r="AB6" s="86"/>
      <c r="AC6" s="86" t="b">
        <v>0</v>
      </c>
      <c r="AD6" s="86">
        <v>0</v>
      </c>
      <c r="AE6" s="92" t="s">
        <v>391</v>
      </c>
      <c r="AF6" s="86" t="b">
        <v>0</v>
      </c>
      <c r="AG6" s="86" t="s">
        <v>392</v>
      </c>
      <c r="AH6" s="86"/>
      <c r="AI6" s="92" t="s">
        <v>391</v>
      </c>
      <c r="AJ6" s="86" t="b">
        <v>0</v>
      </c>
      <c r="AK6" s="86">
        <v>0</v>
      </c>
      <c r="AL6" s="92" t="s">
        <v>391</v>
      </c>
      <c r="AM6" s="86" t="s">
        <v>394</v>
      </c>
      <c r="AN6" s="86" t="b">
        <v>1</v>
      </c>
      <c r="AO6" s="92" t="s">
        <v>353</v>
      </c>
      <c r="AP6" s="86" t="s">
        <v>176</v>
      </c>
      <c r="AQ6" s="86">
        <v>0</v>
      </c>
      <c r="AR6" s="86">
        <v>0</v>
      </c>
      <c r="AS6" s="86"/>
      <c r="AT6" s="86"/>
      <c r="AU6" s="86"/>
      <c r="AV6" s="86"/>
      <c r="AW6" s="86"/>
      <c r="AX6" s="86"/>
      <c r="AY6" s="86"/>
      <c r="AZ6" s="86"/>
      <c r="BA6">
        <v>3</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12</v>
      </c>
      <c r="BK6" s="52">
        <v>100</v>
      </c>
      <c r="BL6" s="51">
        <v>12</v>
      </c>
    </row>
    <row r="7" spans="1:64" ht="15">
      <c r="A7" s="84" t="s">
        <v>214</v>
      </c>
      <c r="B7" s="84" t="s">
        <v>215</v>
      </c>
      <c r="C7" s="53"/>
      <c r="D7" s="54"/>
      <c r="E7" s="65"/>
      <c r="F7" s="55"/>
      <c r="G7" s="53"/>
      <c r="H7" s="57"/>
      <c r="I7" s="56"/>
      <c r="J7" s="56"/>
      <c r="K7" s="36" t="s">
        <v>65</v>
      </c>
      <c r="L7" s="83">
        <v>7</v>
      </c>
      <c r="M7" s="83"/>
      <c r="N7" s="63"/>
      <c r="O7" s="86" t="s">
        <v>217</v>
      </c>
      <c r="P7" s="88">
        <v>43686.769780092596</v>
      </c>
      <c r="Q7" s="86" t="s">
        <v>222</v>
      </c>
      <c r="R7" s="86" t="s">
        <v>263</v>
      </c>
      <c r="S7" s="86" t="s">
        <v>266</v>
      </c>
      <c r="T7" s="86" t="s">
        <v>216</v>
      </c>
      <c r="U7" s="90" t="s">
        <v>270</v>
      </c>
      <c r="V7" s="90" t="s">
        <v>270</v>
      </c>
      <c r="W7" s="88">
        <v>43686.769780092596</v>
      </c>
      <c r="X7" s="90" t="s">
        <v>313</v>
      </c>
      <c r="Y7" s="86"/>
      <c r="Z7" s="86"/>
      <c r="AA7" s="92" t="s">
        <v>354</v>
      </c>
      <c r="AB7" s="86"/>
      <c r="AC7" s="86" t="b">
        <v>0</v>
      </c>
      <c r="AD7" s="86">
        <v>0</v>
      </c>
      <c r="AE7" s="92" t="s">
        <v>391</v>
      </c>
      <c r="AF7" s="86" t="b">
        <v>0</v>
      </c>
      <c r="AG7" s="86" t="s">
        <v>392</v>
      </c>
      <c r="AH7" s="86"/>
      <c r="AI7" s="92" t="s">
        <v>391</v>
      </c>
      <c r="AJ7" s="86" t="b">
        <v>0</v>
      </c>
      <c r="AK7" s="86">
        <v>0</v>
      </c>
      <c r="AL7" s="92" t="s">
        <v>391</v>
      </c>
      <c r="AM7" s="86" t="s">
        <v>395</v>
      </c>
      <c r="AN7" s="86" t="b">
        <v>0</v>
      </c>
      <c r="AO7" s="92" t="s">
        <v>354</v>
      </c>
      <c r="AP7" s="86" t="s">
        <v>176</v>
      </c>
      <c r="AQ7" s="86">
        <v>0</v>
      </c>
      <c r="AR7" s="86">
        <v>0</v>
      </c>
      <c r="AS7" s="86"/>
      <c r="AT7" s="86"/>
      <c r="AU7" s="86"/>
      <c r="AV7" s="86"/>
      <c r="AW7" s="86"/>
      <c r="AX7" s="86"/>
      <c r="AY7" s="86"/>
      <c r="AZ7" s="86"/>
      <c r="BA7">
        <v>37</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215</v>
      </c>
      <c r="C8" s="53"/>
      <c r="D8" s="54"/>
      <c r="E8" s="65"/>
      <c r="F8" s="55"/>
      <c r="G8" s="53"/>
      <c r="H8" s="57"/>
      <c r="I8" s="56"/>
      <c r="J8" s="56"/>
      <c r="K8" s="36" t="s">
        <v>65</v>
      </c>
      <c r="L8" s="83">
        <v>8</v>
      </c>
      <c r="M8" s="83"/>
      <c r="N8" s="63"/>
      <c r="O8" s="86" t="s">
        <v>217</v>
      </c>
      <c r="P8" s="88">
        <v>43687.734143518515</v>
      </c>
      <c r="Q8" s="86" t="s">
        <v>223</v>
      </c>
      <c r="R8" s="86" t="s">
        <v>263</v>
      </c>
      <c r="S8" s="86" t="s">
        <v>266</v>
      </c>
      <c r="T8" s="86" t="s">
        <v>216</v>
      </c>
      <c r="U8" s="90" t="s">
        <v>271</v>
      </c>
      <c r="V8" s="90" t="s">
        <v>271</v>
      </c>
      <c r="W8" s="88">
        <v>43687.734143518515</v>
      </c>
      <c r="X8" s="90" t="s">
        <v>314</v>
      </c>
      <c r="Y8" s="86"/>
      <c r="Z8" s="86"/>
      <c r="AA8" s="92" t="s">
        <v>355</v>
      </c>
      <c r="AB8" s="86"/>
      <c r="AC8" s="86" t="b">
        <v>0</v>
      </c>
      <c r="AD8" s="86">
        <v>0</v>
      </c>
      <c r="AE8" s="92" t="s">
        <v>391</v>
      </c>
      <c r="AF8" s="86" t="b">
        <v>0</v>
      </c>
      <c r="AG8" s="86" t="s">
        <v>392</v>
      </c>
      <c r="AH8" s="86"/>
      <c r="AI8" s="92" t="s">
        <v>391</v>
      </c>
      <c r="AJ8" s="86" t="b">
        <v>0</v>
      </c>
      <c r="AK8" s="86">
        <v>0</v>
      </c>
      <c r="AL8" s="92" t="s">
        <v>391</v>
      </c>
      <c r="AM8" s="86" t="s">
        <v>395</v>
      </c>
      <c r="AN8" s="86" t="b">
        <v>0</v>
      </c>
      <c r="AO8" s="92" t="s">
        <v>355</v>
      </c>
      <c r="AP8" s="86" t="s">
        <v>176</v>
      </c>
      <c r="AQ8" s="86">
        <v>0</v>
      </c>
      <c r="AR8" s="86">
        <v>0</v>
      </c>
      <c r="AS8" s="86"/>
      <c r="AT8" s="86"/>
      <c r="AU8" s="86"/>
      <c r="AV8" s="86"/>
      <c r="AW8" s="86"/>
      <c r="AX8" s="86"/>
      <c r="AY8" s="86"/>
      <c r="AZ8" s="86"/>
      <c r="BA8">
        <v>37</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214</v>
      </c>
      <c r="B9" s="84" t="s">
        <v>215</v>
      </c>
      <c r="C9" s="53"/>
      <c r="D9" s="54"/>
      <c r="E9" s="65"/>
      <c r="F9" s="55"/>
      <c r="G9" s="53"/>
      <c r="H9" s="57"/>
      <c r="I9" s="56"/>
      <c r="J9" s="56"/>
      <c r="K9" s="36" t="s">
        <v>65</v>
      </c>
      <c r="L9" s="83">
        <v>9</v>
      </c>
      <c r="M9" s="83"/>
      <c r="N9" s="63"/>
      <c r="O9" s="86" t="s">
        <v>217</v>
      </c>
      <c r="P9" s="88">
        <v>43688.770902777775</v>
      </c>
      <c r="Q9" s="86" t="s">
        <v>224</v>
      </c>
      <c r="R9" s="86" t="s">
        <v>263</v>
      </c>
      <c r="S9" s="86" t="s">
        <v>266</v>
      </c>
      <c r="T9" s="86" t="s">
        <v>216</v>
      </c>
      <c r="U9" s="90" t="s">
        <v>272</v>
      </c>
      <c r="V9" s="90" t="s">
        <v>272</v>
      </c>
      <c r="W9" s="88">
        <v>43688.770902777775</v>
      </c>
      <c r="X9" s="90" t="s">
        <v>315</v>
      </c>
      <c r="Y9" s="86"/>
      <c r="Z9" s="86"/>
      <c r="AA9" s="92" t="s">
        <v>356</v>
      </c>
      <c r="AB9" s="86"/>
      <c r="AC9" s="86" t="b">
        <v>0</v>
      </c>
      <c r="AD9" s="86">
        <v>0</v>
      </c>
      <c r="AE9" s="92" t="s">
        <v>391</v>
      </c>
      <c r="AF9" s="86" t="b">
        <v>0</v>
      </c>
      <c r="AG9" s="86" t="s">
        <v>392</v>
      </c>
      <c r="AH9" s="86"/>
      <c r="AI9" s="92" t="s">
        <v>391</v>
      </c>
      <c r="AJ9" s="86" t="b">
        <v>0</v>
      </c>
      <c r="AK9" s="86">
        <v>0</v>
      </c>
      <c r="AL9" s="92" t="s">
        <v>391</v>
      </c>
      <c r="AM9" s="86" t="s">
        <v>395</v>
      </c>
      <c r="AN9" s="86" t="b">
        <v>0</v>
      </c>
      <c r="AO9" s="92" t="s">
        <v>356</v>
      </c>
      <c r="AP9" s="86" t="s">
        <v>176</v>
      </c>
      <c r="AQ9" s="86">
        <v>0</v>
      </c>
      <c r="AR9" s="86">
        <v>0</v>
      </c>
      <c r="AS9" s="86"/>
      <c r="AT9" s="86"/>
      <c r="AU9" s="86"/>
      <c r="AV9" s="86"/>
      <c r="AW9" s="86"/>
      <c r="AX9" s="86"/>
      <c r="AY9" s="86"/>
      <c r="AZ9" s="86"/>
      <c r="BA9">
        <v>37</v>
      </c>
      <c r="BB9" s="85" t="str">
        <f>REPLACE(INDEX(GroupVertices[Group],MATCH(Edges25[[#This Row],[Vertex 1]],GroupVertices[Vertex],0)),1,1,"")</f>
        <v>1</v>
      </c>
      <c r="BC9" s="85" t="str">
        <f>REPLACE(INDEX(GroupVertices[Group],MATCH(Edges25[[#This Row],[Vertex 2]],GroupVertices[Vertex],0)),1,1,"")</f>
        <v>1</v>
      </c>
      <c r="BD9" s="51"/>
      <c r="BE9" s="52"/>
      <c r="BF9" s="51"/>
      <c r="BG9" s="52"/>
      <c r="BH9" s="51"/>
      <c r="BI9" s="52"/>
      <c r="BJ9" s="51"/>
      <c r="BK9" s="52"/>
      <c r="BL9" s="51"/>
    </row>
    <row r="10" spans="1:64" ht="15">
      <c r="A10" s="84" t="s">
        <v>214</v>
      </c>
      <c r="B10" s="84" t="s">
        <v>215</v>
      </c>
      <c r="C10" s="53"/>
      <c r="D10" s="54"/>
      <c r="E10" s="65"/>
      <c r="F10" s="55"/>
      <c r="G10" s="53"/>
      <c r="H10" s="57"/>
      <c r="I10" s="56"/>
      <c r="J10" s="56"/>
      <c r="K10" s="36" t="s">
        <v>65</v>
      </c>
      <c r="L10" s="83">
        <v>10</v>
      </c>
      <c r="M10" s="83"/>
      <c r="N10" s="63"/>
      <c r="O10" s="86" t="s">
        <v>217</v>
      </c>
      <c r="P10" s="88">
        <v>43689.76467592592</v>
      </c>
      <c r="Q10" s="86" t="s">
        <v>225</v>
      </c>
      <c r="R10" s="86" t="s">
        <v>263</v>
      </c>
      <c r="S10" s="86" t="s">
        <v>266</v>
      </c>
      <c r="T10" s="86" t="s">
        <v>216</v>
      </c>
      <c r="U10" s="90" t="s">
        <v>273</v>
      </c>
      <c r="V10" s="90" t="s">
        <v>273</v>
      </c>
      <c r="W10" s="88">
        <v>43689.76467592592</v>
      </c>
      <c r="X10" s="90" t="s">
        <v>316</v>
      </c>
      <c r="Y10" s="86"/>
      <c r="Z10" s="86"/>
      <c r="AA10" s="92" t="s">
        <v>357</v>
      </c>
      <c r="AB10" s="86"/>
      <c r="AC10" s="86" t="b">
        <v>0</v>
      </c>
      <c r="AD10" s="86">
        <v>0</v>
      </c>
      <c r="AE10" s="92" t="s">
        <v>391</v>
      </c>
      <c r="AF10" s="86" t="b">
        <v>0</v>
      </c>
      <c r="AG10" s="86" t="s">
        <v>392</v>
      </c>
      <c r="AH10" s="86"/>
      <c r="AI10" s="92" t="s">
        <v>391</v>
      </c>
      <c r="AJ10" s="86" t="b">
        <v>0</v>
      </c>
      <c r="AK10" s="86">
        <v>0</v>
      </c>
      <c r="AL10" s="92" t="s">
        <v>391</v>
      </c>
      <c r="AM10" s="86" t="s">
        <v>395</v>
      </c>
      <c r="AN10" s="86" t="b">
        <v>0</v>
      </c>
      <c r="AO10" s="92" t="s">
        <v>357</v>
      </c>
      <c r="AP10" s="86" t="s">
        <v>176</v>
      </c>
      <c r="AQ10" s="86">
        <v>0</v>
      </c>
      <c r="AR10" s="86">
        <v>0</v>
      </c>
      <c r="AS10" s="86"/>
      <c r="AT10" s="86"/>
      <c r="AU10" s="86"/>
      <c r="AV10" s="86"/>
      <c r="AW10" s="86"/>
      <c r="AX10" s="86"/>
      <c r="AY10" s="86"/>
      <c r="AZ10" s="86"/>
      <c r="BA10">
        <v>37</v>
      </c>
      <c r="BB10" s="85" t="str">
        <f>REPLACE(INDEX(GroupVertices[Group],MATCH(Edges25[[#This Row],[Vertex 1]],GroupVertices[Vertex],0)),1,1,"")</f>
        <v>1</v>
      </c>
      <c r="BC10" s="85" t="str">
        <f>REPLACE(INDEX(GroupVertices[Group],MATCH(Edges25[[#This Row],[Vertex 2]],GroupVertices[Vertex],0)),1,1,"")</f>
        <v>1</v>
      </c>
      <c r="BD10" s="51"/>
      <c r="BE10" s="52"/>
      <c r="BF10" s="51"/>
      <c r="BG10" s="52"/>
      <c r="BH10" s="51"/>
      <c r="BI10" s="52"/>
      <c r="BJ10" s="51"/>
      <c r="BK10" s="52"/>
      <c r="BL10" s="51"/>
    </row>
    <row r="11" spans="1:64" ht="15">
      <c r="A11" s="84" t="s">
        <v>214</v>
      </c>
      <c r="B11" s="84" t="s">
        <v>215</v>
      </c>
      <c r="C11" s="53"/>
      <c r="D11" s="54"/>
      <c r="E11" s="65"/>
      <c r="F11" s="55"/>
      <c r="G11" s="53"/>
      <c r="H11" s="57"/>
      <c r="I11" s="56"/>
      <c r="J11" s="56"/>
      <c r="K11" s="36" t="s">
        <v>65</v>
      </c>
      <c r="L11" s="83">
        <v>11</v>
      </c>
      <c r="M11" s="83"/>
      <c r="N11" s="63"/>
      <c r="O11" s="86" t="s">
        <v>217</v>
      </c>
      <c r="P11" s="88">
        <v>43690.76490740741</v>
      </c>
      <c r="Q11" s="86" t="s">
        <v>226</v>
      </c>
      <c r="R11" s="86" t="s">
        <v>263</v>
      </c>
      <c r="S11" s="86" t="s">
        <v>266</v>
      </c>
      <c r="T11" s="86" t="s">
        <v>216</v>
      </c>
      <c r="U11" s="90" t="s">
        <v>274</v>
      </c>
      <c r="V11" s="90" t="s">
        <v>274</v>
      </c>
      <c r="W11" s="88">
        <v>43690.76490740741</v>
      </c>
      <c r="X11" s="90" t="s">
        <v>317</v>
      </c>
      <c r="Y11" s="86"/>
      <c r="Z11" s="86"/>
      <c r="AA11" s="92" t="s">
        <v>358</v>
      </c>
      <c r="AB11" s="86"/>
      <c r="AC11" s="86" t="b">
        <v>0</v>
      </c>
      <c r="AD11" s="86">
        <v>0</v>
      </c>
      <c r="AE11" s="92" t="s">
        <v>391</v>
      </c>
      <c r="AF11" s="86" t="b">
        <v>0</v>
      </c>
      <c r="AG11" s="86" t="s">
        <v>392</v>
      </c>
      <c r="AH11" s="86"/>
      <c r="AI11" s="92" t="s">
        <v>391</v>
      </c>
      <c r="AJ11" s="86" t="b">
        <v>0</v>
      </c>
      <c r="AK11" s="86">
        <v>0</v>
      </c>
      <c r="AL11" s="92" t="s">
        <v>391</v>
      </c>
      <c r="AM11" s="86" t="s">
        <v>395</v>
      </c>
      <c r="AN11" s="86" t="b">
        <v>0</v>
      </c>
      <c r="AO11" s="92" t="s">
        <v>358</v>
      </c>
      <c r="AP11" s="86" t="s">
        <v>176</v>
      </c>
      <c r="AQ11" s="86">
        <v>0</v>
      </c>
      <c r="AR11" s="86">
        <v>0</v>
      </c>
      <c r="AS11" s="86"/>
      <c r="AT11" s="86"/>
      <c r="AU11" s="86"/>
      <c r="AV11" s="86"/>
      <c r="AW11" s="86"/>
      <c r="AX11" s="86"/>
      <c r="AY11" s="86"/>
      <c r="AZ11" s="86"/>
      <c r="BA11">
        <v>37</v>
      </c>
      <c r="BB11" s="85" t="str">
        <f>REPLACE(INDEX(GroupVertices[Group],MATCH(Edges25[[#This Row],[Vertex 1]],GroupVertices[Vertex],0)),1,1,"")</f>
        <v>1</v>
      </c>
      <c r="BC11" s="85" t="str">
        <f>REPLACE(INDEX(GroupVertices[Group],MATCH(Edges25[[#This Row],[Vertex 2]],GroupVertices[Vertex],0)),1,1,"")</f>
        <v>1</v>
      </c>
      <c r="BD11" s="51"/>
      <c r="BE11" s="52"/>
      <c r="BF11" s="51"/>
      <c r="BG11" s="52"/>
      <c r="BH11" s="51"/>
      <c r="BI11" s="52"/>
      <c r="BJ11" s="51"/>
      <c r="BK11" s="52"/>
      <c r="BL11" s="51"/>
    </row>
    <row r="12" spans="1:64" ht="15">
      <c r="A12" s="84" t="s">
        <v>214</v>
      </c>
      <c r="B12" s="84" t="s">
        <v>215</v>
      </c>
      <c r="C12" s="53"/>
      <c r="D12" s="54"/>
      <c r="E12" s="65"/>
      <c r="F12" s="55"/>
      <c r="G12" s="53"/>
      <c r="H12" s="57"/>
      <c r="I12" s="56"/>
      <c r="J12" s="56"/>
      <c r="K12" s="36" t="s">
        <v>65</v>
      </c>
      <c r="L12" s="83">
        <v>12</v>
      </c>
      <c r="M12" s="83"/>
      <c r="N12" s="63"/>
      <c r="O12" s="86" t="s">
        <v>217</v>
      </c>
      <c r="P12" s="88">
        <v>43692.74201388889</v>
      </c>
      <c r="Q12" s="86" t="s">
        <v>227</v>
      </c>
      <c r="R12" s="86" t="s">
        <v>263</v>
      </c>
      <c r="S12" s="86" t="s">
        <v>266</v>
      </c>
      <c r="T12" s="86" t="s">
        <v>216</v>
      </c>
      <c r="U12" s="90" t="s">
        <v>275</v>
      </c>
      <c r="V12" s="90" t="s">
        <v>275</v>
      </c>
      <c r="W12" s="88">
        <v>43692.74201388889</v>
      </c>
      <c r="X12" s="90" t="s">
        <v>318</v>
      </c>
      <c r="Y12" s="86"/>
      <c r="Z12" s="86"/>
      <c r="AA12" s="92" t="s">
        <v>359</v>
      </c>
      <c r="AB12" s="86"/>
      <c r="AC12" s="86" t="b">
        <v>0</v>
      </c>
      <c r="AD12" s="86">
        <v>0</v>
      </c>
      <c r="AE12" s="92" t="s">
        <v>391</v>
      </c>
      <c r="AF12" s="86" t="b">
        <v>0</v>
      </c>
      <c r="AG12" s="86" t="s">
        <v>392</v>
      </c>
      <c r="AH12" s="86"/>
      <c r="AI12" s="92" t="s">
        <v>391</v>
      </c>
      <c r="AJ12" s="86" t="b">
        <v>0</v>
      </c>
      <c r="AK12" s="86">
        <v>0</v>
      </c>
      <c r="AL12" s="92" t="s">
        <v>391</v>
      </c>
      <c r="AM12" s="86" t="s">
        <v>395</v>
      </c>
      <c r="AN12" s="86" t="b">
        <v>0</v>
      </c>
      <c r="AO12" s="92" t="s">
        <v>359</v>
      </c>
      <c r="AP12" s="86" t="s">
        <v>176</v>
      </c>
      <c r="AQ12" s="86">
        <v>0</v>
      </c>
      <c r="AR12" s="86">
        <v>0</v>
      </c>
      <c r="AS12" s="86"/>
      <c r="AT12" s="86"/>
      <c r="AU12" s="86"/>
      <c r="AV12" s="86"/>
      <c r="AW12" s="86"/>
      <c r="AX12" s="86"/>
      <c r="AY12" s="86"/>
      <c r="AZ12" s="86"/>
      <c r="BA12">
        <v>37</v>
      </c>
      <c r="BB12" s="85" t="str">
        <f>REPLACE(INDEX(GroupVertices[Group],MATCH(Edges25[[#This Row],[Vertex 1]],GroupVertices[Vertex],0)),1,1,"")</f>
        <v>1</v>
      </c>
      <c r="BC12" s="85" t="str">
        <f>REPLACE(INDEX(GroupVertices[Group],MATCH(Edges25[[#This Row],[Vertex 2]],GroupVertices[Vertex],0)),1,1,"")</f>
        <v>1</v>
      </c>
      <c r="BD12" s="51"/>
      <c r="BE12" s="52"/>
      <c r="BF12" s="51"/>
      <c r="BG12" s="52"/>
      <c r="BH12" s="51"/>
      <c r="BI12" s="52"/>
      <c r="BJ12" s="51"/>
      <c r="BK12" s="52"/>
      <c r="BL12" s="51"/>
    </row>
    <row r="13" spans="1:64" ht="15">
      <c r="A13" s="84" t="s">
        <v>214</v>
      </c>
      <c r="B13" s="84" t="s">
        <v>215</v>
      </c>
      <c r="C13" s="53"/>
      <c r="D13" s="54"/>
      <c r="E13" s="65"/>
      <c r="F13" s="55"/>
      <c r="G13" s="53"/>
      <c r="H13" s="57"/>
      <c r="I13" s="56"/>
      <c r="J13" s="56"/>
      <c r="K13" s="36" t="s">
        <v>65</v>
      </c>
      <c r="L13" s="83">
        <v>13</v>
      </c>
      <c r="M13" s="83"/>
      <c r="N13" s="63"/>
      <c r="O13" s="86" t="s">
        <v>217</v>
      </c>
      <c r="P13" s="88">
        <v>43698.73793981481</v>
      </c>
      <c r="Q13" s="86" t="s">
        <v>228</v>
      </c>
      <c r="R13" s="86" t="s">
        <v>263</v>
      </c>
      <c r="S13" s="86" t="s">
        <v>266</v>
      </c>
      <c r="T13" s="86" t="s">
        <v>216</v>
      </c>
      <c r="U13" s="90" t="s">
        <v>276</v>
      </c>
      <c r="V13" s="90" t="s">
        <v>276</v>
      </c>
      <c r="W13" s="88">
        <v>43698.73793981481</v>
      </c>
      <c r="X13" s="90" t="s">
        <v>319</v>
      </c>
      <c r="Y13" s="86"/>
      <c r="Z13" s="86"/>
      <c r="AA13" s="92" t="s">
        <v>360</v>
      </c>
      <c r="AB13" s="86"/>
      <c r="AC13" s="86" t="b">
        <v>0</v>
      </c>
      <c r="AD13" s="86">
        <v>0</v>
      </c>
      <c r="AE13" s="92" t="s">
        <v>391</v>
      </c>
      <c r="AF13" s="86" t="b">
        <v>0</v>
      </c>
      <c r="AG13" s="86" t="s">
        <v>392</v>
      </c>
      <c r="AH13" s="86"/>
      <c r="AI13" s="92" t="s">
        <v>391</v>
      </c>
      <c r="AJ13" s="86" t="b">
        <v>0</v>
      </c>
      <c r="AK13" s="86">
        <v>0</v>
      </c>
      <c r="AL13" s="92" t="s">
        <v>391</v>
      </c>
      <c r="AM13" s="86" t="s">
        <v>395</v>
      </c>
      <c r="AN13" s="86" t="b">
        <v>0</v>
      </c>
      <c r="AO13" s="92" t="s">
        <v>360</v>
      </c>
      <c r="AP13" s="86" t="s">
        <v>176</v>
      </c>
      <c r="AQ13" s="86">
        <v>0</v>
      </c>
      <c r="AR13" s="86">
        <v>0</v>
      </c>
      <c r="AS13" s="86"/>
      <c r="AT13" s="86"/>
      <c r="AU13" s="86"/>
      <c r="AV13" s="86"/>
      <c r="AW13" s="86"/>
      <c r="AX13" s="86"/>
      <c r="AY13" s="86"/>
      <c r="AZ13" s="86"/>
      <c r="BA13">
        <v>37</v>
      </c>
      <c r="BB13" s="85" t="str">
        <f>REPLACE(INDEX(GroupVertices[Group],MATCH(Edges25[[#This Row],[Vertex 1]],GroupVertices[Vertex],0)),1,1,"")</f>
        <v>1</v>
      </c>
      <c r="BC13" s="85" t="str">
        <f>REPLACE(INDEX(GroupVertices[Group],MATCH(Edges25[[#This Row],[Vertex 2]],GroupVertices[Vertex],0)),1,1,"")</f>
        <v>1</v>
      </c>
      <c r="BD13" s="51"/>
      <c r="BE13" s="52"/>
      <c r="BF13" s="51"/>
      <c r="BG13" s="52"/>
      <c r="BH13" s="51"/>
      <c r="BI13" s="52"/>
      <c r="BJ13" s="51"/>
      <c r="BK13" s="52"/>
      <c r="BL13" s="51"/>
    </row>
    <row r="14" spans="1:64" ht="15">
      <c r="A14" s="84" t="s">
        <v>214</v>
      </c>
      <c r="B14" s="84" t="s">
        <v>215</v>
      </c>
      <c r="C14" s="53"/>
      <c r="D14" s="54"/>
      <c r="E14" s="65"/>
      <c r="F14" s="55"/>
      <c r="G14" s="53"/>
      <c r="H14" s="57"/>
      <c r="I14" s="56"/>
      <c r="J14" s="56"/>
      <c r="K14" s="36" t="s">
        <v>65</v>
      </c>
      <c r="L14" s="83">
        <v>14</v>
      </c>
      <c r="M14" s="83"/>
      <c r="N14" s="63"/>
      <c r="O14" s="86" t="s">
        <v>217</v>
      </c>
      <c r="P14" s="88">
        <v>43699.73923611111</v>
      </c>
      <c r="Q14" s="86" t="s">
        <v>229</v>
      </c>
      <c r="R14" s="86" t="s">
        <v>263</v>
      </c>
      <c r="S14" s="86" t="s">
        <v>266</v>
      </c>
      <c r="T14" s="86" t="s">
        <v>216</v>
      </c>
      <c r="U14" s="90" t="s">
        <v>277</v>
      </c>
      <c r="V14" s="90" t="s">
        <v>277</v>
      </c>
      <c r="W14" s="88">
        <v>43699.73923611111</v>
      </c>
      <c r="X14" s="90" t="s">
        <v>320</v>
      </c>
      <c r="Y14" s="86"/>
      <c r="Z14" s="86"/>
      <c r="AA14" s="92" t="s">
        <v>361</v>
      </c>
      <c r="AB14" s="86"/>
      <c r="AC14" s="86" t="b">
        <v>0</v>
      </c>
      <c r="AD14" s="86">
        <v>0</v>
      </c>
      <c r="AE14" s="92" t="s">
        <v>391</v>
      </c>
      <c r="AF14" s="86" t="b">
        <v>0</v>
      </c>
      <c r="AG14" s="86" t="s">
        <v>392</v>
      </c>
      <c r="AH14" s="86"/>
      <c r="AI14" s="92" t="s">
        <v>391</v>
      </c>
      <c r="AJ14" s="86" t="b">
        <v>0</v>
      </c>
      <c r="AK14" s="86">
        <v>0</v>
      </c>
      <c r="AL14" s="92" t="s">
        <v>391</v>
      </c>
      <c r="AM14" s="86" t="s">
        <v>395</v>
      </c>
      <c r="AN14" s="86" t="b">
        <v>0</v>
      </c>
      <c r="AO14" s="92" t="s">
        <v>361</v>
      </c>
      <c r="AP14" s="86" t="s">
        <v>176</v>
      </c>
      <c r="AQ14" s="86">
        <v>0</v>
      </c>
      <c r="AR14" s="86">
        <v>0</v>
      </c>
      <c r="AS14" s="86"/>
      <c r="AT14" s="86"/>
      <c r="AU14" s="86"/>
      <c r="AV14" s="86"/>
      <c r="AW14" s="86"/>
      <c r="AX14" s="86"/>
      <c r="AY14" s="86"/>
      <c r="AZ14" s="86"/>
      <c r="BA14">
        <v>37</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214</v>
      </c>
      <c r="B15" s="84" t="s">
        <v>215</v>
      </c>
      <c r="C15" s="53"/>
      <c r="D15" s="54"/>
      <c r="E15" s="65"/>
      <c r="F15" s="55"/>
      <c r="G15" s="53"/>
      <c r="H15" s="57"/>
      <c r="I15" s="56"/>
      <c r="J15" s="56"/>
      <c r="K15" s="36" t="s">
        <v>65</v>
      </c>
      <c r="L15" s="83">
        <v>15</v>
      </c>
      <c r="M15" s="83"/>
      <c r="N15" s="63"/>
      <c r="O15" s="86" t="s">
        <v>217</v>
      </c>
      <c r="P15" s="88">
        <v>43700.7647337963</v>
      </c>
      <c r="Q15" s="86" t="s">
        <v>230</v>
      </c>
      <c r="R15" s="86" t="s">
        <v>263</v>
      </c>
      <c r="S15" s="86" t="s">
        <v>266</v>
      </c>
      <c r="T15" s="86" t="s">
        <v>216</v>
      </c>
      <c r="U15" s="90" t="s">
        <v>278</v>
      </c>
      <c r="V15" s="90" t="s">
        <v>278</v>
      </c>
      <c r="W15" s="88">
        <v>43700.7647337963</v>
      </c>
      <c r="X15" s="90" t="s">
        <v>321</v>
      </c>
      <c r="Y15" s="86"/>
      <c r="Z15" s="86"/>
      <c r="AA15" s="92" t="s">
        <v>362</v>
      </c>
      <c r="AB15" s="86"/>
      <c r="AC15" s="86" t="b">
        <v>0</v>
      </c>
      <c r="AD15" s="86">
        <v>0</v>
      </c>
      <c r="AE15" s="92" t="s">
        <v>391</v>
      </c>
      <c r="AF15" s="86" t="b">
        <v>0</v>
      </c>
      <c r="AG15" s="86" t="s">
        <v>392</v>
      </c>
      <c r="AH15" s="86"/>
      <c r="AI15" s="92" t="s">
        <v>391</v>
      </c>
      <c r="AJ15" s="86" t="b">
        <v>0</v>
      </c>
      <c r="AK15" s="86">
        <v>0</v>
      </c>
      <c r="AL15" s="92" t="s">
        <v>391</v>
      </c>
      <c r="AM15" s="86" t="s">
        <v>395</v>
      </c>
      <c r="AN15" s="86" t="b">
        <v>0</v>
      </c>
      <c r="AO15" s="92" t="s">
        <v>362</v>
      </c>
      <c r="AP15" s="86" t="s">
        <v>176</v>
      </c>
      <c r="AQ15" s="86">
        <v>0</v>
      </c>
      <c r="AR15" s="86">
        <v>0</v>
      </c>
      <c r="AS15" s="86"/>
      <c r="AT15" s="86"/>
      <c r="AU15" s="86"/>
      <c r="AV15" s="86"/>
      <c r="AW15" s="86"/>
      <c r="AX15" s="86"/>
      <c r="AY15" s="86"/>
      <c r="AZ15" s="86"/>
      <c r="BA15">
        <v>37</v>
      </c>
      <c r="BB15" s="85" t="str">
        <f>REPLACE(INDEX(GroupVertices[Group],MATCH(Edges25[[#This Row],[Vertex 1]],GroupVertices[Vertex],0)),1,1,"")</f>
        <v>1</v>
      </c>
      <c r="BC15" s="85" t="str">
        <f>REPLACE(INDEX(GroupVertices[Group],MATCH(Edges25[[#This Row],[Vertex 2]],GroupVertices[Vertex],0)),1,1,"")</f>
        <v>1</v>
      </c>
      <c r="BD15" s="51"/>
      <c r="BE15" s="52"/>
      <c r="BF15" s="51"/>
      <c r="BG15" s="52"/>
      <c r="BH15" s="51"/>
      <c r="BI15" s="52"/>
      <c r="BJ15" s="51"/>
      <c r="BK15" s="52"/>
      <c r="BL15" s="51"/>
    </row>
    <row r="16" spans="1:64" ht="15">
      <c r="A16" s="84" t="s">
        <v>214</v>
      </c>
      <c r="B16" s="84" t="s">
        <v>215</v>
      </c>
      <c r="C16" s="53"/>
      <c r="D16" s="54"/>
      <c r="E16" s="65"/>
      <c r="F16" s="55"/>
      <c r="G16" s="53"/>
      <c r="H16" s="57"/>
      <c r="I16" s="56"/>
      <c r="J16" s="56"/>
      <c r="K16" s="36" t="s">
        <v>65</v>
      </c>
      <c r="L16" s="83">
        <v>16</v>
      </c>
      <c r="M16" s="83"/>
      <c r="N16" s="63"/>
      <c r="O16" s="86" t="s">
        <v>217</v>
      </c>
      <c r="P16" s="88">
        <v>43702.763032407405</v>
      </c>
      <c r="Q16" s="86" t="s">
        <v>231</v>
      </c>
      <c r="R16" s="86" t="s">
        <v>263</v>
      </c>
      <c r="S16" s="86" t="s">
        <v>266</v>
      </c>
      <c r="T16" s="86" t="s">
        <v>216</v>
      </c>
      <c r="U16" s="90" t="s">
        <v>279</v>
      </c>
      <c r="V16" s="90" t="s">
        <v>279</v>
      </c>
      <c r="W16" s="88">
        <v>43702.763032407405</v>
      </c>
      <c r="X16" s="90" t="s">
        <v>322</v>
      </c>
      <c r="Y16" s="86"/>
      <c r="Z16" s="86"/>
      <c r="AA16" s="92" t="s">
        <v>363</v>
      </c>
      <c r="AB16" s="86"/>
      <c r="AC16" s="86" t="b">
        <v>0</v>
      </c>
      <c r="AD16" s="86">
        <v>0</v>
      </c>
      <c r="AE16" s="92" t="s">
        <v>391</v>
      </c>
      <c r="AF16" s="86" t="b">
        <v>0</v>
      </c>
      <c r="AG16" s="86" t="s">
        <v>392</v>
      </c>
      <c r="AH16" s="86"/>
      <c r="AI16" s="92" t="s">
        <v>391</v>
      </c>
      <c r="AJ16" s="86" t="b">
        <v>0</v>
      </c>
      <c r="AK16" s="86">
        <v>0</v>
      </c>
      <c r="AL16" s="92" t="s">
        <v>391</v>
      </c>
      <c r="AM16" s="86" t="s">
        <v>395</v>
      </c>
      <c r="AN16" s="86" t="b">
        <v>0</v>
      </c>
      <c r="AO16" s="92" t="s">
        <v>363</v>
      </c>
      <c r="AP16" s="86" t="s">
        <v>176</v>
      </c>
      <c r="AQ16" s="86">
        <v>0</v>
      </c>
      <c r="AR16" s="86">
        <v>0</v>
      </c>
      <c r="AS16" s="86"/>
      <c r="AT16" s="86"/>
      <c r="AU16" s="86"/>
      <c r="AV16" s="86"/>
      <c r="AW16" s="86"/>
      <c r="AX16" s="86"/>
      <c r="AY16" s="86"/>
      <c r="AZ16" s="86"/>
      <c r="BA16">
        <v>37</v>
      </c>
      <c r="BB16" s="85" t="str">
        <f>REPLACE(INDEX(GroupVertices[Group],MATCH(Edges25[[#This Row],[Vertex 1]],GroupVertices[Vertex],0)),1,1,"")</f>
        <v>1</v>
      </c>
      <c r="BC16" s="85" t="str">
        <f>REPLACE(INDEX(GroupVertices[Group],MATCH(Edges25[[#This Row],[Vertex 2]],GroupVertices[Vertex],0)),1,1,"")</f>
        <v>1</v>
      </c>
      <c r="BD16" s="51"/>
      <c r="BE16" s="52"/>
      <c r="BF16" s="51"/>
      <c r="BG16" s="52"/>
      <c r="BH16" s="51"/>
      <c r="BI16" s="52"/>
      <c r="BJ16" s="51"/>
      <c r="BK16" s="52"/>
      <c r="BL16" s="51"/>
    </row>
    <row r="17" spans="1:64" ht="15">
      <c r="A17" s="84" t="s">
        <v>214</v>
      </c>
      <c r="B17" s="84" t="s">
        <v>215</v>
      </c>
      <c r="C17" s="53"/>
      <c r="D17" s="54"/>
      <c r="E17" s="65"/>
      <c r="F17" s="55"/>
      <c r="G17" s="53"/>
      <c r="H17" s="57"/>
      <c r="I17" s="56"/>
      <c r="J17" s="56"/>
      <c r="K17" s="36" t="s">
        <v>65</v>
      </c>
      <c r="L17" s="83">
        <v>17</v>
      </c>
      <c r="M17" s="83"/>
      <c r="N17" s="63"/>
      <c r="O17" s="86" t="s">
        <v>217</v>
      </c>
      <c r="P17" s="88">
        <v>43703.75965277778</v>
      </c>
      <c r="Q17" s="86" t="s">
        <v>232</v>
      </c>
      <c r="R17" s="86" t="s">
        <v>263</v>
      </c>
      <c r="S17" s="86" t="s">
        <v>266</v>
      </c>
      <c r="T17" s="86" t="s">
        <v>216</v>
      </c>
      <c r="U17" s="90" t="s">
        <v>280</v>
      </c>
      <c r="V17" s="90" t="s">
        <v>280</v>
      </c>
      <c r="W17" s="88">
        <v>43703.75965277778</v>
      </c>
      <c r="X17" s="90" t="s">
        <v>323</v>
      </c>
      <c r="Y17" s="86"/>
      <c r="Z17" s="86"/>
      <c r="AA17" s="92" t="s">
        <v>364</v>
      </c>
      <c r="AB17" s="86"/>
      <c r="AC17" s="86" t="b">
        <v>0</v>
      </c>
      <c r="AD17" s="86">
        <v>0</v>
      </c>
      <c r="AE17" s="92" t="s">
        <v>391</v>
      </c>
      <c r="AF17" s="86" t="b">
        <v>0</v>
      </c>
      <c r="AG17" s="86" t="s">
        <v>392</v>
      </c>
      <c r="AH17" s="86"/>
      <c r="AI17" s="92" t="s">
        <v>391</v>
      </c>
      <c r="AJ17" s="86" t="b">
        <v>0</v>
      </c>
      <c r="AK17" s="86">
        <v>0</v>
      </c>
      <c r="AL17" s="92" t="s">
        <v>391</v>
      </c>
      <c r="AM17" s="86" t="s">
        <v>395</v>
      </c>
      <c r="AN17" s="86" t="b">
        <v>0</v>
      </c>
      <c r="AO17" s="92" t="s">
        <v>364</v>
      </c>
      <c r="AP17" s="86" t="s">
        <v>176</v>
      </c>
      <c r="AQ17" s="86">
        <v>0</v>
      </c>
      <c r="AR17" s="86">
        <v>0</v>
      </c>
      <c r="AS17" s="86"/>
      <c r="AT17" s="86"/>
      <c r="AU17" s="86"/>
      <c r="AV17" s="86"/>
      <c r="AW17" s="86"/>
      <c r="AX17" s="86"/>
      <c r="AY17" s="86"/>
      <c r="AZ17" s="86"/>
      <c r="BA17">
        <v>37</v>
      </c>
      <c r="BB17" s="85" t="str">
        <f>REPLACE(INDEX(GroupVertices[Group],MATCH(Edges25[[#This Row],[Vertex 1]],GroupVertices[Vertex],0)),1,1,"")</f>
        <v>1</v>
      </c>
      <c r="BC17" s="85" t="str">
        <f>REPLACE(INDEX(GroupVertices[Group],MATCH(Edges25[[#This Row],[Vertex 2]],GroupVertices[Vertex],0)),1,1,"")</f>
        <v>1</v>
      </c>
      <c r="BD17" s="51"/>
      <c r="BE17" s="52"/>
      <c r="BF17" s="51"/>
      <c r="BG17" s="52"/>
      <c r="BH17" s="51"/>
      <c r="BI17" s="52"/>
      <c r="BJ17" s="51"/>
      <c r="BK17" s="52"/>
      <c r="BL17" s="51"/>
    </row>
    <row r="18" spans="1:64" ht="15">
      <c r="A18" s="84" t="s">
        <v>214</v>
      </c>
      <c r="B18" s="84" t="s">
        <v>215</v>
      </c>
      <c r="C18" s="53"/>
      <c r="D18" s="54"/>
      <c r="E18" s="65"/>
      <c r="F18" s="55"/>
      <c r="G18" s="53"/>
      <c r="H18" s="57"/>
      <c r="I18" s="56"/>
      <c r="J18" s="56"/>
      <c r="K18" s="36" t="s">
        <v>65</v>
      </c>
      <c r="L18" s="83">
        <v>18</v>
      </c>
      <c r="M18" s="83"/>
      <c r="N18" s="63"/>
      <c r="O18" s="86" t="s">
        <v>217</v>
      </c>
      <c r="P18" s="88">
        <v>43704.76872685185</v>
      </c>
      <c r="Q18" s="86" t="s">
        <v>233</v>
      </c>
      <c r="R18" s="86" t="s">
        <v>263</v>
      </c>
      <c r="S18" s="86" t="s">
        <v>266</v>
      </c>
      <c r="T18" s="86" t="s">
        <v>216</v>
      </c>
      <c r="U18" s="90" t="s">
        <v>281</v>
      </c>
      <c r="V18" s="90" t="s">
        <v>281</v>
      </c>
      <c r="W18" s="88">
        <v>43704.76872685185</v>
      </c>
      <c r="X18" s="90" t="s">
        <v>324</v>
      </c>
      <c r="Y18" s="86"/>
      <c r="Z18" s="86"/>
      <c r="AA18" s="92" t="s">
        <v>365</v>
      </c>
      <c r="AB18" s="86"/>
      <c r="AC18" s="86" t="b">
        <v>0</v>
      </c>
      <c r="AD18" s="86">
        <v>0</v>
      </c>
      <c r="AE18" s="92" t="s">
        <v>391</v>
      </c>
      <c r="AF18" s="86" t="b">
        <v>0</v>
      </c>
      <c r="AG18" s="86" t="s">
        <v>392</v>
      </c>
      <c r="AH18" s="86"/>
      <c r="AI18" s="92" t="s">
        <v>391</v>
      </c>
      <c r="AJ18" s="86" t="b">
        <v>0</v>
      </c>
      <c r="AK18" s="86">
        <v>0</v>
      </c>
      <c r="AL18" s="92" t="s">
        <v>391</v>
      </c>
      <c r="AM18" s="86" t="s">
        <v>395</v>
      </c>
      <c r="AN18" s="86" t="b">
        <v>0</v>
      </c>
      <c r="AO18" s="92" t="s">
        <v>365</v>
      </c>
      <c r="AP18" s="86" t="s">
        <v>176</v>
      </c>
      <c r="AQ18" s="86">
        <v>0</v>
      </c>
      <c r="AR18" s="86">
        <v>0</v>
      </c>
      <c r="AS18" s="86"/>
      <c r="AT18" s="86"/>
      <c r="AU18" s="86"/>
      <c r="AV18" s="86"/>
      <c r="AW18" s="86"/>
      <c r="AX18" s="86"/>
      <c r="AY18" s="86"/>
      <c r="AZ18" s="86"/>
      <c r="BA18">
        <v>37</v>
      </c>
      <c r="BB18" s="85" t="str">
        <f>REPLACE(INDEX(GroupVertices[Group],MATCH(Edges25[[#This Row],[Vertex 1]],GroupVertices[Vertex],0)),1,1,"")</f>
        <v>1</v>
      </c>
      <c r="BC18" s="85" t="str">
        <f>REPLACE(INDEX(GroupVertices[Group],MATCH(Edges25[[#This Row],[Vertex 2]],GroupVertices[Vertex],0)),1,1,"")</f>
        <v>1</v>
      </c>
      <c r="BD18" s="51"/>
      <c r="BE18" s="52"/>
      <c r="BF18" s="51"/>
      <c r="BG18" s="52"/>
      <c r="BH18" s="51"/>
      <c r="BI18" s="52"/>
      <c r="BJ18" s="51"/>
      <c r="BK18" s="52"/>
      <c r="BL18" s="51"/>
    </row>
    <row r="19" spans="1:64" ht="15">
      <c r="A19" s="84" t="s">
        <v>214</v>
      </c>
      <c r="B19" s="84" t="s">
        <v>215</v>
      </c>
      <c r="C19" s="53"/>
      <c r="D19" s="54"/>
      <c r="E19" s="65"/>
      <c r="F19" s="55"/>
      <c r="G19" s="53"/>
      <c r="H19" s="57"/>
      <c r="I19" s="56"/>
      <c r="J19" s="56"/>
      <c r="K19" s="36" t="s">
        <v>65</v>
      </c>
      <c r="L19" s="83">
        <v>19</v>
      </c>
      <c r="M19" s="83"/>
      <c r="N19" s="63"/>
      <c r="O19" s="86" t="s">
        <v>217</v>
      </c>
      <c r="P19" s="88">
        <v>43705.76321759259</v>
      </c>
      <c r="Q19" s="86" t="s">
        <v>234</v>
      </c>
      <c r="R19" s="86" t="s">
        <v>263</v>
      </c>
      <c r="S19" s="86" t="s">
        <v>266</v>
      </c>
      <c r="T19" s="86" t="s">
        <v>216</v>
      </c>
      <c r="U19" s="90" t="s">
        <v>282</v>
      </c>
      <c r="V19" s="90" t="s">
        <v>282</v>
      </c>
      <c r="W19" s="88">
        <v>43705.76321759259</v>
      </c>
      <c r="X19" s="90" t="s">
        <v>325</v>
      </c>
      <c r="Y19" s="86"/>
      <c r="Z19" s="86"/>
      <c r="AA19" s="92" t="s">
        <v>366</v>
      </c>
      <c r="AB19" s="86"/>
      <c r="AC19" s="86" t="b">
        <v>0</v>
      </c>
      <c r="AD19" s="86">
        <v>0</v>
      </c>
      <c r="AE19" s="92" t="s">
        <v>391</v>
      </c>
      <c r="AF19" s="86" t="b">
        <v>0</v>
      </c>
      <c r="AG19" s="86" t="s">
        <v>392</v>
      </c>
      <c r="AH19" s="86"/>
      <c r="AI19" s="92" t="s">
        <v>391</v>
      </c>
      <c r="AJ19" s="86" t="b">
        <v>0</v>
      </c>
      <c r="AK19" s="86">
        <v>0</v>
      </c>
      <c r="AL19" s="92" t="s">
        <v>391</v>
      </c>
      <c r="AM19" s="86" t="s">
        <v>395</v>
      </c>
      <c r="AN19" s="86" t="b">
        <v>0</v>
      </c>
      <c r="AO19" s="92" t="s">
        <v>366</v>
      </c>
      <c r="AP19" s="86" t="s">
        <v>176</v>
      </c>
      <c r="AQ19" s="86">
        <v>0</v>
      </c>
      <c r="AR19" s="86">
        <v>0</v>
      </c>
      <c r="AS19" s="86"/>
      <c r="AT19" s="86"/>
      <c r="AU19" s="86"/>
      <c r="AV19" s="86"/>
      <c r="AW19" s="86"/>
      <c r="AX19" s="86"/>
      <c r="AY19" s="86"/>
      <c r="AZ19" s="86"/>
      <c r="BA19">
        <v>37</v>
      </c>
      <c r="BB19" s="85" t="str">
        <f>REPLACE(INDEX(GroupVertices[Group],MATCH(Edges25[[#This Row],[Vertex 1]],GroupVertices[Vertex],0)),1,1,"")</f>
        <v>1</v>
      </c>
      <c r="BC19" s="85" t="str">
        <f>REPLACE(INDEX(GroupVertices[Group],MATCH(Edges25[[#This Row],[Vertex 2]],GroupVertices[Vertex],0)),1,1,"")</f>
        <v>1</v>
      </c>
      <c r="BD19" s="51"/>
      <c r="BE19" s="52"/>
      <c r="BF19" s="51"/>
      <c r="BG19" s="52"/>
      <c r="BH19" s="51"/>
      <c r="BI19" s="52"/>
      <c r="BJ19" s="51"/>
      <c r="BK19" s="52"/>
      <c r="BL19" s="51"/>
    </row>
    <row r="20" spans="1:64" ht="15">
      <c r="A20" s="84" t="s">
        <v>214</v>
      </c>
      <c r="B20" s="84" t="s">
        <v>215</v>
      </c>
      <c r="C20" s="53"/>
      <c r="D20" s="54"/>
      <c r="E20" s="65"/>
      <c r="F20" s="55"/>
      <c r="G20" s="53"/>
      <c r="H20" s="57"/>
      <c r="I20" s="56"/>
      <c r="J20" s="56"/>
      <c r="K20" s="36" t="s">
        <v>65</v>
      </c>
      <c r="L20" s="83">
        <v>20</v>
      </c>
      <c r="M20" s="83"/>
      <c r="N20" s="63"/>
      <c r="O20" s="86" t="s">
        <v>217</v>
      </c>
      <c r="P20" s="88">
        <v>43706.74804398148</v>
      </c>
      <c r="Q20" s="86" t="s">
        <v>235</v>
      </c>
      <c r="R20" s="86" t="s">
        <v>263</v>
      </c>
      <c r="S20" s="86" t="s">
        <v>266</v>
      </c>
      <c r="T20" s="86" t="s">
        <v>216</v>
      </c>
      <c r="U20" s="90" t="s">
        <v>283</v>
      </c>
      <c r="V20" s="90" t="s">
        <v>283</v>
      </c>
      <c r="W20" s="88">
        <v>43706.74804398148</v>
      </c>
      <c r="X20" s="90" t="s">
        <v>326</v>
      </c>
      <c r="Y20" s="86"/>
      <c r="Z20" s="86"/>
      <c r="AA20" s="92" t="s">
        <v>367</v>
      </c>
      <c r="AB20" s="86"/>
      <c r="AC20" s="86" t="b">
        <v>0</v>
      </c>
      <c r="AD20" s="86">
        <v>0</v>
      </c>
      <c r="AE20" s="92" t="s">
        <v>391</v>
      </c>
      <c r="AF20" s="86" t="b">
        <v>0</v>
      </c>
      <c r="AG20" s="86" t="s">
        <v>392</v>
      </c>
      <c r="AH20" s="86"/>
      <c r="AI20" s="92" t="s">
        <v>391</v>
      </c>
      <c r="AJ20" s="86" t="b">
        <v>0</v>
      </c>
      <c r="AK20" s="86">
        <v>0</v>
      </c>
      <c r="AL20" s="92" t="s">
        <v>391</v>
      </c>
      <c r="AM20" s="86" t="s">
        <v>395</v>
      </c>
      <c r="AN20" s="86" t="b">
        <v>0</v>
      </c>
      <c r="AO20" s="92" t="s">
        <v>367</v>
      </c>
      <c r="AP20" s="86" t="s">
        <v>176</v>
      </c>
      <c r="AQ20" s="86">
        <v>0</v>
      </c>
      <c r="AR20" s="86">
        <v>0</v>
      </c>
      <c r="AS20" s="86"/>
      <c r="AT20" s="86"/>
      <c r="AU20" s="86"/>
      <c r="AV20" s="86"/>
      <c r="AW20" s="86"/>
      <c r="AX20" s="86"/>
      <c r="AY20" s="86"/>
      <c r="AZ20" s="86"/>
      <c r="BA20">
        <v>37</v>
      </c>
      <c r="BB20" s="85" t="str">
        <f>REPLACE(INDEX(GroupVertices[Group],MATCH(Edges25[[#This Row],[Vertex 1]],GroupVertices[Vertex],0)),1,1,"")</f>
        <v>1</v>
      </c>
      <c r="BC20" s="85" t="str">
        <f>REPLACE(INDEX(GroupVertices[Group],MATCH(Edges25[[#This Row],[Vertex 2]],GroupVertices[Vertex],0)),1,1,"")</f>
        <v>1</v>
      </c>
      <c r="BD20" s="51"/>
      <c r="BE20" s="52"/>
      <c r="BF20" s="51"/>
      <c r="BG20" s="52"/>
      <c r="BH20" s="51"/>
      <c r="BI20" s="52"/>
      <c r="BJ20" s="51"/>
      <c r="BK20" s="52"/>
      <c r="BL20" s="51"/>
    </row>
    <row r="21" spans="1:64" ht="15">
      <c r="A21" s="84" t="s">
        <v>214</v>
      </c>
      <c r="B21" s="84" t="s">
        <v>215</v>
      </c>
      <c r="C21" s="53"/>
      <c r="D21" s="54"/>
      <c r="E21" s="65"/>
      <c r="F21" s="55"/>
      <c r="G21" s="53"/>
      <c r="H21" s="57"/>
      <c r="I21" s="56"/>
      <c r="J21" s="56"/>
      <c r="K21" s="36" t="s">
        <v>65</v>
      </c>
      <c r="L21" s="83">
        <v>21</v>
      </c>
      <c r="M21" s="83"/>
      <c r="N21" s="63"/>
      <c r="O21" s="86" t="s">
        <v>217</v>
      </c>
      <c r="P21" s="88">
        <v>43707.74978009259</v>
      </c>
      <c r="Q21" s="86" t="s">
        <v>236</v>
      </c>
      <c r="R21" s="86" t="s">
        <v>263</v>
      </c>
      <c r="S21" s="86" t="s">
        <v>266</v>
      </c>
      <c r="T21" s="86" t="s">
        <v>216</v>
      </c>
      <c r="U21" s="90" t="s">
        <v>284</v>
      </c>
      <c r="V21" s="90" t="s">
        <v>284</v>
      </c>
      <c r="W21" s="88">
        <v>43707.74978009259</v>
      </c>
      <c r="X21" s="90" t="s">
        <v>327</v>
      </c>
      <c r="Y21" s="86"/>
      <c r="Z21" s="86"/>
      <c r="AA21" s="92" t="s">
        <v>368</v>
      </c>
      <c r="AB21" s="86"/>
      <c r="AC21" s="86" t="b">
        <v>0</v>
      </c>
      <c r="AD21" s="86">
        <v>0</v>
      </c>
      <c r="AE21" s="92" t="s">
        <v>391</v>
      </c>
      <c r="AF21" s="86" t="b">
        <v>0</v>
      </c>
      <c r="AG21" s="86" t="s">
        <v>392</v>
      </c>
      <c r="AH21" s="86"/>
      <c r="AI21" s="92" t="s">
        <v>391</v>
      </c>
      <c r="AJ21" s="86" t="b">
        <v>0</v>
      </c>
      <c r="AK21" s="86">
        <v>0</v>
      </c>
      <c r="AL21" s="92" t="s">
        <v>391</v>
      </c>
      <c r="AM21" s="86" t="s">
        <v>395</v>
      </c>
      <c r="AN21" s="86" t="b">
        <v>0</v>
      </c>
      <c r="AO21" s="92" t="s">
        <v>368</v>
      </c>
      <c r="AP21" s="86" t="s">
        <v>176</v>
      </c>
      <c r="AQ21" s="86">
        <v>0</v>
      </c>
      <c r="AR21" s="86">
        <v>0</v>
      </c>
      <c r="AS21" s="86"/>
      <c r="AT21" s="86"/>
      <c r="AU21" s="86"/>
      <c r="AV21" s="86"/>
      <c r="AW21" s="86"/>
      <c r="AX21" s="86"/>
      <c r="AY21" s="86"/>
      <c r="AZ21" s="86"/>
      <c r="BA21">
        <v>37</v>
      </c>
      <c r="BB21" s="85" t="str">
        <f>REPLACE(INDEX(GroupVertices[Group],MATCH(Edges25[[#This Row],[Vertex 1]],GroupVertices[Vertex],0)),1,1,"")</f>
        <v>1</v>
      </c>
      <c r="BC21" s="85" t="str">
        <f>REPLACE(INDEX(GroupVertices[Group],MATCH(Edges25[[#This Row],[Vertex 2]],GroupVertices[Vertex],0)),1,1,"")</f>
        <v>1</v>
      </c>
      <c r="BD21" s="51"/>
      <c r="BE21" s="52"/>
      <c r="BF21" s="51"/>
      <c r="BG21" s="52"/>
      <c r="BH21" s="51"/>
      <c r="BI21" s="52"/>
      <c r="BJ21" s="51"/>
      <c r="BK21" s="52"/>
      <c r="BL21" s="51"/>
    </row>
    <row r="22" spans="1:64" ht="15">
      <c r="A22" s="84" t="s">
        <v>214</v>
      </c>
      <c r="B22" s="84" t="s">
        <v>215</v>
      </c>
      <c r="C22" s="53"/>
      <c r="D22" s="54"/>
      <c r="E22" s="65"/>
      <c r="F22" s="55"/>
      <c r="G22" s="53"/>
      <c r="H22" s="57"/>
      <c r="I22" s="56"/>
      <c r="J22" s="56"/>
      <c r="K22" s="36" t="s">
        <v>65</v>
      </c>
      <c r="L22" s="83">
        <v>22</v>
      </c>
      <c r="M22" s="83"/>
      <c r="N22" s="63"/>
      <c r="O22" s="86" t="s">
        <v>217</v>
      </c>
      <c r="P22" s="88">
        <v>43713.7496875</v>
      </c>
      <c r="Q22" s="86" t="s">
        <v>237</v>
      </c>
      <c r="R22" s="86" t="s">
        <v>263</v>
      </c>
      <c r="S22" s="86" t="s">
        <v>266</v>
      </c>
      <c r="T22" s="86" t="s">
        <v>216</v>
      </c>
      <c r="U22" s="90" t="s">
        <v>285</v>
      </c>
      <c r="V22" s="90" t="s">
        <v>285</v>
      </c>
      <c r="W22" s="88">
        <v>43713.7496875</v>
      </c>
      <c r="X22" s="90" t="s">
        <v>328</v>
      </c>
      <c r="Y22" s="86"/>
      <c r="Z22" s="86"/>
      <c r="AA22" s="92" t="s">
        <v>369</v>
      </c>
      <c r="AB22" s="86"/>
      <c r="AC22" s="86" t="b">
        <v>0</v>
      </c>
      <c r="AD22" s="86">
        <v>0</v>
      </c>
      <c r="AE22" s="92" t="s">
        <v>391</v>
      </c>
      <c r="AF22" s="86" t="b">
        <v>0</v>
      </c>
      <c r="AG22" s="86" t="s">
        <v>392</v>
      </c>
      <c r="AH22" s="86"/>
      <c r="AI22" s="92" t="s">
        <v>391</v>
      </c>
      <c r="AJ22" s="86" t="b">
        <v>0</v>
      </c>
      <c r="AK22" s="86">
        <v>0</v>
      </c>
      <c r="AL22" s="92" t="s">
        <v>391</v>
      </c>
      <c r="AM22" s="86" t="s">
        <v>395</v>
      </c>
      <c r="AN22" s="86" t="b">
        <v>0</v>
      </c>
      <c r="AO22" s="92" t="s">
        <v>369</v>
      </c>
      <c r="AP22" s="86" t="s">
        <v>176</v>
      </c>
      <c r="AQ22" s="86">
        <v>0</v>
      </c>
      <c r="AR22" s="86">
        <v>0</v>
      </c>
      <c r="AS22" s="86"/>
      <c r="AT22" s="86"/>
      <c r="AU22" s="86"/>
      <c r="AV22" s="86"/>
      <c r="AW22" s="86"/>
      <c r="AX22" s="86"/>
      <c r="AY22" s="86"/>
      <c r="AZ22" s="86"/>
      <c r="BA22">
        <v>37</v>
      </c>
      <c r="BB22" s="85" t="str">
        <f>REPLACE(INDEX(GroupVertices[Group],MATCH(Edges25[[#This Row],[Vertex 1]],GroupVertices[Vertex],0)),1,1,"")</f>
        <v>1</v>
      </c>
      <c r="BC22" s="85" t="str">
        <f>REPLACE(INDEX(GroupVertices[Group],MATCH(Edges25[[#This Row],[Vertex 2]],GroupVertices[Vertex],0)),1,1,"")</f>
        <v>1</v>
      </c>
      <c r="BD22" s="51"/>
      <c r="BE22" s="52"/>
      <c r="BF22" s="51"/>
      <c r="BG22" s="52"/>
      <c r="BH22" s="51"/>
      <c r="BI22" s="52"/>
      <c r="BJ22" s="51"/>
      <c r="BK22" s="52"/>
      <c r="BL22" s="51"/>
    </row>
    <row r="23" spans="1:64" ht="15">
      <c r="A23" s="84" t="s">
        <v>214</v>
      </c>
      <c r="B23" s="84" t="s">
        <v>215</v>
      </c>
      <c r="C23" s="53"/>
      <c r="D23" s="54"/>
      <c r="E23" s="65"/>
      <c r="F23" s="55"/>
      <c r="G23" s="53"/>
      <c r="H23" s="57"/>
      <c r="I23" s="56"/>
      <c r="J23" s="56"/>
      <c r="K23" s="36" t="s">
        <v>65</v>
      </c>
      <c r="L23" s="83">
        <v>23</v>
      </c>
      <c r="M23" s="83"/>
      <c r="N23" s="63"/>
      <c r="O23" s="86" t="s">
        <v>217</v>
      </c>
      <c r="P23" s="88">
        <v>43714.741736111115</v>
      </c>
      <c r="Q23" s="86" t="s">
        <v>238</v>
      </c>
      <c r="R23" s="86" t="s">
        <v>263</v>
      </c>
      <c r="S23" s="86" t="s">
        <v>266</v>
      </c>
      <c r="T23" s="86" t="s">
        <v>216</v>
      </c>
      <c r="U23" s="90" t="s">
        <v>286</v>
      </c>
      <c r="V23" s="90" t="s">
        <v>286</v>
      </c>
      <c r="W23" s="88">
        <v>43714.741736111115</v>
      </c>
      <c r="X23" s="90" t="s">
        <v>329</v>
      </c>
      <c r="Y23" s="86"/>
      <c r="Z23" s="86"/>
      <c r="AA23" s="92" t="s">
        <v>370</v>
      </c>
      <c r="AB23" s="86"/>
      <c r="AC23" s="86" t="b">
        <v>0</v>
      </c>
      <c r="AD23" s="86">
        <v>0</v>
      </c>
      <c r="AE23" s="92" t="s">
        <v>391</v>
      </c>
      <c r="AF23" s="86" t="b">
        <v>0</v>
      </c>
      <c r="AG23" s="86" t="s">
        <v>392</v>
      </c>
      <c r="AH23" s="86"/>
      <c r="AI23" s="92" t="s">
        <v>391</v>
      </c>
      <c r="AJ23" s="86" t="b">
        <v>0</v>
      </c>
      <c r="AK23" s="86">
        <v>0</v>
      </c>
      <c r="AL23" s="92" t="s">
        <v>391</v>
      </c>
      <c r="AM23" s="86" t="s">
        <v>395</v>
      </c>
      <c r="AN23" s="86" t="b">
        <v>0</v>
      </c>
      <c r="AO23" s="92" t="s">
        <v>370</v>
      </c>
      <c r="AP23" s="86" t="s">
        <v>176</v>
      </c>
      <c r="AQ23" s="86">
        <v>0</v>
      </c>
      <c r="AR23" s="86">
        <v>0</v>
      </c>
      <c r="AS23" s="86"/>
      <c r="AT23" s="86"/>
      <c r="AU23" s="86"/>
      <c r="AV23" s="86"/>
      <c r="AW23" s="86"/>
      <c r="AX23" s="86"/>
      <c r="AY23" s="86"/>
      <c r="AZ23" s="86"/>
      <c r="BA23">
        <v>37</v>
      </c>
      <c r="BB23" s="85" t="str">
        <f>REPLACE(INDEX(GroupVertices[Group],MATCH(Edges25[[#This Row],[Vertex 1]],GroupVertices[Vertex],0)),1,1,"")</f>
        <v>1</v>
      </c>
      <c r="BC23" s="85" t="str">
        <f>REPLACE(INDEX(GroupVertices[Group],MATCH(Edges25[[#This Row],[Vertex 2]],GroupVertices[Vertex],0)),1,1,"")</f>
        <v>1</v>
      </c>
      <c r="BD23" s="51"/>
      <c r="BE23" s="52"/>
      <c r="BF23" s="51"/>
      <c r="BG23" s="52"/>
      <c r="BH23" s="51"/>
      <c r="BI23" s="52"/>
      <c r="BJ23" s="51"/>
      <c r="BK23" s="52"/>
      <c r="BL23" s="51"/>
    </row>
    <row r="24" spans="1:64" ht="15">
      <c r="A24" s="84" t="s">
        <v>214</v>
      </c>
      <c r="B24" s="84" t="s">
        <v>215</v>
      </c>
      <c r="C24" s="53"/>
      <c r="D24" s="54"/>
      <c r="E24" s="65"/>
      <c r="F24" s="55"/>
      <c r="G24" s="53"/>
      <c r="H24" s="57"/>
      <c r="I24" s="56"/>
      <c r="J24" s="56"/>
      <c r="K24" s="36" t="s">
        <v>65</v>
      </c>
      <c r="L24" s="83">
        <v>24</v>
      </c>
      <c r="M24" s="83"/>
      <c r="N24" s="63"/>
      <c r="O24" s="86" t="s">
        <v>217</v>
      </c>
      <c r="P24" s="88">
        <v>43715.74875</v>
      </c>
      <c r="Q24" s="86" t="s">
        <v>239</v>
      </c>
      <c r="R24" s="86" t="s">
        <v>263</v>
      </c>
      <c r="S24" s="86" t="s">
        <v>266</v>
      </c>
      <c r="T24" s="86" t="s">
        <v>216</v>
      </c>
      <c r="U24" s="90" t="s">
        <v>287</v>
      </c>
      <c r="V24" s="90" t="s">
        <v>287</v>
      </c>
      <c r="W24" s="88">
        <v>43715.74875</v>
      </c>
      <c r="X24" s="90" t="s">
        <v>330</v>
      </c>
      <c r="Y24" s="86"/>
      <c r="Z24" s="86"/>
      <c r="AA24" s="92" t="s">
        <v>371</v>
      </c>
      <c r="AB24" s="86"/>
      <c r="AC24" s="86" t="b">
        <v>0</v>
      </c>
      <c r="AD24" s="86">
        <v>0</v>
      </c>
      <c r="AE24" s="92" t="s">
        <v>391</v>
      </c>
      <c r="AF24" s="86" t="b">
        <v>0</v>
      </c>
      <c r="AG24" s="86" t="s">
        <v>392</v>
      </c>
      <c r="AH24" s="86"/>
      <c r="AI24" s="92" t="s">
        <v>391</v>
      </c>
      <c r="AJ24" s="86" t="b">
        <v>0</v>
      </c>
      <c r="AK24" s="86">
        <v>0</v>
      </c>
      <c r="AL24" s="92" t="s">
        <v>391</v>
      </c>
      <c r="AM24" s="86" t="s">
        <v>395</v>
      </c>
      <c r="AN24" s="86" t="b">
        <v>0</v>
      </c>
      <c r="AO24" s="92" t="s">
        <v>371</v>
      </c>
      <c r="AP24" s="86" t="s">
        <v>176</v>
      </c>
      <c r="AQ24" s="86">
        <v>0</v>
      </c>
      <c r="AR24" s="86">
        <v>0</v>
      </c>
      <c r="AS24" s="86"/>
      <c r="AT24" s="86"/>
      <c r="AU24" s="86"/>
      <c r="AV24" s="86"/>
      <c r="AW24" s="86"/>
      <c r="AX24" s="86"/>
      <c r="AY24" s="86"/>
      <c r="AZ24" s="86"/>
      <c r="BA24">
        <v>37</v>
      </c>
      <c r="BB24" s="85" t="str">
        <f>REPLACE(INDEX(GroupVertices[Group],MATCH(Edges25[[#This Row],[Vertex 1]],GroupVertices[Vertex],0)),1,1,"")</f>
        <v>1</v>
      </c>
      <c r="BC24" s="85" t="str">
        <f>REPLACE(INDEX(GroupVertices[Group],MATCH(Edges25[[#This Row],[Vertex 2]],GroupVertices[Vertex],0)),1,1,"")</f>
        <v>1</v>
      </c>
      <c r="BD24" s="51"/>
      <c r="BE24" s="52"/>
      <c r="BF24" s="51"/>
      <c r="BG24" s="52"/>
      <c r="BH24" s="51"/>
      <c r="BI24" s="52"/>
      <c r="BJ24" s="51"/>
      <c r="BK24" s="52"/>
      <c r="BL24" s="51"/>
    </row>
    <row r="25" spans="1:64" ht="15">
      <c r="A25" s="84" t="s">
        <v>214</v>
      </c>
      <c r="B25" s="84" t="s">
        <v>215</v>
      </c>
      <c r="C25" s="53"/>
      <c r="D25" s="54"/>
      <c r="E25" s="65"/>
      <c r="F25" s="55"/>
      <c r="G25" s="53"/>
      <c r="H25" s="57"/>
      <c r="I25" s="56"/>
      <c r="J25" s="56"/>
      <c r="K25" s="36" t="s">
        <v>65</v>
      </c>
      <c r="L25" s="83">
        <v>25</v>
      </c>
      <c r="M25" s="83"/>
      <c r="N25" s="63"/>
      <c r="O25" s="86" t="s">
        <v>217</v>
      </c>
      <c r="P25" s="88">
        <v>43716.75267361111</v>
      </c>
      <c r="Q25" s="86" t="s">
        <v>240</v>
      </c>
      <c r="R25" s="86" t="s">
        <v>263</v>
      </c>
      <c r="S25" s="86" t="s">
        <v>266</v>
      </c>
      <c r="T25" s="86" t="s">
        <v>216</v>
      </c>
      <c r="U25" s="90" t="s">
        <v>288</v>
      </c>
      <c r="V25" s="90" t="s">
        <v>288</v>
      </c>
      <c r="W25" s="88">
        <v>43716.75267361111</v>
      </c>
      <c r="X25" s="90" t="s">
        <v>331</v>
      </c>
      <c r="Y25" s="86"/>
      <c r="Z25" s="86"/>
      <c r="AA25" s="92" t="s">
        <v>372</v>
      </c>
      <c r="AB25" s="86"/>
      <c r="AC25" s="86" t="b">
        <v>0</v>
      </c>
      <c r="AD25" s="86">
        <v>0</v>
      </c>
      <c r="AE25" s="92" t="s">
        <v>391</v>
      </c>
      <c r="AF25" s="86" t="b">
        <v>0</v>
      </c>
      <c r="AG25" s="86" t="s">
        <v>392</v>
      </c>
      <c r="AH25" s="86"/>
      <c r="AI25" s="92" t="s">
        <v>391</v>
      </c>
      <c r="AJ25" s="86" t="b">
        <v>0</v>
      </c>
      <c r="AK25" s="86">
        <v>0</v>
      </c>
      <c r="AL25" s="92" t="s">
        <v>391</v>
      </c>
      <c r="AM25" s="86" t="s">
        <v>395</v>
      </c>
      <c r="AN25" s="86" t="b">
        <v>0</v>
      </c>
      <c r="AO25" s="92" t="s">
        <v>372</v>
      </c>
      <c r="AP25" s="86" t="s">
        <v>176</v>
      </c>
      <c r="AQ25" s="86">
        <v>0</v>
      </c>
      <c r="AR25" s="86">
        <v>0</v>
      </c>
      <c r="AS25" s="86"/>
      <c r="AT25" s="86"/>
      <c r="AU25" s="86"/>
      <c r="AV25" s="86"/>
      <c r="AW25" s="86"/>
      <c r="AX25" s="86"/>
      <c r="AY25" s="86"/>
      <c r="AZ25" s="86"/>
      <c r="BA25">
        <v>37</v>
      </c>
      <c r="BB25" s="85" t="str">
        <f>REPLACE(INDEX(GroupVertices[Group],MATCH(Edges25[[#This Row],[Vertex 1]],GroupVertices[Vertex],0)),1,1,"")</f>
        <v>1</v>
      </c>
      <c r="BC25" s="85" t="str">
        <f>REPLACE(INDEX(GroupVertices[Group],MATCH(Edges25[[#This Row],[Vertex 2]],GroupVertices[Vertex],0)),1,1,"")</f>
        <v>1</v>
      </c>
      <c r="BD25" s="51"/>
      <c r="BE25" s="52"/>
      <c r="BF25" s="51"/>
      <c r="BG25" s="52"/>
      <c r="BH25" s="51"/>
      <c r="BI25" s="52"/>
      <c r="BJ25" s="51"/>
      <c r="BK25" s="52"/>
      <c r="BL25" s="51"/>
    </row>
    <row r="26" spans="1:64" ht="15">
      <c r="A26" s="84" t="s">
        <v>214</v>
      </c>
      <c r="B26" s="84" t="s">
        <v>215</v>
      </c>
      <c r="C26" s="53"/>
      <c r="D26" s="54"/>
      <c r="E26" s="65"/>
      <c r="F26" s="55"/>
      <c r="G26" s="53"/>
      <c r="H26" s="57"/>
      <c r="I26" s="56"/>
      <c r="J26" s="56"/>
      <c r="K26" s="36" t="s">
        <v>65</v>
      </c>
      <c r="L26" s="83">
        <v>26</v>
      </c>
      <c r="M26" s="83"/>
      <c r="N26" s="63"/>
      <c r="O26" s="86" t="s">
        <v>217</v>
      </c>
      <c r="P26" s="88">
        <v>43717.73339120371</v>
      </c>
      <c r="Q26" s="86" t="s">
        <v>241</v>
      </c>
      <c r="R26" s="86" t="s">
        <v>263</v>
      </c>
      <c r="S26" s="86" t="s">
        <v>266</v>
      </c>
      <c r="T26" s="86" t="s">
        <v>216</v>
      </c>
      <c r="U26" s="90" t="s">
        <v>289</v>
      </c>
      <c r="V26" s="90" t="s">
        <v>289</v>
      </c>
      <c r="W26" s="88">
        <v>43717.73339120371</v>
      </c>
      <c r="X26" s="90" t="s">
        <v>332</v>
      </c>
      <c r="Y26" s="86"/>
      <c r="Z26" s="86"/>
      <c r="AA26" s="92" t="s">
        <v>373</v>
      </c>
      <c r="AB26" s="86"/>
      <c r="AC26" s="86" t="b">
        <v>0</v>
      </c>
      <c r="AD26" s="86">
        <v>0</v>
      </c>
      <c r="AE26" s="92" t="s">
        <v>391</v>
      </c>
      <c r="AF26" s="86" t="b">
        <v>0</v>
      </c>
      <c r="AG26" s="86" t="s">
        <v>392</v>
      </c>
      <c r="AH26" s="86"/>
      <c r="AI26" s="92" t="s">
        <v>391</v>
      </c>
      <c r="AJ26" s="86" t="b">
        <v>0</v>
      </c>
      <c r="AK26" s="86">
        <v>0</v>
      </c>
      <c r="AL26" s="92" t="s">
        <v>391</v>
      </c>
      <c r="AM26" s="86" t="s">
        <v>395</v>
      </c>
      <c r="AN26" s="86" t="b">
        <v>0</v>
      </c>
      <c r="AO26" s="92" t="s">
        <v>373</v>
      </c>
      <c r="AP26" s="86" t="s">
        <v>176</v>
      </c>
      <c r="AQ26" s="86">
        <v>0</v>
      </c>
      <c r="AR26" s="86">
        <v>0</v>
      </c>
      <c r="AS26" s="86"/>
      <c r="AT26" s="86"/>
      <c r="AU26" s="86"/>
      <c r="AV26" s="86"/>
      <c r="AW26" s="86"/>
      <c r="AX26" s="86"/>
      <c r="AY26" s="86"/>
      <c r="AZ26" s="86"/>
      <c r="BA26">
        <v>37</v>
      </c>
      <c r="BB26" s="85" t="str">
        <f>REPLACE(INDEX(GroupVertices[Group],MATCH(Edges25[[#This Row],[Vertex 1]],GroupVertices[Vertex],0)),1,1,"")</f>
        <v>1</v>
      </c>
      <c r="BC26" s="85" t="str">
        <f>REPLACE(INDEX(GroupVertices[Group],MATCH(Edges25[[#This Row],[Vertex 2]],GroupVertices[Vertex],0)),1,1,"")</f>
        <v>1</v>
      </c>
      <c r="BD26" s="51"/>
      <c r="BE26" s="52"/>
      <c r="BF26" s="51"/>
      <c r="BG26" s="52"/>
      <c r="BH26" s="51"/>
      <c r="BI26" s="52"/>
      <c r="BJ26" s="51"/>
      <c r="BK26" s="52"/>
      <c r="BL26" s="51"/>
    </row>
    <row r="27" spans="1:64" ht="15">
      <c r="A27" s="84" t="s">
        <v>214</v>
      </c>
      <c r="B27" s="84" t="s">
        <v>215</v>
      </c>
      <c r="C27" s="53"/>
      <c r="D27" s="54"/>
      <c r="E27" s="65"/>
      <c r="F27" s="55"/>
      <c r="G27" s="53"/>
      <c r="H27" s="57"/>
      <c r="I27" s="56"/>
      <c r="J27" s="56"/>
      <c r="K27" s="36" t="s">
        <v>65</v>
      </c>
      <c r="L27" s="83">
        <v>27</v>
      </c>
      <c r="M27" s="83"/>
      <c r="N27" s="63"/>
      <c r="O27" s="86" t="s">
        <v>217</v>
      </c>
      <c r="P27" s="88">
        <v>43718.76707175926</v>
      </c>
      <c r="Q27" s="86" t="s">
        <v>242</v>
      </c>
      <c r="R27" s="86" t="s">
        <v>263</v>
      </c>
      <c r="S27" s="86" t="s">
        <v>266</v>
      </c>
      <c r="T27" s="86" t="s">
        <v>216</v>
      </c>
      <c r="U27" s="90" t="s">
        <v>290</v>
      </c>
      <c r="V27" s="90" t="s">
        <v>290</v>
      </c>
      <c r="W27" s="88">
        <v>43718.76707175926</v>
      </c>
      <c r="X27" s="90" t="s">
        <v>333</v>
      </c>
      <c r="Y27" s="86"/>
      <c r="Z27" s="86"/>
      <c r="AA27" s="92" t="s">
        <v>374</v>
      </c>
      <c r="AB27" s="86"/>
      <c r="AC27" s="86" t="b">
        <v>0</v>
      </c>
      <c r="AD27" s="86">
        <v>0</v>
      </c>
      <c r="AE27" s="92" t="s">
        <v>391</v>
      </c>
      <c r="AF27" s="86" t="b">
        <v>0</v>
      </c>
      <c r="AG27" s="86" t="s">
        <v>392</v>
      </c>
      <c r="AH27" s="86"/>
      <c r="AI27" s="92" t="s">
        <v>391</v>
      </c>
      <c r="AJ27" s="86" t="b">
        <v>0</v>
      </c>
      <c r="AK27" s="86">
        <v>0</v>
      </c>
      <c r="AL27" s="92" t="s">
        <v>391</v>
      </c>
      <c r="AM27" s="86" t="s">
        <v>395</v>
      </c>
      <c r="AN27" s="86" t="b">
        <v>0</v>
      </c>
      <c r="AO27" s="92" t="s">
        <v>374</v>
      </c>
      <c r="AP27" s="86" t="s">
        <v>176</v>
      </c>
      <c r="AQ27" s="86">
        <v>0</v>
      </c>
      <c r="AR27" s="86">
        <v>0</v>
      </c>
      <c r="AS27" s="86"/>
      <c r="AT27" s="86"/>
      <c r="AU27" s="86"/>
      <c r="AV27" s="86"/>
      <c r="AW27" s="86"/>
      <c r="AX27" s="86"/>
      <c r="AY27" s="86"/>
      <c r="AZ27" s="86"/>
      <c r="BA27">
        <v>37</v>
      </c>
      <c r="BB27" s="85" t="str">
        <f>REPLACE(INDEX(GroupVertices[Group],MATCH(Edges25[[#This Row],[Vertex 1]],GroupVertices[Vertex],0)),1,1,"")</f>
        <v>1</v>
      </c>
      <c r="BC27" s="85" t="str">
        <f>REPLACE(INDEX(GroupVertices[Group],MATCH(Edges25[[#This Row],[Vertex 2]],GroupVertices[Vertex],0)),1,1,"")</f>
        <v>1</v>
      </c>
      <c r="BD27" s="51"/>
      <c r="BE27" s="52"/>
      <c r="BF27" s="51"/>
      <c r="BG27" s="52"/>
      <c r="BH27" s="51"/>
      <c r="BI27" s="52"/>
      <c r="BJ27" s="51"/>
      <c r="BK27" s="52"/>
      <c r="BL27" s="51"/>
    </row>
    <row r="28" spans="1:64" ht="15">
      <c r="A28" s="84" t="s">
        <v>214</v>
      </c>
      <c r="B28" s="84" t="s">
        <v>215</v>
      </c>
      <c r="C28" s="53"/>
      <c r="D28" s="54"/>
      <c r="E28" s="65"/>
      <c r="F28" s="55"/>
      <c r="G28" s="53"/>
      <c r="H28" s="57"/>
      <c r="I28" s="56"/>
      <c r="J28" s="56"/>
      <c r="K28" s="36" t="s">
        <v>65</v>
      </c>
      <c r="L28" s="83">
        <v>28</v>
      </c>
      <c r="M28" s="83"/>
      <c r="N28" s="63"/>
      <c r="O28" s="86" t="s">
        <v>217</v>
      </c>
      <c r="P28" s="88">
        <v>43722.752280092594</v>
      </c>
      <c r="Q28" s="86" t="s">
        <v>243</v>
      </c>
      <c r="R28" s="86" t="s">
        <v>263</v>
      </c>
      <c r="S28" s="86" t="s">
        <v>266</v>
      </c>
      <c r="T28" s="86" t="s">
        <v>216</v>
      </c>
      <c r="U28" s="90" t="s">
        <v>291</v>
      </c>
      <c r="V28" s="90" t="s">
        <v>291</v>
      </c>
      <c r="W28" s="88">
        <v>43722.752280092594</v>
      </c>
      <c r="X28" s="90" t="s">
        <v>334</v>
      </c>
      <c r="Y28" s="86"/>
      <c r="Z28" s="86"/>
      <c r="AA28" s="92" t="s">
        <v>375</v>
      </c>
      <c r="AB28" s="86"/>
      <c r="AC28" s="86" t="b">
        <v>0</v>
      </c>
      <c r="AD28" s="86">
        <v>0</v>
      </c>
      <c r="AE28" s="92" t="s">
        <v>391</v>
      </c>
      <c r="AF28" s="86" t="b">
        <v>0</v>
      </c>
      <c r="AG28" s="86" t="s">
        <v>392</v>
      </c>
      <c r="AH28" s="86"/>
      <c r="AI28" s="92" t="s">
        <v>391</v>
      </c>
      <c r="AJ28" s="86" t="b">
        <v>0</v>
      </c>
      <c r="AK28" s="86">
        <v>0</v>
      </c>
      <c r="AL28" s="92" t="s">
        <v>391</v>
      </c>
      <c r="AM28" s="86" t="s">
        <v>395</v>
      </c>
      <c r="AN28" s="86" t="b">
        <v>0</v>
      </c>
      <c r="AO28" s="92" t="s">
        <v>375</v>
      </c>
      <c r="AP28" s="86" t="s">
        <v>176</v>
      </c>
      <c r="AQ28" s="86">
        <v>0</v>
      </c>
      <c r="AR28" s="86">
        <v>0</v>
      </c>
      <c r="AS28" s="86"/>
      <c r="AT28" s="86"/>
      <c r="AU28" s="86"/>
      <c r="AV28" s="86"/>
      <c r="AW28" s="86"/>
      <c r="AX28" s="86"/>
      <c r="AY28" s="86"/>
      <c r="AZ28" s="86"/>
      <c r="BA28">
        <v>37</v>
      </c>
      <c r="BB28" s="85" t="str">
        <f>REPLACE(INDEX(GroupVertices[Group],MATCH(Edges25[[#This Row],[Vertex 1]],GroupVertices[Vertex],0)),1,1,"")</f>
        <v>1</v>
      </c>
      <c r="BC28" s="85" t="str">
        <f>REPLACE(INDEX(GroupVertices[Group],MATCH(Edges25[[#This Row],[Vertex 2]],GroupVertices[Vertex],0)),1,1,"")</f>
        <v>1</v>
      </c>
      <c r="BD28" s="51"/>
      <c r="BE28" s="52"/>
      <c r="BF28" s="51"/>
      <c r="BG28" s="52"/>
      <c r="BH28" s="51"/>
      <c r="BI28" s="52"/>
      <c r="BJ28" s="51"/>
      <c r="BK28" s="52"/>
      <c r="BL28" s="51"/>
    </row>
    <row r="29" spans="1:64" ht="15">
      <c r="A29" s="84" t="s">
        <v>214</v>
      </c>
      <c r="B29" s="84" t="s">
        <v>215</v>
      </c>
      <c r="C29" s="53"/>
      <c r="D29" s="54"/>
      <c r="E29" s="65"/>
      <c r="F29" s="55"/>
      <c r="G29" s="53"/>
      <c r="H29" s="57"/>
      <c r="I29" s="56"/>
      <c r="J29" s="56"/>
      <c r="K29" s="36" t="s">
        <v>65</v>
      </c>
      <c r="L29" s="83">
        <v>29</v>
      </c>
      <c r="M29" s="83"/>
      <c r="N29" s="63"/>
      <c r="O29" s="86" t="s">
        <v>217</v>
      </c>
      <c r="P29" s="88">
        <v>43723.73677083333</v>
      </c>
      <c r="Q29" s="86" t="s">
        <v>244</v>
      </c>
      <c r="R29" s="86" t="s">
        <v>263</v>
      </c>
      <c r="S29" s="86" t="s">
        <v>266</v>
      </c>
      <c r="T29" s="86" t="s">
        <v>216</v>
      </c>
      <c r="U29" s="90" t="s">
        <v>292</v>
      </c>
      <c r="V29" s="90" t="s">
        <v>292</v>
      </c>
      <c r="W29" s="88">
        <v>43723.73677083333</v>
      </c>
      <c r="X29" s="90" t="s">
        <v>335</v>
      </c>
      <c r="Y29" s="86"/>
      <c r="Z29" s="86"/>
      <c r="AA29" s="92" t="s">
        <v>376</v>
      </c>
      <c r="AB29" s="86"/>
      <c r="AC29" s="86" t="b">
        <v>0</v>
      </c>
      <c r="AD29" s="86">
        <v>0</v>
      </c>
      <c r="AE29" s="92" t="s">
        <v>391</v>
      </c>
      <c r="AF29" s="86" t="b">
        <v>0</v>
      </c>
      <c r="AG29" s="86" t="s">
        <v>392</v>
      </c>
      <c r="AH29" s="86"/>
      <c r="AI29" s="92" t="s">
        <v>391</v>
      </c>
      <c r="AJ29" s="86" t="b">
        <v>0</v>
      </c>
      <c r="AK29" s="86">
        <v>0</v>
      </c>
      <c r="AL29" s="92" t="s">
        <v>391</v>
      </c>
      <c r="AM29" s="86" t="s">
        <v>395</v>
      </c>
      <c r="AN29" s="86" t="b">
        <v>0</v>
      </c>
      <c r="AO29" s="92" t="s">
        <v>376</v>
      </c>
      <c r="AP29" s="86" t="s">
        <v>176</v>
      </c>
      <c r="AQ29" s="86">
        <v>0</v>
      </c>
      <c r="AR29" s="86">
        <v>0</v>
      </c>
      <c r="AS29" s="86"/>
      <c r="AT29" s="86"/>
      <c r="AU29" s="86"/>
      <c r="AV29" s="86"/>
      <c r="AW29" s="86"/>
      <c r="AX29" s="86"/>
      <c r="AY29" s="86"/>
      <c r="AZ29" s="86"/>
      <c r="BA29">
        <v>37</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214</v>
      </c>
      <c r="B30" s="84" t="s">
        <v>215</v>
      </c>
      <c r="C30" s="53"/>
      <c r="D30" s="54"/>
      <c r="E30" s="65"/>
      <c r="F30" s="55"/>
      <c r="G30" s="53"/>
      <c r="H30" s="57"/>
      <c r="I30" s="56"/>
      <c r="J30" s="56"/>
      <c r="K30" s="36" t="s">
        <v>65</v>
      </c>
      <c r="L30" s="83">
        <v>30</v>
      </c>
      <c r="M30" s="83"/>
      <c r="N30" s="63"/>
      <c r="O30" s="86" t="s">
        <v>217</v>
      </c>
      <c r="P30" s="88">
        <v>43725.751979166664</v>
      </c>
      <c r="Q30" s="86" t="s">
        <v>245</v>
      </c>
      <c r="R30" s="86" t="s">
        <v>263</v>
      </c>
      <c r="S30" s="86" t="s">
        <v>266</v>
      </c>
      <c r="T30" s="86" t="s">
        <v>216</v>
      </c>
      <c r="U30" s="90" t="s">
        <v>293</v>
      </c>
      <c r="V30" s="90" t="s">
        <v>293</v>
      </c>
      <c r="W30" s="88">
        <v>43725.751979166664</v>
      </c>
      <c r="X30" s="90" t="s">
        <v>336</v>
      </c>
      <c r="Y30" s="86"/>
      <c r="Z30" s="86"/>
      <c r="AA30" s="92" t="s">
        <v>377</v>
      </c>
      <c r="AB30" s="86"/>
      <c r="AC30" s="86" t="b">
        <v>0</v>
      </c>
      <c r="AD30" s="86">
        <v>0</v>
      </c>
      <c r="AE30" s="92" t="s">
        <v>391</v>
      </c>
      <c r="AF30" s="86" t="b">
        <v>0</v>
      </c>
      <c r="AG30" s="86" t="s">
        <v>392</v>
      </c>
      <c r="AH30" s="86"/>
      <c r="AI30" s="92" t="s">
        <v>391</v>
      </c>
      <c r="AJ30" s="86" t="b">
        <v>0</v>
      </c>
      <c r="AK30" s="86">
        <v>0</v>
      </c>
      <c r="AL30" s="92" t="s">
        <v>391</v>
      </c>
      <c r="AM30" s="86" t="s">
        <v>395</v>
      </c>
      <c r="AN30" s="86" t="b">
        <v>0</v>
      </c>
      <c r="AO30" s="92" t="s">
        <v>377</v>
      </c>
      <c r="AP30" s="86" t="s">
        <v>176</v>
      </c>
      <c r="AQ30" s="86">
        <v>0</v>
      </c>
      <c r="AR30" s="86">
        <v>0</v>
      </c>
      <c r="AS30" s="86"/>
      <c r="AT30" s="86"/>
      <c r="AU30" s="86"/>
      <c r="AV30" s="86"/>
      <c r="AW30" s="86"/>
      <c r="AX30" s="86"/>
      <c r="AY30" s="86"/>
      <c r="AZ30" s="86"/>
      <c r="BA30">
        <v>37</v>
      </c>
      <c r="BB30" s="85" t="str">
        <f>REPLACE(INDEX(GroupVertices[Group],MATCH(Edges25[[#This Row],[Vertex 1]],GroupVertices[Vertex],0)),1,1,"")</f>
        <v>1</v>
      </c>
      <c r="BC30" s="85" t="str">
        <f>REPLACE(INDEX(GroupVertices[Group],MATCH(Edges25[[#This Row],[Vertex 2]],GroupVertices[Vertex],0)),1,1,"")</f>
        <v>1</v>
      </c>
      <c r="BD30" s="51"/>
      <c r="BE30" s="52"/>
      <c r="BF30" s="51"/>
      <c r="BG30" s="52"/>
      <c r="BH30" s="51"/>
      <c r="BI30" s="52"/>
      <c r="BJ30" s="51"/>
      <c r="BK30" s="52"/>
      <c r="BL30" s="51"/>
    </row>
    <row r="31" spans="1:64" ht="15">
      <c r="A31" s="84" t="s">
        <v>214</v>
      </c>
      <c r="B31" s="84" t="s">
        <v>215</v>
      </c>
      <c r="C31" s="53"/>
      <c r="D31" s="54"/>
      <c r="E31" s="65"/>
      <c r="F31" s="55"/>
      <c r="G31" s="53"/>
      <c r="H31" s="57"/>
      <c r="I31" s="56"/>
      <c r="J31" s="56"/>
      <c r="K31" s="36" t="s">
        <v>65</v>
      </c>
      <c r="L31" s="83">
        <v>31</v>
      </c>
      <c r="M31" s="83"/>
      <c r="N31" s="63"/>
      <c r="O31" s="86" t="s">
        <v>217</v>
      </c>
      <c r="P31" s="88">
        <v>43727.76834490741</v>
      </c>
      <c r="Q31" s="86" t="s">
        <v>246</v>
      </c>
      <c r="R31" s="86" t="s">
        <v>263</v>
      </c>
      <c r="S31" s="86" t="s">
        <v>266</v>
      </c>
      <c r="T31" s="86" t="s">
        <v>216</v>
      </c>
      <c r="U31" s="90" t="s">
        <v>294</v>
      </c>
      <c r="V31" s="90" t="s">
        <v>294</v>
      </c>
      <c r="W31" s="88">
        <v>43727.76834490741</v>
      </c>
      <c r="X31" s="90" t="s">
        <v>337</v>
      </c>
      <c r="Y31" s="86"/>
      <c r="Z31" s="86"/>
      <c r="AA31" s="92" t="s">
        <v>378</v>
      </c>
      <c r="AB31" s="86"/>
      <c r="AC31" s="86" t="b">
        <v>0</v>
      </c>
      <c r="AD31" s="86">
        <v>0</v>
      </c>
      <c r="AE31" s="92" t="s">
        <v>391</v>
      </c>
      <c r="AF31" s="86" t="b">
        <v>0</v>
      </c>
      <c r="AG31" s="86" t="s">
        <v>392</v>
      </c>
      <c r="AH31" s="86"/>
      <c r="AI31" s="92" t="s">
        <v>391</v>
      </c>
      <c r="AJ31" s="86" t="b">
        <v>0</v>
      </c>
      <c r="AK31" s="86">
        <v>0</v>
      </c>
      <c r="AL31" s="92" t="s">
        <v>391</v>
      </c>
      <c r="AM31" s="86" t="s">
        <v>395</v>
      </c>
      <c r="AN31" s="86" t="b">
        <v>0</v>
      </c>
      <c r="AO31" s="92" t="s">
        <v>378</v>
      </c>
      <c r="AP31" s="86" t="s">
        <v>176</v>
      </c>
      <c r="AQ31" s="86">
        <v>0</v>
      </c>
      <c r="AR31" s="86">
        <v>0</v>
      </c>
      <c r="AS31" s="86"/>
      <c r="AT31" s="86"/>
      <c r="AU31" s="86"/>
      <c r="AV31" s="86"/>
      <c r="AW31" s="86"/>
      <c r="AX31" s="86"/>
      <c r="AY31" s="86"/>
      <c r="AZ31" s="86"/>
      <c r="BA31">
        <v>37</v>
      </c>
      <c r="BB31" s="85" t="str">
        <f>REPLACE(INDEX(GroupVertices[Group],MATCH(Edges25[[#This Row],[Vertex 1]],GroupVertices[Vertex],0)),1,1,"")</f>
        <v>1</v>
      </c>
      <c r="BC31" s="85" t="str">
        <f>REPLACE(INDEX(GroupVertices[Group],MATCH(Edges25[[#This Row],[Vertex 2]],GroupVertices[Vertex],0)),1,1,"")</f>
        <v>1</v>
      </c>
      <c r="BD31" s="51"/>
      <c r="BE31" s="52"/>
      <c r="BF31" s="51"/>
      <c r="BG31" s="52"/>
      <c r="BH31" s="51"/>
      <c r="BI31" s="52"/>
      <c r="BJ31" s="51"/>
      <c r="BK31" s="52"/>
      <c r="BL31" s="51"/>
    </row>
    <row r="32" spans="1:64" ht="15">
      <c r="A32" s="84" t="s">
        <v>214</v>
      </c>
      <c r="B32" s="84" t="s">
        <v>215</v>
      </c>
      <c r="C32" s="53"/>
      <c r="D32" s="54"/>
      <c r="E32" s="65"/>
      <c r="F32" s="55"/>
      <c r="G32" s="53"/>
      <c r="H32" s="57"/>
      <c r="I32" s="56"/>
      <c r="J32" s="56"/>
      <c r="K32" s="36" t="s">
        <v>65</v>
      </c>
      <c r="L32" s="83">
        <v>32</v>
      </c>
      <c r="M32" s="83"/>
      <c r="N32" s="63"/>
      <c r="O32" s="86" t="s">
        <v>217</v>
      </c>
      <c r="P32" s="88">
        <v>43728.74391203704</v>
      </c>
      <c r="Q32" s="86" t="s">
        <v>247</v>
      </c>
      <c r="R32" s="86" t="s">
        <v>263</v>
      </c>
      <c r="S32" s="86" t="s">
        <v>266</v>
      </c>
      <c r="T32" s="86" t="s">
        <v>216</v>
      </c>
      <c r="U32" s="90" t="s">
        <v>295</v>
      </c>
      <c r="V32" s="90" t="s">
        <v>295</v>
      </c>
      <c r="W32" s="88">
        <v>43728.74391203704</v>
      </c>
      <c r="X32" s="90" t="s">
        <v>338</v>
      </c>
      <c r="Y32" s="86"/>
      <c r="Z32" s="86"/>
      <c r="AA32" s="92" t="s">
        <v>379</v>
      </c>
      <c r="AB32" s="86"/>
      <c r="AC32" s="86" t="b">
        <v>0</v>
      </c>
      <c r="AD32" s="86">
        <v>0</v>
      </c>
      <c r="AE32" s="92" t="s">
        <v>391</v>
      </c>
      <c r="AF32" s="86" t="b">
        <v>0</v>
      </c>
      <c r="AG32" s="86" t="s">
        <v>392</v>
      </c>
      <c r="AH32" s="86"/>
      <c r="AI32" s="92" t="s">
        <v>391</v>
      </c>
      <c r="AJ32" s="86" t="b">
        <v>0</v>
      </c>
      <c r="AK32" s="86">
        <v>0</v>
      </c>
      <c r="AL32" s="92" t="s">
        <v>391</v>
      </c>
      <c r="AM32" s="86" t="s">
        <v>395</v>
      </c>
      <c r="AN32" s="86" t="b">
        <v>0</v>
      </c>
      <c r="AO32" s="92" t="s">
        <v>379</v>
      </c>
      <c r="AP32" s="86" t="s">
        <v>176</v>
      </c>
      <c r="AQ32" s="86">
        <v>0</v>
      </c>
      <c r="AR32" s="86">
        <v>0</v>
      </c>
      <c r="AS32" s="86"/>
      <c r="AT32" s="86"/>
      <c r="AU32" s="86"/>
      <c r="AV32" s="86"/>
      <c r="AW32" s="86"/>
      <c r="AX32" s="86"/>
      <c r="AY32" s="86"/>
      <c r="AZ32" s="86"/>
      <c r="BA32">
        <v>37</v>
      </c>
      <c r="BB32" s="85" t="str">
        <f>REPLACE(INDEX(GroupVertices[Group],MATCH(Edges25[[#This Row],[Vertex 1]],GroupVertices[Vertex],0)),1,1,"")</f>
        <v>1</v>
      </c>
      <c r="BC32" s="85" t="str">
        <f>REPLACE(INDEX(GroupVertices[Group],MATCH(Edges25[[#This Row],[Vertex 2]],GroupVertices[Vertex],0)),1,1,"")</f>
        <v>1</v>
      </c>
      <c r="BD32" s="51"/>
      <c r="BE32" s="52"/>
      <c r="BF32" s="51"/>
      <c r="BG32" s="52"/>
      <c r="BH32" s="51"/>
      <c r="BI32" s="52"/>
      <c r="BJ32" s="51"/>
      <c r="BK32" s="52"/>
      <c r="BL32" s="51"/>
    </row>
    <row r="33" spans="1:64" ht="15">
      <c r="A33" s="84" t="s">
        <v>214</v>
      </c>
      <c r="B33" s="84" t="s">
        <v>215</v>
      </c>
      <c r="C33" s="53"/>
      <c r="D33" s="54"/>
      <c r="E33" s="65"/>
      <c r="F33" s="55"/>
      <c r="G33" s="53"/>
      <c r="H33" s="57"/>
      <c r="I33" s="56"/>
      <c r="J33" s="56"/>
      <c r="K33" s="36" t="s">
        <v>65</v>
      </c>
      <c r="L33" s="83">
        <v>33</v>
      </c>
      <c r="M33" s="83"/>
      <c r="N33" s="63"/>
      <c r="O33" s="86" t="s">
        <v>217</v>
      </c>
      <c r="P33" s="88">
        <v>43732.769212962965</v>
      </c>
      <c r="Q33" s="86" t="s">
        <v>248</v>
      </c>
      <c r="R33" s="86" t="s">
        <v>263</v>
      </c>
      <c r="S33" s="86" t="s">
        <v>266</v>
      </c>
      <c r="T33" s="86" t="s">
        <v>216</v>
      </c>
      <c r="U33" s="90" t="s">
        <v>296</v>
      </c>
      <c r="V33" s="90" t="s">
        <v>296</v>
      </c>
      <c r="W33" s="88">
        <v>43732.769212962965</v>
      </c>
      <c r="X33" s="90" t="s">
        <v>339</v>
      </c>
      <c r="Y33" s="86"/>
      <c r="Z33" s="86"/>
      <c r="AA33" s="92" t="s">
        <v>380</v>
      </c>
      <c r="AB33" s="86"/>
      <c r="AC33" s="86" t="b">
        <v>0</v>
      </c>
      <c r="AD33" s="86">
        <v>0</v>
      </c>
      <c r="AE33" s="92" t="s">
        <v>391</v>
      </c>
      <c r="AF33" s="86" t="b">
        <v>0</v>
      </c>
      <c r="AG33" s="86" t="s">
        <v>392</v>
      </c>
      <c r="AH33" s="86"/>
      <c r="AI33" s="92" t="s">
        <v>391</v>
      </c>
      <c r="AJ33" s="86" t="b">
        <v>0</v>
      </c>
      <c r="AK33" s="86">
        <v>0</v>
      </c>
      <c r="AL33" s="92" t="s">
        <v>391</v>
      </c>
      <c r="AM33" s="86" t="s">
        <v>395</v>
      </c>
      <c r="AN33" s="86" t="b">
        <v>0</v>
      </c>
      <c r="AO33" s="92" t="s">
        <v>380</v>
      </c>
      <c r="AP33" s="86" t="s">
        <v>176</v>
      </c>
      <c r="AQ33" s="86">
        <v>0</v>
      </c>
      <c r="AR33" s="86">
        <v>0</v>
      </c>
      <c r="AS33" s="86"/>
      <c r="AT33" s="86"/>
      <c r="AU33" s="86"/>
      <c r="AV33" s="86"/>
      <c r="AW33" s="86"/>
      <c r="AX33" s="86"/>
      <c r="AY33" s="86"/>
      <c r="AZ33" s="86"/>
      <c r="BA33">
        <v>37</v>
      </c>
      <c r="BB33" s="85" t="str">
        <f>REPLACE(INDEX(GroupVertices[Group],MATCH(Edges25[[#This Row],[Vertex 1]],GroupVertices[Vertex],0)),1,1,"")</f>
        <v>1</v>
      </c>
      <c r="BC33" s="85" t="str">
        <f>REPLACE(INDEX(GroupVertices[Group],MATCH(Edges25[[#This Row],[Vertex 2]],GroupVertices[Vertex],0)),1,1,"")</f>
        <v>1</v>
      </c>
      <c r="BD33" s="51"/>
      <c r="BE33" s="52"/>
      <c r="BF33" s="51"/>
      <c r="BG33" s="52"/>
      <c r="BH33" s="51"/>
      <c r="BI33" s="52"/>
      <c r="BJ33" s="51"/>
      <c r="BK33" s="52"/>
      <c r="BL33" s="51"/>
    </row>
    <row r="34" spans="1:64" ht="15">
      <c r="A34" s="84" t="s">
        <v>214</v>
      </c>
      <c r="B34" s="84" t="s">
        <v>215</v>
      </c>
      <c r="C34" s="53"/>
      <c r="D34" s="54"/>
      <c r="E34" s="65"/>
      <c r="F34" s="55"/>
      <c r="G34" s="53"/>
      <c r="H34" s="57"/>
      <c r="I34" s="56"/>
      <c r="J34" s="56"/>
      <c r="K34" s="36" t="s">
        <v>65</v>
      </c>
      <c r="L34" s="83">
        <v>34</v>
      </c>
      <c r="M34" s="83"/>
      <c r="N34" s="63"/>
      <c r="O34" s="86" t="s">
        <v>217</v>
      </c>
      <c r="P34" s="88">
        <v>43733.731087962966</v>
      </c>
      <c r="Q34" s="86" t="s">
        <v>249</v>
      </c>
      <c r="R34" s="86" t="s">
        <v>263</v>
      </c>
      <c r="S34" s="86" t="s">
        <v>266</v>
      </c>
      <c r="T34" s="86" t="s">
        <v>216</v>
      </c>
      <c r="U34" s="90" t="s">
        <v>297</v>
      </c>
      <c r="V34" s="90" t="s">
        <v>297</v>
      </c>
      <c r="W34" s="88">
        <v>43733.731087962966</v>
      </c>
      <c r="X34" s="90" t="s">
        <v>340</v>
      </c>
      <c r="Y34" s="86"/>
      <c r="Z34" s="86"/>
      <c r="AA34" s="92" t="s">
        <v>381</v>
      </c>
      <c r="AB34" s="86"/>
      <c r="AC34" s="86" t="b">
        <v>0</v>
      </c>
      <c r="AD34" s="86">
        <v>0</v>
      </c>
      <c r="AE34" s="92" t="s">
        <v>391</v>
      </c>
      <c r="AF34" s="86" t="b">
        <v>0</v>
      </c>
      <c r="AG34" s="86" t="s">
        <v>392</v>
      </c>
      <c r="AH34" s="86"/>
      <c r="AI34" s="92" t="s">
        <v>391</v>
      </c>
      <c r="AJ34" s="86" t="b">
        <v>0</v>
      </c>
      <c r="AK34" s="86">
        <v>0</v>
      </c>
      <c r="AL34" s="92" t="s">
        <v>391</v>
      </c>
      <c r="AM34" s="86" t="s">
        <v>395</v>
      </c>
      <c r="AN34" s="86" t="b">
        <v>0</v>
      </c>
      <c r="AO34" s="92" t="s">
        <v>381</v>
      </c>
      <c r="AP34" s="86" t="s">
        <v>176</v>
      </c>
      <c r="AQ34" s="86">
        <v>0</v>
      </c>
      <c r="AR34" s="86">
        <v>0</v>
      </c>
      <c r="AS34" s="86"/>
      <c r="AT34" s="86"/>
      <c r="AU34" s="86"/>
      <c r="AV34" s="86"/>
      <c r="AW34" s="86"/>
      <c r="AX34" s="86"/>
      <c r="AY34" s="86"/>
      <c r="AZ34" s="86"/>
      <c r="BA34">
        <v>37</v>
      </c>
      <c r="BB34" s="85" t="str">
        <f>REPLACE(INDEX(GroupVertices[Group],MATCH(Edges25[[#This Row],[Vertex 1]],GroupVertices[Vertex],0)),1,1,"")</f>
        <v>1</v>
      </c>
      <c r="BC34" s="85" t="str">
        <f>REPLACE(INDEX(GroupVertices[Group],MATCH(Edges25[[#This Row],[Vertex 2]],GroupVertices[Vertex],0)),1,1,"")</f>
        <v>1</v>
      </c>
      <c r="BD34" s="51"/>
      <c r="BE34" s="52"/>
      <c r="BF34" s="51"/>
      <c r="BG34" s="52"/>
      <c r="BH34" s="51"/>
      <c r="BI34" s="52"/>
      <c r="BJ34" s="51"/>
      <c r="BK34" s="52"/>
      <c r="BL34" s="51"/>
    </row>
    <row r="35" spans="1:64" ht="15">
      <c r="A35" s="84" t="s">
        <v>214</v>
      </c>
      <c r="B35" s="84" t="s">
        <v>215</v>
      </c>
      <c r="C35" s="53"/>
      <c r="D35" s="54"/>
      <c r="E35" s="65"/>
      <c r="F35" s="55"/>
      <c r="G35" s="53"/>
      <c r="H35" s="57"/>
      <c r="I35" s="56"/>
      <c r="J35" s="56"/>
      <c r="K35" s="36" t="s">
        <v>65</v>
      </c>
      <c r="L35" s="83">
        <v>35</v>
      </c>
      <c r="M35" s="83"/>
      <c r="N35" s="63"/>
      <c r="O35" s="86" t="s">
        <v>217</v>
      </c>
      <c r="P35" s="88">
        <v>43734.756886574076</v>
      </c>
      <c r="Q35" s="86" t="s">
        <v>250</v>
      </c>
      <c r="R35" s="86" t="s">
        <v>263</v>
      </c>
      <c r="S35" s="86" t="s">
        <v>266</v>
      </c>
      <c r="T35" s="86" t="s">
        <v>216</v>
      </c>
      <c r="U35" s="90" t="s">
        <v>298</v>
      </c>
      <c r="V35" s="90" t="s">
        <v>298</v>
      </c>
      <c r="W35" s="88">
        <v>43734.756886574076</v>
      </c>
      <c r="X35" s="90" t="s">
        <v>341</v>
      </c>
      <c r="Y35" s="86"/>
      <c r="Z35" s="86"/>
      <c r="AA35" s="92" t="s">
        <v>382</v>
      </c>
      <c r="AB35" s="86"/>
      <c r="AC35" s="86" t="b">
        <v>0</v>
      </c>
      <c r="AD35" s="86">
        <v>0</v>
      </c>
      <c r="AE35" s="92" t="s">
        <v>391</v>
      </c>
      <c r="AF35" s="86" t="b">
        <v>0</v>
      </c>
      <c r="AG35" s="86" t="s">
        <v>392</v>
      </c>
      <c r="AH35" s="86"/>
      <c r="AI35" s="92" t="s">
        <v>391</v>
      </c>
      <c r="AJ35" s="86" t="b">
        <v>0</v>
      </c>
      <c r="AK35" s="86">
        <v>0</v>
      </c>
      <c r="AL35" s="92" t="s">
        <v>391</v>
      </c>
      <c r="AM35" s="86" t="s">
        <v>395</v>
      </c>
      <c r="AN35" s="86" t="b">
        <v>0</v>
      </c>
      <c r="AO35" s="92" t="s">
        <v>382</v>
      </c>
      <c r="AP35" s="86" t="s">
        <v>176</v>
      </c>
      <c r="AQ35" s="86">
        <v>0</v>
      </c>
      <c r="AR35" s="86">
        <v>0</v>
      </c>
      <c r="AS35" s="86"/>
      <c r="AT35" s="86"/>
      <c r="AU35" s="86"/>
      <c r="AV35" s="86"/>
      <c r="AW35" s="86"/>
      <c r="AX35" s="86"/>
      <c r="AY35" s="86"/>
      <c r="AZ35" s="86"/>
      <c r="BA35">
        <v>37</v>
      </c>
      <c r="BB35" s="85" t="str">
        <f>REPLACE(INDEX(GroupVertices[Group],MATCH(Edges25[[#This Row],[Vertex 1]],GroupVertices[Vertex],0)),1,1,"")</f>
        <v>1</v>
      </c>
      <c r="BC35" s="85" t="str">
        <f>REPLACE(INDEX(GroupVertices[Group],MATCH(Edges25[[#This Row],[Vertex 2]],GroupVertices[Vertex],0)),1,1,"")</f>
        <v>1</v>
      </c>
      <c r="BD35" s="51"/>
      <c r="BE35" s="52"/>
      <c r="BF35" s="51"/>
      <c r="BG35" s="52"/>
      <c r="BH35" s="51"/>
      <c r="BI35" s="52"/>
      <c r="BJ35" s="51"/>
      <c r="BK35" s="52"/>
      <c r="BL35" s="51"/>
    </row>
    <row r="36" spans="1:64" ht="15">
      <c r="A36" s="84" t="s">
        <v>214</v>
      </c>
      <c r="B36" s="84" t="s">
        <v>215</v>
      </c>
      <c r="C36" s="53"/>
      <c r="D36" s="54"/>
      <c r="E36" s="65"/>
      <c r="F36" s="55"/>
      <c r="G36" s="53"/>
      <c r="H36" s="57"/>
      <c r="I36" s="56"/>
      <c r="J36" s="56"/>
      <c r="K36" s="36" t="s">
        <v>65</v>
      </c>
      <c r="L36" s="83">
        <v>36</v>
      </c>
      <c r="M36" s="83"/>
      <c r="N36" s="63"/>
      <c r="O36" s="86" t="s">
        <v>217</v>
      </c>
      <c r="P36" s="88">
        <v>43735.74125</v>
      </c>
      <c r="Q36" s="86" t="s">
        <v>251</v>
      </c>
      <c r="R36" s="86" t="s">
        <v>263</v>
      </c>
      <c r="S36" s="86" t="s">
        <v>266</v>
      </c>
      <c r="T36" s="86" t="s">
        <v>216</v>
      </c>
      <c r="U36" s="90" t="s">
        <v>299</v>
      </c>
      <c r="V36" s="90" t="s">
        <v>299</v>
      </c>
      <c r="W36" s="88">
        <v>43735.74125</v>
      </c>
      <c r="X36" s="90" t="s">
        <v>342</v>
      </c>
      <c r="Y36" s="86"/>
      <c r="Z36" s="86"/>
      <c r="AA36" s="92" t="s">
        <v>383</v>
      </c>
      <c r="AB36" s="86"/>
      <c r="AC36" s="86" t="b">
        <v>0</v>
      </c>
      <c r="AD36" s="86">
        <v>0</v>
      </c>
      <c r="AE36" s="92" t="s">
        <v>391</v>
      </c>
      <c r="AF36" s="86" t="b">
        <v>0</v>
      </c>
      <c r="AG36" s="86" t="s">
        <v>392</v>
      </c>
      <c r="AH36" s="86"/>
      <c r="AI36" s="92" t="s">
        <v>391</v>
      </c>
      <c r="AJ36" s="86" t="b">
        <v>0</v>
      </c>
      <c r="AK36" s="86">
        <v>0</v>
      </c>
      <c r="AL36" s="92" t="s">
        <v>391</v>
      </c>
      <c r="AM36" s="86" t="s">
        <v>395</v>
      </c>
      <c r="AN36" s="86" t="b">
        <v>0</v>
      </c>
      <c r="AO36" s="92" t="s">
        <v>383</v>
      </c>
      <c r="AP36" s="86" t="s">
        <v>176</v>
      </c>
      <c r="AQ36" s="86">
        <v>0</v>
      </c>
      <c r="AR36" s="86">
        <v>0</v>
      </c>
      <c r="AS36" s="86"/>
      <c r="AT36" s="86"/>
      <c r="AU36" s="86"/>
      <c r="AV36" s="86"/>
      <c r="AW36" s="86"/>
      <c r="AX36" s="86"/>
      <c r="AY36" s="86"/>
      <c r="AZ36" s="86"/>
      <c r="BA36">
        <v>37</v>
      </c>
      <c r="BB36" s="85" t="str">
        <f>REPLACE(INDEX(GroupVertices[Group],MATCH(Edges25[[#This Row],[Vertex 1]],GroupVertices[Vertex],0)),1,1,"")</f>
        <v>1</v>
      </c>
      <c r="BC36" s="85" t="str">
        <f>REPLACE(INDEX(GroupVertices[Group],MATCH(Edges25[[#This Row],[Vertex 2]],GroupVertices[Vertex],0)),1,1,"")</f>
        <v>1</v>
      </c>
      <c r="BD36" s="51"/>
      <c r="BE36" s="52"/>
      <c r="BF36" s="51"/>
      <c r="BG36" s="52"/>
      <c r="BH36" s="51"/>
      <c r="BI36" s="52"/>
      <c r="BJ36" s="51"/>
      <c r="BK36" s="52"/>
      <c r="BL36" s="51"/>
    </row>
    <row r="37" spans="1:64" ht="15">
      <c r="A37" s="84" t="s">
        <v>214</v>
      </c>
      <c r="B37" s="84" t="s">
        <v>215</v>
      </c>
      <c r="C37" s="53"/>
      <c r="D37" s="54"/>
      <c r="E37" s="65"/>
      <c r="F37" s="55"/>
      <c r="G37" s="53"/>
      <c r="H37" s="57"/>
      <c r="I37" s="56"/>
      <c r="J37" s="56"/>
      <c r="K37" s="36" t="s">
        <v>65</v>
      </c>
      <c r="L37" s="83">
        <v>37</v>
      </c>
      <c r="M37" s="83"/>
      <c r="N37" s="63"/>
      <c r="O37" s="86" t="s">
        <v>217</v>
      </c>
      <c r="P37" s="88">
        <v>43742.76346064815</v>
      </c>
      <c r="Q37" s="86" t="s">
        <v>252</v>
      </c>
      <c r="R37" s="86" t="s">
        <v>263</v>
      </c>
      <c r="S37" s="86" t="s">
        <v>266</v>
      </c>
      <c r="T37" s="86" t="s">
        <v>216</v>
      </c>
      <c r="U37" s="90" t="s">
        <v>300</v>
      </c>
      <c r="V37" s="90" t="s">
        <v>300</v>
      </c>
      <c r="W37" s="88">
        <v>43742.76346064815</v>
      </c>
      <c r="X37" s="90" t="s">
        <v>343</v>
      </c>
      <c r="Y37" s="86"/>
      <c r="Z37" s="86"/>
      <c r="AA37" s="92" t="s">
        <v>384</v>
      </c>
      <c r="AB37" s="86"/>
      <c r="AC37" s="86" t="b">
        <v>0</v>
      </c>
      <c r="AD37" s="86">
        <v>0</v>
      </c>
      <c r="AE37" s="92" t="s">
        <v>391</v>
      </c>
      <c r="AF37" s="86" t="b">
        <v>0</v>
      </c>
      <c r="AG37" s="86" t="s">
        <v>392</v>
      </c>
      <c r="AH37" s="86"/>
      <c r="AI37" s="92" t="s">
        <v>391</v>
      </c>
      <c r="AJ37" s="86" t="b">
        <v>0</v>
      </c>
      <c r="AK37" s="86">
        <v>0</v>
      </c>
      <c r="AL37" s="92" t="s">
        <v>391</v>
      </c>
      <c r="AM37" s="86" t="s">
        <v>395</v>
      </c>
      <c r="AN37" s="86" t="b">
        <v>0</v>
      </c>
      <c r="AO37" s="92" t="s">
        <v>384</v>
      </c>
      <c r="AP37" s="86" t="s">
        <v>176</v>
      </c>
      <c r="AQ37" s="86">
        <v>0</v>
      </c>
      <c r="AR37" s="86">
        <v>0</v>
      </c>
      <c r="AS37" s="86"/>
      <c r="AT37" s="86"/>
      <c r="AU37" s="86"/>
      <c r="AV37" s="86"/>
      <c r="AW37" s="86"/>
      <c r="AX37" s="86"/>
      <c r="AY37" s="86"/>
      <c r="AZ37" s="86"/>
      <c r="BA37">
        <v>37</v>
      </c>
      <c r="BB37" s="85" t="str">
        <f>REPLACE(INDEX(GroupVertices[Group],MATCH(Edges25[[#This Row],[Vertex 1]],GroupVertices[Vertex],0)),1,1,"")</f>
        <v>1</v>
      </c>
      <c r="BC37" s="85" t="str">
        <f>REPLACE(INDEX(GroupVertices[Group],MATCH(Edges25[[#This Row],[Vertex 2]],GroupVertices[Vertex],0)),1,1,"")</f>
        <v>1</v>
      </c>
      <c r="BD37" s="51"/>
      <c r="BE37" s="52"/>
      <c r="BF37" s="51"/>
      <c r="BG37" s="52"/>
      <c r="BH37" s="51"/>
      <c r="BI37" s="52"/>
      <c r="BJ37" s="51"/>
      <c r="BK37" s="52"/>
      <c r="BL37" s="51"/>
    </row>
    <row r="38" spans="1:64" ht="15">
      <c r="A38" s="84" t="s">
        <v>214</v>
      </c>
      <c r="B38" s="84" t="s">
        <v>215</v>
      </c>
      <c r="C38" s="53"/>
      <c r="D38" s="54"/>
      <c r="E38" s="65"/>
      <c r="F38" s="55"/>
      <c r="G38" s="53"/>
      <c r="H38" s="57"/>
      <c r="I38" s="56"/>
      <c r="J38" s="56"/>
      <c r="K38" s="36" t="s">
        <v>65</v>
      </c>
      <c r="L38" s="83">
        <v>38</v>
      </c>
      <c r="M38" s="83"/>
      <c r="N38" s="63"/>
      <c r="O38" s="86" t="s">
        <v>217</v>
      </c>
      <c r="P38" s="88">
        <v>43743.74550925926</v>
      </c>
      <c r="Q38" s="86" t="s">
        <v>253</v>
      </c>
      <c r="R38" s="86" t="s">
        <v>263</v>
      </c>
      <c r="S38" s="86" t="s">
        <v>266</v>
      </c>
      <c r="T38" s="86" t="s">
        <v>216</v>
      </c>
      <c r="U38" s="90" t="s">
        <v>301</v>
      </c>
      <c r="V38" s="90" t="s">
        <v>301</v>
      </c>
      <c r="W38" s="88">
        <v>43743.74550925926</v>
      </c>
      <c r="X38" s="90" t="s">
        <v>344</v>
      </c>
      <c r="Y38" s="86"/>
      <c r="Z38" s="86"/>
      <c r="AA38" s="92" t="s">
        <v>385</v>
      </c>
      <c r="AB38" s="86"/>
      <c r="AC38" s="86" t="b">
        <v>0</v>
      </c>
      <c r="AD38" s="86">
        <v>0</v>
      </c>
      <c r="AE38" s="92" t="s">
        <v>391</v>
      </c>
      <c r="AF38" s="86" t="b">
        <v>0</v>
      </c>
      <c r="AG38" s="86" t="s">
        <v>392</v>
      </c>
      <c r="AH38" s="86"/>
      <c r="AI38" s="92" t="s">
        <v>391</v>
      </c>
      <c r="AJ38" s="86" t="b">
        <v>0</v>
      </c>
      <c r="AK38" s="86">
        <v>0</v>
      </c>
      <c r="AL38" s="92" t="s">
        <v>391</v>
      </c>
      <c r="AM38" s="86" t="s">
        <v>395</v>
      </c>
      <c r="AN38" s="86" t="b">
        <v>0</v>
      </c>
      <c r="AO38" s="92" t="s">
        <v>385</v>
      </c>
      <c r="AP38" s="86" t="s">
        <v>176</v>
      </c>
      <c r="AQ38" s="86">
        <v>0</v>
      </c>
      <c r="AR38" s="86">
        <v>0</v>
      </c>
      <c r="AS38" s="86"/>
      <c r="AT38" s="86"/>
      <c r="AU38" s="86"/>
      <c r="AV38" s="86"/>
      <c r="AW38" s="86"/>
      <c r="AX38" s="86"/>
      <c r="AY38" s="86"/>
      <c r="AZ38" s="86"/>
      <c r="BA38">
        <v>37</v>
      </c>
      <c r="BB38" s="85" t="str">
        <f>REPLACE(INDEX(GroupVertices[Group],MATCH(Edges25[[#This Row],[Vertex 1]],GroupVertices[Vertex],0)),1,1,"")</f>
        <v>1</v>
      </c>
      <c r="BC38" s="85" t="str">
        <f>REPLACE(INDEX(GroupVertices[Group],MATCH(Edges25[[#This Row],[Vertex 2]],GroupVertices[Vertex],0)),1,1,"")</f>
        <v>1</v>
      </c>
      <c r="BD38" s="51"/>
      <c r="BE38" s="52"/>
      <c r="BF38" s="51"/>
      <c r="BG38" s="52"/>
      <c r="BH38" s="51"/>
      <c r="BI38" s="52"/>
      <c r="BJ38" s="51"/>
      <c r="BK38" s="52"/>
      <c r="BL38" s="51"/>
    </row>
    <row r="39" spans="1:64" ht="15">
      <c r="A39" s="84" t="s">
        <v>214</v>
      </c>
      <c r="B39" s="84" t="s">
        <v>215</v>
      </c>
      <c r="C39" s="53"/>
      <c r="D39" s="54"/>
      <c r="E39" s="65"/>
      <c r="F39" s="55"/>
      <c r="G39" s="53"/>
      <c r="H39" s="57"/>
      <c r="I39" s="56"/>
      <c r="J39" s="56"/>
      <c r="K39" s="36" t="s">
        <v>65</v>
      </c>
      <c r="L39" s="83">
        <v>39</v>
      </c>
      <c r="M39" s="83"/>
      <c r="N39" s="63"/>
      <c r="O39" s="86" t="s">
        <v>217</v>
      </c>
      <c r="P39" s="88">
        <v>43744.73762731482</v>
      </c>
      <c r="Q39" s="86" t="s">
        <v>254</v>
      </c>
      <c r="R39" s="86" t="s">
        <v>263</v>
      </c>
      <c r="S39" s="86" t="s">
        <v>266</v>
      </c>
      <c r="T39" s="86" t="s">
        <v>216</v>
      </c>
      <c r="U39" s="90" t="s">
        <v>302</v>
      </c>
      <c r="V39" s="90" t="s">
        <v>302</v>
      </c>
      <c r="W39" s="88">
        <v>43744.73762731482</v>
      </c>
      <c r="X39" s="90" t="s">
        <v>345</v>
      </c>
      <c r="Y39" s="86"/>
      <c r="Z39" s="86"/>
      <c r="AA39" s="92" t="s">
        <v>386</v>
      </c>
      <c r="AB39" s="86"/>
      <c r="AC39" s="86" t="b">
        <v>0</v>
      </c>
      <c r="AD39" s="86">
        <v>0</v>
      </c>
      <c r="AE39" s="92" t="s">
        <v>391</v>
      </c>
      <c r="AF39" s="86" t="b">
        <v>0</v>
      </c>
      <c r="AG39" s="86" t="s">
        <v>392</v>
      </c>
      <c r="AH39" s="86"/>
      <c r="AI39" s="92" t="s">
        <v>391</v>
      </c>
      <c r="AJ39" s="86" t="b">
        <v>0</v>
      </c>
      <c r="AK39" s="86">
        <v>0</v>
      </c>
      <c r="AL39" s="92" t="s">
        <v>391</v>
      </c>
      <c r="AM39" s="86" t="s">
        <v>395</v>
      </c>
      <c r="AN39" s="86" t="b">
        <v>0</v>
      </c>
      <c r="AO39" s="92" t="s">
        <v>386</v>
      </c>
      <c r="AP39" s="86" t="s">
        <v>176</v>
      </c>
      <c r="AQ39" s="86">
        <v>0</v>
      </c>
      <c r="AR39" s="86">
        <v>0</v>
      </c>
      <c r="AS39" s="86"/>
      <c r="AT39" s="86"/>
      <c r="AU39" s="86"/>
      <c r="AV39" s="86"/>
      <c r="AW39" s="86"/>
      <c r="AX39" s="86"/>
      <c r="AY39" s="86"/>
      <c r="AZ39" s="86"/>
      <c r="BA39">
        <v>37</v>
      </c>
      <c r="BB39" s="85" t="str">
        <f>REPLACE(INDEX(GroupVertices[Group],MATCH(Edges25[[#This Row],[Vertex 1]],GroupVertices[Vertex],0)),1,1,"")</f>
        <v>1</v>
      </c>
      <c r="BC39" s="85" t="str">
        <f>REPLACE(INDEX(GroupVertices[Group],MATCH(Edges25[[#This Row],[Vertex 2]],GroupVertices[Vertex],0)),1,1,"")</f>
        <v>1</v>
      </c>
      <c r="BD39" s="51"/>
      <c r="BE39" s="52"/>
      <c r="BF39" s="51"/>
      <c r="BG39" s="52"/>
      <c r="BH39" s="51"/>
      <c r="BI39" s="52"/>
      <c r="BJ39" s="51"/>
      <c r="BK39" s="52"/>
      <c r="BL39" s="51"/>
    </row>
    <row r="40" spans="1:64" ht="15">
      <c r="A40" s="84" t="s">
        <v>214</v>
      </c>
      <c r="B40" s="84" t="s">
        <v>215</v>
      </c>
      <c r="C40" s="53"/>
      <c r="D40" s="54"/>
      <c r="E40" s="65"/>
      <c r="F40" s="55"/>
      <c r="G40" s="53"/>
      <c r="H40" s="57"/>
      <c r="I40" s="56"/>
      <c r="J40" s="56"/>
      <c r="K40" s="36" t="s">
        <v>65</v>
      </c>
      <c r="L40" s="83">
        <v>40</v>
      </c>
      <c r="M40" s="83"/>
      <c r="N40" s="63"/>
      <c r="O40" s="86" t="s">
        <v>217</v>
      </c>
      <c r="P40" s="88">
        <v>43745.753333333334</v>
      </c>
      <c r="Q40" s="86" t="s">
        <v>255</v>
      </c>
      <c r="R40" s="86" t="s">
        <v>263</v>
      </c>
      <c r="S40" s="86" t="s">
        <v>266</v>
      </c>
      <c r="T40" s="86" t="s">
        <v>216</v>
      </c>
      <c r="U40" s="90" t="s">
        <v>303</v>
      </c>
      <c r="V40" s="90" t="s">
        <v>303</v>
      </c>
      <c r="W40" s="88">
        <v>43745.753333333334</v>
      </c>
      <c r="X40" s="90" t="s">
        <v>346</v>
      </c>
      <c r="Y40" s="86"/>
      <c r="Z40" s="86"/>
      <c r="AA40" s="92" t="s">
        <v>387</v>
      </c>
      <c r="AB40" s="86"/>
      <c r="AC40" s="86" t="b">
        <v>0</v>
      </c>
      <c r="AD40" s="86">
        <v>0</v>
      </c>
      <c r="AE40" s="92" t="s">
        <v>391</v>
      </c>
      <c r="AF40" s="86" t="b">
        <v>0</v>
      </c>
      <c r="AG40" s="86" t="s">
        <v>392</v>
      </c>
      <c r="AH40" s="86"/>
      <c r="AI40" s="92" t="s">
        <v>391</v>
      </c>
      <c r="AJ40" s="86" t="b">
        <v>0</v>
      </c>
      <c r="AK40" s="86">
        <v>0</v>
      </c>
      <c r="AL40" s="92" t="s">
        <v>391</v>
      </c>
      <c r="AM40" s="86" t="s">
        <v>395</v>
      </c>
      <c r="AN40" s="86" t="b">
        <v>0</v>
      </c>
      <c r="AO40" s="92" t="s">
        <v>387</v>
      </c>
      <c r="AP40" s="86" t="s">
        <v>176</v>
      </c>
      <c r="AQ40" s="86">
        <v>0</v>
      </c>
      <c r="AR40" s="86">
        <v>0</v>
      </c>
      <c r="AS40" s="86"/>
      <c r="AT40" s="86"/>
      <c r="AU40" s="86"/>
      <c r="AV40" s="86"/>
      <c r="AW40" s="86"/>
      <c r="AX40" s="86"/>
      <c r="AY40" s="86"/>
      <c r="AZ40" s="86"/>
      <c r="BA40">
        <v>37</v>
      </c>
      <c r="BB40" s="85" t="str">
        <f>REPLACE(INDEX(GroupVertices[Group],MATCH(Edges25[[#This Row],[Vertex 1]],GroupVertices[Vertex],0)),1,1,"")</f>
        <v>1</v>
      </c>
      <c r="BC40" s="85" t="str">
        <f>REPLACE(INDEX(GroupVertices[Group],MATCH(Edges25[[#This Row],[Vertex 2]],GroupVertices[Vertex],0)),1,1,"")</f>
        <v>1</v>
      </c>
      <c r="BD40" s="51"/>
      <c r="BE40" s="52"/>
      <c r="BF40" s="51"/>
      <c r="BG40" s="52"/>
      <c r="BH40" s="51"/>
      <c r="BI40" s="52"/>
      <c r="BJ40" s="51"/>
      <c r="BK40" s="52"/>
      <c r="BL40" s="51"/>
    </row>
    <row r="41" spans="1:64" ht="15">
      <c r="A41" s="84" t="s">
        <v>214</v>
      </c>
      <c r="B41" s="84" t="s">
        <v>215</v>
      </c>
      <c r="C41" s="53"/>
      <c r="D41" s="54"/>
      <c r="E41" s="65"/>
      <c r="F41" s="55"/>
      <c r="G41" s="53"/>
      <c r="H41" s="57"/>
      <c r="I41" s="56"/>
      <c r="J41" s="56"/>
      <c r="K41" s="36" t="s">
        <v>65</v>
      </c>
      <c r="L41" s="83">
        <v>41</v>
      </c>
      <c r="M41" s="83"/>
      <c r="N41" s="63"/>
      <c r="O41" s="86" t="s">
        <v>217</v>
      </c>
      <c r="P41" s="88">
        <v>43746.744409722225</v>
      </c>
      <c r="Q41" s="86" t="s">
        <v>256</v>
      </c>
      <c r="R41" s="86" t="s">
        <v>263</v>
      </c>
      <c r="S41" s="86" t="s">
        <v>266</v>
      </c>
      <c r="T41" s="86" t="s">
        <v>216</v>
      </c>
      <c r="U41" s="90" t="s">
        <v>304</v>
      </c>
      <c r="V41" s="90" t="s">
        <v>304</v>
      </c>
      <c r="W41" s="88">
        <v>43746.744409722225</v>
      </c>
      <c r="X41" s="90" t="s">
        <v>347</v>
      </c>
      <c r="Y41" s="86"/>
      <c r="Z41" s="86"/>
      <c r="AA41" s="92" t="s">
        <v>388</v>
      </c>
      <c r="AB41" s="86"/>
      <c r="AC41" s="86" t="b">
        <v>0</v>
      </c>
      <c r="AD41" s="86">
        <v>0</v>
      </c>
      <c r="AE41" s="92" t="s">
        <v>391</v>
      </c>
      <c r="AF41" s="86" t="b">
        <v>0</v>
      </c>
      <c r="AG41" s="86" t="s">
        <v>392</v>
      </c>
      <c r="AH41" s="86"/>
      <c r="AI41" s="92" t="s">
        <v>391</v>
      </c>
      <c r="AJ41" s="86" t="b">
        <v>0</v>
      </c>
      <c r="AK41" s="86">
        <v>0</v>
      </c>
      <c r="AL41" s="92" t="s">
        <v>391</v>
      </c>
      <c r="AM41" s="86" t="s">
        <v>395</v>
      </c>
      <c r="AN41" s="86" t="b">
        <v>0</v>
      </c>
      <c r="AO41" s="92" t="s">
        <v>388</v>
      </c>
      <c r="AP41" s="86" t="s">
        <v>176</v>
      </c>
      <c r="AQ41" s="86">
        <v>0</v>
      </c>
      <c r="AR41" s="86">
        <v>0</v>
      </c>
      <c r="AS41" s="86"/>
      <c r="AT41" s="86"/>
      <c r="AU41" s="86"/>
      <c r="AV41" s="86"/>
      <c r="AW41" s="86"/>
      <c r="AX41" s="86"/>
      <c r="AY41" s="86"/>
      <c r="AZ41" s="86"/>
      <c r="BA41">
        <v>37</v>
      </c>
      <c r="BB41" s="85" t="str">
        <f>REPLACE(INDEX(GroupVertices[Group],MATCH(Edges25[[#This Row],[Vertex 1]],GroupVertices[Vertex],0)),1,1,"")</f>
        <v>1</v>
      </c>
      <c r="BC41" s="85" t="str">
        <f>REPLACE(INDEX(GroupVertices[Group],MATCH(Edges25[[#This Row],[Vertex 2]],GroupVertices[Vertex],0)),1,1,"")</f>
        <v>1</v>
      </c>
      <c r="BD41" s="51"/>
      <c r="BE41" s="52"/>
      <c r="BF41" s="51"/>
      <c r="BG41" s="52"/>
      <c r="BH41" s="51"/>
      <c r="BI41" s="52"/>
      <c r="BJ41" s="51"/>
      <c r="BK41" s="52"/>
      <c r="BL41" s="51"/>
    </row>
    <row r="42" spans="1:64" ht="15">
      <c r="A42" s="84" t="s">
        <v>214</v>
      </c>
      <c r="B42" s="84" t="s">
        <v>215</v>
      </c>
      <c r="C42" s="53"/>
      <c r="D42" s="54"/>
      <c r="E42" s="65"/>
      <c r="F42" s="55"/>
      <c r="G42" s="53"/>
      <c r="H42" s="57"/>
      <c r="I42" s="56"/>
      <c r="J42" s="56"/>
      <c r="K42" s="36" t="s">
        <v>65</v>
      </c>
      <c r="L42" s="83">
        <v>42</v>
      </c>
      <c r="M42" s="83"/>
      <c r="N42" s="63"/>
      <c r="O42" s="86" t="s">
        <v>217</v>
      </c>
      <c r="P42" s="88">
        <v>43747.75047453704</v>
      </c>
      <c r="Q42" s="86" t="s">
        <v>257</v>
      </c>
      <c r="R42" s="86" t="s">
        <v>263</v>
      </c>
      <c r="S42" s="86" t="s">
        <v>266</v>
      </c>
      <c r="T42" s="86" t="s">
        <v>216</v>
      </c>
      <c r="U42" s="90" t="s">
        <v>305</v>
      </c>
      <c r="V42" s="90" t="s">
        <v>305</v>
      </c>
      <c r="W42" s="88">
        <v>43747.75047453704</v>
      </c>
      <c r="X42" s="90" t="s">
        <v>348</v>
      </c>
      <c r="Y42" s="86"/>
      <c r="Z42" s="86"/>
      <c r="AA42" s="92" t="s">
        <v>389</v>
      </c>
      <c r="AB42" s="86"/>
      <c r="AC42" s="86" t="b">
        <v>0</v>
      </c>
      <c r="AD42" s="86">
        <v>0</v>
      </c>
      <c r="AE42" s="92" t="s">
        <v>391</v>
      </c>
      <c r="AF42" s="86" t="b">
        <v>0</v>
      </c>
      <c r="AG42" s="86" t="s">
        <v>392</v>
      </c>
      <c r="AH42" s="86"/>
      <c r="AI42" s="92" t="s">
        <v>391</v>
      </c>
      <c r="AJ42" s="86" t="b">
        <v>0</v>
      </c>
      <c r="AK42" s="86">
        <v>0</v>
      </c>
      <c r="AL42" s="92" t="s">
        <v>391</v>
      </c>
      <c r="AM42" s="86" t="s">
        <v>395</v>
      </c>
      <c r="AN42" s="86" t="b">
        <v>0</v>
      </c>
      <c r="AO42" s="92" t="s">
        <v>389</v>
      </c>
      <c r="AP42" s="86" t="s">
        <v>176</v>
      </c>
      <c r="AQ42" s="86">
        <v>0</v>
      </c>
      <c r="AR42" s="86">
        <v>0</v>
      </c>
      <c r="AS42" s="86"/>
      <c r="AT42" s="86"/>
      <c r="AU42" s="86"/>
      <c r="AV42" s="86"/>
      <c r="AW42" s="86"/>
      <c r="AX42" s="86"/>
      <c r="AY42" s="86"/>
      <c r="AZ42" s="86"/>
      <c r="BA42">
        <v>37</v>
      </c>
      <c r="BB42" s="85" t="str">
        <f>REPLACE(INDEX(GroupVertices[Group],MATCH(Edges25[[#This Row],[Vertex 1]],GroupVertices[Vertex],0)),1,1,"")</f>
        <v>1</v>
      </c>
      <c r="BC42" s="85" t="str">
        <f>REPLACE(INDEX(GroupVertices[Group],MATCH(Edges25[[#This Row],[Vertex 2]],GroupVertices[Vertex],0)),1,1,"")</f>
        <v>1</v>
      </c>
      <c r="BD42" s="51"/>
      <c r="BE42" s="52"/>
      <c r="BF42" s="51"/>
      <c r="BG42" s="52"/>
      <c r="BH42" s="51"/>
      <c r="BI42" s="52"/>
      <c r="BJ42" s="51"/>
      <c r="BK42" s="52"/>
      <c r="BL42" s="51"/>
    </row>
    <row r="43" spans="1:64" ht="15">
      <c r="A43" s="84" t="s">
        <v>214</v>
      </c>
      <c r="B43" s="84" t="s">
        <v>215</v>
      </c>
      <c r="C43" s="53"/>
      <c r="D43" s="54"/>
      <c r="E43" s="65"/>
      <c r="F43" s="55"/>
      <c r="G43" s="53"/>
      <c r="H43" s="57"/>
      <c r="I43" s="56"/>
      <c r="J43" s="56"/>
      <c r="K43" s="36" t="s">
        <v>65</v>
      </c>
      <c r="L43" s="83">
        <v>43</v>
      </c>
      <c r="M43" s="83"/>
      <c r="N43" s="63"/>
      <c r="O43" s="86" t="s">
        <v>217</v>
      </c>
      <c r="P43" s="88">
        <v>43748.76725694445</v>
      </c>
      <c r="Q43" s="86" t="s">
        <v>258</v>
      </c>
      <c r="R43" s="86" t="s">
        <v>263</v>
      </c>
      <c r="S43" s="86" t="s">
        <v>266</v>
      </c>
      <c r="T43" s="86" t="s">
        <v>216</v>
      </c>
      <c r="U43" s="90" t="s">
        <v>306</v>
      </c>
      <c r="V43" s="90" t="s">
        <v>306</v>
      </c>
      <c r="W43" s="88">
        <v>43748.76725694445</v>
      </c>
      <c r="X43" s="90" t="s">
        <v>349</v>
      </c>
      <c r="Y43" s="86"/>
      <c r="Z43" s="86"/>
      <c r="AA43" s="92" t="s">
        <v>390</v>
      </c>
      <c r="AB43" s="86"/>
      <c r="AC43" s="86" t="b">
        <v>0</v>
      </c>
      <c r="AD43" s="86">
        <v>0</v>
      </c>
      <c r="AE43" s="92" t="s">
        <v>391</v>
      </c>
      <c r="AF43" s="86" t="b">
        <v>0</v>
      </c>
      <c r="AG43" s="86" t="s">
        <v>392</v>
      </c>
      <c r="AH43" s="86"/>
      <c r="AI43" s="92" t="s">
        <v>391</v>
      </c>
      <c r="AJ43" s="86" t="b">
        <v>0</v>
      </c>
      <c r="AK43" s="86">
        <v>0</v>
      </c>
      <c r="AL43" s="92" t="s">
        <v>391</v>
      </c>
      <c r="AM43" s="86" t="s">
        <v>395</v>
      </c>
      <c r="AN43" s="86" t="b">
        <v>0</v>
      </c>
      <c r="AO43" s="92" t="s">
        <v>390</v>
      </c>
      <c r="AP43" s="86" t="s">
        <v>176</v>
      </c>
      <c r="AQ43" s="86">
        <v>0</v>
      </c>
      <c r="AR43" s="86">
        <v>0</v>
      </c>
      <c r="AS43" s="86"/>
      <c r="AT43" s="86"/>
      <c r="AU43" s="86"/>
      <c r="AV43" s="86"/>
      <c r="AW43" s="86"/>
      <c r="AX43" s="86"/>
      <c r="AY43" s="86"/>
      <c r="AZ43" s="86"/>
      <c r="BA43">
        <v>37</v>
      </c>
      <c r="BB43" s="85" t="str">
        <f>REPLACE(INDEX(GroupVertices[Group],MATCH(Edges25[[#This Row],[Vertex 1]],GroupVertices[Vertex],0)),1,1,"")</f>
        <v>1</v>
      </c>
      <c r="BC43" s="85" t="str">
        <f>REPLACE(INDEX(GroupVertices[Group],MATCH(Edges25[[#This Row],[Vertex 2]],GroupVertices[Vertex],0)),1,1,"")</f>
        <v>1</v>
      </c>
      <c r="BD43" s="51"/>
      <c r="BE43" s="52"/>
      <c r="BF43" s="51"/>
      <c r="BG43" s="52"/>
      <c r="BH43" s="51"/>
      <c r="BI43" s="52"/>
      <c r="BJ43" s="51"/>
      <c r="BK43" s="52"/>
      <c r="BL43" s="51"/>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3" r:id="rId1" display="https://clicktotweet.com/hJ2bN+"/>
    <hyperlink ref="R4" r:id="rId2" display="https://twitter.com/i/web/status/1181429855709224961"/>
    <hyperlink ref="R5" r:id="rId3" display="https://twitter.com/i/web/status/1181434002084962304"/>
    <hyperlink ref="R6" r:id="rId4" display="https://twitter.com/i/web/status/1181434507402108929"/>
    <hyperlink ref="U7" r:id="rId5" display="https://pbs.twimg.com/media/EBjFqHRXYAIrg6k.jpg"/>
    <hyperlink ref="U8" r:id="rId6" display="https://pbs.twimg.com/media/EBoDgOYWsAEBolJ.jpg"/>
    <hyperlink ref="U9" r:id="rId7" display="https://pbs.twimg.com/media/EBtZNNMXUAU7ov1.jpg"/>
    <hyperlink ref="U10" r:id="rId8" display="https://pbs.twimg.com/media/EBygvwuXUAAArSK.jpg"/>
    <hyperlink ref="U11" r:id="rId9" display="https://pbs.twimg.com/media/EB3qaWGXsAAasb_.jpg"/>
    <hyperlink ref="U12" r:id="rId10" display="https://pbs.twimg.com/media/ECB2C6tW4AML6Ot.jpg"/>
    <hyperlink ref="U13" r:id="rId11" display="https://pbs.twimg.com/media/ECguPXFW4AYCTTq.jpg"/>
    <hyperlink ref="U14" r:id="rId12" display="https://pbs.twimg.com/media/ECl4QhiXUAAx1jN.jpg"/>
    <hyperlink ref="U15" r:id="rId13" display="https://pbs.twimg.com/media/ECrKQOlXoAUQOtP.jpg"/>
    <hyperlink ref="U16" r:id="rId14" display="https://pbs.twimg.com/media/EC1c3k5W4AEkbt8.jpg"/>
    <hyperlink ref="U17" r:id="rId15" display="https://pbs.twimg.com/media/EC6lWGZXoAEcJpB.jpg"/>
    <hyperlink ref="U18" r:id="rId16" display="https://pbs.twimg.com/media/EC_x7RyWwAAiBQ7.jpg"/>
    <hyperlink ref="U19" r:id="rId17" display="https://pbs.twimg.com/media/EDE5s31XUAAvMFO.jpg"/>
    <hyperlink ref="U20" r:id="rId18" display="https://pbs.twimg.com/media/EDJ-SmxWsAAiWJa.jpg"/>
    <hyperlink ref="U21" r:id="rId19" display="https://pbs.twimg.com/media/EDPIc4QX4AMUWJm.jpg"/>
    <hyperlink ref="U22" r:id="rId20" display="https://pbs.twimg.com/media/EDuB9oRWkAUvUGP.jpg"/>
    <hyperlink ref="U23" r:id="rId21" display="https://pbs.twimg.com/media/EDzI7gQWsAEiuEp.jpg"/>
    <hyperlink ref="U24" r:id="rId22" display="https://pbs.twimg.com/media/ED4U1H-W4AA5S8B.jpg"/>
    <hyperlink ref="U25" r:id="rId23" display="https://pbs.twimg.com/media/ED9ftpsXYAAzeNC.jpg"/>
    <hyperlink ref="U26" r:id="rId24" display="https://pbs.twimg.com/media/EECi8uzXoAADkbF.jpg"/>
    <hyperlink ref="U27" r:id="rId25" display="https://pbs.twimg.com/media/EEH3o77VUAEXemE.jpg"/>
    <hyperlink ref="U28" r:id="rId26" display="https://pbs.twimg.com/media/EEcZIC8W4AEp5DC.jpg"/>
    <hyperlink ref="U29" r:id="rId27" display="https://pbs.twimg.com/media/EEhdmg1W4AEJC6B.jpg"/>
    <hyperlink ref="U30" r:id="rId28" display="https://pbs.twimg.com/media/EEr1y6_X4AUc3WY.jpg"/>
    <hyperlink ref="U31" r:id="rId29" display="https://pbs.twimg.com/media/EE2OXiWXoAAVmEB.jpg"/>
    <hyperlink ref="U32" r:id="rId30" display="https://pbs.twimg.com/media/EE7P58_XkAASPdg.jpg"/>
    <hyperlink ref="U33" r:id="rId31" display="https://pbs.twimg.com/media/EFP-mivWkAAUA2a.jpg"/>
    <hyperlink ref="U34" r:id="rId32" display="https://pbs.twimg.com/media/EFU7oHWWkAAcYHq.jpg"/>
    <hyperlink ref="U35" r:id="rId33" display="https://pbs.twimg.com/media/EFaNuL7W4AUZaGh.jpg"/>
    <hyperlink ref="U36" r:id="rId34" display="https://pbs.twimg.com/media/EFfSKDXXkAErUpC.jpg"/>
    <hyperlink ref="U37" r:id="rId35" display="https://pbs.twimg.com/media/EGDcmwVW4AENRnE.jpg"/>
    <hyperlink ref="U38" r:id="rId36" display="https://pbs.twimg.com/media/EGIgR1pWoAYxW5G.jpg"/>
    <hyperlink ref="U39" r:id="rId37" display="https://pbs.twimg.com/media/EGNnRcSWwAEK89X.jpg"/>
    <hyperlink ref="U40" r:id="rId38" display="https://pbs.twimg.com/media/EGS2CYeXkAAp-x9.jpg"/>
    <hyperlink ref="U41" r:id="rId39" display="https://pbs.twimg.com/media/EGX8sBXXoAAcyWu.jpg"/>
    <hyperlink ref="U42" r:id="rId40" display="https://pbs.twimg.com/media/EGdIRlOWwAEbP8Y.jpg"/>
    <hyperlink ref="U43" r:id="rId41" display="https://pbs.twimg.com/media/EGiXZUpWsAAVghJ.jpg"/>
    <hyperlink ref="V3" r:id="rId42" display="http://pbs.twimg.com/profile_images/752700571077849088/-Qiei2oV_normal.jpg"/>
    <hyperlink ref="V4" r:id="rId43" display="http://pbs.twimg.com/profile_images/1151935741867352064/IYmEKYDq_normal.png"/>
    <hyperlink ref="V5" r:id="rId44" display="http://pbs.twimg.com/profile_images/1151935741867352064/IYmEKYDq_normal.png"/>
    <hyperlink ref="V6" r:id="rId45" display="http://pbs.twimg.com/profile_images/1151935741867352064/IYmEKYDq_normal.png"/>
    <hyperlink ref="V7" r:id="rId46" display="https://pbs.twimg.com/media/EBjFqHRXYAIrg6k.jpg"/>
    <hyperlink ref="V8" r:id="rId47" display="https://pbs.twimg.com/media/EBoDgOYWsAEBolJ.jpg"/>
    <hyperlink ref="V9" r:id="rId48" display="https://pbs.twimg.com/media/EBtZNNMXUAU7ov1.jpg"/>
    <hyperlink ref="V10" r:id="rId49" display="https://pbs.twimg.com/media/EBygvwuXUAAArSK.jpg"/>
    <hyperlink ref="V11" r:id="rId50" display="https://pbs.twimg.com/media/EB3qaWGXsAAasb_.jpg"/>
    <hyperlink ref="V12" r:id="rId51" display="https://pbs.twimg.com/media/ECB2C6tW4AML6Ot.jpg"/>
    <hyperlink ref="V13" r:id="rId52" display="https://pbs.twimg.com/media/ECguPXFW4AYCTTq.jpg"/>
    <hyperlink ref="V14" r:id="rId53" display="https://pbs.twimg.com/media/ECl4QhiXUAAx1jN.jpg"/>
    <hyperlink ref="V15" r:id="rId54" display="https://pbs.twimg.com/media/ECrKQOlXoAUQOtP.jpg"/>
    <hyperlink ref="V16" r:id="rId55" display="https://pbs.twimg.com/media/EC1c3k5W4AEkbt8.jpg"/>
    <hyperlink ref="V17" r:id="rId56" display="https://pbs.twimg.com/media/EC6lWGZXoAEcJpB.jpg"/>
    <hyperlink ref="V18" r:id="rId57" display="https://pbs.twimg.com/media/EC_x7RyWwAAiBQ7.jpg"/>
    <hyperlink ref="V19" r:id="rId58" display="https://pbs.twimg.com/media/EDE5s31XUAAvMFO.jpg"/>
    <hyperlink ref="V20" r:id="rId59" display="https://pbs.twimg.com/media/EDJ-SmxWsAAiWJa.jpg"/>
    <hyperlink ref="V21" r:id="rId60" display="https://pbs.twimg.com/media/EDPIc4QX4AMUWJm.jpg"/>
    <hyperlink ref="V22" r:id="rId61" display="https://pbs.twimg.com/media/EDuB9oRWkAUvUGP.jpg"/>
    <hyperlink ref="V23" r:id="rId62" display="https://pbs.twimg.com/media/EDzI7gQWsAEiuEp.jpg"/>
    <hyperlink ref="V24" r:id="rId63" display="https://pbs.twimg.com/media/ED4U1H-W4AA5S8B.jpg"/>
    <hyperlink ref="V25" r:id="rId64" display="https://pbs.twimg.com/media/ED9ftpsXYAAzeNC.jpg"/>
    <hyperlink ref="V26" r:id="rId65" display="https://pbs.twimg.com/media/EECi8uzXoAADkbF.jpg"/>
    <hyperlink ref="V27" r:id="rId66" display="https://pbs.twimg.com/media/EEH3o77VUAEXemE.jpg"/>
    <hyperlink ref="V28" r:id="rId67" display="https://pbs.twimg.com/media/EEcZIC8W4AEp5DC.jpg"/>
    <hyperlink ref="V29" r:id="rId68" display="https://pbs.twimg.com/media/EEhdmg1W4AEJC6B.jpg"/>
    <hyperlink ref="V30" r:id="rId69" display="https://pbs.twimg.com/media/EEr1y6_X4AUc3WY.jpg"/>
    <hyperlink ref="V31" r:id="rId70" display="https://pbs.twimg.com/media/EE2OXiWXoAAVmEB.jpg"/>
    <hyperlink ref="V32" r:id="rId71" display="https://pbs.twimg.com/media/EE7P58_XkAASPdg.jpg"/>
    <hyperlink ref="V33" r:id="rId72" display="https://pbs.twimg.com/media/EFP-mivWkAAUA2a.jpg"/>
    <hyperlink ref="V34" r:id="rId73" display="https://pbs.twimg.com/media/EFU7oHWWkAAcYHq.jpg"/>
    <hyperlink ref="V35" r:id="rId74" display="https://pbs.twimg.com/media/EFaNuL7W4AUZaGh.jpg"/>
    <hyperlink ref="V36" r:id="rId75" display="https://pbs.twimg.com/media/EFfSKDXXkAErUpC.jpg"/>
    <hyperlink ref="V37" r:id="rId76" display="https://pbs.twimg.com/media/EGDcmwVW4AENRnE.jpg"/>
    <hyperlink ref="V38" r:id="rId77" display="https://pbs.twimg.com/media/EGIgR1pWoAYxW5G.jpg"/>
    <hyperlink ref="V39" r:id="rId78" display="https://pbs.twimg.com/media/EGNnRcSWwAEK89X.jpg"/>
    <hyperlink ref="V40" r:id="rId79" display="https://pbs.twimg.com/media/EGS2CYeXkAAp-x9.jpg"/>
    <hyperlink ref="V41" r:id="rId80" display="https://pbs.twimg.com/media/EGX8sBXXoAAcyWu.jpg"/>
    <hyperlink ref="V42" r:id="rId81" display="https://pbs.twimg.com/media/EGdIRlOWwAEbP8Y.jpg"/>
    <hyperlink ref="V43" r:id="rId82" display="https://pbs.twimg.com/media/EGiXZUpWsAAVghJ.jpg"/>
    <hyperlink ref="X3" r:id="rId83" display="https://twitter.com/#!/lisa_stauber/status/1163441511041851393"/>
    <hyperlink ref="X4" r:id="rId84" display="https://twitter.com/#!/ganeshjacharya/status/1181429855709224961"/>
    <hyperlink ref="X5" r:id="rId85" display="https://twitter.com/#!/ganeshjacharya/status/1181434002084962304"/>
    <hyperlink ref="X6" r:id="rId86" display="https://twitter.com/#!/ganeshjacharya/status/1181434507402108929"/>
    <hyperlink ref="X7" r:id="rId87" display="https://twitter.com/#!/sayyaychats/status/1159894232833961984"/>
    <hyperlink ref="X8" r:id="rId88" display="https://twitter.com/#!/sayyaychats/status/1160243707674791938"/>
    <hyperlink ref="X9" r:id="rId89" display="https://twitter.com/#!/sayyaychats/status/1160619414007558144"/>
    <hyperlink ref="X10" r:id="rId90" display="https://twitter.com/#!/sayyaychats/status/1160979547896131585"/>
    <hyperlink ref="X11" r:id="rId91" display="https://twitter.com/#!/sayyaychats/status/1161342018934779905"/>
    <hyperlink ref="X12" r:id="rId92" display="https://twitter.com/#!/sayyaychats/status/1162058498282348545"/>
    <hyperlink ref="X13" r:id="rId93" display="https://twitter.com/#!/sayyaychats/status/1164231346786570245"/>
    <hyperlink ref="X14" r:id="rId94" display="https://twitter.com/#!/sayyaychats/status/1164594205265682432"/>
    <hyperlink ref="X15" r:id="rId95" display="https://twitter.com/#!/sayyaychats/status/1164965835267616770"/>
    <hyperlink ref="X16" r:id="rId96" display="https://twitter.com/#!/sayyaychats/status/1165689991172898816"/>
    <hyperlink ref="X17" r:id="rId97" display="https://twitter.com/#!/sayyaychats/status/1166051154360504321"/>
    <hyperlink ref="X18" r:id="rId98" display="https://twitter.com/#!/sayyaychats/status/1166416830879215620"/>
    <hyperlink ref="X19" r:id="rId99" display="https://twitter.com/#!/sayyaychats/status/1166777223271124993"/>
    <hyperlink ref="X20" r:id="rId100" display="https://twitter.com/#!/sayyaychats/status/1167134113163370497"/>
    <hyperlink ref="X21" r:id="rId101" display="https://twitter.com/#!/sayyaychats/status/1167497128744239104"/>
    <hyperlink ref="X22" r:id="rId102" display="https://twitter.com/#!/sayyaychats/status/1169671425462026243"/>
    <hyperlink ref="X23" r:id="rId103" display="https://twitter.com/#!/sayyaychats/status/1170030929655541760"/>
    <hyperlink ref="X24" r:id="rId104" display="https://twitter.com/#!/sayyaychats/status/1170395857939812353"/>
    <hyperlink ref="X25" r:id="rId105" display="https://twitter.com/#!/sayyaychats/status/1170759667712176133"/>
    <hyperlink ref="X26" r:id="rId106" display="https://twitter.com/#!/sayyaychats/status/1171115068655882240"/>
    <hyperlink ref="X27" r:id="rId107" display="https://twitter.com/#!/sayyaychats/status/1171489663325835265"/>
    <hyperlink ref="X28" r:id="rId108" display="https://twitter.com/#!/sayyaychats/status/1172933855378116610"/>
    <hyperlink ref="X29" r:id="rId109" display="https://twitter.com/#!/sayyaychats/status/1173290620535955457"/>
    <hyperlink ref="X30" r:id="rId110" display="https://twitter.com/#!/sayyaychats/status/1174020909780340737"/>
    <hyperlink ref="X31" r:id="rId111" display="https://twitter.com/#!/sayyaychats/status/1174751614185459712"/>
    <hyperlink ref="X32" r:id="rId112" display="https://twitter.com/#!/sayyaychats/status/1175105148894568448"/>
    <hyperlink ref="X33" r:id="rId113" display="https://twitter.com/#!/sayyaychats/status/1176563867301875714"/>
    <hyperlink ref="X34" r:id="rId114" display="https://twitter.com/#!/sayyaychats/status/1176912441101430787"/>
    <hyperlink ref="X35" r:id="rId115" display="https://twitter.com/#!/sayyaychats/status/1177284179274477568"/>
    <hyperlink ref="X36" r:id="rId116" display="https://twitter.com/#!/sayyaychats/status/1177640899108642817"/>
    <hyperlink ref="X37" r:id="rId117" display="https://twitter.com/#!/sayyaychats/status/1180185662227730439"/>
    <hyperlink ref="X38" r:id="rId118" display="https://twitter.com/#!/sayyaychats/status/1180541544597774337"/>
    <hyperlink ref="X39" r:id="rId119" display="https://twitter.com/#!/sayyaychats/status/1180901078004637696"/>
    <hyperlink ref="X40" r:id="rId120" display="https://twitter.com/#!/sayyaychats/status/1181269156118831104"/>
    <hyperlink ref="X41" r:id="rId121" display="https://twitter.com/#!/sayyaychats/status/1181628311824453634"/>
    <hyperlink ref="X42" r:id="rId122" display="https://twitter.com/#!/sayyaychats/status/1181992895651422208"/>
    <hyperlink ref="X43" r:id="rId123" display="https://twitter.com/#!/sayyaychats/status/1182361365018824704"/>
  </hyperlinks>
  <printOptions/>
  <pageMargins left="0.7" right="0.7" top="0.75" bottom="0.75" header="0.3" footer="0.3"/>
  <pageSetup horizontalDpi="600" verticalDpi="600" orientation="portrait" r:id="rId127"/>
  <legacyDrawing r:id="rId125"/>
  <tableParts>
    <tablePart r:id="rId12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705</v>
      </c>
      <c r="B1" s="13" t="s">
        <v>34</v>
      </c>
    </row>
    <row r="2" spans="1:2" ht="15">
      <c r="A2" s="124" t="s">
        <v>214</v>
      </c>
      <c r="B2" s="85">
        <v>2</v>
      </c>
    </row>
    <row r="3" spans="1:2" ht="15">
      <c r="A3" s="124" t="s">
        <v>215</v>
      </c>
      <c r="B3" s="85">
        <v>0</v>
      </c>
    </row>
    <row r="4" spans="1:2" ht="15">
      <c r="A4" s="124" t="s">
        <v>216</v>
      </c>
      <c r="B4" s="85">
        <v>0</v>
      </c>
    </row>
    <row r="5" spans="1:2" ht="15">
      <c r="A5" s="124" t="s">
        <v>213</v>
      </c>
      <c r="B5" s="85">
        <v>0</v>
      </c>
    </row>
    <row r="6" spans="1:2" ht="15">
      <c r="A6" s="124" t="s">
        <v>212</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5" t="s">
        <v>707</v>
      </c>
      <c r="B25" t="s">
        <v>706</v>
      </c>
    </row>
    <row r="26" spans="1:2" ht="15">
      <c r="A26" s="136" t="s">
        <v>709</v>
      </c>
      <c r="B26" s="3"/>
    </row>
    <row r="27" spans="1:2" ht="15">
      <c r="A27" s="137" t="s">
        <v>710</v>
      </c>
      <c r="B27" s="3"/>
    </row>
    <row r="28" spans="1:2" ht="15">
      <c r="A28" s="138" t="s">
        <v>711</v>
      </c>
      <c r="B28" s="3"/>
    </row>
    <row r="29" spans="1:2" ht="15">
      <c r="A29" s="139" t="s">
        <v>712</v>
      </c>
      <c r="B29" s="3">
        <v>1</v>
      </c>
    </row>
    <row r="30" spans="1:2" ht="15">
      <c r="A30" s="138" t="s">
        <v>713</v>
      </c>
      <c r="B30" s="3"/>
    </row>
    <row r="31" spans="1:2" ht="15">
      <c r="A31" s="139" t="s">
        <v>714</v>
      </c>
      <c r="B31" s="3">
        <v>1</v>
      </c>
    </row>
    <row r="32" spans="1:2" ht="15">
      <c r="A32" s="138" t="s">
        <v>715</v>
      </c>
      <c r="B32" s="3"/>
    </row>
    <row r="33" spans="1:2" ht="15">
      <c r="A33" s="139" t="s">
        <v>712</v>
      </c>
      <c r="B33" s="3">
        <v>1</v>
      </c>
    </row>
    <row r="34" spans="1:2" ht="15">
      <c r="A34" s="138" t="s">
        <v>716</v>
      </c>
      <c r="B34" s="3"/>
    </row>
    <row r="35" spans="1:2" ht="15">
      <c r="A35" s="139" t="s">
        <v>712</v>
      </c>
      <c r="B35" s="3">
        <v>1</v>
      </c>
    </row>
    <row r="36" spans="1:2" ht="15">
      <c r="A36" s="138" t="s">
        <v>717</v>
      </c>
      <c r="B36" s="3"/>
    </row>
    <row r="37" spans="1:2" ht="15">
      <c r="A37" s="139" t="s">
        <v>712</v>
      </c>
      <c r="B37" s="3">
        <v>1</v>
      </c>
    </row>
    <row r="38" spans="1:2" ht="15">
      <c r="A38" s="138" t="s">
        <v>718</v>
      </c>
      <c r="B38" s="3"/>
    </row>
    <row r="39" spans="1:2" ht="15">
      <c r="A39" s="139" t="s">
        <v>714</v>
      </c>
      <c r="B39" s="3">
        <v>1</v>
      </c>
    </row>
    <row r="40" spans="1:2" ht="15">
      <c r="A40" s="138" t="s">
        <v>719</v>
      </c>
      <c r="B40" s="3"/>
    </row>
    <row r="41" spans="1:2" ht="15">
      <c r="A41" s="139" t="s">
        <v>720</v>
      </c>
      <c r="B41" s="3">
        <v>1</v>
      </c>
    </row>
    <row r="42" spans="1:2" ht="15">
      <c r="A42" s="138" t="s">
        <v>721</v>
      </c>
      <c r="B42" s="3"/>
    </row>
    <row r="43" spans="1:2" ht="15">
      <c r="A43" s="139" t="s">
        <v>714</v>
      </c>
      <c r="B43" s="3">
        <v>1</v>
      </c>
    </row>
    <row r="44" spans="1:2" ht="15">
      <c r="A44" s="138" t="s">
        <v>722</v>
      </c>
      <c r="B44" s="3"/>
    </row>
    <row r="45" spans="1:2" ht="15">
      <c r="A45" s="139" t="s">
        <v>714</v>
      </c>
      <c r="B45" s="3">
        <v>1</v>
      </c>
    </row>
    <row r="46" spans="1:2" ht="15">
      <c r="A46" s="138" t="s">
        <v>723</v>
      </c>
      <c r="B46" s="3"/>
    </row>
    <row r="47" spans="1:2" ht="15">
      <c r="A47" s="139" t="s">
        <v>712</v>
      </c>
      <c r="B47" s="3">
        <v>1</v>
      </c>
    </row>
    <row r="48" spans="1:2" ht="15">
      <c r="A48" s="138" t="s">
        <v>724</v>
      </c>
      <c r="B48" s="3"/>
    </row>
    <row r="49" spans="1:2" ht="15">
      <c r="A49" s="139" t="s">
        <v>712</v>
      </c>
      <c r="B49" s="3">
        <v>1</v>
      </c>
    </row>
    <row r="50" spans="1:2" ht="15">
      <c r="A50" s="138" t="s">
        <v>725</v>
      </c>
      <c r="B50" s="3"/>
    </row>
    <row r="51" spans="1:2" ht="15">
      <c r="A51" s="139" t="s">
        <v>712</v>
      </c>
      <c r="B51" s="3">
        <v>1</v>
      </c>
    </row>
    <row r="52" spans="1:2" ht="15">
      <c r="A52" s="138" t="s">
        <v>726</v>
      </c>
      <c r="B52" s="3"/>
    </row>
    <row r="53" spans="1:2" ht="15">
      <c r="A53" s="139" t="s">
        <v>712</v>
      </c>
      <c r="B53" s="3">
        <v>1</v>
      </c>
    </row>
    <row r="54" spans="1:2" ht="15">
      <c r="A54" s="138" t="s">
        <v>727</v>
      </c>
      <c r="B54" s="3"/>
    </row>
    <row r="55" spans="1:2" ht="15">
      <c r="A55" s="139" t="s">
        <v>712</v>
      </c>
      <c r="B55" s="3">
        <v>1</v>
      </c>
    </row>
    <row r="56" spans="1:2" ht="15">
      <c r="A56" s="138" t="s">
        <v>728</v>
      </c>
      <c r="B56" s="3"/>
    </row>
    <row r="57" spans="1:2" ht="15">
      <c r="A57" s="139" t="s">
        <v>714</v>
      </c>
      <c r="B57" s="3">
        <v>1</v>
      </c>
    </row>
    <row r="58" spans="1:2" ht="15">
      <c r="A58" s="138" t="s">
        <v>729</v>
      </c>
      <c r="B58" s="3"/>
    </row>
    <row r="59" spans="1:2" ht="15">
      <c r="A59" s="139" t="s">
        <v>714</v>
      </c>
      <c r="B59" s="3">
        <v>1</v>
      </c>
    </row>
    <row r="60" spans="1:2" ht="15">
      <c r="A60" s="137" t="s">
        <v>730</v>
      </c>
      <c r="B60" s="3"/>
    </row>
    <row r="61" spans="1:2" ht="15">
      <c r="A61" s="138" t="s">
        <v>731</v>
      </c>
      <c r="B61" s="3"/>
    </row>
    <row r="62" spans="1:2" ht="15">
      <c r="A62" s="139" t="s">
        <v>714</v>
      </c>
      <c r="B62" s="3">
        <v>1</v>
      </c>
    </row>
    <row r="63" spans="1:2" ht="15">
      <c r="A63" s="138" t="s">
        <v>732</v>
      </c>
      <c r="B63" s="3"/>
    </row>
    <row r="64" spans="1:2" ht="15">
      <c r="A64" s="139" t="s">
        <v>714</v>
      </c>
      <c r="B64" s="3">
        <v>1</v>
      </c>
    </row>
    <row r="65" spans="1:2" ht="15">
      <c r="A65" s="138" t="s">
        <v>733</v>
      </c>
      <c r="B65" s="3"/>
    </row>
    <row r="66" spans="1:2" ht="15">
      <c r="A66" s="139" t="s">
        <v>714</v>
      </c>
      <c r="B66" s="3">
        <v>1</v>
      </c>
    </row>
    <row r="67" spans="1:2" ht="15">
      <c r="A67" s="138" t="s">
        <v>734</v>
      </c>
      <c r="B67" s="3"/>
    </row>
    <row r="68" spans="1:2" ht="15">
      <c r="A68" s="139" t="s">
        <v>712</v>
      </c>
      <c r="B68" s="3">
        <v>1</v>
      </c>
    </row>
    <row r="69" spans="1:2" ht="15">
      <c r="A69" s="138" t="s">
        <v>735</v>
      </c>
      <c r="B69" s="3"/>
    </row>
    <row r="70" spans="1:2" ht="15">
      <c r="A70" s="139" t="s">
        <v>714</v>
      </c>
      <c r="B70" s="3">
        <v>1</v>
      </c>
    </row>
    <row r="71" spans="1:2" ht="15">
      <c r="A71" s="138" t="s">
        <v>736</v>
      </c>
      <c r="B71" s="3"/>
    </row>
    <row r="72" spans="1:2" ht="15">
      <c r="A72" s="139" t="s">
        <v>712</v>
      </c>
      <c r="B72" s="3">
        <v>1</v>
      </c>
    </row>
    <row r="73" spans="1:2" ht="15">
      <c r="A73" s="138" t="s">
        <v>737</v>
      </c>
      <c r="B73" s="3"/>
    </row>
    <row r="74" spans="1:2" ht="15">
      <c r="A74" s="139" t="s">
        <v>712</v>
      </c>
      <c r="B74" s="3">
        <v>1</v>
      </c>
    </row>
    <row r="75" spans="1:2" ht="15">
      <c r="A75" s="138" t="s">
        <v>738</v>
      </c>
      <c r="B75" s="3"/>
    </row>
    <row r="76" spans="1:2" ht="15">
      <c r="A76" s="139" t="s">
        <v>714</v>
      </c>
      <c r="B76" s="3">
        <v>1</v>
      </c>
    </row>
    <row r="77" spans="1:2" ht="15">
      <c r="A77" s="138" t="s">
        <v>739</v>
      </c>
      <c r="B77" s="3"/>
    </row>
    <row r="78" spans="1:2" ht="15">
      <c r="A78" s="139" t="s">
        <v>712</v>
      </c>
      <c r="B78" s="3">
        <v>1</v>
      </c>
    </row>
    <row r="79" spans="1:2" ht="15">
      <c r="A79" s="138" t="s">
        <v>740</v>
      </c>
      <c r="B79" s="3"/>
    </row>
    <row r="80" spans="1:2" ht="15">
      <c r="A80" s="139" t="s">
        <v>712</v>
      </c>
      <c r="B80" s="3">
        <v>1</v>
      </c>
    </row>
    <row r="81" spans="1:2" ht="15">
      <c r="A81" s="138" t="s">
        <v>741</v>
      </c>
      <c r="B81" s="3"/>
    </row>
    <row r="82" spans="1:2" ht="15">
      <c r="A82" s="139" t="s">
        <v>714</v>
      </c>
      <c r="B82" s="3">
        <v>1</v>
      </c>
    </row>
    <row r="83" spans="1:2" ht="15">
      <c r="A83" s="138" t="s">
        <v>742</v>
      </c>
      <c r="B83" s="3"/>
    </row>
    <row r="84" spans="1:2" ht="15">
      <c r="A84" s="139" t="s">
        <v>712</v>
      </c>
      <c r="B84" s="3">
        <v>1</v>
      </c>
    </row>
    <row r="85" spans="1:2" ht="15">
      <c r="A85" s="138" t="s">
        <v>743</v>
      </c>
      <c r="B85" s="3"/>
    </row>
    <row r="86" spans="1:2" ht="15">
      <c r="A86" s="139" t="s">
        <v>714</v>
      </c>
      <c r="B86" s="3">
        <v>1</v>
      </c>
    </row>
    <row r="87" spans="1:2" ht="15">
      <c r="A87" s="138" t="s">
        <v>744</v>
      </c>
      <c r="B87" s="3"/>
    </row>
    <row r="88" spans="1:2" ht="15">
      <c r="A88" s="139" t="s">
        <v>712</v>
      </c>
      <c r="B88" s="3">
        <v>1</v>
      </c>
    </row>
    <row r="89" spans="1:2" ht="15">
      <c r="A89" s="138" t="s">
        <v>745</v>
      </c>
      <c r="B89" s="3"/>
    </row>
    <row r="90" spans="1:2" ht="15">
      <c r="A90" s="139" t="s">
        <v>714</v>
      </c>
      <c r="B90" s="3">
        <v>1</v>
      </c>
    </row>
    <row r="91" spans="1:2" ht="15">
      <c r="A91" s="137" t="s">
        <v>746</v>
      </c>
      <c r="B91" s="3"/>
    </row>
    <row r="92" spans="1:2" ht="15">
      <c r="A92" s="138" t="s">
        <v>747</v>
      </c>
      <c r="B92" s="3"/>
    </row>
    <row r="93" spans="1:2" ht="15">
      <c r="A93" s="139" t="s">
        <v>712</v>
      </c>
      <c r="B93" s="3">
        <v>1</v>
      </c>
    </row>
    <row r="94" spans="1:2" ht="15">
      <c r="A94" s="138" t="s">
        <v>748</v>
      </c>
      <c r="B94" s="3"/>
    </row>
    <row r="95" spans="1:2" ht="15">
      <c r="A95" s="139" t="s">
        <v>714</v>
      </c>
      <c r="B95" s="3">
        <v>1</v>
      </c>
    </row>
    <row r="96" spans="1:2" ht="15">
      <c r="A96" s="138" t="s">
        <v>749</v>
      </c>
      <c r="B96" s="3"/>
    </row>
    <row r="97" spans="1:2" ht="15">
      <c r="A97" s="139" t="s">
        <v>714</v>
      </c>
      <c r="B97" s="3">
        <v>1</v>
      </c>
    </row>
    <row r="98" spans="1:2" ht="15">
      <c r="A98" s="138" t="s">
        <v>750</v>
      </c>
      <c r="B98" s="3"/>
    </row>
    <row r="99" spans="1:2" ht="15">
      <c r="A99" s="139" t="s">
        <v>712</v>
      </c>
      <c r="B99" s="3">
        <v>1</v>
      </c>
    </row>
    <row r="100" spans="1:2" ht="15">
      <c r="A100" s="138" t="s">
        <v>751</v>
      </c>
      <c r="B100" s="3"/>
    </row>
    <row r="101" spans="1:2" ht="15">
      <c r="A101" s="139" t="s">
        <v>752</v>
      </c>
      <c r="B101" s="3">
        <v>2</v>
      </c>
    </row>
    <row r="102" spans="1:2" ht="15">
      <c r="A102" s="139" t="s">
        <v>753</v>
      </c>
      <c r="B102" s="3">
        <v>1</v>
      </c>
    </row>
    <row r="103" spans="1:2" ht="15">
      <c r="A103" s="139" t="s">
        <v>714</v>
      </c>
      <c r="B103" s="3">
        <v>1</v>
      </c>
    </row>
    <row r="104" spans="1:2" ht="15">
      <c r="A104" s="138" t="s">
        <v>754</v>
      </c>
      <c r="B104" s="3"/>
    </row>
    <row r="105" spans="1:2" ht="15">
      <c r="A105" s="139" t="s">
        <v>712</v>
      </c>
      <c r="B105" s="3">
        <v>1</v>
      </c>
    </row>
    <row r="106" spans="1:2" ht="15">
      <c r="A106" s="138" t="s">
        <v>755</v>
      </c>
      <c r="B106" s="3"/>
    </row>
    <row r="107" spans="1:2" ht="15">
      <c r="A107" s="139" t="s">
        <v>712</v>
      </c>
      <c r="B107" s="3">
        <v>1</v>
      </c>
    </row>
    <row r="108" spans="1:2" ht="15">
      <c r="A108" s="136" t="s">
        <v>708</v>
      </c>
      <c r="B108"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192</v>
      </c>
      <c r="AT2" s="13" t="s">
        <v>411</v>
      </c>
      <c r="AU2" s="13" t="s">
        <v>412</v>
      </c>
      <c r="AV2" s="13" t="s">
        <v>413</v>
      </c>
      <c r="AW2" s="13" t="s">
        <v>414</v>
      </c>
      <c r="AX2" s="13" t="s">
        <v>415</v>
      </c>
      <c r="AY2" s="13" t="s">
        <v>416</v>
      </c>
      <c r="AZ2" s="13" t="s">
        <v>500</v>
      </c>
      <c r="BA2" s="127" t="s">
        <v>604</v>
      </c>
      <c r="BB2" s="127" t="s">
        <v>606</v>
      </c>
      <c r="BC2" s="127" t="s">
        <v>607</v>
      </c>
      <c r="BD2" s="127" t="s">
        <v>608</v>
      </c>
      <c r="BE2" s="127" t="s">
        <v>609</v>
      </c>
      <c r="BF2" s="127" t="s">
        <v>610</v>
      </c>
      <c r="BG2" s="127" t="s">
        <v>612</v>
      </c>
      <c r="BH2" s="127" t="s">
        <v>615</v>
      </c>
      <c r="BI2" s="127" t="s">
        <v>618</v>
      </c>
      <c r="BJ2" s="127" t="s">
        <v>621</v>
      </c>
      <c r="BK2" s="127" t="s">
        <v>665</v>
      </c>
      <c r="BL2" s="127" t="s">
        <v>666</v>
      </c>
      <c r="BM2" s="127" t="s">
        <v>667</v>
      </c>
      <c r="BN2" s="127" t="s">
        <v>668</v>
      </c>
      <c r="BO2" s="127" t="s">
        <v>669</v>
      </c>
      <c r="BP2" s="127" t="s">
        <v>670</v>
      </c>
      <c r="BQ2" s="127" t="s">
        <v>671</v>
      </c>
      <c r="BR2" s="127" t="s">
        <v>672</v>
      </c>
      <c r="BS2" s="127" t="s">
        <v>674</v>
      </c>
      <c r="BT2" s="3"/>
      <c r="BU2" s="3"/>
    </row>
    <row r="3" spans="1:73" ht="15" customHeight="1">
      <c r="A3" s="50" t="s">
        <v>212</v>
      </c>
      <c r="B3" s="53"/>
      <c r="C3" s="53" t="s">
        <v>64</v>
      </c>
      <c r="D3" s="54">
        <v>1000</v>
      </c>
      <c r="E3" s="55"/>
      <c r="F3" s="112" t="s">
        <v>307</v>
      </c>
      <c r="G3" s="53"/>
      <c r="H3" s="57" t="s">
        <v>212</v>
      </c>
      <c r="I3" s="56"/>
      <c r="J3" s="56"/>
      <c r="K3" s="114" t="s">
        <v>452</v>
      </c>
      <c r="L3" s="59">
        <v>1</v>
      </c>
      <c r="M3" s="60">
        <v>7939.4267578125</v>
      </c>
      <c r="N3" s="60">
        <v>2676.202880859375</v>
      </c>
      <c r="O3" s="58"/>
      <c r="P3" s="61"/>
      <c r="Q3" s="61"/>
      <c r="R3" s="51"/>
      <c r="S3" s="51">
        <v>1</v>
      </c>
      <c r="T3" s="51">
        <v>1</v>
      </c>
      <c r="U3" s="52">
        <v>0</v>
      </c>
      <c r="V3" s="52">
        <v>0</v>
      </c>
      <c r="W3" s="52">
        <v>0</v>
      </c>
      <c r="X3" s="52">
        <v>0.999895</v>
      </c>
      <c r="Y3" s="52">
        <v>0</v>
      </c>
      <c r="Z3" s="52" t="s">
        <v>503</v>
      </c>
      <c r="AA3" s="62">
        <v>3</v>
      </c>
      <c r="AB3" s="62"/>
      <c r="AC3" s="63"/>
      <c r="AD3" s="85" t="s">
        <v>417</v>
      </c>
      <c r="AE3" s="85">
        <v>2414</v>
      </c>
      <c r="AF3" s="85">
        <v>4951</v>
      </c>
      <c r="AG3" s="85">
        <v>40106</v>
      </c>
      <c r="AH3" s="85">
        <v>2476</v>
      </c>
      <c r="AI3" s="85"/>
      <c r="AJ3" s="85" t="s">
        <v>422</v>
      </c>
      <c r="AK3" s="85" t="s">
        <v>427</v>
      </c>
      <c r="AL3" s="89" t="s">
        <v>431</v>
      </c>
      <c r="AM3" s="85"/>
      <c r="AN3" s="87">
        <v>39856.80976851852</v>
      </c>
      <c r="AO3" s="89" t="s">
        <v>435</v>
      </c>
      <c r="AP3" s="85" t="b">
        <v>0</v>
      </c>
      <c r="AQ3" s="85" t="b">
        <v>0</v>
      </c>
      <c r="AR3" s="85" t="b">
        <v>1</v>
      </c>
      <c r="AS3" s="85"/>
      <c r="AT3" s="85">
        <v>416</v>
      </c>
      <c r="AU3" s="89" t="s">
        <v>440</v>
      </c>
      <c r="AV3" s="85" t="b">
        <v>0</v>
      </c>
      <c r="AW3" s="85" t="s">
        <v>446</v>
      </c>
      <c r="AX3" s="89" t="s">
        <v>447</v>
      </c>
      <c r="AY3" s="85" t="s">
        <v>66</v>
      </c>
      <c r="AZ3" s="85" t="str">
        <f>REPLACE(INDEX(GroupVertices[Group],MATCH(Vertices[[#This Row],[Vertex]],GroupVertices[Vertex],0)),1,1,"")</f>
        <v>2</v>
      </c>
      <c r="BA3" s="51" t="s">
        <v>259</v>
      </c>
      <c r="BB3" s="51" t="s">
        <v>259</v>
      </c>
      <c r="BC3" s="51" t="s">
        <v>264</v>
      </c>
      <c r="BD3" s="51" t="s">
        <v>264</v>
      </c>
      <c r="BE3" s="51" t="s">
        <v>267</v>
      </c>
      <c r="BF3" s="51" t="s">
        <v>267</v>
      </c>
      <c r="BG3" s="128" t="s">
        <v>613</v>
      </c>
      <c r="BH3" s="128" t="s">
        <v>613</v>
      </c>
      <c r="BI3" s="128" t="s">
        <v>619</v>
      </c>
      <c r="BJ3" s="128" t="s">
        <v>619</v>
      </c>
      <c r="BK3" s="128">
        <v>1</v>
      </c>
      <c r="BL3" s="131">
        <v>2.9411764705882355</v>
      </c>
      <c r="BM3" s="128">
        <v>1</v>
      </c>
      <c r="BN3" s="131">
        <v>2.9411764705882355</v>
      </c>
      <c r="BO3" s="128">
        <v>0</v>
      </c>
      <c r="BP3" s="131">
        <v>0</v>
      </c>
      <c r="BQ3" s="128">
        <v>32</v>
      </c>
      <c r="BR3" s="131">
        <v>94.11764705882354</v>
      </c>
      <c r="BS3" s="128">
        <v>34</v>
      </c>
      <c r="BT3" s="3"/>
      <c r="BU3" s="3"/>
    </row>
    <row r="4" spans="1:76" ht="15">
      <c r="A4" s="14" t="s">
        <v>213</v>
      </c>
      <c r="B4" s="15"/>
      <c r="C4" s="15" t="s">
        <v>64</v>
      </c>
      <c r="D4" s="93">
        <v>500.80653838195735</v>
      </c>
      <c r="E4" s="81"/>
      <c r="F4" s="112" t="s">
        <v>308</v>
      </c>
      <c r="G4" s="15"/>
      <c r="H4" s="16" t="s">
        <v>213</v>
      </c>
      <c r="I4" s="66"/>
      <c r="J4" s="66"/>
      <c r="K4" s="114" t="s">
        <v>453</v>
      </c>
      <c r="L4" s="94">
        <v>1</v>
      </c>
      <c r="M4" s="95">
        <v>7939.4267578125</v>
      </c>
      <c r="N4" s="95">
        <v>7322.796875</v>
      </c>
      <c r="O4" s="77"/>
      <c r="P4" s="96"/>
      <c r="Q4" s="96"/>
      <c r="R4" s="97"/>
      <c r="S4" s="51">
        <v>1</v>
      </c>
      <c r="T4" s="51">
        <v>1</v>
      </c>
      <c r="U4" s="52">
        <v>0</v>
      </c>
      <c r="V4" s="52">
        <v>0</v>
      </c>
      <c r="W4" s="52">
        <v>0</v>
      </c>
      <c r="X4" s="52">
        <v>0.999895</v>
      </c>
      <c r="Y4" s="52">
        <v>0</v>
      </c>
      <c r="Z4" s="52" t="s">
        <v>503</v>
      </c>
      <c r="AA4" s="82">
        <v>4</v>
      </c>
      <c r="AB4" s="82"/>
      <c r="AC4" s="98"/>
      <c r="AD4" s="85" t="s">
        <v>418</v>
      </c>
      <c r="AE4" s="85">
        <v>14</v>
      </c>
      <c r="AF4" s="85">
        <v>2072</v>
      </c>
      <c r="AG4" s="85">
        <v>11588</v>
      </c>
      <c r="AH4" s="85">
        <v>1853</v>
      </c>
      <c r="AI4" s="85"/>
      <c r="AJ4" s="85" t="s">
        <v>423</v>
      </c>
      <c r="AK4" s="85" t="s">
        <v>428</v>
      </c>
      <c r="AL4" s="89" t="s">
        <v>432</v>
      </c>
      <c r="AM4" s="85"/>
      <c r="AN4" s="87">
        <v>39815.40226851852</v>
      </c>
      <c r="AO4" s="89" t="s">
        <v>436</v>
      </c>
      <c r="AP4" s="85" t="b">
        <v>0</v>
      </c>
      <c r="AQ4" s="85" t="b">
        <v>0</v>
      </c>
      <c r="AR4" s="85" t="b">
        <v>1</v>
      </c>
      <c r="AS4" s="85"/>
      <c r="AT4" s="85">
        <v>93</v>
      </c>
      <c r="AU4" s="89" t="s">
        <v>441</v>
      </c>
      <c r="AV4" s="85" t="b">
        <v>0</v>
      </c>
      <c r="AW4" s="85" t="s">
        <v>446</v>
      </c>
      <c r="AX4" s="89" t="s">
        <v>448</v>
      </c>
      <c r="AY4" s="85" t="s">
        <v>66</v>
      </c>
      <c r="AZ4" s="85" t="str">
        <f>REPLACE(INDEX(GroupVertices[Group],MATCH(Vertices[[#This Row],[Vertex]],GroupVertices[Vertex],0)),1,1,"")</f>
        <v>2</v>
      </c>
      <c r="BA4" s="51" t="s">
        <v>605</v>
      </c>
      <c r="BB4" s="51" t="s">
        <v>605</v>
      </c>
      <c r="BC4" s="51" t="s">
        <v>265</v>
      </c>
      <c r="BD4" s="51" t="s">
        <v>265</v>
      </c>
      <c r="BE4" s="51" t="s">
        <v>268</v>
      </c>
      <c r="BF4" s="51" t="s">
        <v>611</v>
      </c>
      <c r="BG4" s="128" t="s">
        <v>562</v>
      </c>
      <c r="BH4" s="128" t="s">
        <v>616</v>
      </c>
      <c r="BI4" s="128" t="s">
        <v>588</v>
      </c>
      <c r="BJ4" s="128" t="s">
        <v>622</v>
      </c>
      <c r="BK4" s="128">
        <v>0</v>
      </c>
      <c r="BL4" s="131">
        <v>0</v>
      </c>
      <c r="BM4" s="128">
        <v>0</v>
      </c>
      <c r="BN4" s="131">
        <v>0</v>
      </c>
      <c r="BO4" s="128">
        <v>0</v>
      </c>
      <c r="BP4" s="131">
        <v>0</v>
      </c>
      <c r="BQ4" s="128">
        <v>35</v>
      </c>
      <c r="BR4" s="131">
        <v>100</v>
      </c>
      <c r="BS4" s="128">
        <v>35</v>
      </c>
      <c r="BT4" s="2"/>
      <c r="BU4" s="3"/>
      <c r="BV4" s="3"/>
      <c r="BW4" s="3"/>
      <c r="BX4" s="3"/>
    </row>
    <row r="5" spans="1:76" ht="15">
      <c r="A5" s="14" t="s">
        <v>214</v>
      </c>
      <c r="B5" s="15"/>
      <c r="C5" s="15" t="s">
        <v>64</v>
      </c>
      <c r="D5" s="93">
        <v>252.33685081729774</v>
      </c>
      <c r="E5" s="81"/>
      <c r="F5" s="112" t="s">
        <v>443</v>
      </c>
      <c r="G5" s="15"/>
      <c r="H5" s="16" t="s">
        <v>214</v>
      </c>
      <c r="I5" s="66"/>
      <c r="J5" s="66"/>
      <c r="K5" s="114" t="s">
        <v>454</v>
      </c>
      <c r="L5" s="94">
        <v>9999</v>
      </c>
      <c r="M5" s="95">
        <v>3059.157470703125</v>
      </c>
      <c r="N5" s="95">
        <v>4996.646484375</v>
      </c>
      <c r="O5" s="77"/>
      <c r="P5" s="96"/>
      <c r="Q5" s="96"/>
      <c r="R5" s="97"/>
      <c r="S5" s="51">
        <v>0</v>
      </c>
      <c r="T5" s="51">
        <v>2</v>
      </c>
      <c r="U5" s="52">
        <v>2</v>
      </c>
      <c r="V5" s="52">
        <v>0.5</v>
      </c>
      <c r="W5" s="52">
        <v>0.333333</v>
      </c>
      <c r="X5" s="52">
        <v>1.45931</v>
      </c>
      <c r="Y5" s="52">
        <v>0</v>
      </c>
      <c r="Z5" s="52">
        <v>0</v>
      </c>
      <c r="AA5" s="82">
        <v>5</v>
      </c>
      <c r="AB5" s="82"/>
      <c r="AC5" s="98"/>
      <c r="AD5" s="85" t="s">
        <v>419</v>
      </c>
      <c r="AE5" s="85">
        <v>1092</v>
      </c>
      <c r="AF5" s="85">
        <v>639</v>
      </c>
      <c r="AG5" s="85">
        <v>39629</v>
      </c>
      <c r="AH5" s="85">
        <v>88</v>
      </c>
      <c r="AI5" s="85"/>
      <c r="AJ5" s="85" t="s">
        <v>424</v>
      </c>
      <c r="AK5" s="85" t="s">
        <v>429</v>
      </c>
      <c r="AL5" s="85"/>
      <c r="AM5" s="85"/>
      <c r="AN5" s="87">
        <v>42442.934849537036</v>
      </c>
      <c r="AO5" s="89" t="s">
        <v>437</v>
      </c>
      <c r="AP5" s="85" t="b">
        <v>1</v>
      </c>
      <c r="AQ5" s="85" t="b">
        <v>0</v>
      </c>
      <c r="AR5" s="85" t="b">
        <v>0</v>
      </c>
      <c r="AS5" s="85"/>
      <c r="AT5" s="85">
        <v>213</v>
      </c>
      <c r="AU5" s="85"/>
      <c r="AV5" s="85" t="b">
        <v>0</v>
      </c>
      <c r="AW5" s="85" t="s">
        <v>446</v>
      </c>
      <c r="AX5" s="89" t="s">
        <v>449</v>
      </c>
      <c r="AY5" s="85" t="s">
        <v>66</v>
      </c>
      <c r="AZ5" s="85" t="str">
        <f>REPLACE(INDEX(GroupVertices[Group],MATCH(Vertices[[#This Row],[Vertex]],GroupVertices[Vertex],0)),1,1,"")</f>
        <v>1</v>
      </c>
      <c r="BA5" s="51" t="s">
        <v>263</v>
      </c>
      <c r="BB5" s="51" t="s">
        <v>263</v>
      </c>
      <c r="BC5" s="51" t="s">
        <v>266</v>
      </c>
      <c r="BD5" s="51" t="s">
        <v>266</v>
      </c>
      <c r="BE5" s="51" t="s">
        <v>216</v>
      </c>
      <c r="BF5" s="51" t="s">
        <v>216</v>
      </c>
      <c r="BG5" s="128" t="s">
        <v>614</v>
      </c>
      <c r="BH5" s="128" t="s">
        <v>617</v>
      </c>
      <c r="BI5" s="128" t="s">
        <v>620</v>
      </c>
      <c r="BJ5" s="128" t="s">
        <v>623</v>
      </c>
      <c r="BK5" s="128">
        <v>0</v>
      </c>
      <c r="BL5" s="131">
        <v>0</v>
      </c>
      <c r="BM5" s="128">
        <v>0</v>
      </c>
      <c r="BN5" s="131">
        <v>0</v>
      </c>
      <c r="BO5" s="128">
        <v>0</v>
      </c>
      <c r="BP5" s="131">
        <v>0</v>
      </c>
      <c r="BQ5" s="128">
        <v>543</v>
      </c>
      <c r="BR5" s="131">
        <v>100</v>
      </c>
      <c r="BS5" s="128">
        <v>543</v>
      </c>
      <c r="BT5" s="2"/>
      <c r="BU5" s="3"/>
      <c r="BV5" s="3"/>
      <c r="BW5" s="3"/>
      <c r="BX5" s="3"/>
    </row>
    <row r="6" spans="1:76" ht="15">
      <c r="A6" s="14" t="s">
        <v>215</v>
      </c>
      <c r="B6" s="15"/>
      <c r="C6" s="15" t="s">
        <v>64</v>
      </c>
      <c r="D6" s="93">
        <v>162</v>
      </c>
      <c r="E6" s="81"/>
      <c r="F6" s="112" t="s">
        <v>444</v>
      </c>
      <c r="G6" s="15"/>
      <c r="H6" s="16" t="s">
        <v>215</v>
      </c>
      <c r="I6" s="66"/>
      <c r="J6" s="66"/>
      <c r="K6" s="114" t="s">
        <v>455</v>
      </c>
      <c r="L6" s="94">
        <v>1</v>
      </c>
      <c r="M6" s="95">
        <v>5879.85400390625</v>
      </c>
      <c r="N6" s="95">
        <v>9451.99609375</v>
      </c>
      <c r="O6" s="77"/>
      <c r="P6" s="96"/>
      <c r="Q6" s="96"/>
      <c r="R6" s="97"/>
      <c r="S6" s="51">
        <v>1</v>
      </c>
      <c r="T6" s="51">
        <v>0</v>
      </c>
      <c r="U6" s="52">
        <v>0</v>
      </c>
      <c r="V6" s="52">
        <v>0.333333</v>
      </c>
      <c r="W6" s="52">
        <v>0.333333</v>
      </c>
      <c r="X6" s="52">
        <v>0.770188</v>
      </c>
      <c r="Y6" s="52">
        <v>0</v>
      </c>
      <c r="Z6" s="52">
        <v>0</v>
      </c>
      <c r="AA6" s="82">
        <v>6</v>
      </c>
      <c r="AB6" s="82"/>
      <c r="AC6" s="98"/>
      <c r="AD6" s="85" t="s">
        <v>420</v>
      </c>
      <c r="AE6" s="85">
        <v>137</v>
      </c>
      <c r="AF6" s="85">
        <v>118</v>
      </c>
      <c r="AG6" s="85">
        <v>2157</v>
      </c>
      <c r="AH6" s="85">
        <v>323</v>
      </c>
      <c r="AI6" s="85"/>
      <c r="AJ6" s="85" t="s">
        <v>425</v>
      </c>
      <c r="AK6" s="85" t="s">
        <v>430</v>
      </c>
      <c r="AL6" s="89" t="s">
        <v>433</v>
      </c>
      <c r="AM6" s="85"/>
      <c r="AN6" s="87">
        <v>42382.83054398148</v>
      </c>
      <c r="AO6" s="89" t="s">
        <v>438</v>
      </c>
      <c r="AP6" s="85" t="b">
        <v>1</v>
      </c>
      <c r="AQ6" s="85" t="b">
        <v>0</v>
      </c>
      <c r="AR6" s="85" t="b">
        <v>0</v>
      </c>
      <c r="AS6" s="85"/>
      <c r="AT6" s="85">
        <v>61</v>
      </c>
      <c r="AU6" s="85"/>
      <c r="AV6" s="85" t="b">
        <v>0</v>
      </c>
      <c r="AW6" s="85" t="s">
        <v>446</v>
      </c>
      <c r="AX6" s="89" t="s">
        <v>450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99" t="s">
        <v>216</v>
      </c>
      <c r="B7" s="100"/>
      <c r="C7" s="100" t="s">
        <v>64</v>
      </c>
      <c r="D7" s="101">
        <v>1000</v>
      </c>
      <c r="E7" s="102"/>
      <c r="F7" s="113" t="s">
        <v>445</v>
      </c>
      <c r="G7" s="100"/>
      <c r="H7" s="103" t="s">
        <v>216</v>
      </c>
      <c r="I7" s="104"/>
      <c r="J7" s="104"/>
      <c r="K7" s="115" t="s">
        <v>456</v>
      </c>
      <c r="L7" s="105">
        <v>1</v>
      </c>
      <c r="M7" s="106">
        <v>610.7251586914062</v>
      </c>
      <c r="N7" s="106">
        <v>1105.771728515625</v>
      </c>
      <c r="O7" s="107"/>
      <c r="P7" s="108"/>
      <c r="Q7" s="108"/>
      <c r="R7" s="109"/>
      <c r="S7" s="51">
        <v>1</v>
      </c>
      <c r="T7" s="51">
        <v>0</v>
      </c>
      <c r="U7" s="52">
        <v>0</v>
      </c>
      <c r="V7" s="52">
        <v>0.333333</v>
      </c>
      <c r="W7" s="52">
        <v>0.333333</v>
      </c>
      <c r="X7" s="52">
        <v>0.770188</v>
      </c>
      <c r="Y7" s="52">
        <v>0</v>
      </c>
      <c r="Z7" s="52">
        <v>0</v>
      </c>
      <c r="AA7" s="110">
        <v>7</v>
      </c>
      <c r="AB7" s="110"/>
      <c r="AC7" s="111"/>
      <c r="AD7" s="85" t="s">
        <v>421</v>
      </c>
      <c r="AE7" s="85">
        <v>6994</v>
      </c>
      <c r="AF7" s="85">
        <v>10532</v>
      </c>
      <c r="AG7" s="85">
        <v>24616</v>
      </c>
      <c r="AH7" s="85">
        <v>2906</v>
      </c>
      <c r="AI7" s="85"/>
      <c r="AJ7" s="85" t="s">
        <v>426</v>
      </c>
      <c r="AK7" s="85"/>
      <c r="AL7" s="89" t="s">
        <v>434</v>
      </c>
      <c r="AM7" s="85"/>
      <c r="AN7" s="87">
        <v>41285.124710648146</v>
      </c>
      <c r="AO7" s="89" t="s">
        <v>439</v>
      </c>
      <c r="AP7" s="85" t="b">
        <v>0</v>
      </c>
      <c r="AQ7" s="85" t="b">
        <v>0</v>
      </c>
      <c r="AR7" s="85" t="b">
        <v>1</v>
      </c>
      <c r="AS7" s="85" t="s">
        <v>392</v>
      </c>
      <c r="AT7" s="85">
        <v>385</v>
      </c>
      <c r="AU7" s="89" t="s">
        <v>442</v>
      </c>
      <c r="AV7" s="85" t="b">
        <v>0</v>
      </c>
      <c r="AW7" s="85" t="s">
        <v>446</v>
      </c>
      <c r="AX7" s="89" t="s">
        <v>451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b0gooGnvus"/>
    <hyperlink ref="AL4" r:id="rId2" display="http://seashell.co.in/"/>
    <hyperlink ref="AL6" r:id="rId3" display="http://sayyay.us/"/>
    <hyperlink ref="AL7" r:id="rId4" display="http://blogelevated.com/"/>
    <hyperlink ref="AO3" r:id="rId5" display="https://pbs.twimg.com/profile_banners/20707940/1471999145"/>
    <hyperlink ref="AO4" r:id="rId6" display="https://pbs.twimg.com/profile_banners/18549375/1558512420"/>
    <hyperlink ref="AO5" r:id="rId7" display="https://pbs.twimg.com/profile_banners/709143546998231040/1457908453"/>
    <hyperlink ref="AO6" r:id="rId8" display="https://pbs.twimg.com/profile_banners/4797254656/1452729435"/>
    <hyperlink ref="AO7" r:id="rId9" display="https://pbs.twimg.com/profile_banners/1078349125/1487735450"/>
    <hyperlink ref="AU3" r:id="rId10" display="http://abs.twimg.com/images/themes/theme5/bg.gif"/>
    <hyperlink ref="AU4" r:id="rId11" display="http://abs.twimg.com/images/themes/theme15/bg.png"/>
    <hyperlink ref="AU7" r:id="rId12" display="http://abs.twimg.com/images/themes/theme14/bg.gif"/>
    <hyperlink ref="F3" r:id="rId13" display="http://pbs.twimg.com/profile_images/752700571077849088/-Qiei2oV_normal.jpg"/>
    <hyperlink ref="F4" r:id="rId14" display="http://pbs.twimg.com/profile_images/1151935741867352064/IYmEKYDq_normal.png"/>
    <hyperlink ref="F5" r:id="rId15" display="http://pbs.twimg.com/profile_images/709221158349099008/jGKDGnTl_normal.jpg"/>
    <hyperlink ref="F6" r:id="rId16" display="http://pbs.twimg.com/profile_images/687365095035432960/g_NiUgIF_normal.jpg"/>
    <hyperlink ref="F7" r:id="rId17" display="http://pbs.twimg.com/profile_images/707127241407205377/LY9t-vVQ_normal.jpg"/>
    <hyperlink ref="AX3" r:id="rId18" display="https://twitter.com/lisa_stauber"/>
    <hyperlink ref="AX4" r:id="rId19" display="https://twitter.com/ganeshjacharya"/>
    <hyperlink ref="AX5" r:id="rId20" display="https://twitter.com/sayyaychats"/>
    <hyperlink ref="AX6" r:id="rId21" display="https://twitter.com/gosayyay"/>
    <hyperlink ref="AX7" r:id="rId22" display="https://twitter.com/blogelevated"/>
  </hyperlinks>
  <printOptions/>
  <pageMargins left="0.7" right="0.7" top="0.75" bottom="0.75" header="0.3" footer="0.3"/>
  <pageSetup horizontalDpi="600" verticalDpi="600" orientation="portrait" r:id="rId26"/>
  <legacyDrawing r:id="rId24"/>
  <tableParts>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513</v>
      </c>
      <c r="Z2" s="13" t="s">
        <v>518</v>
      </c>
      <c r="AA2" s="13" t="s">
        <v>532</v>
      </c>
      <c r="AB2" s="13" t="s">
        <v>560</v>
      </c>
      <c r="AC2" s="13" t="s">
        <v>586</v>
      </c>
      <c r="AD2" s="13" t="s">
        <v>595</v>
      </c>
      <c r="AE2" s="13" t="s">
        <v>596</v>
      </c>
      <c r="AF2" s="13" t="s">
        <v>601</v>
      </c>
      <c r="AG2" s="67" t="s">
        <v>665</v>
      </c>
      <c r="AH2" s="67" t="s">
        <v>666</v>
      </c>
      <c r="AI2" s="67" t="s">
        <v>667</v>
      </c>
      <c r="AJ2" s="67" t="s">
        <v>668</v>
      </c>
      <c r="AK2" s="67" t="s">
        <v>669</v>
      </c>
      <c r="AL2" s="67" t="s">
        <v>670</v>
      </c>
      <c r="AM2" s="67" t="s">
        <v>671</v>
      </c>
      <c r="AN2" s="67" t="s">
        <v>672</v>
      </c>
      <c r="AO2" s="67" t="s">
        <v>675</v>
      </c>
    </row>
    <row r="3" spans="1:41" ht="15">
      <c r="A3" s="125" t="s">
        <v>496</v>
      </c>
      <c r="B3" s="126" t="s">
        <v>498</v>
      </c>
      <c r="C3" s="126" t="s">
        <v>56</v>
      </c>
      <c r="D3" s="117"/>
      <c r="E3" s="116"/>
      <c r="F3" s="118" t="s">
        <v>757</v>
      </c>
      <c r="G3" s="119"/>
      <c r="H3" s="119"/>
      <c r="I3" s="120">
        <v>3</v>
      </c>
      <c r="J3" s="121"/>
      <c r="K3" s="51">
        <v>3</v>
      </c>
      <c r="L3" s="51">
        <v>0</v>
      </c>
      <c r="M3" s="51">
        <v>74</v>
      </c>
      <c r="N3" s="51">
        <v>74</v>
      </c>
      <c r="O3" s="51">
        <v>0</v>
      </c>
      <c r="P3" s="52">
        <v>0</v>
      </c>
      <c r="Q3" s="52">
        <v>0</v>
      </c>
      <c r="R3" s="51">
        <v>1</v>
      </c>
      <c r="S3" s="51">
        <v>0</v>
      </c>
      <c r="T3" s="51">
        <v>3</v>
      </c>
      <c r="U3" s="51">
        <v>74</v>
      </c>
      <c r="V3" s="51">
        <v>2</v>
      </c>
      <c r="W3" s="52">
        <v>0.888889</v>
      </c>
      <c r="X3" s="52">
        <v>0.3333333333333333</v>
      </c>
      <c r="Y3" s="85" t="s">
        <v>263</v>
      </c>
      <c r="Z3" s="85" t="s">
        <v>266</v>
      </c>
      <c r="AA3" s="85" t="s">
        <v>216</v>
      </c>
      <c r="AB3" s="91" t="s">
        <v>561</v>
      </c>
      <c r="AC3" s="91" t="s">
        <v>587</v>
      </c>
      <c r="AD3" s="91"/>
      <c r="AE3" s="91" t="s">
        <v>597</v>
      </c>
      <c r="AF3" s="91" t="s">
        <v>602</v>
      </c>
      <c r="AG3" s="128">
        <v>0</v>
      </c>
      <c r="AH3" s="131">
        <v>0</v>
      </c>
      <c r="AI3" s="128">
        <v>0</v>
      </c>
      <c r="AJ3" s="131">
        <v>0</v>
      </c>
      <c r="AK3" s="128">
        <v>0</v>
      </c>
      <c r="AL3" s="131">
        <v>0</v>
      </c>
      <c r="AM3" s="128">
        <v>543</v>
      </c>
      <c r="AN3" s="131">
        <v>100</v>
      </c>
      <c r="AO3" s="128">
        <v>543</v>
      </c>
    </row>
    <row r="4" spans="1:41" ht="15">
      <c r="A4" s="125" t="s">
        <v>497</v>
      </c>
      <c r="B4" s="126" t="s">
        <v>499</v>
      </c>
      <c r="C4" s="126" t="s">
        <v>56</v>
      </c>
      <c r="D4" s="122"/>
      <c r="E4" s="100"/>
      <c r="F4" s="103" t="s">
        <v>758</v>
      </c>
      <c r="G4" s="107"/>
      <c r="H4" s="107"/>
      <c r="I4" s="123">
        <v>4</v>
      </c>
      <c r="J4" s="110"/>
      <c r="K4" s="51">
        <v>2</v>
      </c>
      <c r="L4" s="51">
        <v>1</v>
      </c>
      <c r="M4" s="51">
        <v>3</v>
      </c>
      <c r="N4" s="51">
        <v>4</v>
      </c>
      <c r="O4" s="51">
        <v>4</v>
      </c>
      <c r="P4" s="52" t="s">
        <v>503</v>
      </c>
      <c r="Q4" s="52" t="s">
        <v>503</v>
      </c>
      <c r="R4" s="51">
        <v>2</v>
      </c>
      <c r="S4" s="51">
        <v>2</v>
      </c>
      <c r="T4" s="51">
        <v>1</v>
      </c>
      <c r="U4" s="51">
        <v>3</v>
      </c>
      <c r="V4" s="51">
        <v>0</v>
      </c>
      <c r="W4" s="52">
        <v>0</v>
      </c>
      <c r="X4" s="52">
        <v>0</v>
      </c>
      <c r="Y4" s="85" t="s">
        <v>514</v>
      </c>
      <c r="Z4" s="85" t="s">
        <v>519</v>
      </c>
      <c r="AA4" s="85" t="s">
        <v>533</v>
      </c>
      <c r="AB4" s="91" t="s">
        <v>562</v>
      </c>
      <c r="AC4" s="91" t="s">
        <v>588</v>
      </c>
      <c r="AD4" s="91"/>
      <c r="AE4" s="91"/>
      <c r="AF4" s="91" t="s">
        <v>603</v>
      </c>
      <c r="AG4" s="128">
        <v>1</v>
      </c>
      <c r="AH4" s="131">
        <v>1.4492753623188406</v>
      </c>
      <c r="AI4" s="128">
        <v>1</v>
      </c>
      <c r="AJ4" s="131">
        <v>1.4492753623188406</v>
      </c>
      <c r="AK4" s="128">
        <v>0</v>
      </c>
      <c r="AL4" s="131">
        <v>0</v>
      </c>
      <c r="AM4" s="128">
        <v>67</v>
      </c>
      <c r="AN4" s="131">
        <v>97.10144927536231</v>
      </c>
      <c r="AO4" s="128">
        <v>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496</v>
      </c>
      <c r="B2" s="91" t="s">
        <v>214</v>
      </c>
      <c r="C2" s="85">
        <f>VLOOKUP(GroupVertices[[#This Row],[Vertex]],Vertices[],MATCH("ID",Vertices[[#Headers],[Vertex]:[Vertex Content Word Count]],0),FALSE)</f>
        <v>5</v>
      </c>
    </row>
    <row r="3" spans="1:3" ht="15">
      <c r="A3" s="85" t="s">
        <v>496</v>
      </c>
      <c r="B3" s="91" t="s">
        <v>216</v>
      </c>
      <c r="C3" s="85">
        <f>VLOOKUP(GroupVertices[[#This Row],[Vertex]],Vertices[],MATCH("ID",Vertices[[#Headers],[Vertex]:[Vertex Content Word Count]],0),FALSE)</f>
        <v>7</v>
      </c>
    </row>
    <row r="4" spans="1:3" ht="15">
      <c r="A4" s="85" t="s">
        <v>496</v>
      </c>
      <c r="B4" s="91" t="s">
        <v>215</v>
      </c>
      <c r="C4" s="85">
        <f>VLOOKUP(GroupVertices[[#This Row],[Vertex]],Vertices[],MATCH("ID",Vertices[[#Headers],[Vertex]:[Vertex Content Word Count]],0),FALSE)</f>
        <v>6</v>
      </c>
    </row>
    <row r="5" spans="1:3" ht="15">
      <c r="A5" s="85" t="s">
        <v>497</v>
      </c>
      <c r="B5" s="91" t="s">
        <v>212</v>
      </c>
      <c r="C5" s="85">
        <f>VLOOKUP(GroupVertices[[#This Row],[Vertex]],Vertices[],MATCH("ID",Vertices[[#Headers],[Vertex]:[Vertex Content Word Count]],0),FALSE)</f>
        <v>3</v>
      </c>
    </row>
    <row r="6" spans="1:3" ht="15">
      <c r="A6" s="85" t="s">
        <v>497</v>
      </c>
      <c r="B6" s="91" t="s">
        <v>213</v>
      </c>
      <c r="C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679</v>
      </c>
      <c r="B2" s="36" t="s">
        <v>457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0.770188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0.0060606</v>
      </c>
      <c r="O3" s="42">
        <f>COUNTIF(Vertices[Eigenvector Centrality],"&gt;= "&amp;N3)-COUNTIF(Vertices[Eigenvector Centrality],"&gt;="&amp;N4)</f>
        <v>0</v>
      </c>
      <c r="P3" s="41">
        <f aca="true" t="shared" si="7" ref="P3:P26">P2+($P$57-$P$2)/BinDivisor</f>
        <v>0.7827174909090909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0.0121212</v>
      </c>
      <c r="O4" s="40">
        <f>COUNTIF(Vertices[Eigenvector Centrality],"&gt;= "&amp;N4)-COUNTIF(Vertices[Eigenvector Centrality],"&gt;="&amp;N5)</f>
        <v>0</v>
      </c>
      <c r="P4" s="39">
        <f t="shared" si="7"/>
        <v>0.7952469818181819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0.0181818</v>
      </c>
      <c r="O5" s="42">
        <f>COUNTIF(Vertices[Eigenvector Centrality],"&gt;= "&amp;N5)-COUNTIF(Vertices[Eigenvector Centrality],"&gt;="&amp;N6)</f>
        <v>0</v>
      </c>
      <c r="P5" s="41">
        <f t="shared" si="7"/>
        <v>0.8077764727272728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0.0242424</v>
      </c>
      <c r="O6" s="40">
        <f>COUNTIF(Vertices[Eigenvector Centrality],"&gt;= "&amp;N6)-COUNTIF(Vertices[Eigenvector Centrality],"&gt;="&amp;N7)</f>
        <v>0</v>
      </c>
      <c r="P6" s="39">
        <f t="shared" si="7"/>
        <v>0.8203059636363638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77</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0.030303</v>
      </c>
      <c r="O7" s="42">
        <f>COUNTIF(Vertices[Eigenvector Centrality],"&gt;= "&amp;N7)-COUNTIF(Vertices[Eigenvector Centrality],"&gt;="&amp;N8)</f>
        <v>0</v>
      </c>
      <c r="P7" s="41">
        <f t="shared" si="7"/>
        <v>0.8328354545454547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0.0363636</v>
      </c>
      <c r="O8" s="40">
        <f>COUNTIF(Vertices[Eigenvector Centrality],"&gt;= "&amp;N8)-COUNTIF(Vertices[Eigenvector Centrality],"&gt;="&amp;N9)</f>
        <v>0</v>
      </c>
      <c r="P8" s="39">
        <f t="shared" si="7"/>
        <v>0.8453649454545457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0.0424242</v>
      </c>
      <c r="O9" s="42">
        <f>COUNTIF(Vertices[Eigenvector Centrality],"&gt;= "&amp;N9)-COUNTIF(Vertices[Eigenvector Centrality],"&gt;="&amp;N10)</f>
        <v>0</v>
      </c>
      <c r="P9" s="41">
        <f t="shared" si="7"/>
        <v>0.8578944363636366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680</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0.0484848</v>
      </c>
      <c r="O10" s="40">
        <f>COUNTIF(Vertices[Eigenvector Centrality],"&gt;= "&amp;N10)-COUNTIF(Vertices[Eigenvector Centrality],"&gt;="&amp;N11)</f>
        <v>0</v>
      </c>
      <c r="P10" s="39">
        <f t="shared" si="7"/>
        <v>0.8704239272727275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0.0545454</v>
      </c>
      <c r="O11" s="42">
        <f>COUNTIF(Vertices[Eigenvector Centrality],"&gt;= "&amp;N11)-COUNTIF(Vertices[Eigenvector Centrality],"&gt;="&amp;N12)</f>
        <v>0</v>
      </c>
      <c r="P11" s="41">
        <f t="shared" si="7"/>
        <v>0.8829534181818185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74</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0.060606</v>
      </c>
      <c r="O12" s="40">
        <f>COUNTIF(Vertices[Eigenvector Centrality],"&gt;= "&amp;N12)-COUNTIF(Vertices[Eigenvector Centrality],"&gt;="&amp;N13)</f>
        <v>0</v>
      </c>
      <c r="P12" s="39">
        <f t="shared" si="7"/>
        <v>0.8954829090909094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0.0666666</v>
      </c>
      <c r="O13" s="42">
        <f>COUNTIF(Vertices[Eigenvector Centrality],"&gt;= "&amp;N13)-COUNTIF(Vertices[Eigenvector Centrality],"&gt;="&amp;N14)</f>
        <v>0</v>
      </c>
      <c r="P13" s="41">
        <f t="shared" si="7"/>
        <v>0.9080124000000004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0.0727272</v>
      </c>
      <c r="O14" s="40">
        <f>COUNTIF(Vertices[Eigenvector Centrality],"&gt;= "&amp;N14)-COUNTIF(Vertices[Eigenvector Centrality],"&gt;="&amp;N15)</f>
        <v>0</v>
      </c>
      <c r="P14" s="39">
        <f t="shared" si="7"/>
        <v>0.9205418909090913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0.0787878</v>
      </c>
      <c r="O15" s="42">
        <f>COUNTIF(Vertices[Eigenvector Centrality],"&gt;= "&amp;N15)-COUNTIF(Vertices[Eigenvector Centrality],"&gt;="&amp;N16)</f>
        <v>0</v>
      </c>
      <c r="P15" s="41">
        <f t="shared" si="7"/>
        <v>0.9330713818181823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0.0848484</v>
      </c>
      <c r="O16" s="40">
        <f>COUNTIF(Vertices[Eigenvector Centrality],"&gt;= "&amp;N16)-COUNTIF(Vertices[Eigenvector Centrality],"&gt;="&amp;N17)</f>
        <v>0</v>
      </c>
      <c r="P16" s="39">
        <f t="shared" si="7"/>
        <v>0.9456008727272732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0.090909</v>
      </c>
      <c r="O17" s="42">
        <f>COUNTIF(Vertices[Eigenvector Centrality],"&gt;= "&amp;N17)-COUNTIF(Vertices[Eigenvector Centrality],"&gt;="&amp;N18)</f>
        <v>0</v>
      </c>
      <c r="P17" s="41">
        <f t="shared" si="7"/>
        <v>0.9581303636363642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0.0969696</v>
      </c>
      <c r="O18" s="40">
        <f>COUNTIF(Vertices[Eigenvector Centrality],"&gt;= "&amp;N18)-COUNTIF(Vertices[Eigenvector Centrality],"&gt;="&amp;N19)</f>
        <v>0</v>
      </c>
      <c r="P18" s="39">
        <f t="shared" si="7"/>
        <v>0.9706598545454551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0.1030302</v>
      </c>
      <c r="O19" s="42">
        <f>COUNTIF(Vertices[Eigenvector Centrality],"&gt;= "&amp;N19)-COUNTIF(Vertices[Eigenvector Centrality],"&gt;="&amp;N20)</f>
        <v>0</v>
      </c>
      <c r="P19" s="41">
        <f t="shared" si="7"/>
        <v>0.9831893454545461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0.1090908</v>
      </c>
      <c r="O20" s="40">
        <f>COUNTIF(Vertices[Eigenvector Centrality],"&gt;= "&amp;N20)-COUNTIF(Vertices[Eigenvector Centrality],"&gt;="&amp;N21)</f>
        <v>0</v>
      </c>
      <c r="P20" s="39">
        <f t="shared" si="7"/>
        <v>0.995718836363637</v>
      </c>
      <c r="Q20" s="40">
        <f>COUNTIF(Vertices[PageRank],"&gt;= "&amp;P20)-COUNTIF(Vertices[PageRank],"&gt;="&amp;P21)</f>
        <v>2</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0.1151514</v>
      </c>
      <c r="O21" s="42">
        <f>COUNTIF(Vertices[Eigenvector Centrality],"&gt;= "&amp;N21)-COUNTIF(Vertices[Eigenvector Centrality],"&gt;="&amp;N22)</f>
        <v>0</v>
      </c>
      <c r="P21" s="41">
        <f t="shared" si="7"/>
        <v>1.0082483272727278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0.121212</v>
      </c>
      <c r="O22" s="40">
        <f>COUNTIF(Vertices[Eigenvector Centrality],"&gt;= "&amp;N22)-COUNTIF(Vertices[Eigenvector Centrality],"&gt;="&amp;N23)</f>
        <v>0</v>
      </c>
      <c r="P22" s="39">
        <f t="shared" si="7"/>
        <v>1.0207778181818188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74</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0.1272726</v>
      </c>
      <c r="O23" s="42">
        <f>COUNTIF(Vertices[Eigenvector Centrality],"&gt;= "&amp;N23)-COUNTIF(Vertices[Eigenvector Centrality],"&gt;="&amp;N24)</f>
        <v>0</v>
      </c>
      <c r="P23" s="41">
        <f t="shared" si="7"/>
        <v>1.0333073090909097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0.1333332</v>
      </c>
      <c r="O24" s="40">
        <f>COUNTIF(Vertices[Eigenvector Centrality],"&gt;= "&amp;N24)-COUNTIF(Vertices[Eigenvector Centrality],"&gt;="&amp;N25)</f>
        <v>0</v>
      </c>
      <c r="P24" s="39">
        <f t="shared" si="7"/>
        <v>1.0458368000000007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0.1393938</v>
      </c>
      <c r="O25" s="42">
        <f>COUNTIF(Vertices[Eigenvector Centrality],"&gt;= "&amp;N25)-COUNTIF(Vertices[Eigenvector Centrality],"&gt;="&amp;N26)</f>
        <v>0</v>
      </c>
      <c r="P25" s="41">
        <f t="shared" si="7"/>
        <v>1.0583662909090916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0.727273</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0.1454544</v>
      </c>
      <c r="O26" s="40">
        <f>COUNTIF(Vertices[Eigenvector Centrality],"&gt;= "&amp;N26)-COUNTIF(Vertices[Eigenvector Centrality],"&gt;="&amp;N28)</f>
        <v>0</v>
      </c>
      <c r="P26" s="39">
        <f t="shared" si="7"/>
        <v>1.0708957818181826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0.151515</v>
      </c>
      <c r="O28" s="42">
        <f>COUNTIF(Vertices[Eigenvector Centrality],"&gt;= "&amp;N28)-COUNTIF(Vertices[Eigenvector Centrality],"&gt;="&amp;N40)</f>
        <v>0</v>
      </c>
      <c r="P28" s="41">
        <f>P26+($P$57-$P$2)/BinDivisor</f>
        <v>1.0834252727272735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681</v>
      </c>
      <c r="B29" s="36">
        <v>0.03764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682</v>
      </c>
      <c r="B31" s="36" t="s">
        <v>692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683</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684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685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686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679</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1:21" ht="15">
      <c r="A39" s="36" t="s">
        <v>687</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1:21" ht="15">
      <c r="A40" s="36" t="s">
        <v>688</v>
      </c>
      <c r="B40" s="36" t="s">
        <v>85</v>
      </c>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0.1575756</v>
      </c>
      <c r="O40" s="40">
        <f>COUNTIF(Vertices[Eigenvector Centrality],"&gt;= "&amp;N40)-COUNTIF(Vertices[Eigenvector Centrality],"&gt;="&amp;N41)</f>
        <v>0</v>
      </c>
      <c r="P40" s="39">
        <f>P28+($P$57-$P$2)/BinDivisor</f>
        <v>1.0959547636363645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689</v>
      </c>
      <c r="B41" s="36" t="s">
        <v>85</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2</v>
      </c>
      <c r="J41" s="41">
        <f aca="true" t="shared" si="13" ref="J41:J56">J40+($J$57-$J$2)/BinDivisor</f>
        <v>0.981818181818182</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0.1636362</v>
      </c>
      <c r="O41" s="42">
        <f>COUNTIF(Vertices[Eigenvector Centrality],"&gt;= "&amp;N41)-COUNTIF(Vertices[Eigenvector Centrality],"&gt;="&amp;N42)</f>
        <v>0</v>
      </c>
      <c r="P41" s="41">
        <f aca="true" t="shared" si="16" ref="P41:P56">P40+($P$57-$P$2)/BinDivisor</f>
        <v>1.1084842545454554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690</v>
      </c>
      <c r="B42" s="36" t="s">
        <v>85</v>
      </c>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0.1696968</v>
      </c>
      <c r="O42" s="40">
        <f>COUNTIF(Vertices[Eigenvector Centrality],"&gt;= "&amp;N42)-COUNTIF(Vertices[Eigenvector Centrality],"&gt;="&amp;N43)</f>
        <v>0</v>
      </c>
      <c r="P42" s="39">
        <f t="shared" si="16"/>
        <v>1.1210137454545464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691</v>
      </c>
      <c r="B43" s="36" t="s">
        <v>85</v>
      </c>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0.1757574</v>
      </c>
      <c r="O43" s="42">
        <f>COUNTIF(Vertices[Eigenvector Centrality],"&gt;= "&amp;N43)-COUNTIF(Vertices[Eigenvector Centrality],"&gt;="&amp;N44)</f>
        <v>0</v>
      </c>
      <c r="P43" s="41">
        <f t="shared" si="16"/>
        <v>1.1335432363636373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0.181818</v>
      </c>
      <c r="O44" s="40">
        <f>COUNTIF(Vertices[Eigenvector Centrality],"&gt;= "&amp;N44)-COUNTIF(Vertices[Eigenvector Centrality],"&gt;="&amp;N45)</f>
        <v>0</v>
      </c>
      <c r="P44" s="39">
        <f t="shared" si="16"/>
        <v>1.1460727272727282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0.1878786</v>
      </c>
      <c r="O45" s="42">
        <f>COUNTIF(Vertices[Eigenvector Centrality],"&gt;= "&amp;N45)-COUNTIF(Vertices[Eigenvector Centrality],"&gt;="&amp;N46)</f>
        <v>0</v>
      </c>
      <c r="P45" s="41">
        <f t="shared" si="16"/>
        <v>1.1586022181818192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0.1939392</v>
      </c>
      <c r="O46" s="40">
        <f>COUNTIF(Vertices[Eigenvector Centrality],"&gt;= "&amp;N46)-COUNTIF(Vertices[Eigenvector Centrality],"&gt;="&amp;N47)</f>
        <v>0</v>
      </c>
      <c r="P46" s="39">
        <f t="shared" si="16"/>
        <v>1.1711317090909101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0.1999998</v>
      </c>
      <c r="O47" s="42">
        <f>COUNTIF(Vertices[Eigenvector Centrality],"&gt;= "&amp;N47)-COUNTIF(Vertices[Eigenvector Centrality],"&gt;="&amp;N48)</f>
        <v>0</v>
      </c>
      <c r="P47" s="41">
        <f t="shared" si="16"/>
        <v>1.183661200000001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0.2060604</v>
      </c>
      <c r="O48" s="40">
        <f>COUNTIF(Vertices[Eigenvector Centrality],"&gt;= "&amp;N48)-COUNTIF(Vertices[Eigenvector Centrality],"&gt;="&amp;N49)</f>
        <v>0</v>
      </c>
      <c r="P48" s="39">
        <f t="shared" si="16"/>
        <v>1.196190690909092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0.212121</v>
      </c>
      <c r="O49" s="42">
        <f>COUNTIF(Vertices[Eigenvector Centrality],"&gt;= "&amp;N49)-COUNTIF(Vertices[Eigenvector Centrality],"&gt;="&amp;N50)</f>
        <v>0</v>
      </c>
      <c r="P49" s="41">
        <f t="shared" si="16"/>
        <v>1.208720181818183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0.2181816</v>
      </c>
      <c r="O50" s="40">
        <f>COUNTIF(Vertices[Eigenvector Centrality],"&gt;= "&amp;N50)-COUNTIF(Vertices[Eigenvector Centrality],"&gt;="&amp;N51)</f>
        <v>0</v>
      </c>
      <c r="P50" s="39">
        <f t="shared" si="16"/>
        <v>1.221249672727274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0.2242422</v>
      </c>
      <c r="O51" s="42">
        <f>COUNTIF(Vertices[Eigenvector Centrality],"&gt;= "&amp;N51)-COUNTIF(Vertices[Eigenvector Centrality],"&gt;="&amp;N52)</f>
        <v>0</v>
      </c>
      <c r="P51" s="41">
        <f t="shared" si="16"/>
        <v>1.2337791636363649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0.2303028</v>
      </c>
      <c r="O52" s="40">
        <f>COUNTIF(Vertices[Eigenvector Centrality],"&gt;= "&amp;N52)-COUNTIF(Vertices[Eigenvector Centrality],"&gt;="&amp;N53)</f>
        <v>0</v>
      </c>
      <c r="P52" s="39">
        <f t="shared" si="16"/>
        <v>1.2463086545454558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0.2363634</v>
      </c>
      <c r="O53" s="42">
        <f>COUNTIF(Vertices[Eigenvector Centrality],"&gt;= "&amp;N53)-COUNTIF(Vertices[Eigenvector Centrality],"&gt;="&amp;N54)</f>
        <v>0</v>
      </c>
      <c r="P53" s="41">
        <f t="shared" si="16"/>
        <v>1.2588381454545468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0.242424</v>
      </c>
      <c r="O54" s="40">
        <f>COUNTIF(Vertices[Eigenvector Centrality],"&gt;= "&amp;N54)-COUNTIF(Vertices[Eigenvector Centrality],"&gt;="&amp;N55)</f>
        <v>0</v>
      </c>
      <c r="P54" s="39">
        <f t="shared" si="16"/>
        <v>1.2713676363636377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0.2484846</v>
      </c>
      <c r="O55" s="42">
        <f>COUNTIF(Vertices[Eigenvector Centrality],"&gt;= "&amp;N55)-COUNTIF(Vertices[Eigenvector Centrality],"&gt;="&amp;N56)</f>
        <v>0</v>
      </c>
      <c r="P55" s="41">
        <f t="shared" si="16"/>
        <v>1.2838971272727286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0.2545452</v>
      </c>
      <c r="O56" s="40">
        <f>COUNTIF(Vertices[Eigenvector Centrality],"&gt;= "&amp;N56)-COUNTIF(Vertices[Eigenvector Centrality],"&gt;="&amp;N57)</f>
        <v>0</v>
      </c>
      <c r="P56" s="39">
        <f t="shared" si="16"/>
        <v>1.2964266181818196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v>
      </c>
      <c r="G57" s="44">
        <f>COUNTIF(Vertices[In-Degree],"&gt;= "&amp;F57)-COUNTIF(Vertices[In-Degree],"&gt;="&amp;F58)</f>
        <v>4</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0.333333</v>
      </c>
      <c r="O57" s="44">
        <f>COUNTIF(Vertices[Eigenvector Centrality],"&gt;= "&amp;N57)-COUNTIF(Vertices[Eigenvector Centrality],"&gt;="&amp;N58)</f>
        <v>3</v>
      </c>
      <c r="P57" s="43">
        <f>MAX(Vertices[PageRank])</f>
        <v>1.45931</v>
      </c>
      <c r="Q57" s="44">
        <f>COUNTIF(Vertices[PageRank],"&gt;= "&amp;P57)-COUNTIF(Vertices[PageRank],"&gt;="&amp;P58)</f>
        <v>1</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1</v>
      </c>
    </row>
    <row r="74" spans="1:2" ht="15">
      <c r="A74" s="35" t="s">
        <v>90</v>
      </c>
      <c r="B74" s="49">
        <f>_xlfn.IFERROR(AVERAGE(Vertices[In-Degree]),NoMetricMessage)</f>
        <v>0.8</v>
      </c>
    </row>
    <row r="75" spans="1:2" ht="15">
      <c r="A75" s="35" t="s">
        <v>91</v>
      </c>
      <c r="B75" s="49">
        <f>_xlfn.IFERROR(MEDIAN(Vertices[In-Degree]),NoMetricMessage)</f>
        <v>1</v>
      </c>
    </row>
    <row r="86" spans="1:2" ht="15">
      <c r="A86" s="35" t="s">
        <v>94</v>
      </c>
      <c r="B86" s="48">
        <f>IF(COUNT(Vertices[Out-Degree])&gt;0,H2,NoMetricMessage)</f>
        <v>0</v>
      </c>
    </row>
    <row r="87" spans="1:2" ht="15">
      <c r="A87" s="35" t="s">
        <v>95</v>
      </c>
      <c r="B87" s="48">
        <f>IF(COUNT(Vertices[Out-Degree])&gt;0,H57,NoMetricMessage)</f>
        <v>2</v>
      </c>
    </row>
    <row r="88" spans="1:2" ht="15">
      <c r="A88" s="35" t="s">
        <v>96</v>
      </c>
      <c r="B88" s="49">
        <f>_xlfn.IFERROR(AVERAGE(Vertices[Out-Degree]),NoMetricMessage)</f>
        <v>0.8</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2</v>
      </c>
    </row>
    <row r="102" spans="1:2" ht="15">
      <c r="A102" s="35" t="s">
        <v>102</v>
      </c>
      <c r="B102" s="49">
        <f>_xlfn.IFERROR(AVERAGE(Vertices[Betweenness Centrality]),NoMetricMessage)</f>
        <v>0.4</v>
      </c>
    </row>
    <row r="103" spans="1:2" ht="15">
      <c r="A103" s="35" t="s">
        <v>103</v>
      </c>
      <c r="B103" s="49">
        <f>_xlfn.IFERROR(MEDIAN(Vertices[Betweenness Centrality]),NoMetricMessage)</f>
        <v>0</v>
      </c>
    </row>
    <row r="114" spans="1:2" ht="15">
      <c r="A114" s="35" t="s">
        <v>106</v>
      </c>
      <c r="B114" s="49">
        <f>IF(COUNT(Vertices[Closeness Centrality])&gt;0,L2,NoMetricMessage)</f>
        <v>0</v>
      </c>
    </row>
    <row r="115" spans="1:2" ht="15">
      <c r="A115" s="35" t="s">
        <v>107</v>
      </c>
      <c r="B115" s="49">
        <f>IF(COUNT(Vertices[Closeness Centrality])&gt;0,L57,NoMetricMessage)</f>
        <v>0.5</v>
      </c>
    </row>
    <row r="116" spans="1:2" ht="15">
      <c r="A116" s="35" t="s">
        <v>108</v>
      </c>
      <c r="B116" s="49">
        <f>_xlfn.IFERROR(AVERAGE(Vertices[Closeness Centrality]),NoMetricMessage)</f>
        <v>0.2333332</v>
      </c>
    </row>
    <row r="117" spans="1:2" ht="15">
      <c r="A117" s="35" t="s">
        <v>109</v>
      </c>
      <c r="B117" s="49">
        <f>_xlfn.IFERROR(MEDIAN(Vertices[Closeness Centrality]),NoMetricMessage)</f>
        <v>0.333333</v>
      </c>
    </row>
    <row r="128" spans="1:2" ht="15">
      <c r="A128" s="35" t="s">
        <v>112</v>
      </c>
      <c r="B128" s="49">
        <f>IF(COUNT(Vertices[Eigenvector Centrality])&gt;0,N2,NoMetricMessage)</f>
        <v>0</v>
      </c>
    </row>
    <row r="129" spans="1:2" ht="15">
      <c r="A129" s="35" t="s">
        <v>113</v>
      </c>
      <c r="B129" s="49">
        <f>IF(COUNT(Vertices[Eigenvector Centrality])&gt;0,N57,NoMetricMessage)</f>
        <v>0.333333</v>
      </c>
    </row>
    <row r="130" spans="1:2" ht="15">
      <c r="A130" s="35" t="s">
        <v>114</v>
      </c>
      <c r="B130" s="49">
        <f>_xlfn.IFERROR(AVERAGE(Vertices[Eigenvector Centrality]),NoMetricMessage)</f>
        <v>0.1999998</v>
      </c>
    </row>
    <row r="131" spans="1:2" ht="15">
      <c r="A131" s="35" t="s">
        <v>115</v>
      </c>
      <c r="B131" s="49">
        <f>_xlfn.IFERROR(MEDIAN(Vertices[Eigenvector Centrality]),NoMetricMessage)</f>
        <v>0.333333</v>
      </c>
    </row>
    <row r="142" spans="1:2" ht="15">
      <c r="A142" s="35" t="s">
        <v>140</v>
      </c>
      <c r="B142" s="49">
        <f>IF(COUNT(Vertices[PageRank])&gt;0,P2,NoMetricMessage)</f>
        <v>0.770188</v>
      </c>
    </row>
    <row r="143" spans="1:2" ht="15">
      <c r="A143" s="35" t="s">
        <v>141</v>
      </c>
      <c r="B143" s="49">
        <f>IF(COUNT(Vertices[PageRank])&gt;0,P57,NoMetricMessage)</f>
        <v>1.45931</v>
      </c>
    </row>
    <row r="144" spans="1:2" ht="15">
      <c r="A144" s="35" t="s">
        <v>142</v>
      </c>
      <c r="B144" s="49">
        <f>_xlfn.IFERROR(AVERAGE(Vertices[PageRank]),NoMetricMessage)</f>
        <v>0.9998952000000001</v>
      </c>
    </row>
    <row r="145" spans="1:2" ht="15">
      <c r="A145" s="35" t="s">
        <v>143</v>
      </c>
      <c r="B145" s="49">
        <f>_xlfn.IFERROR(MEDIAN(Vertices[PageRank]),NoMetricMessage)</f>
        <v>0.999895</v>
      </c>
    </row>
    <row r="156" spans="1:2" ht="15">
      <c r="A156" s="35" t="s">
        <v>118</v>
      </c>
      <c r="B156" s="49">
        <f>IF(COUNT(Vertices[Clustering Coefficient])&gt;0,R2,NoMetricMessage)</f>
        <v>0</v>
      </c>
    </row>
    <row r="157" spans="1:2" ht="15">
      <c r="A157" s="35" t="s">
        <v>119</v>
      </c>
      <c r="B157" s="49">
        <f>IF(COUNT(Vertices[Clustering Coefficient])&gt;0,R57,NoMetricMessage)</f>
        <v>0</v>
      </c>
    </row>
    <row r="158" spans="1:2" ht="15">
      <c r="A158" s="35" t="s">
        <v>120</v>
      </c>
      <c r="B158" s="49">
        <f>_xlfn.IFERROR(AVERAGE(Vertices[Clustering Coefficient]),NoMetricMessage)</f>
        <v>0</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459</v>
      </c>
      <c r="K7" s="13" t="s">
        <v>460</v>
      </c>
    </row>
    <row r="8" spans="1:11" ht="409.5">
      <c r="A8"/>
      <c r="B8">
        <v>2</v>
      </c>
      <c r="C8">
        <v>2</v>
      </c>
      <c r="D8" t="s">
        <v>61</v>
      </c>
      <c r="E8" t="s">
        <v>61</v>
      </c>
      <c r="H8" t="s">
        <v>73</v>
      </c>
      <c r="J8" t="s">
        <v>461</v>
      </c>
      <c r="K8" s="13" t="s">
        <v>462</v>
      </c>
    </row>
    <row r="9" spans="1:11" ht="409.5">
      <c r="A9"/>
      <c r="B9">
        <v>3</v>
      </c>
      <c r="C9">
        <v>4</v>
      </c>
      <c r="D9" t="s">
        <v>62</v>
      </c>
      <c r="E9" t="s">
        <v>62</v>
      </c>
      <c r="H9" t="s">
        <v>74</v>
      </c>
      <c r="J9" t="s">
        <v>463</v>
      </c>
      <c r="K9" s="13" t="s">
        <v>464</v>
      </c>
    </row>
    <row r="10" spans="1:11" ht="409.5">
      <c r="A10"/>
      <c r="B10">
        <v>4</v>
      </c>
      <c r="D10" t="s">
        <v>63</v>
      </c>
      <c r="E10" t="s">
        <v>63</v>
      </c>
      <c r="H10" t="s">
        <v>75</v>
      </c>
      <c r="J10" t="s">
        <v>465</v>
      </c>
      <c r="K10" s="13" t="s">
        <v>466</v>
      </c>
    </row>
    <row r="11" spans="1:11" ht="15">
      <c r="A11"/>
      <c r="B11">
        <v>5</v>
      </c>
      <c r="D11" t="s">
        <v>46</v>
      </c>
      <c r="E11">
        <v>1</v>
      </c>
      <c r="H11" t="s">
        <v>76</v>
      </c>
      <c r="J11" t="s">
        <v>467</v>
      </c>
      <c r="K11" t="s">
        <v>468</v>
      </c>
    </row>
    <row r="12" spans="1:11" ht="15">
      <c r="A12"/>
      <c r="B12"/>
      <c r="D12" t="s">
        <v>64</v>
      </c>
      <c r="E12">
        <v>2</v>
      </c>
      <c r="H12">
        <v>0</v>
      </c>
      <c r="J12" t="s">
        <v>469</v>
      </c>
      <c r="K12" t="s">
        <v>470</v>
      </c>
    </row>
    <row r="13" spans="1:11" ht="15">
      <c r="A13"/>
      <c r="B13"/>
      <c r="D13">
        <v>1</v>
      </c>
      <c r="E13">
        <v>3</v>
      </c>
      <c r="H13">
        <v>1</v>
      </c>
      <c r="J13" t="s">
        <v>471</v>
      </c>
      <c r="K13" t="s">
        <v>472</v>
      </c>
    </row>
    <row r="14" spans="4:11" ht="15">
      <c r="D14">
        <v>2</v>
      </c>
      <c r="E14">
        <v>4</v>
      </c>
      <c r="H14">
        <v>2</v>
      </c>
      <c r="J14" t="s">
        <v>473</v>
      </c>
      <c r="K14" t="s">
        <v>474</v>
      </c>
    </row>
    <row r="15" spans="4:11" ht="15">
      <c r="D15">
        <v>3</v>
      </c>
      <c r="E15">
        <v>5</v>
      </c>
      <c r="H15">
        <v>3</v>
      </c>
      <c r="J15" t="s">
        <v>475</v>
      </c>
      <c r="K15" t="s">
        <v>476</v>
      </c>
    </row>
    <row r="16" spans="4:11" ht="15">
      <c r="D16">
        <v>4</v>
      </c>
      <c r="E16">
        <v>6</v>
      </c>
      <c r="H16">
        <v>4</v>
      </c>
      <c r="J16" t="s">
        <v>477</v>
      </c>
      <c r="K16" t="s">
        <v>478</v>
      </c>
    </row>
    <row r="17" spans="4:11" ht="15">
      <c r="D17">
        <v>5</v>
      </c>
      <c r="E17">
        <v>7</v>
      </c>
      <c r="H17">
        <v>5</v>
      </c>
      <c r="J17" t="s">
        <v>479</v>
      </c>
      <c r="K17" t="s">
        <v>480</v>
      </c>
    </row>
    <row r="18" spans="4:11" ht="15">
      <c r="D18">
        <v>6</v>
      </c>
      <c r="E18">
        <v>8</v>
      </c>
      <c r="H18">
        <v>6</v>
      </c>
      <c r="J18" t="s">
        <v>481</v>
      </c>
      <c r="K18" t="s">
        <v>482</v>
      </c>
    </row>
    <row r="19" spans="4:11" ht="15">
      <c r="D19">
        <v>7</v>
      </c>
      <c r="E19">
        <v>9</v>
      </c>
      <c r="H19">
        <v>7</v>
      </c>
      <c r="J19" t="s">
        <v>483</v>
      </c>
      <c r="K19" t="s">
        <v>484</v>
      </c>
    </row>
    <row r="20" spans="4:11" ht="15">
      <c r="D20">
        <v>8</v>
      </c>
      <c r="H20">
        <v>8</v>
      </c>
      <c r="J20" t="s">
        <v>485</v>
      </c>
      <c r="K20" t="s">
        <v>486</v>
      </c>
    </row>
    <row r="21" spans="4:11" ht="409.5">
      <c r="D21">
        <v>9</v>
      </c>
      <c r="H21">
        <v>9</v>
      </c>
      <c r="J21" t="s">
        <v>487</v>
      </c>
      <c r="K21" s="13" t="s">
        <v>488</v>
      </c>
    </row>
    <row r="22" spans="4:11" ht="409.5">
      <c r="D22">
        <v>10</v>
      </c>
      <c r="J22" t="s">
        <v>489</v>
      </c>
      <c r="K22" s="13" t="s">
        <v>490</v>
      </c>
    </row>
    <row r="23" spans="4:11" ht="409.5">
      <c r="D23">
        <v>11</v>
      </c>
      <c r="J23" t="s">
        <v>491</v>
      </c>
      <c r="K23" s="13" t="s">
        <v>492</v>
      </c>
    </row>
    <row r="24" spans="10:11" ht="409.5">
      <c r="J24" t="s">
        <v>493</v>
      </c>
      <c r="K24" s="13" t="s">
        <v>761</v>
      </c>
    </row>
    <row r="25" spans="10:11" ht="15">
      <c r="J25" t="s">
        <v>494</v>
      </c>
      <c r="K25" t="b">
        <v>0</v>
      </c>
    </row>
    <row r="26" spans="10:11" ht="15">
      <c r="J26" t="s">
        <v>759</v>
      </c>
      <c r="K26" t="s">
        <v>760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504</v>
      </c>
      <c r="B1" s="13" t="s">
        <v>508</v>
      </c>
      <c r="C1" s="13" t="s">
        <v>509</v>
      </c>
      <c r="D1" s="13" t="s">
        <v>511</v>
      </c>
      <c r="E1" s="13" t="s">
        <v>510</v>
      </c>
      <c r="F1" s="13" t="s">
        <v>512</v>
      </c>
    </row>
    <row r="2" spans="1:6" ht="15">
      <c r="A2" s="89" t="s">
        <v>505</v>
      </c>
      <c r="B2" s="85">
        <v>37</v>
      </c>
      <c r="C2" s="89" t="s">
        <v>505</v>
      </c>
      <c r="D2" s="85">
        <v>37</v>
      </c>
      <c r="E2" s="89" t="s">
        <v>259</v>
      </c>
      <c r="F2" s="85">
        <v>1</v>
      </c>
    </row>
    <row r="3" spans="1:6" ht="15">
      <c r="A3" s="85" t="s">
        <v>506</v>
      </c>
      <c r="B3" s="85">
        <v>37</v>
      </c>
      <c r="C3" s="85" t="s">
        <v>506</v>
      </c>
      <c r="D3" s="85">
        <v>37</v>
      </c>
      <c r="E3" s="89" t="s">
        <v>262</v>
      </c>
      <c r="F3" s="85">
        <v>1</v>
      </c>
    </row>
    <row r="4" spans="1:6" ht="15">
      <c r="A4" s="85" t="s">
        <v>507</v>
      </c>
      <c r="B4" s="85">
        <v>37</v>
      </c>
      <c r="C4" s="85" t="s">
        <v>507</v>
      </c>
      <c r="D4" s="85">
        <v>37</v>
      </c>
      <c r="E4" s="89" t="s">
        <v>260</v>
      </c>
      <c r="F4" s="85">
        <v>1</v>
      </c>
    </row>
    <row r="5" spans="1:6" ht="15">
      <c r="A5" s="89" t="s">
        <v>262</v>
      </c>
      <c r="B5" s="85">
        <v>1</v>
      </c>
      <c r="C5" s="85"/>
      <c r="D5" s="85"/>
      <c r="E5" s="89" t="s">
        <v>261</v>
      </c>
      <c r="F5" s="85">
        <v>1</v>
      </c>
    </row>
    <row r="6" spans="1:6" ht="15">
      <c r="A6" s="89" t="s">
        <v>261</v>
      </c>
      <c r="B6" s="85">
        <v>1</v>
      </c>
      <c r="C6" s="85"/>
      <c r="D6" s="85"/>
      <c r="E6" s="85"/>
      <c r="F6" s="85"/>
    </row>
    <row r="7" spans="1:6" ht="15">
      <c r="A7" s="89" t="s">
        <v>260</v>
      </c>
      <c r="B7" s="85">
        <v>1</v>
      </c>
      <c r="C7" s="85"/>
      <c r="D7" s="85"/>
      <c r="E7" s="85"/>
      <c r="F7" s="85"/>
    </row>
    <row r="8" spans="1:6" ht="15">
      <c r="A8" s="89" t="s">
        <v>259</v>
      </c>
      <c r="B8" s="85">
        <v>1</v>
      </c>
      <c r="C8" s="85"/>
      <c r="D8" s="85"/>
      <c r="E8" s="85"/>
      <c r="F8" s="85"/>
    </row>
    <row r="11" spans="1:6" ht="15" customHeight="1">
      <c r="A11" s="13" t="s">
        <v>515</v>
      </c>
      <c r="B11" s="13" t="s">
        <v>508</v>
      </c>
      <c r="C11" s="13" t="s">
        <v>516</v>
      </c>
      <c r="D11" s="13" t="s">
        <v>511</v>
      </c>
      <c r="E11" s="13" t="s">
        <v>517</v>
      </c>
      <c r="F11" s="13" t="s">
        <v>512</v>
      </c>
    </row>
    <row r="12" spans="1:6" ht="15">
      <c r="A12" s="85" t="s">
        <v>266</v>
      </c>
      <c r="B12" s="85">
        <v>37</v>
      </c>
      <c r="C12" s="85" t="s">
        <v>266</v>
      </c>
      <c r="D12" s="85">
        <v>37</v>
      </c>
      <c r="E12" s="85" t="s">
        <v>265</v>
      </c>
      <c r="F12" s="85">
        <v>3</v>
      </c>
    </row>
    <row r="13" spans="1:6" ht="15">
      <c r="A13" s="85" t="s">
        <v>265</v>
      </c>
      <c r="B13" s="85">
        <v>3</v>
      </c>
      <c r="C13" s="85"/>
      <c r="D13" s="85"/>
      <c r="E13" s="85" t="s">
        <v>264</v>
      </c>
      <c r="F13" s="85">
        <v>1</v>
      </c>
    </row>
    <row r="14" spans="1:6" ht="15">
      <c r="A14" s="85" t="s">
        <v>264</v>
      </c>
      <c r="B14" s="85">
        <v>1</v>
      </c>
      <c r="C14" s="85"/>
      <c r="D14" s="85"/>
      <c r="E14" s="85"/>
      <c r="F14" s="85"/>
    </row>
    <row r="17" spans="1:6" ht="15" customHeight="1">
      <c r="A17" s="13" t="s">
        <v>520</v>
      </c>
      <c r="B17" s="13" t="s">
        <v>508</v>
      </c>
      <c r="C17" s="13" t="s">
        <v>530</v>
      </c>
      <c r="D17" s="13" t="s">
        <v>511</v>
      </c>
      <c r="E17" s="13" t="s">
        <v>531</v>
      </c>
      <c r="F17" s="13" t="s">
        <v>512</v>
      </c>
    </row>
    <row r="18" spans="1:6" ht="15">
      <c r="A18" s="85" t="s">
        <v>216</v>
      </c>
      <c r="B18" s="85">
        <v>38</v>
      </c>
      <c r="C18" s="85" t="s">
        <v>216</v>
      </c>
      <c r="D18" s="85">
        <v>37</v>
      </c>
      <c r="E18" s="85" t="s">
        <v>521</v>
      </c>
      <c r="F18" s="85">
        <v>3</v>
      </c>
    </row>
    <row r="19" spans="1:6" ht="15">
      <c r="A19" s="85" t="s">
        <v>521</v>
      </c>
      <c r="B19" s="85">
        <v>3</v>
      </c>
      <c r="C19" s="85"/>
      <c r="D19" s="85"/>
      <c r="E19" s="85" t="s">
        <v>522</v>
      </c>
      <c r="F19" s="85">
        <v>3</v>
      </c>
    </row>
    <row r="20" spans="1:6" ht="15">
      <c r="A20" s="85" t="s">
        <v>522</v>
      </c>
      <c r="B20" s="85">
        <v>3</v>
      </c>
      <c r="C20" s="85"/>
      <c r="D20" s="85"/>
      <c r="E20" s="85" t="s">
        <v>523</v>
      </c>
      <c r="F20" s="85">
        <v>3</v>
      </c>
    </row>
    <row r="21" spans="1:6" ht="15">
      <c r="A21" s="85" t="s">
        <v>523</v>
      </c>
      <c r="B21" s="85">
        <v>3</v>
      </c>
      <c r="C21" s="85"/>
      <c r="D21" s="85"/>
      <c r="E21" s="85" t="s">
        <v>524</v>
      </c>
      <c r="F21" s="85">
        <v>3</v>
      </c>
    </row>
    <row r="22" spans="1:6" ht="15">
      <c r="A22" s="85" t="s">
        <v>524</v>
      </c>
      <c r="B22" s="85">
        <v>3</v>
      </c>
      <c r="C22" s="85"/>
      <c r="D22" s="85"/>
      <c r="E22" s="85" t="s">
        <v>525</v>
      </c>
      <c r="F22" s="85">
        <v>3</v>
      </c>
    </row>
    <row r="23" spans="1:6" ht="15">
      <c r="A23" s="85" t="s">
        <v>525</v>
      </c>
      <c r="B23" s="85">
        <v>3</v>
      </c>
      <c r="C23" s="85"/>
      <c r="D23" s="85"/>
      <c r="E23" s="85" t="s">
        <v>527</v>
      </c>
      <c r="F23" s="85">
        <v>1</v>
      </c>
    </row>
    <row r="24" spans="1:6" ht="15">
      <c r="A24" s="85" t="s">
        <v>526</v>
      </c>
      <c r="B24" s="85">
        <v>1</v>
      </c>
      <c r="C24" s="85"/>
      <c r="D24" s="85"/>
      <c r="E24" s="85" t="s">
        <v>216</v>
      </c>
      <c r="F24" s="85">
        <v>1</v>
      </c>
    </row>
    <row r="25" spans="1:6" ht="15">
      <c r="A25" s="85" t="s">
        <v>527</v>
      </c>
      <c r="B25" s="85">
        <v>1</v>
      </c>
      <c r="C25" s="85"/>
      <c r="D25" s="85"/>
      <c r="E25" s="85" t="s">
        <v>528</v>
      </c>
      <c r="F25" s="85">
        <v>1</v>
      </c>
    </row>
    <row r="26" spans="1:6" ht="15">
      <c r="A26" s="85" t="s">
        <v>528</v>
      </c>
      <c r="B26" s="85">
        <v>1</v>
      </c>
      <c r="C26" s="85"/>
      <c r="D26" s="85"/>
      <c r="E26" s="85" t="s">
        <v>529</v>
      </c>
      <c r="F26" s="85">
        <v>1</v>
      </c>
    </row>
    <row r="27" spans="1:6" ht="15">
      <c r="A27" s="85" t="s">
        <v>529</v>
      </c>
      <c r="B27" s="85">
        <v>1</v>
      </c>
      <c r="C27" s="85"/>
      <c r="D27" s="85"/>
      <c r="E27" s="85" t="s">
        <v>526</v>
      </c>
      <c r="F27" s="85">
        <v>1</v>
      </c>
    </row>
    <row r="30" spans="1:6" ht="15" customHeight="1">
      <c r="A30" s="13" t="s">
        <v>534</v>
      </c>
      <c r="B30" s="13" t="s">
        <v>508</v>
      </c>
      <c r="C30" s="13" t="s">
        <v>543</v>
      </c>
      <c r="D30" s="13" t="s">
        <v>511</v>
      </c>
      <c r="E30" s="13" t="s">
        <v>549</v>
      </c>
      <c r="F30" s="13" t="s">
        <v>512</v>
      </c>
    </row>
    <row r="31" spans="1:6" ht="15">
      <c r="A31" s="91" t="s">
        <v>535</v>
      </c>
      <c r="B31" s="91">
        <v>1</v>
      </c>
      <c r="C31" s="91" t="s">
        <v>541</v>
      </c>
      <c r="D31" s="91">
        <v>37</v>
      </c>
      <c r="E31" s="91" t="s">
        <v>550</v>
      </c>
      <c r="F31" s="91">
        <v>5</v>
      </c>
    </row>
    <row r="32" spans="1:6" ht="15">
      <c r="A32" s="91" t="s">
        <v>536</v>
      </c>
      <c r="B32" s="91">
        <v>1</v>
      </c>
      <c r="C32" s="91" t="s">
        <v>540</v>
      </c>
      <c r="D32" s="91">
        <v>37</v>
      </c>
      <c r="E32" s="91" t="s">
        <v>551</v>
      </c>
      <c r="F32" s="91">
        <v>3</v>
      </c>
    </row>
    <row r="33" spans="1:6" ht="15">
      <c r="A33" s="91" t="s">
        <v>537</v>
      </c>
      <c r="B33" s="91">
        <v>0</v>
      </c>
      <c r="C33" s="91" t="s">
        <v>216</v>
      </c>
      <c r="D33" s="91">
        <v>37</v>
      </c>
      <c r="E33" s="91" t="s">
        <v>552</v>
      </c>
      <c r="F33" s="91">
        <v>3</v>
      </c>
    </row>
    <row r="34" spans="1:6" ht="15">
      <c r="A34" s="91" t="s">
        <v>538</v>
      </c>
      <c r="B34" s="91">
        <v>610</v>
      </c>
      <c r="C34" s="91" t="s">
        <v>215</v>
      </c>
      <c r="D34" s="91">
        <v>37</v>
      </c>
      <c r="E34" s="91" t="s">
        <v>553</v>
      </c>
      <c r="F34" s="91">
        <v>3</v>
      </c>
    </row>
    <row r="35" spans="1:6" ht="15">
      <c r="A35" s="91" t="s">
        <v>539</v>
      </c>
      <c r="B35" s="91">
        <v>612</v>
      </c>
      <c r="C35" s="91" t="s">
        <v>542</v>
      </c>
      <c r="D35" s="91">
        <v>33</v>
      </c>
      <c r="E35" s="91" t="s">
        <v>554</v>
      </c>
      <c r="F35" s="91">
        <v>3</v>
      </c>
    </row>
    <row r="36" spans="1:6" ht="15">
      <c r="A36" s="91" t="s">
        <v>540</v>
      </c>
      <c r="B36" s="91">
        <v>38</v>
      </c>
      <c r="C36" s="91" t="s">
        <v>544</v>
      </c>
      <c r="D36" s="91">
        <v>31</v>
      </c>
      <c r="E36" s="91" t="s">
        <v>555</v>
      </c>
      <c r="F36" s="91">
        <v>3</v>
      </c>
    </row>
    <row r="37" spans="1:6" ht="15">
      <c r="A37" s="91" t="s">
        <v>541</v>
      </c>
      <c r="B37" s="91">
        <v>37</v>
      </c>
      <c r="C37" s="91" t="s">
        <v>545</v>
      </c>
      <c r="D37" s="91">
        <v>31</v>
      </c>
      <c r="E37" s="91" t="s">
        <v>556</v>
      </c>
      <c r="F37" s="91">
        <v>3</v>
      </c>
    </row>
    <row r="38" spans="1:6" ht="15">
      <c r="A38" s="91" t="s">
        <v>216</v>
      </c>
      <c r="B38" s="91">
        <v>37</v>
      </c>
      <c r="C38" s="91" t="s">
        <v>546</v>
      </c>
      <c r="D38" s="91">
        <v>31</v>
      </c>
      <c r="E38" s="91" t="s">
        <v>557</v>
      </c>
      <c r="F38" s="91">
        <v>3</v>
      </c>
    </row>
    <row r="39" spans="1:6" ht="15">
      <c r="A39" s="91" t="s">
        <v>215</v>
      </c>
      <c r="B39" s="91">
        <v>37</v>
      </c>
      <c r="C39" s="91" t="s">
        <v>547</v>
      </c>
      <c r="D39" s="91">
        <v>22</v>
      </c>
      <c r="E39" s="91" t="s">
        <v>558</v>
      </c>
      <c r="F39" s="91">
        <v>3</v>
      </c>
    </row>
    <row r="40" spans="1:6" ht="15">
      <c r="A40" s="91" t="s">
        <v>542</v>
      </c>
      <c r="B40" s="91">
        <v>33</v>
      </c>
      <c r="C40" s="91" t="s">
        <v>548</v>
      </c>
      <c r="D40" s="91">
        <v>20</v>
      </c>
      <c r="E40" s="91" t="s">
        <v>559</v>
      </c>
      <c r="F40" s="91">
        <v>2</v>
      </c>
    </row>
    <row r="43" spans="1:6" ht="15" customHeight="1">
      <c r="A43" s="13" t="s">
        <v>563</v>
      </c>
      <c r="B43" s="13" t="s">
        <v>508</v>
      </c>
      <c r="C43" s="13" t="s">
        <v>574</v>
      </c>
      <c r="D43" s="13" t="s">
        <v>511</v>
      </c>
      <c r="E43" s="13" t="s">
        <v>575</v>
      </c>
      <c r="F43" s="13" t="s">
        <v>512</v>
      </c>
    </row>
    <row r="44" spans="1:6" ht="15">
      <c r="A44" s="91" t="s">
        <v>564</v>
      </c>
      <c r="B44" s="91">
        <v>37</v>
      </c>
      <c r="C44" s="91" t="s">
        <v>564</v>
      </c>
      <c r="D44" s="91">
        <v>37</v>
      </c>
      <c r="E44" s="91" t="s">
        <v>576</v>
      </c>
      <c r="F44" s="91">
        <v>3</v>
      </c>
    </row>
    <row r="45" spans="1:6" ht="15">
      <c r="A45" s="91" t="s">
        <v>565</v>
      </c>
      <c r="B45" s="91">
        <v>37</v>
      </c>
      <c r="C45" s="91" t="s">
        <v>565</v>
      </c>
      <c r="D45" s="91">
        <v>37</v>
      </c>
      <c r="E45" s="91" t="s">
        <v>577</v>
      </c>
      <c r="F45" s="91">
        <v>3</v>
      </c>
    </row>
    <row r="46" spans="1:6" ht="15">
      <c r="A46" s="91" t="s">
        <v>566</v>
      </c>
      <c r="B46" s="91">
        <v>37</v>
      </c>
      <c r="C46" s="91" t="s">
        <v>566</v>
      </c>
      <c r="D46" s="91">
        <v>37</v>
      </c>
      <c r="E46" s="91" t="s">
        <v>578</v>
      </c>
      <c r="F46" s="91">
        <v>3</v>
      </c>
    </row>
    <row r="47" spans="1:6" ht="15">
      <c r="A47" s="91" t="s">
        <v>567</v>
      </c>
      <c r="B47" s="91">
        <v>31</v>
      </c>
      <c r="C47" s="91" t="s">
        <v>567</v>
      </c>
      <c r="D47" s="91">
        <v>31</v>
      </c>
      <c r="E47" s="91" t="s">
        <v>579</v>
      </c>
      <c r="F47" s="91">
        <v>3</v>
      </c>
    </row>
    <row r="48" spans="1:6" ht="15">
      <c r="A48" s="91" t="s">
        <v>568</v>
      </c>
      <c r="B48" s="91">
        <v>17</v>
      </c>
      <c r="C48" s="91" t="s">
        <v>568</v>
      </c>
      <c r="D48" s="91">
        <v>17</v>
      </c>
      <c r="E48" s="91" t="s">
        <v>580</v>
      </c>
      <c r="F48" s="91">
        <v>3</v>
      </c>
    </row>
    <row r="49" spans="1:6" ht="15">
      <c r="A49" s="91" t="s">
        <v>569</v>
      </c>
      <c r="B49" s="91">
        <v>17</v>
      </c>
      <c r="C49" s="91" t="s">
        <v>569</v>
      </c>
      <c r="D49" s="91">
        <v>17</v>
      </c>
      <c r="E49" s="91" t="s">
        <v>581</v>
      </c>
      <c r="F49" s="91">
        <v>3</v>
      </c>
    </row>
    <row r="50" spans="1:6" ht="15">
      <c r="A50" s="91" t="s">
        <v>570</v>
      </c>
      <c r="B50" s="91">
        <v>16</v>
      </c>
      <c r="C50" s="91" t="s">
        <v>570</v>
      </c>
      <c r="D50" s="91">
        <v>16</v>
      </c>
      <c r="E50" s="91" t="s">
        <v>582</v>
      </c>
      <c r="F50" s="91">
        <v>3</v>
      </c>
    </row>
    <row r="51" spans="1:6" ht="15">
      <c r="A51" s="91" t="s">
        <v>571</v>
      </c>
      <c r="B51" s="91">
        <v>14</v>
      </c>
      <c r="C51" s="91" t="s">
        <v>571</v>
      </c>
      <c r="D51" s="91">
        <v>14</v>
      </c>
      <c r="E51" s="91" t="s">
        <v>583</v>
      </c>
      <c r="F51" s="91">
        <v>2</v>
      </c>
    </row>
    <row r="52" spans="1:6" ht="15">
      <c r="A52" s="91" t="s">
        <v>572</v>
      </c>
      <c r="B52" s="91">
        <v>7</v>
      </c>
      <c r="C52" s="91" t="s">
        <v>572</v>
      </c>
      <c r="D52" s="91">
        <v>7</v>
      </c>
      <c r="E52" s="91" t="s">
        <v>584</v>
      </c>
      <c r="F52" s="91">
        <v>2</v>
      </c>
    </row>
    <row r="53" spans="1:6" ht="15">
      <c r="A53" s="91" t="s">
        <v>573</v>
      </c>
      <c r="B53" s="91">
        <v>7</v>
      </c>
      <c r="C53" s="91" t="s">
        <v>573</v>
      </c>
      <c r="D53" s="91">
        <v>7</v>
      </c>
      <c r="E53" s="91" t="s">
        <v>585</v>
      </c>
      <c r="F53" s="91">
        <v>2</v>
      </c>
    </row>
    <row r="56" spans="1:6" ht="15" customHeight="1">
      <c r="A56" s="85" t="s">
        <v>589</v>
      </c>
      <c r="B56" s="85" t="s">
        <v>508</v>
      </c>
      <c r="C56" s="85" t="s">
        <v>591</v>
      </c>
      <c r="D56" s="85" t="s">
        <v>511</v>
      </c>
      <c r="E56" s="85" t="s">
        <v>592</v>
      </c>
      <c r="F56" s="85" t="s">
        <v>512</v>
      </c>
    </row>
    <row r="57" spans="1:6" ht="15">
      <c r="A57" s="85"/>
      <c r="B57" s="85"/>
      <c r="C57" s="85"/>
      <c r="D57" s="85"/>
      <c r="E57" s="85"/>
      <c r="F57" s="85"/>
    </row>
    <row r="59" spans="1:6" ht="15" customHeight="1">
      <c r="A59" s="13" t="s">
        <v>590</v>
      </c>
      <c r="B59" s="13" t="s">
        <v>508</v>
      </c>
      <c r="C59" s="13" t="s">
        <v>593</v>
      </c>
      <c r="D59" s="13" t="s">
        <v>511</v>
      </c>
      <c r="E59" s="85" t="s">
        <v>594</v>
      </c>
      <c r="F59" s="85" t="s">
        <v>512</v>
      </c>
    </row>
    <row r="60" spans="1:6" ht="15">
      <c r="A60" s="85" t="s">
        <v>216</v>
      </c>
      <c r="B60" s="85">
        <v>37</v>
      </c>
      <c r="C60" s="85" t="s">
        <v>216</v>
      </c>
      <c r="D60" s="85">
        <v>37</v>
      </c>
      <c r="E60" s="85"/>
      <c r="F60" s="85"/>
    </row>
    <row r="61" spans="1:6" ht="15">
      <c r="A61" s="85" t="s">
        <v>215</v>
      </c>
      <c r="B61" s="85">
        <v>37</v>
      </c>
      <c r="C61" s="85" t="s">
        <v>215</v>
      </c>
      <c r="D61" s="85">
        <v>37</v>
      </c>
      <c r="E61" s="85"/>
      <c r="F61" s="85"/>
    </row>
    <row r="64" spans="1:6" ht="15" customHeight="1">
      <c r="A64" s="13" t="s">
        <v>598</v>
      </c>
      <c r="B64" s="13" t="s">
        <v>508</v>
      </c>
      <c r="C64" s="13" t="s">
        <v>599</v>
      </c>
      <c r="D64" s="13" t="s">
        <v>511</v>
      </c>
      <c r="E64" s="13" t="s">
        <v>600</v>
      </c>
      <c r="F64" s="13" t="s">
        <v>512</v>
      </c>
    </row>
    <row r="65" spans="1:6" ht="15">
      <c r="A65" s="124" t="s">
        <v>212</v>
      </c>
      <c r="B65" s="85">
        <v>40106</v>
      </c>
      <c r="C65" s="124" t="s">
        <v>214</v>
      </c>
      <c r="D65" s="85">
        <v>39629</v>
      </c>
      <c r="E65" s="124" t="s">
        <v>212</v>
      </c>
      <c r="F65" s="85">
        <v>40106</v>
      </c>
    </row>
    <row r="66" spans="1:6" ht="15">
      <c r="A66" s="124" t="s">
        <v>214</v>
      </c>
      <c r="B66" s="85">
        <v>39629</v>
      </c>
      <c r="C66" s="124" t="s">
        <v>216</v>
      </c>
      <c r="D66" s="85">
        <v>24616</v>
      </c>
      <c r="E66" s="124" t="s">
        <v>213</v>
      </c>
      <c r="F66" s="85">
        <v>11588</v>
      </c>
    </row>
    <row r="67" spans="1:6" ht="15">
      <c r="A67" s="124" t="s">
        <v>216</v>
      </c>
      <c r="B67" s="85">
        <v>24616</v>
      </c>
      <c r="C67" s="124" t="s">
        <v>215</v>
      </c>
      <c r="D67" s="85">
        <v>2157</v>
      </c>
      <c r="E67" s="124"/>
      <c r="F67" s="85"/>
    </row>
    <row r="68" spans="1:6" ht="15">
      <c r="A68" s="124" t="s">
        <v>213</v>
      </c>
      <c r="B68" s="85">
        <v>11588</v>
      </c>
      <c r="C68" s="124"/>
      <c r="D68" s="85"/>
      <c r="E68" s="124"/>
      <c r="F68" s="85"/>
    </row>
    <row r="69" spans="1:6" ht="15">
      <c r="A69" s="124" t="s">
        <v>215</v>
      </c>
      <c r="B69" s="85">
        <v>2157</v>
      </c>
      <c r="C69" s="124"/>
      <c r="D69" s="85"/>
      <c r="E69" s="124"/>
      <c r="F69" s="85"/>
    </row>
  </sheetData>
  <hyperlinks>
    <hyperlink ref="A2" r:id="rId1" display="http://sayyay.us/sayyaychats/!BlogElevated"/>
    <hyperlink ref="A5" r:id="rId2" display="https://twitter.com/i/web/status/1181434507402108929"/>
    <hyperlink ref="A6" r:id="rId3" display="https://twitter.com/i/web/status/1181434002084962304"/>
    <hyperlink ref="A7" r:id="rId4" display="https://twitter.com/i/web/status/1181429855709224961"/>
    <hyperlink ref="A8" r:id="rId5" display="https://clicktotweet.com/hJ2bN+"/>
    <hyperlink ref="C2" r:id="rId6" display="http://sayyay.us/sayyaychats/!BlogElevated"/>
    <hyperlink ref="E2" r:id="rId7" display="https://clicktotweet.com/hJ2bN+"/>
    <hyperlink ref="E3" r:id="rId8" display="https://twitter.com/i/web/status/1181434507402108929"/>
    <hyperlink ref="E4" r:id="rId9" display="https://twitter.com/i/web/status/1181429855709224961"/>
    <hyperlink ref="E5" r:id="rId10" display="https://twitter.com/i/web/status/1181434002084962304"/>
  </hyperlinks>
  <printOptions/>
  <pageMargins left="0.7" right="0.7" top="0.75" bottom="0.75" header="0.3" footer="0.3"/>
  <pageSetup orientation="portrait" paperSize="9"/>
  <tableParts>
    <tablePart r:id="rId16"/>
    <tablePart r:id="rId13"/>
    <tablePart r:id="rId17"/>
    <tablePart r:id="rId12"/>
    <tablePart r:id="rId11"/>
    <tablePart r:id="rId14"/>
    <tablePart r:id="rId18"/>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624</v>
      </c>
      <c r="B1" s="13" t="s">
        <v>650</v>
      </c>
      <c r="C1" s="13" t="s">
        <v>651</v>
      </c>
      <c r="D1" s="13" t="s">
        <v>144</v>
      </c>
      <c r="E1" s="13" t="s">
        <v>653</v>
      </c>
      <c r="F1" s="13" t="s">
        <v>654</v>
      </c>
      <c r="G1" s="13" t="s">
        <v>655</v>
      </c>
    </row>
    <row r="2" spans="1:7" ht="15">
      <c r="A2" s="85" t="s">
        <v>535</v>
      </c>
      <c r="B2" s="85">
        <v>1</v>
      </c>
      <c r="C2" s="129">
        <v>0.0016339869281045752</v>
      </c>
      <c r="D2" s="85" t="s">
        <v>652</v>
      </c>
      <c r="E2" s="85"/>
      <c r="F2" s="85"/>
      <c r="G2" s="85"/>
    </row>
    <row r="3" spans="1:7" ht="15">
      <c r="A3" s="85" t="s">
        <v>536</v>
      </c>
      <c r="B3" s="85">
        <v>1</v>
      </c>
      <c r="C3" s="129">
        <v>0.0016339869281045752</v>
      </c>
      <c r="D3" s="85" t="s">
        <v>652</v>
      </c>
      <c r="E3" s="85"/>
      <c r="F3" s="85"/>
      <c r="G3" s="85"/>
    </row>
    <row r="4" spans="1:7" ht="15">
      <c r="A4" s="85" t="s">
        <v>537</v>
      </c>
      <c r="B4" s="85">
        <v>0</v>
      </c>
      <c r="C4" s="129">
        <v>0</v>
      </c>
      <c r="D4" s="85" t="s">
        <v>652</v>
      </c>
      <c r="E4" s="85"/>
      <c r="F4" s="85"/>
      <c r="G4" s="85"/>
    </row>
    <row r="5" spans="1:7" ht="15">
      <c r="A5" s="85" t="s">
        <v>538</v>
      </c>
      <c r="B5" s="85">
        <v>610</v>
      </c>
      <c r="C5" s="129">
        <v>0.9967320261437908</v>
      </c>
      <c r="D5" s="85" t="s">
        <v>652</v>
      </c>
      <c r="E5" s="85"/>
      <c r="F5" s="85"/>
      <c r="G5" s="85"/>
    </row>
    <row r="6" spans="1:7" ht="15">
      <c r="A6" s="85" t="s">
        <v>539</v>
      </c>
      <c r="B6" s="85">
        <v>612</v>
      </c>
      <c r="C6" s="129">
        <v>1</v>
      </c>
      <c r="D6" s="85" t="s">
        <v>652</v>
      </c>
      <c r="E6" s="85"/>
      <c r="F6" s="85"/>
      <c r="G6" s="85"/>
    </row>
    <row r="7" spans="1:7" ht="15">
      <c r="A7" s="91" t="s">
        <v>540</v>
      </c>
      <c r="B7" s="91">
        <v>38</v>
      </c>
      <c r="C7" s="130">
        <v>0.00257496896080321</v>
      </c>
      <c r="D7" s="91" t="s">
        <v>652</v>
      </c>
      <c r="E7" s="91" t="b">
        <v>0</v>
      </c>
      <c r="F7" s="91" t="b">
        <v>0</v>
      </c>
      <c r="G7" s="91" t="b">
        <v>0</v>
      </c>
    </row>
    <row r="8" spans="1:7" ht="15">
      <c r="A8" s="91" t="s">
        <v>541</v>
      </c>
      <c r="B8" s="91">
        <v>37</v>
      </c>
      <c r="C8" s="130">
        <v>0.0033871435485655</v>
      </c>
      <c r="D8" s="91" t="s">
        <v>652</v>
      </c>
      <c r="E8" s="91" t="b">
        <v>0</v>
      </c>
      <c r="F8" s="91" t="b">
        <v>0</v>
      </c>
      <c r="G8" s="91" t="b">
        <v>0</v>
      </c>
    </row>
    <row r="9" spans="1:7" ht="15">
      <c r="A9" s="91" t="s">
        <v>216</v>
      </c>
      <c r="B9" s="91">
        <v>37</v>
      </c>
      <c r="C9" s="130">
        <v>0.0033871435485655</v>
      </c>
      <c r="D9" s="91" t="s">
        <v>652</v>
      </c>
      <c r="E9" s="91" t="b">
        <v>0</v>
      </c>
      <c r="F9" s="91" t="b">
        <v>0</v>
      </c>
      <c r="G9" s="91" t="b">
        <v>0</v>
      </c>
    </row>
    <row r="10" spans="1:7" ht="15">
      <c r="A10" s="91" t="s">
        <v>215</v>
      </c>
      <c r="B10" s="91">
        <v>37</v>
      </c>
      <c r="C10" s="130">
        <v>0.0033871435485655</v>
      </c>
      <c r="D10" s="91" t="s">
        <v>652</v>
      </c>
      <c r="E10" s="91" t="b">
        <v>0</v>
      </c>
      <c r="F10" s="91" t="b">
        <v>0</v>
      </c>
      <c r="G10" s="91" t="b">
        <v>0</v>
      </c>
    </row>
    <row r="11" spans="1:7" ht="15">
      <c r="A11" s="91" t="s">
        <v>542</v>
      </c>
      <c r="B11" s="91">
        <v>33</v>
      </c>
      <c r="C11" s="130">
        <v>0.006387899909201201</v>
      </c>
      <c r="D11" s="91" t="s">
        <v>652</v>
      </c>
      <c r="E11" s="91" t="b">
        <v>0</v>
      </c>
      <c r="F11" s="91" t="b">
        <v>0</v>
      </c>
      <c r="G11" s="91" t="b">
        <v>0</v>
      </c>
    </row>
    <row r="12" spans="1:7" ht="15">
      <c r="A12" s="91" t="s">
        <v>544</v>
      </c>
      <c r="B12" s="91">
        <v>31</v>
      </c>
      <c r="C12" s="130">
        <v>0.0077291315183764826</v>
      </c>
      <c r="D12" s="91" t="s">
        <v>652</v>
      </c>
      <c r="E12" s="91" t="b">
        <v>0</v>
      </c>
      <c r="F12" s="91" t="b">
        <v>0</v>
      </c>
      <c r="G12" s="91" t="b">
        <v>0</v>
      </c>
    </row>
    <row r="13" spans="1:7" ht="15">
      <c r="A13" s="91" t="s">
        <v>545</v>
      </c>
      <c r="B13" s="91">
        <v>31</v>
      </c>
      <c r="C13" s="130">
        <v>0.0077291315183764826</v>
      </c>
      <c r="D13" s="91" t="s">
        <v>652</v>
      </c>
      <c r="E13" s="91" t="b">
        <v>0</v>
      </c>
      <c r="F13" s="91" t="b">
        <v>0</v>
      </c>
      <c r="G13" s="91" t="b">
        <v>0</v>
      </c>
    </row>
    <row r="14" spans="1:7" ht="15">
      <c r="A14" s="91" t="s">
        <v>546</v>
      </c>
      <c r="B14" s="91">
        <v>31</v>
      </c>
      <c r="C14" s="130">
        <v>0.0077291315183764826</v>
      </c>
      <c r="D14" s="91" t="s">
        <v>652</v>
      </c>
      <c r="E14" s="91" t="b">
        <v>0</v>
      </c>
      <c r="F14" s="91" t="b">
        <v>0</v>
      </c>
      <c r="G14" s="91" t="b">
        <v>0</v>
      </c>
    </row>
    <row r="15" spans="1:7" ht="15">
      <c r="A15" s="91" t="s">
        <v>547</v>
      </c>
      <c r="B15" s="91">
        <v>22</v>
      </c>
      <c r="C15" s="130">
        <v>0.016150410134623094</v>
      </c>
      <c r="D15" s="91" t="s">
        <v>652</v>
      </c>
      <c r="E15" s="91" t="b">
        <v>0</v>
      </c>
      <c r="F15" s="91" t="b">
        <v>0</v>
      </c>
      <c r="G15" s="91" t="b">
        <v>0</v>
      </c>
    </row>
    <row r="16" spans="1:7" ht="15">
      <c r="A16" s="91" t="s">
        <v>548</v>
      </c>
      <c r="B16" s="91">
        <v>20</v>
      </c>
      <c r="C16" s="130">
        <v>0.012803033308244527</v>
      </c>
      <c r="D16" s="91" t="s">
        <v>652</v>
      </c>
      <c r="E16" s="91" t="b">
        <v>0</v>
      </c>
      <c r="F16" s="91" t="b">
        <v>0</v>
      </c>
      <c r="G16" s="91" t="b">
        <v>0</v>
      </c>
    </row>
    <row r="17" spans="1:7" ht="15">
      <c r="A17" s="91" t="s">
        <v>625</v>
      </c>
      <c r="B17" s="91">
        <v>8</v>
      </c>
      <c r="C17" s="130">
        <v>0.011658215519142373</v>
      </c>
      <c r="D17" s="91" t="s">
        <v>652</v>
      </c>
      <c r="E17" s="91" t="b">
        <v>0</v>
      </c>
      <c r="F17" s="91" t="b">
        <v>0</v>
      </c>
      <c r="G17" s="91" t="b">
        <v>0</v>
      </c>
    </row>
    <row r="18" spans="1:7" ht="15">
      <c r="A18" s="91" t="s">
        <v>626</v>
      </c>
      <c r="B18" s="91">
        <v>7</v>
      </c>
      <c r="C18" s="130">
        <v>0.011034498392070534</v>
      </c>
      <c r="D18" s="91" t="s">
        <v>652</v>
      </c>
      <c r="E18" s="91" t="b">
        <v>0</v>
      </c>
      <c r="F18" s="91" t="b">
        <v>0</v>
      </c>
      <c r="G18" s="91" t="b">
        <v>0</v>
      </c>
    </row>
    <row r="19" spans="1:7" ht="15">
      <c r="A19" s="91" t="s">
        <v>627</v>
      </c>
      <c r="B19" s="91">
        <v>7</v>
      </c>
      <c r="C19" s="130">
        <v>0.011034498392070534</v>
      </c>
      <c r="D19" s="91" t="s">
        <v>652</v>
      </c>
      <c r="E19" s="91" t="b">
        <v>0</v>
      </c>
      <c r="F19" s="91" t="b">
        <v>0</v>
      </c>
      <c r="G19" s="91" t="b">
        <v>0</v>
      </c>
    </row>
    <row r="20" spans="1:7" ht="15">
      <c r="A20" s="91" t="s">
        <v>628</v>
      </c>
      <c r="B20" s="91">
        <v>7</v>
      </c>
      <c r="C20" s="130">
        <v>0.011034498392070534</v>
      </c>
      <c r="D20" s="91" t="s">
        <v>652</v>
      </c>
      <c r="E20" s="91" t="b">
        <v>0</v>
      </c>
      <c r="F20" s="91" t="b">
        <v>0</v>
      </c>
      <c r="G20" s="91" t="b">
        <v>0</v>
      </c>
    </row>
    <row r="21" spans="1:7" ht="15">
      <c r="A21" s="91" t="s">
        <v>629</v>
      </c>
      <c r="B21" s="91">
        <v>6</v>
      </c>
      <c r="C21" s="130">
        <v>0.010282947922005238</v>
      </c>
      <c r="D21" s="91" t="s">
        <v>652</v>
      </c>
      <c r="E21" s="91" t="b">
        <v>0</v>
      </c>
      <c r="F21" s="91" t="b">
        <v>0</v>
      </c>
      <c r="G21" s="91" t="b">
        <v>0</v>
      </c>
    </row>
    <row r="22" spans="1:7" ht="15">
      <c r="A22" s="91" t="s">
        <v>630</v>
      </c>
      <c r="B22" s="91">
        <v>6</v>
      </c>
      <c r="C22" s="130">
        <v>0.010282947922005238</v>
      </c>
      <c r="D22" s="91" t="s">
        <v>652</v>
      </c>
      <c r="E22" s="91" t="b">
        <v>0</v>
      </c>
      <c r="F22" s="91" t="b">
        <v>0</v>
      </c>
      <c r="G22" s="91" t="b">
        <v>0</v>
      </c>
    </row>
    <row r="23" spans="1:7" ht="15">
      <c r="A23" s="91" t="s">
        <v>559</v>
      </c>
      <c r="B23" s="91">
        <v>5</v>
      </c>
      <c r="C23" s="130">
        <v>0.009382072406403662</v>
      </c>
      <c r="D23" s="91" t="s">
        <v>652</v>
      </c>
      <c r="E23" s="91" t="b">
        <v>0</v>
      </c>
      <c r="F23" s="91" t="b">
        <v>0</v>
      </c>
      <c r="G23" s="91" t="b">
        <v>0</v>
      </c>
    </row>
    <row r="24" spans="1:7" ht="15">
      <c r="A24" s="91" t="s">
        <v>631</v>
      </c>
      <c r="B24" s="91">
        <v>5</v>
      </c>
      <c r="C24" s="130">
        <v>0.009382072406403662</v>
      </c>
      <c r="D24" s="91" t="s">
        <v>652</v>
      </c>
      <c r="E24" s="91" t="b">
        <v>0</v>
      </c>
      <c r="F24" s="91" t="b">
        <v>0</v>
      </c>
      <c r="G24" s="91" t="b">
        <v>0</v>
      </c>
    </row>
    <row r="25" spans="1:7" ht="15">
      <c r="A25" s="91" t="s">
        <v>553</v>
      </c>
      <c r="B25" s="91">
        <v>5</v>
      </c>
      <c r="C25" s="130">
        <v>0.009382072406403662</v>
      </c>
      <c r="D25" s="91" t="s">
        <v>652</v>
      </c>
      <c r="E25" s="91" t="b">
        <v>0</v>
      </c>
      <c r="F25" s="91" t="b">
        <v>0</v>
      </c>
      <c r="G25" s="91" t="b">
        <v>0</v>
      </c>
    </row>
    <row r="26" spans="1:7" ht="15">
      <c r="A26" s="91" t="s">
        <v>550</v>
      </c>
      <c r="B26" s="91">
        <v>5</v>
      </c>
      <c r="C26" s="130">
        <v>0.011659780308008964</v>
      </c>
      <c r="D26" s="91" t="s">
        <v>652</v>
      </c>
      <c r="E26" s="91" t="b">
        <v>0</v>
      </c>
      <c r="F26" s="91" t="b">
        <v>0</v>
      </c>
      <c r="G26" s="91" t="b">
        <v>0</v>
      </c>
    </row>
    <row r="27" spans="1:7" ht="15">
      <c r="A27" s="91" t="s">
        <v>632</v>
      </c>
      <c r="B27" s="91">
        <v>4</v>
      </c>
      <c r="C27" s="130">
        <v>0.008301633391308199</v>
      </c>
      <c r="D27" s="91" t="s">
        <v>652</v>
      </c>
      <c r="E27" s="91" t="b">
        <v>0</v>
      </c>
      <c r="F27" s="91" t="b">
        <v>0</v>
      </c>
      <c r="G27" s="91" t="b">
        <v>0</v>
      </c>
    </row>
    <row r="28" spans="1:7" ht="15">
      <c r="A28" s="91" t="s">
        <v>633</v>
      </c>
      <c r="B28" s="91">
        <v>4</v>
      </c>
      <c r="C28" s="130">
        <v>0.008301633391308199</v>
      </c>
      <c r="D28" s="91" t="s">
        <v>652</v>
      </c>
      <c r="E28" s="91" t="b">
        <v>0</v>
      </c>
      <c r="F28" s="91" t="b">
        <v>0</v>
      </c>
      <c r="G28" s="91" t="b">
        <v>0</v>
      </c>
    </row>
    <row r="29" spans="1:7" ht="15">
      <c r="A29" s="91" t="s">
        <v>634</v>
      </c>
      <c r="B29" s="91">
        <v>4</v>
      </c>
      <c r="C29" s="130">
        <v>0.008301633391308199</v>
      </c>
      <c r="D29" s="91" t="s">
        <v>652</v>
      </c>
      <c r="E29" s="91" t="b">
        <v>0</v>
      </c>
      <c r="F29" s="91" t="b">
        <v>0</v>
      </c>
      <c r="G29" s="91" t="b">
        <v>0</v>
      </c>
    </row>
    <row r="30" spans="1:7" ht="15">
      <c r="A30" s="91" t="s">
        <v>635</v>
      </c>
      <c r="B30" s="91">
        <v>4</v>
      </c>
      <c r="C30" s="130">
        <v>0.008301633391308199</v>
      </c>
      <c r="D30" s="91" t="s">
        <v>652</v>
      </c>
      <c r="E30" s="91" t="b">
        <v>0</v>
      </c>
      <c r="F30" s="91" t="b">
        <v>0</v>
      </c>
      <c r="G30" s="91" t="b">
        <v>0</v>
      </c>
    </row>
    <row r="31" spans="1:7" ht="15">
      <c r="A31" s="91" t="s">
        <v>636</v>
      </c>
      <c r="B31" s="91">
        <v>4</v>
      </c>
      <c r="C31" s="130">
        <v>0.008301633391308199</v>
      </c>
      <c r="D31" s="91" t="s">
        <v>652</v>
      </c>
      <c r="E31" s="91" t="b">
        <v>0</v>
      </c>
      <c r="F31" s="91" t="b">
        <v>0</v>
      </c>
      <c r="G31" s="91" t="b">
        <v>0</v>
      </c>
    </row>
    <row r="32" spans="1:7" ht="15">
      <c r="A32" s="91" t="s">
        <v>637</v>
      </c>
      <c r="B32" s="91">
        <v>3</v>
      </c>
      <c r="C32" s="130">
        <v>0.006995868184805378</v>
      </c>
      <c r="D32" s="91" t="s">
        <v>652</v>
      </c>
      <c r="E32" s="91" t="b">
        <v>0</v>
      </c>
      <c r="F32" s="91" t="b">
        <v>0</v>
      </c>
      <c r="G32" s="91" t="b">
        <v>0</v>
      </c>
    </row>
    <row r="33" spans="1:7" ht="15">
      <c r="A33" s="91" t="s">
        <v>638</v>
      </c>
      <c r="B33" s="91">
        <v>3</v>
      </c>
      <c r="C33" s="130">
        <v>0.006995868184805378</v>
      </c>
      <c r="D33" s="91" t="s">
        <v>652</v>
      </c>
      <c r="E33" s="91" t="b">
        <v>0</v>
      </c>
      <c r="F33" s="91" t="b">
        <v>0</v>
      </c>
      <c r="G33" s="91" t="b">
        <v>0</v>
      </c>
    </row>
    <row r="34" spans="1:7" ht="15">
      <c r="A34" s="91" t="s">
        <v>639</v>
      </c>
      <c r="B34" s="91">
        <v>3</v>
      </c>
      <c r="C34" s="130">
        <v>0.006995868184805378</v>
      </c>
      <c r="D34" s="91" t="s">
        <v>652</v>
      </c>
      <c r="E34" s="91" t="b">
        <v>0</v>
      </c>
      <c r="F34" s="91" t="b">
        <v>0</v>
      </c>
      <c r="G34" s="91" t="b">
        <v>0</v>
      </c>
    </row>
    <row r="35" spans="1:7" ht="15">
      <c r="A35" s="91" t="s">
        <v>640</v>
      </c>
      <c r="B35" s="91">
        <v>3</v>
      </c>
      <c r="C35" s="130">
        <v>0.006995868184805378</v>
      </c>
      <c r="D35" s="91" t="s">
        <v>652</v>
      </c>
      <c r="E35" s="91" t="b">
        <v>0</v>
      </c>
      <c r="F35" s="91" t="b">
        <v>0</v>
      </c>
      <c r="G35" s="91" t="b">
        <v>0</v>
      </c>
    </row>
    <row r="36" spans="1:7" ht="15">
      <c r="A36" s="91" t="s">
        <v>551</v>
      </c>
      <c r="B36" s="91">
        <v>3</v>
      </c>
      <c r="C36" s="130">
        <v>0.006995868184805378</v>
      </c>
      <c r="D36" s="91" t="s">
        <v>652</v>
      </c>
      <c r="E36" s="91" t="b">
        <v>0</v>
      </c>
      <c r="F36" s="91" t="b">
        <v>0</v>
      </c>
      <c r="G36" s="91" t="b">
        <v>0</v>
      </c>
    </row>
    <row r="37" spans="1:7" ht="15">
      <c r="A37" s="91" t="s">
        <v>552</v>
      </c>
      <c r="B37" s="91">
        <v>3</v>
      </c>
      <c r="C37" s="130">
        <v>0.006995868184805378</v>
      </c>
      <c r="D37" s="91" t="s">
        <v>652</v>
      </c>
      <c r="E37" s="91" t="b">
        <v>0</v>
      </c>
      <c r="F37" s="91" t="b">
        <v>0</v>
      </c>
      <c r="G37" s="91" t="b">
        <v>0</v>
      </c>
    </row>
    <row r="38" spans="1:7" ht="15">
      <c r="A38" s="91" t="s">
        <v>554</v>
      </c>
      <c r="B38" s="91">
        <v>3</v>
      </c>
      <c r="C38" s="130">
        <v>0.006995868184805378</v>
      </c>
      <c r="D38" s="91" t="s">
        <v>652</v>
      </c>
      <c r="E38" s="91" t="b">
        <v>0</v>
      </c>
      <c r="F38" s="91" t="b">
        <v>0</v>
      </c>
      <c r="G38" s="91" t="b">
        <v>0</v>
      </c>
    </row>
    <row r="39" spans="1:7" ht="15">
      <c r="A39" s="91" t="s">
        <v>555</v>
      </c>
      <c r="B39" s="91">
        <v>3</v>
      </c>
      <c r="C39" s="130">
        <v>0.006995868184805378</v>
      </c>
      <c r="D39" s="91" t="s">
        <v>652</v>
      </c>
      <c r="E39" s="91" t="b">
        <v>0</v>
      </c>
      <c r="F39" s="91" t="b">
        <v>0</v>
      </c>
      <c r="G39" s="91" t="b">
        <v>0</v>
      </c>
    </row>
    <row r="40" spans="1:7" ht="15">
      <c r="A40" s="91" t="s">
        <v>556</v>
      </c>
      <c r="B40" s="91">
        <v>3</v>
      </c>
      <c r="C40" s="130">
        <v>0.006995868184805378</v>
      </c>
      <c r="D40" s="91" t="s">
        <v>652</v>
      </c>
      <c r="E40" s="91" t="b">
        <v>0</v>
      </c>
      <c r="F40" s="91" t="b">
        <v>0</v>
      </c>
      <c r="G40" s="91" t="b">
        <v>0</v>
      </c>
    </row>
    <row r="41" spans="1:7" ht="15">
      <c r="A41" s="91" t="s">
        <v>557</v>
      </c>
      <c r="B41" s="91">
        <v>3</v>
      </c>
      <c r="C41" s="130">
        <v>0.006995868184805378</v>
      </c>
      <c r="D41" s="91" t="s">
        <v>652</v>
      </c>
      <c r="E41" s="91" t="b">
        <v>0</v>
      </c>
      <c r="F41" s="91" t="b">
        <v>0</v>
      </c>
      <c r="G41" s="91" t="b">
        <v>0</v>
      </c>
    </row>
    <row r="42" spans="1:7" ht="15">
      <c r="A42" s="91" t="s">
        <v>558</v>
      </c>
      <c r="B42" s="91">
        <v>3</v>
      </c>
      <c r="C42" s="130">
        <v>0.006995868184805378</v>
      </c>
      <c r="D42" s="91" t="s">
        <v>652</v>
      </c>
      <c r="E42" s="91" t="b">
        <v>0</v>
      </c>
      <c r="F42" s="91" t="b">
        <v>0</v>
      </c>
      <c r="G42" s="91" t="b">
        <v>0</v>
      </c>
    </row>
    <row r="43" spans="1:7" ht="15">
      <c r="A43" s="91" t="s">
        <v>641</v>
      </c>
      <c r="B43" s="91">
        <v>2</v>
      </c>
      <c r="C43" s="130">
        <v>0.005387079511522605</v>
      </c>
      <c r="D43" s="91" t="s">
        <v>652</v>
      </c>
      <c r="E43" s="91" t="b">
        <v>0</v>
      </c>
      <c r="F43" s="91" t="b">
        <v>0</v>
      </c>
      <c r="G43" s="91" t="b">
        <v>0</v>
      </c>
    </row>
    <row r="44" spans="1:7" ht="15">
      <c r="A44" s="91" t="s">
        <v>642</v>
      </c>
      <c r="B44" s="91">
        <v>2</v>
      </c>
      <c r="C44" s="130">
        <v>0.005387079511522605</v>
      </c>
      <c r="D44" s="91" t="s">
        <v>652</v>
      </c>
      <c r="E44" s="91" t="b">
        <v>0</v>
      </c>
      <c r="F44" s="91" t="b">
        <v>0</v>
      </c>
      <c r="G44" s="91" t="b">
        <v>0</v>
      </c>
    </row>
    <row r="45" spans="1:7" ht="15">
      <c r="A45" s="91" t="s">
        <v>643</v>
      </c>
      <c r="B45" s="91">
        <v>2</v>
      </c>
      <c r="C45" s="130">
        <v>0.005387079511522605</v>
      </c>
      <c r="D45" s="91" t="s">
        <v>652</v>
      </c>
      <c r="E45" s="91" t="b">
        <v>0</v>
      </c>
      <c r="F45" s="91" t="b">
        <v>0</v>
      </c>
      <c r="G45" s="91" t="b">
        <v>0</v>
      </c>
    </row>
    <row r="46" spans="1:7" ht="15">
      <c r="A46" s="91" t="s">
        <v>644</v>
      </c>
      <c r="B46" s="91">
        <v>2</v>
      </c>
      <c r="C46" s="130">
        <v>0.005387079511522605</v>
      </c>
      <c r="D46" s="91" t="s">
        <v>652</v>
      </c>
      <c r="E46" s="91" t="b">
        <v>0</v>
      </c>
      <c r="F46" s="91" t="b">
        <v>0</v>
      </c>
      <c r="G46" s="91" t="b">
        <v>0</v>
      </c>
    </row>
    <row r="47" spans="1:7" ht="15">
      <c r="A47" s="91" t="s">
        <v>645</v>
      </c>
      <c r="B47" s="91">
        <v>2</v>
      </c>
      <c r="C47" s="130">
        <v>0.005387079511522605</v>
      </c>
      <c r="D47" s="91" t="s">
        <v>652</v>
      </c>
      <c r="E47" s="91" t="b">
        <v>0</v>
      </c>
      <c r="F47" s="91" t="b">
        <v>0</v>
      </c>
      <c r="G47" s="91" t="b">
        <v>0</v>
      </c>
    </row>
    <row r="48" spans="1:7" ht="15">
      <c r="A48" s="91" t="s">
        <v>646</v>
      </c>
      <c r="B48" s="91">
        <v>2</v>
      </c>
      <c r="C48" s="130">
        <v>0.005387079511522605</v>
      </c>
      <c r="D48" s="91" t="s">
        <v>652</v>
      </c>
      <c r="E48" s="91" t="b">
        <v>0</v>
      </c>
      <c r="F48" s="91" t="b">
        <v>0</v>
      </c>
      <c r="G48" s="91" t="b">
        <v>0</v>
      </c>
    </row>
    <row r="49" spans="1:7" ht="15">
      <c r="A49" s="91" t="s">
        <v>647</v>
      </c>
      <c r="B49" s="91">
        <v>2</v>
      </c>
      <c r="C49" s="130">
        <v>0.005387079511522605</v>
      </c>
      <c r="D49" s="91" t="s">
        <v>652</v>
      </c>
      <c r="E49" s="91" t="b">
        <v>0</v>
      </c>
      <c r="F49" s="91" t="b">
        <v>0</v>
      </c>
      <c r="G49" s="91" t="b">
        <v>0</v>
      </c>
    </row>
    <row r="50" spans="1:7" ht="15">
      <c r="A50" s="91" t="s">
        <v>648</v>
      </c>
      <c r="B50" s="91">
        <v>2</v>
      </c>
      <c r="C50" s="130">
        <v>0.005387079511522605</v>
      </c>
      <c r="D50" s="91" t="s">
        <v>652</v>
      </c>
      <c r="E50" s="91" t="b">
        <v>0</v>
      </c>
      <c r="F50" s="91" t="b">
        <v>0</v>
      </c>
      <c r="G50" s="91" t="b">
        <v>0</v>
      </c>
    </row>
    <row r="51" spans="1:7" ht="15">
      <c r="A51" s="91" t="s">
        <v>649</v>
      </c>
      <c r="B51" s="91">
        <v>2</v>
      </c>
      <c r="C51" s="130">
        <v>0.005387079511522605</v>
      </c>
      <c r="D51" s="91" t="s">
        <v>652</v>
      </c>
      <c r="E51" s="91" t="b">
        <v>0</v>
      </c>
      <c r="F51" s="91" t="b">
        <v>0</v>
      </c>
      <c r="G51" s="91" t="b">
        <v>0</v>
      </c>
    </row>
    <row r="52" spans="1:7" ht="15">
      <c r="A52" s="91" t="s">
        <v>541</v>
      </c>
      <c r="B52" s="91">
        <v>37</v>
      </c>
      <c r="C52" s="130">
        <v>0</v>
      </c>
      <c r="D52" s="91" t="s">
        <v>496</v>
      </c>
      <c r="E52" s="91" t="b">
        <v>0</v>
      </c>
      <c r="F52" s="91" t="b">
        <v>0</v>
      </c>
      <c r="G52" s="91" t="b">
        <v>0</v>
      </c>
    </row>
    <row r="53" spans="1:7" ht="15">
      <c r="A53" s="91" t="s">
        <v>540</v>
      </c>
      <c r="B53" s="91">
        <v>37</v>
      </c>
      <c r="C53" s="130">
        <v>0</v>
      </c>
      <c r="D53" s="91" t="s">
        <v>496</v>
      </c>
      <c r="E53" s="91" t="b">
        <v>0</v>
      </c>
      <c r="F53" s="91" t="b">
        <v>0</v>
      </c>
      <c r="G53" s="91" t="b">
        <v>0</v>
      </c>
    </row>
    <row r="54" spans="1:7" ht="15">
      <c r="A54" s="91" t="s">
        <v>216</v>
      </c>
      <c r="B54" s="91">
        <v>37</v>
      </c>
      <c r="C54" s="130">
        <v>0</v>
      </c>
      <c r="D54" s="91" t="s">
        <v>496</v>
      </c>
      <c r="E54" s="91" t="b">
        <v>0</v>
      </c>
      <c r="F54" s="91" t="b">
        <v>0</v>
      </c>
      <c r="G54" s="91" t="b">
        <v>0</v>
      </c>
    </row>
    <row r="55" spans="1:7" ht="15">
      <c r="A55" s="91" t="s">
        <v>215</v>
      </c>
      <c r="B55" s="91">
        <v>37</v>
      </c>
      <c r="C55" s="130">
        <v>0</v>
      </c>
      <c r="D55" s="91" t="s">
        <v>496</v>
      </c>
      <c r="E55" s="91" t="b">
        <v>0</v>
      </c>
      <c r="F55" s="91" t="b">
        <v>0</v>
      </c>
      <c r="G55" s="91" t="b">
        <v>0</v>
      </c>
    </row>
    <row r="56" spans="1:7" ht="15">
      <c r="A56" s="91" t="s">
        <v>542</v>
      </c>
      <c r="B56" s="91">
        <v>33</v>
      </c>
      <c r="C56" s="130">
        <v>0.0037955946255568214</v>
      </c>
      <c r="D56" s="91" t="s">
        <v>496</v>
      </c>
      <c r="E56" s="91" t="b">
        <v>0</v>
      </c>
      <c r="F56" s="91" t="b">
        <v>0</v>
      </c>
      <c r="G56" s="91" t="b">
        <v>0</v>
      </c>
    </row>
    <row r="57" spans="1:7" ht="15">
      <c r="A57" s="91" t="s">
        <v>544</v>
      </c>
      <c r="B57" s="91">
        <v>31</v>
      </c>
      <c r="C57" s="130">
        <v>0.0055139836509592415</v>
      </c>
      <c r="D57" s="91" t="s">
        <v>496</v>
      </c>
      <c r="E57" s="91" t="b">
        <v>0</v>
      </c>
      <c r="F57" s="91" t="b">
        <v>0</v>
      </c>
      <c r="G57" s="91" t="b">
        <v>0</v>
      </c>
    </row>
    <row r="58" spans="1:7" ht="15">
      <c r="A58" s="91" t="s">
        <v>545</v>
      </c>
      <c r="B58" s="91">
        <v>31</v>
      </c>
      <c r="C58" s="130">
        <v>0.0055139836509592415</v>
      </c>
      <c r="D58" s="91" t="s">
        <v>496</v>
      </c>
      <c r="E58" s="91" t="b">
        <v>0</v>
      </c>
      <c r="F58" s="91" t="b">
        <v>0</v>
      </c>
      <c r="G58" s="91" t="b">
        <v>0</v>
      </c>
    </row>
    <row r="59" spans="1:7" ht="15">
      <c r="A59" s="91" t="s">
        <v>546</v>
      </c>
      <c r="B59" s="91">
        <v>31</v>
      </c>
      <c r="C59" s="130">
        <v>0.0055139836509592415</v>
      </c>
      <c r="D59" s="91" t="s">
        <v>496</v>
      </c>
      <c r="E59" s="91" t="b">
        <v>0</v>
      </c>
      <c r="F59" s="91" t="b">
        <v>0</v>
      </c>
      <c r="G59" s="91" t="b">
        <v>0</v>
      </c>
    </row>
    <row r="60" spans="1:7" ht="15">
      <c r="A60" s="91" t="s">
        <v>547</v>
      </c>
      <c r="B60" s="91">
        <v>22</v>
      </c>
      <c r="C60" s="130">
        <v>0.015936210225002672</v>
      </c>
      <c r="D60" s="91" t="s">
        <v>496</v>
      </c>
      <c r="E60" s="91" t="b">
        <v>0</v>
      </c>
      <c r="F60" s="91" t="b">
        <v>0</v>
      </c>
      <c r="G60" s="91" t="b">
        <v>0</v>
      </c>
    </row>
    <row r="61" spans="1:7" ht="15">
      <c r="A61" s="91" t="s">
        <v>548</v>
      </c>
      <c r="B61" s="91">
        <v>20</v>
      </c>
      <c r="C61" s="130">
        <v>0.01236906150013953</v>
      </c>
      <c r="D61" s="91" t="s">
        <v>496</v>
      </c>
      <c r="E61" s="91" t="b">
        <v>0</v>
      </c>
      <c r="F61" s="91" t="b">
        <v>0</v>
      </c>
      <c r="G61" s="91" t="b">
        <v>0</v>
      </c>
    </row>
    <row r="62" spans="1:7" ht="15">
      <c r="A62" s="91" t="s">
        <v>625</v>
      </c>
      <c r="B62" s="91">
        <v>8</v>
      </c>
      <c r="C62" s="130">
        <v>0.01231688401990836</v>
      </c>
      <c r="D62" s="91" t="s">
        <v>496</v>
      </c>
      <c r="E62" s="91" t="b">
        <v>0</v>
      </c>
      <c r="F62" s="91" t="b">
        <v>0</v>
      </c>
      <c r="G62" s="91" t="b">
        <v>0</v>
      </c>
    </row>
    <row r="63" spans="1:7" ht="15">
      <c r="A63" s="91" t="s">
        <v>628</v>
      </c>
      <c r="B63" s="91">
        <v>7</v>
      </c>
      <c r="C63" s="130">
        <v>0.011716957843447146</v>
      </c>
      <c r="D63" s="91" t="s">
        <v>496</v>
      </c>
      <c r="E63" s="91" t="b">
        <v>0</v>
      </c>
      <c r="F63" s="91" t="b">
        <v>0</v>
      </c>
      <c r="G63" s="91" t="b">
        <v>0</v>
      </c>
    </row>
    <row r="64" spans="1:7" ht="15">
      <c r="A64" s="91" t="s">
        <v>627</v>
      </c>
      <c r="B64" s="91">
        <v>7</v>
      </c>
      <c r="C64" s="130">
        <v>0.011716957843447146</v>
      </c>
      <c r="D64" s="91" t="s">
        <v>496</v>
      </c>
      <c r="E64" s="91" t="b">
        <v>0</v>
      </c>
      <c r="F64" s="91" t="b">
        <v>0</v>
      </c>
      <c r="G64" s="91" t="b">
        <v>0</v>
      </c>
    </row>
    <row r="65" spans="1:7" ht="15">
      <c r="A65" s="91" t="s">
        <v>626</v>
      </c>
      <c r="B65" s="91">
        <v>7</v>
      </c>
      <c r="C65" s="130">
        <v>0.011716957843447146</v>
      </c>
      <c r="D65" s="91" t="s">
        <v>496</v>
      </c>
      <c r="E65" s="91" t="b">
        <v>0</v>
      </c>
      <c r="F65" s="91" t="b">
        <v>0</v>
      </c>
      <c r="G65" s="91" t="b">
        <v>0</v>
      </c>
    </row>
    <row r="66" spans="1:7" ht="15">
      <c r="A66" s="91" t="s">
        <v>629</v>
      </c>
      <c r="B66" s="91">
        <v>6</v>
      </c>
      <c r="C66" s="130">
        <v>0.010972923245602102</v>
      </c>
      <c r="D66" s="91" t="s">
        <v>496</v>
      </c>
      <c r="E66" s="91" t="b">
        <v>0</v>
      </c>
      <c r="F66" s="91" t="b">
        <v>0</v>
      </c>
      <c r="G66" s="91" t="b">
        <v>0</v>
      </c>
    </row>
    <row r="67" spans="1:7" ht="15">
      <c r="A67" s="91" t="s">
        <v>630</v>
      </c>
      <c r="B67" s="91">
        <v>6</v>
      </c>
      <c r="C67" s="130">
        <v>0.010972923245602102</v>
      </c>
      <c r="D67" s="91" t="s">
        <v>496</v>
      </c>
      <c r="E67" s="91" t="b">
        <v>0</v>
      </c>
      <c r="F67" s="91" t="b">
        <v>0</v>
      </c>
      <c r="G67" s="91" t="b">
        <v>0</v>
      </c>
    </row>
    <row r="68" spans="1:7" ht="15">
      <c r="A68" s="91" t="s">
        <v>631</v>
      </c>
      <c r="B68" s="91">
        <v>5</v>
      </c>
      <c r="C68" s="130">
        <v>0.010060552311701113</v>
      </c>
      <c r="D68" s="91" t="s">
        <v>496</v>
      </c>
      <c r="E68" s="91" t="b">
        <v>0</v>
      </c>
      <c r="F68" s="91" t="b">
        <v>0</v>
      </c>
      <c r="G68" s="91" t="b">
        <v>0</v>
      </c>
    </row>
    <row r="69" spans="1:7" ht="15">
      <c r="A69" s="91" t="s">
        <v>634</v>
      </c>
      <c r="B69" s="91">
        <v>4</v>
      </c>
      <c r="C69" s="130">
        <v>0.008945756784620671</v>
      </c>
      <c r="D69" s="91" t="s">
        <v>496</v>
      </c>
      <c r="E69" s="91" t="b">
        <v>0</v>
      </c>
      <c r="F69" s="91" t="b">
        <v>0</v>
      </c>
      <c r="G69" s="91" t="b">
        <v>0</v>
      </c>
    </row>
    <row r="70" spans="1:7" ht="15">
      <c r="A70" s="91" t="s">
        <v>633</v>
      </c>
      <c r="B70" s="91">
        <v>4</v>
      </c>
      <c r="C70" s="130">
        <v>0.008945756784620671</v>
      </c>
      <c r="D70" s="91" t="s">
        <v>496</v>
      </c>
      <c r="E70" s="91" t="b">
        <v>0</v>
      </c>
      <c r="F70" s="91" t="b">
        <v>0</v>
      </c>
      <c r="G70" s="91" t="b">
        <v>0</v>
      </c>
    </row>
    <row r="71" spans="1:7" ht="15">
      <c r="A71" s="91" t="s">
        <v>632</v>
      </c>
      <c r="B71" s="91">
        <v>4</v>
      </c>
      <c r="C71" s="130">
        <v>0.008945756784620671</v>
      </c>
      <c r="D71" s="91" t="s">
        <v>496</v>
      </c>
      <c r="E71" s="91" t="b">
        <v>0</v>
      </c>
      <c r="F71" s="91" t="b">
        <v>0</v>
      </c>
      <c r="G71" s="91" t="b">
        <v>0</v>
      </c>
    </row>
    <row r="72" spans="1:7" ht="15">
      <c r="A72" s="91" t="s">
        <v>636</v>
      </c>
      <c r="B72" s="91">
        <v>4</v>
      </c>
      <c r="C72" s="130">
        <v>0.008945756784620671</v>
      </c>
      <c r="D72" s="91" t="s">
        <v>496</v>
      </c>
      <c r="E72" s="91" t="b">
        <v>0</v>
      </c>
      <c r="F72" s="91" t="b">
        <v>0</v>
      </c>
      <c r="G72" s="91" t="b">
        <v>0</v>
      </c>
    </row>
    <row r="73" spans="1:7" ht="15">
      <c r="A73" s="91" t="s">
        <v>637</v>
      </c>
      <c r="B73" s="91">
        <v>3</v>
      </c>
      <c r="C73" s="130">
        <v>0.007576947703800921</v>
      </c>
      <c r="D73" s="91" t="s">
        <v>496</v>
      </c>
      <c r="E73" s="91" t="b">
        <v>0</v>
      </c>
      <c r="F73" s="91" t="b">
        <v>0</v>
      </c>
      <c r="G73" s="91" t="b">
        <v>0</v>
      </c>
    </row>
    <row r="74" spans="1:7" ht="15">
      <c r="A74" s="91" t="s">
        <v>640</v>
      </c>
      <c r="B74" s="91">
        <v>3</v>
      </c>
      <c r="C74" s="130">
        <v>0.007576947703800921</v>
      </c>
      <c r="D74" s="91" t="s">
        <v>496</v>
      </c>
      <c r="E74" s="91" t="b">
        <v>0</v>
      </c>
      <c r="F74" s="91" t="b">
        <v>0</v>
      </c>
      <c r="G74" s="91" t="b">
        <v>0</v>
      </c>
    </row>
    <row r="75" spans="1:7" ht="15">
      <c r="A75" s="91" t="s">
        <v>559</v>
      </c>
      <c r="B75" s="91">
        <v>3</v>
      </c>
      <c r="C75" s="130">
        <v>0.007576947703800921</v>
      </c>
      <c r="D75" s="91" t="s">
        <v>496</v>
      </c>
      <c r="E75" s="91" t="b">
        <v>0</v>
      </c>
      <c r="F75" s="91" t="b">
        <v>0</v>
      </c>
      <c r="G75" s="91" t="b">
        <v>0</v>
      </c>
    </row>
    <row r="76" spans="1:7" ht="15">
      <c r="A76" s="91" t="s">
        <v>635</v>
      </c>
      <c r="B76" s="91">
        <v>3</v>
      </c>
      <c r="C76" s="130">
        <v>0.007576947703800921</v>
      </c>
      <c r="D76" s="91" t="s">
        <v>496</v>
      </c>
      <c r="E76" s="91" t="b">
        <v>0</v>
      </c>
      <c r="F76" s="91" t="b">
        <v>0</v>
      </c>
      <c r="G76" s="91" t="b">
        <v>0</v>
      </c>
    </row>
    <row r="77" spans="1:7" ht="15">
      <c r="A77" s="91" t="s">
        <v>639</v>
      </c>
      <c r="B77" s="91">
        <v>3</v>
      </c>
      <c r="C77" s="130">
        <v>0.007576947703800921</v>
      </c>
      <c r="D77" s="91" t="s">
        <v>496</v>
      </c>
      <c r="E77" s="91" t="b">
        <v>0</v>
      </c>
      <c r="F77" s="91" t="b">
        <v>0</v>
      </c>
      <c r="G77" s="91" t="b">
        <v>0</v>
      </c>
    </row>
    <row r="78" spans="1:7" ht="15">
      <c r="A78" s="91" t="s">
        <v>638</v>
      </c>
      <c r="B78" s="91">
        <v>3</v>
      </c>
      <c r="C78" s="130">
        <v>0.007576947703800921</v>
      </c>
      <c r="D78" s="91" t="s">
        <v>496</v>
      </c>
      <c r="E78" s="91" t="b">
        <v>0</v>
      </c>
      <c r="F78" s="91" t="b">
        <v>0</v>
      </c>
      <c r="G78" s="91" t="b">
        <v>0</v>
      </c>
    </row>
    <row r="79" spans="1:7" ht="15">
      <c r="A79" s="91" t="s">
        <v>641</v>
      </c>
      <c r="B79" s="91">
        <v>2</v>
      </c>
      <c r="C79" s="130">
        <v>0.0058665357796435814</v>
      </c>
      <c r="D79" s="91" t="s">
        <v>496</v>
      </c>
      <c r="E79" s="91" t="b">
        <v>0</v>
      </c>
      <c r="F79" s="91" t="b">
        <v>0</v>
      </c>
      <c r="G79" s="91" t="b">
        <v>0</v>
      </c>
    </row>
    <row r="80" spans="1:7" ht="15">
      <c r="A80" s="91" t="s">
        <v>647</v>
      </c>
      <c r="B80" s="91">
        <v>2</v>
      </c>
      <c r="C80" s="130">
        <v>0.0058665357796435814</v>
      </c>
      <c r="D80" s="91" t="s">
        <v>496</v>
      </c>
      <c r="E80" s="91" t="b">
        <v>0</v>
      </c>
      <c r="F80" s="91" t="b">
        <v>0</v>
      </c>
      <c r="G80" s="91" t="b">
        <v>0</v>
      </c>
    </row>
    <row r="81" spans="1:7" ht="15">
      <c r="A81" s="91" t="s">
        <v>649</v>
      </c>
      <c r="B81" s="91">
        <v>2</v>
      </c>
      <c r="C81" s="130">
        <v>0.0058665357796435814</v>
      </c>
      <c r="D81" s="91" t="s">
        <v>496</v>
      </c>
      <c r="E81" s="91" t="b">
        <v>0</v>
      </c>
      <c r="F81" s="91" t="b">
        <v>0</v>
      </c>
      <c r="G81" s="91" t="b">
        <v>0</v>
      </c>
    </row>
    <row r="82" spans="1:7" ht="15">
      <c r="A82" s="91" t="s">
        <v>648</v>
      </c>
      <c r="B82" s="91">
        <v>2</v>
      </c>
      <c r="C82" s="130">
        <v>0.0058665357796435814</v>
      </c>
      <c r="D82" s="91" t="s">
        <v>496</v>
      </c>
      <c r="E82" s="91" t="b">
        <v>0</v>
      </c>
      <c r="F82" s="91" t="b">
        <v>0</v>
      </c>
      <c r="G82" s="91" t="b">
        <v>0</v>
      </c>
    </row>
    <row r="83" spans="1:7" ht="15">
      <c r="A83" s="91" t="s">
        <v>644</v>
      </c>
      <c r="B83" s="91">
        <v>2</v>
      </c>
      <c r="C83" s="130">
        <v>0.0058665357796435814</v>
      </c>
      <c r="D83" s="91" t="s">
        <v>496</v>
      </c>
      <c r="E83" s="91" t="b">
        <v>0</v>
      </c>
      <c r="F83" s="91" t="b">
        <v>0</v>
      </c>
      <c r="G83" s="91" t="b">
        <v>0</v>
      </c>
    </row>
    <row r="84" spans="1:7" ht="15">
      <c r="A84" s="91" t="s">
        <v>643</v>
      </c>
      <c r="B84" s="91">
        <v>2</v>
      </c>
      <c r="C84" s="130">
        <v>0.0058665357796435814</v>
      </c>
      <c r="D84" s="91" t="s">
        <v>496</v>
      </c>
      <c r="E84" s="91" t="b">
        <v>0</v>
      </c>
      <c r="F84" s="91" t="b">
        <v>0</v>
      </c>
      <c r="G84" s="91" t="b">
        <v>0</v>
      </c>
    </row>
    <row r="85" spans="1:7" ht="15">
      <c r="A85" s="91" t="s">
        <v>642</v>
      </c>
      <c r="B85" s="91">
        <v>2</v>
      </c>
      <c r="C85" s="130">
        <v>0.0058665357796435814</v>
      </c>
      <c r="D85" s="91" t="s">
        <v>496</v>
      </c>
      <c r="E85" s="91" t="b">
        <v>0</v>
      </c>
      <c r="F85" s="91" t="b">
        <v>0</v>
      </c>
      <c r="G85" s="91" t="b">
        <v>0</v>
      </c>
    </row>
    <row r="86" spans="1:7" ht="15">
      <c r="A86" s="91" t="s">
        <v>553</v>
      </c>
      <c r="B86" s="91">
        <v>2</v>
      </c>
      <c r="C86" s="130">
        <v>0.0058665357796435814</v>
      </c>
      <c r="D86" s="91" t="s">
        <v>496</v>
      </c>
      <c r="E86" s="91" t="b">
        <v>0</v>
      </c>
      <c r="F86" s="91" t="b">
        <v>0</v>
      </c>
      <c r="G86" s="91" t="b">
        <v>0</v>
      </c>
    </row>
    <row r="87" spans="1:7" ht="15">
      <c r="A87" s="91" t="s">
        <v>646</v>
      </c>
      <c r="B87" s="91">
        <v>2</v>
      </c>
      <c r="C87" s="130">
        <v>0.0058665357796435814</v>
      </c>
      <c r="D87" s="91" t="s">
        <v>496</v>
      </c>
      <c r="E87" s="91" t="b">
        <v>0</v>
      </c>
      <c r="F87" s="91" t="b">
        <v>0</v>
      </c>
      <c r="G87" s="91" t="b">
        <v>0</v>
      </c>
    </row>
    <row r="88" spans="1:7" ht="15">
      <c r="A88" s="91" t="s">
        <v>645</v>
      </c>
      <c r="B88" s="91">
        <v>2</v>
      </c>
      <c r="C88" s="130">
        <v>0.0058665357796435814</v>
      </c>
      <c r="D88" s="91" t="s">
        <v>496</v>
      </c>
      <c r="E88" s="91" t="b">
        <v>0</v>
      </c>
      <c r="F88" s="91" t="b">
        <v>0</v>
      </c>
      <c r="G88" s="91" t="b">
        <v>0</v>
      </c>
    </row>
    <row r="89" spans="1:7" ht="15">
      <c r="A89" s="91" t="s">
        <v>550</v>
      </c>
      <c r="B89" s="91">
        <v>5</v>
      </c>
      <c r="C89" s="130">
        <v>0.011358066964390904</v>
      </c>
      <c r="D89" s="91" t="s">
        <v>497</v>
      </c>
      <c r="E89" s="91" t="b">
        <v>0</v>
      </c>
      <c r="F89" s="91" t="b">
        <v>0</v>
      </c>
      <c r="G89" s="91" t="b">
        <v>0</v>
      </c>
    </row>
    <row r="90" spans="1:7" ht="15">
      <c r="A90" s="91" t="s">
        <v>551</v>
      </c>
      <c r="B90" s="91">
        <v>3</v>
      </c>
      <c r="C90" s="130">
        <v>0.006814840178634541</v>
      </c>
      <c r="D90" s="91" t="s">
        <v>497</v>
      </c>
      <c r="E90" s="91" t="b">
        <v>0</v>
      </c>
      <c r="F90" s="91" t="b">
        <v>0</v>
      </c>
      <c r="G90" s="91" t="b">
        <v>0</v>
      </c>
    </row>
    <row r="91" spans="1:7" ht="15">
      <c r="A91" s="91" t="s">
        <v>552</v>
      </c>
      <c r="B91" s="91">
        <v>3</v>
      </c>
      <c r="C91" s="130">
        <v>0.006814840178634541</v>
      </c>
      <c r="D91" s="91" t="s">
        <v>497</v>
      </c>
      <c r="E91" s="91" t="b">
        <v>0</v>
      </c>
      <c r="F91" s="91" t="b">
        <v>0</v>
      </c>
      <c r="G91" s="91" t="b">
        <v>0</v>
      </c>
    </row>
    <row r="92" spans="1:7" ht="15">
      <c r="A92" s="91" t="s">
        <v>553</v>
      </c>
      <c r="B92" s="91">
        <v>3</v>
      </c>
      <c r="C92" s="130">
        <v>0.006814840178634541</v>
      </c>
      <c r="D92" s="91" t="s">
        <v>497</v>
      </c>
      <c r="E92" s="91" t="b">
        <v>0</v>
      </c>
      <c r="F92" s="91" t="b">
        <v>0</v>
      </c>
      <c r="G92" s="91" t="b">
        <v>0</v>
      </c>
    </row>
    <row r="93" spans="1:7" ht="15">
      <c r="A93" s="91" t="s">
        <v>554</v>
      </c>
      <c r="B93" s="91">
        <v>3</v>
      </c>
      <c r="C93" s="130">
        <v>0.006814840178634541</v>
      </c>
      <c r="D93" s="91" t="s">
        <v>497</v>
      </c>
      <c r="E93" s="91" t="b">
        <v>0</v>
      </c>
      <c r="F93" s="91" t="b">
        <v>0</v>
      </c>
      <c r="G93" s="91" t="b">
        <v>0</v>
      </c>
    </row>
    <row r="94" spans="1:7" ht="15">
      <c r="A94" s="91" t="s">
        <v>555</v>
      </c>
      <c r="B94" s="91">
        <v>3</v>
      </c>
      <c r="C94" s="130">
        <v>0.006814840178634541</v>
      </c>
      <c r="D94" s="91" t="s">
        <v>497</v>
      </c>
      <c r="E94" s="91" t="b">
        <v>0</v>
      </c>
      <c r="F94" s="91" t="b">
        <v>0</v>
      </c>
      <c r="G94" s="91" t="b">
        <v>0</v>
      </c>
    </row>
    <row r="95" spans="1:7" ht="15">
      <c r="A95" s="91" t="s">
        <v>556</v>
      </c>
      <c r="B95" s="91">
        <v>3</v>
      </c>
      <c r="C95" s="130">
        <v>0.006814840178634541</v>
      </c>
      <c r="D95" s="91" t="s">
        <v>497</v>
      </c>
      <c r="E95" s="91" t="b">
        <v>0</v>
      </c>
      <c r="F95" s="91" t="b">
        <v>0</v>
      </c>
      <c r="G95" s="91" t="b">
        <v>0</v>
      </c>
    </row>
    <row r="96" spans="1:7" ht="15">
      <c r="A96" s="91" t="s">
        <v>557</v>
      </c>
      <c r="B96" s="91">
        <v>3</v>
      </c>
      <c r="C96" s="130">
        <v>0.006814840178634541</v>
      </c>
      <c r="D96" s="91" t="s">
        <v>497</v>
      </c>
      <c r="E96" s="91" t="b">
        <v>0</v>
      </c>
      <c r="F96" s="91" t="b">
        <v>0</v>
      </c>
      <c r="G96" s="91" t="b">
        <v>0</v>
      </c>
    </row>
    <row r="97" spans="1:7" ht="15">
      <c r="A97" s="91" t="s">
        <v>558</v>
      </c>
      <c r="B97" s="91">
        <v>3</v>
      </c>
      <c r="C97" s="130">
        <v>0.006814840178634541</v>
      </c>
      <c r="D97" s="91" t="s">
        <v>497</v>
      </c>
      <c r="E97" s="91" t="b">
        <v>0</v>
      </c>
      <c r="F97" s="91" t="b">
        <v>0</v>
      </c>
      <c r="G97" s="91" t="b">
        <v>0</v>
      </c>
    </row>
    <row r="98" spans="1:7" ht="15">
      <c r="A98" s="91" t="s">
        <v>559</v>
      </c>
      <c r="B98" s="91">
        <v>2</v>
      </c>
      <c r="C98" s="130">
        <v>0.010946545296872043</v>
      </c>
      <c r="D98" s="91" t="s">
        <v>497</v>
      </c>
      <c r="E98" s="91" t="b">
        <v>0</v>
      </c>
      <c r="F98" s="91" t="b">
        <v>0</v>
      </c>
      <c r="G9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2019-10-13T09:51:53Z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