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<sst xmlns="http://schemas.openxmlformats.org/spreadsheetml/2006/main" count="5433" uniqueCount="1884">
  <si>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</si>
  <si>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</si>
  <si>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</si>
  <si>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</si>
  <si>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</si>
  <si>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</si>
  <si>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</si>
  <si>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</si>
  <si>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</si>
  <si>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</si>
  <si>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</si>
  <si>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</si>
  <si>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</si>
  <si>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</si>
  <si>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</si>
  <si>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</si>
  <si>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</si>
  <si>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</si>
  <si>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</si>
  <si>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</si>
  <si>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</si>
  <si>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</si>
  <si>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</si>
  <si>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</si>
  <si>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</si>
  <si>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</si>
  <si>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</si>
  <si>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</si>
  <si>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</si>
  <si>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</si>
  <si>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</si>
  <si>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</si>
  <si>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</si>
  <si>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</si>
  <si>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</si>
  <si>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</si>
  <si>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</si>
  <si>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</si>
  <si>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</si>
  <si>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</si>
  <si>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</si>
  <si>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</si>
  <si>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</si>
  <si>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</si>
  <si>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</si>
  <si>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</si>
  <si>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</si>
  <si>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</si>
  <si>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</si>
  <si>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</si>
  <si>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</si>
  <si>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</si>
  <si>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</si>
  <si>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</si>
  <si>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</si>
  <si>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</si>
  <si>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</si>
  <si>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</si>
  <si>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</si>
  <si>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</si>
  <si>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</si>
  <si>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</si>
  <si>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</si>
  <si>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</si>
  <si>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</si>
  <si>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</si>
  <si>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</si>
  <si>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</si>
  <si>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</si>
  <si>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</si>
  <si>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</si>
  <si>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</si>
  <si>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</si>
  <si>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</si>
  <si>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</si>
  <si>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</si>
  <si>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</si>
  <si>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</si>
  <si>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</si>
  <si>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</si>
  <si>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</si>
  <si>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</si>
  <si>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</si>
  <si>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</si>
  <si>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</si>
  <si>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</si>
  <si>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</si>
  <si>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</si>
  <si>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</si>
  <si>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</si>
  <si>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</si>
  <si>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</si>
  <si>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</si>
  <si>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</si>
  <si>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</si>
  <si>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</si>
  <si>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</si>
  <si>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</si>
  <si>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</si>
  <si>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</si>
  <si>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</si>
  <si>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</si>
  <si>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</si>
  <si>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</si>
  <si>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</si>
  <si>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</si>
  <si>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</si>
  <si>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</si>
  <si>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</si>
  <si>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</si>
  <si>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</si>
  <si>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</si>
  <si>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</si>
  <si>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</si>
  <si>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</si>
  <si>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</si>
  <si>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</si>
  <si>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</si>
  <si>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</si>
  <si>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</si>
  <si>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</si>
  <si>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</si>
  <si>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</si>
  <si>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</si>
  <si>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</si>
  <si>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</si>
  <si>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</si>
  <si>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</si>
  <si>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</si>
  <si>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</si>
  <si>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</si>
  <si>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</si>
  <si>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</si>
  <si>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</si>
  <si>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</si>
  <si>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</si>
  <si>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</si>
  <si>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</si>
  <si>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</si>
  <si>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</si>
  <si>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</si>
  <si>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</si>
  <si>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</si>
  <si>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</si>
  <si>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</si>
  <si>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</si>
  <si>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</si>
  <si>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</si>
  <si>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</si>
  <si>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</si>
  <si>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</si>
  <si>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</si>
  <si>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</si>
  <si>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</si>
  <si>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</si>
  <si>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</si>
  <si>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</si>
  <si>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</si>
  <si>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</si>
  <si>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</si>
  <si>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</si>
  <si>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</si>
  <si>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</si>
  <si>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</si>
  <si>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</si>
  <si>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</si>
  <si>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</si>
  <si>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</si>
  <si>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</si>
  <si>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</si>
  <si>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</si>
  <si>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</si>
  <si>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</si>
  <si>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</si>
  <si>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</si>
  <si>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</si>
  <si>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</si>
  <si>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</si>
  <si>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</si>
  <si>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</si>
  <si>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</si>
  <si>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</si>
  <si>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</si>
  <si>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</si>
  <si>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</si>
  <si>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</si>
  <si>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</si>
  <si>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</si>
  <si>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</si>
  <si>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</si>
  <si>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</si>
  <si>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</si>
  <si>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</si>
  <si>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</si>
  <si>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</si>
  <si>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</si>
  <si>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</si>
  <si>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</si>
  <si>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</si>
  <si>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</si>
  <si>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</si>
  <si>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</si>
  <si>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</si>
  <si>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</si>
  <si>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</si>
  <si>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</si>
  <si>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</si>
  <si>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</si>
  <si>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</si>
  <si>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</si>
  <si>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</si>
  <si>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</si>
  <si>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</si>
  <si>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</si>
  <si>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atomicsyzygy</t>
  </si>
  <si>
    <t>iradiotube</t>
  </si>
  <si>
    <t>alexprice0</t>
  </si>
  <si>
    <t>cerbb88</t>
  </si>
  <si>
    <t>adrparsons</t>
  </si>
  <si>
    <t>sunjay_kelkar</t>
  </si>
  <si>
    <t>occupysac247</t>
  </si>
  <si>
    <t>whale_eat_squid</t>
  </si>
  <si>
    <t>samasmith23</t>
  </si>
  <si>
    <t>cybil63169431</t>
  </si>
  <si>
    <t>jrshepard90</t>
  </si>
  <si>
    <t>cecycorrea</t>
  </si>
  <si>
    <t>littlebee88</t>
  </si>
  <si>
    <t>jemimag</t>
  </si>
  <si>
    <t>realfoxd</t>
  </si>
  <si>
    <t>ritzonthewar</t>
  </si>
  <si>
    <t>testefy_hd</t>
  </si>
  <si>
    <t>sheaffer117</t>
  </si>
  <si>
    <t>dudetheangerbu1</t>
  </si>
  <si>
    <t>grimisus1978</t>
  </si>
  <si>
    <t>raptorias</t>
  </si>
  <si>
    <t>miguelzig</t>
  </si>
  <si>
    <t>gamerscion</t>
  </si>
  <si>
    <t>animeknight99</t>
  </si>
  <si>
    <t>bubbles_gt</t>
  </si>
  <si>
    <t>blaugast</t>
  </si>
  <si>
    <t>adamo55f</t>
  </si>
  <si>
    <t>eduardogeneva</t>
  </si>
  <si>
    <t>firemaste13579</t>
  </si>
  <si>
    <t>steevisms</t>
  </si>
  <si>
    <t>hockeyspaz62</t>
  </si>
  <si>
    <t>dragnetizen</t>
  </si>
  <si>
    <t>lucifermartyr</t>
  </si>
  <si>
    <t>thekomradtom</t>
  </si>
  <si>
    <t>raislergaming</t>
  </si>
  <si>
    <t>whitney_skip</t>
  </si>
  <si>
    <t>thequartering</t>
  </si>
  <si>
    <t>nathanknox19</t>
  </si>
  <si>
    <t>eriatarrka</t>
  </si>
  <si>
    <t>jetterella</t>
  </si>
  <si>
    <t>mrdax30</t>
  </si>
  <si>
    <t>ursulams13</t>
  </si>
  <si>
    <t>allenzhu88</t>
  </si>
  <si>
    <t>nikos_17</t>
  </si>
  <si>
    <t>lizardunicorn</t>
  </si>
  <si>
    <t>rlivre</t>
  </si>
  <si>
    <t>dnascim78</t>
  </si>
  <si>
    <t>bahmiguel</t>
  </si>
  <si>
    <t>mdalessandrorj</t>
  </si>
  <si>
    <t>_kawen</t>
  </si>
  <si>
    <t>doublekillx</t>
  </si>
  <si>
    <t>dan_s_reis</t>
  </si>
  <si>
    <t>jenega43</t>
  </si>
  <si>
    <t>mauricelacerda</t>
  </si>
  <si>
    <t>augustakaiserin</t>
  </si>
  <si>
    <t>_matiassoares</t>
  </si>
  <si>
    <t>bicicreta</t>
  </si>
  <si>
    <t>bruno_olivera13</t>
  </si>
  <si>
    <t>odio_nao</t>
  </si>
  <si>
    <t>jarodkral</t>
  </si>
  <si>
    <t>nrthms1</t>
  </si>
  <si>
    <t>greatthorn</t>
  </si>
  <si>
    <t>nomelouco33</t>
  </si>
  <si>
    <t>cosmicbrave</t>
  </si>
  <si>
    <t>melloniesorens1</t>
  </si>
  <si>
    <t>porcosucks</t>
  </si>
  <si>
    <t>ryangirdusky</t>
  </si>
  <si>
    <t>crystallinewave</t>
  </si>
  <si>
    <t>spoonyboogie</t>
  </si>
  <si>
    <t>kenickienic</t>
  </si>
  <si>
    <t>yacy_search</t>
  </si>
  <si>
    <t>libdemfightbac</t>
  </si>
  <si>
    <t>ilhanmn</t>
  </si>
  <si>
    <t>malleynathan</t>
  </si>
  <si>
    <t>ghostlyonion</t>
  </si>
  <si>
    <t>jaweingarten</t>
  </si>
  <si>
    <t>down23bear</t>
  </si>
  <si>
    <t>timrlai</t>
  </si>
  <si>
    <t>codeability</t>
  </si>
  <si>
    <t>brexitblog_info</t>
  </si>
  <si>
    <t>randomqweo</t>
  </si>
  <si>
    <t>richard77501434</t>
  </si>
  <si>
    <t>modalsevenths</t>
  </si>
  <si>
    <t>klamping</t>
  </si>
  <si>
    <t>mattgaetz</t>
  </si>
  <si>
    <t>google</t>
  </si>
  <si>
    <t>andrewyang</t>
  </si>
  <si>
    <t>steveilknevil</t>
  </si>
  <si>
    <t>yangsdisciple</t>
  </si>
  <si>
    <t>youtube</t>
  </si>
  <si>
    <t>bizlutlerdidit</t>
  </si>
  <si>
    <t>potus</t>
  </si>
  <si>
    <t>gop</t>
  </si>
  <si>
    <t>realdonaldtrump</t>
  </si>
  <si>
    <t>brendal03778178</t>
  </si>
  <si>
    <t>rawstory</t>
  </si>
  <si>
    <t>jessesingal</t>
  </si>
  <si>
    <t>shutter_j</t>
  </si>
  <si>
    <t>adelehhaenel</t>
  </si>
  <si>
    <t>hyundai</t>
  </si>
  <si>
    <t>tweetnathanrich</t>
  </si>
  <si>
    <t>richardgrenell</t>
  </si>
  <si>
    <t>ostrov_a</t>
  </si>
  <si>
    <t>mroetten</t>
  </si>
  <si>
    <t>have_trouble</t>
  </si>
  <si>
    <t>baruchinha</t>
  </si>
  <si>
    <t>jennspolitics</t>
  </si>
  <si>
    <t>Mentions</t>
  </si>
  <si>
    <t>Replies to</t>
  </si>
  <si>
    <t>Retweet</t>
  </si>
  <si>
    <t>@kenickienic @SpoonyBoogie @crystallinewave @RyanGirdusky And if Google cost money?
Please show any clip where Carlin would be considered alt-right?</t>
  </si>
  <si>
    <t>@yacy_search The whole yacy network is under continuous siege by a bunch of alt-right assholes: this why Google painted them out with a broad brush.
We do want a People's search engine, and we don't want it overrun by Nazis.</t>
  </si>
  <si>
    <t>@libdemfightbac No Bimbo. Alt-Right honey trap - sounds like BoJo failed to get past first base to me - at UK taxpayers expense. Google her husbands 'complex past'. 'People'. 'Interests'. 'Convictions'.</t>
  </si>
  <si>
    <t>@Down23Bear @JAWeingarten @GhostlyOnion @MalleyNathan @IlhanMN You call it fake news yet you can't name one lie they've said. You've been so inundated with bullshit propaganda from alt-right sources that you are sadly misinformed. Do you have google? Learn how to use it and never expect me to do your homework for you. Hint: trump lies alot.</t>
  </si>
  <si>
    <t>If they claim they are deaf and they retweet stuff like this: https://t.co/Ii4XLnvjCd
Or RT known "alt-right" figures, run a blockchain on them: https://t.co/67ocEWIpyF
Fascists love to pretend they are marginalized.</t>
  </si>
  <si>
    <t>What's with the alt-right nazi fixation on "owning the libs" by doing things they probably would do on a regular day anyway?
- Gavin Mcinnis shoving a dildo up his arse live
- Eating steak... https://t.co/jgh7XChsV3</t>
  </si>
  <si>
    <t>Umm, maybe trigger laughter, lulz. How self deprecating will  these alt-right personalities get to amuse the left lulz. https://t.co/8UgwIF4VYX</t>
  </si>
  <si>
    <t>@timrlai @codeability Which one is alt-right?  I just downloaded it to check out and I see Bing, Google, DuckDuckGo, Qwant (French company, bing on the background?) and FrontPage (which is the default search engine in Tor?)</t>
  </si>
  <si>
    <t>...(something that even some of Green’s own followers spoke out against).
Furthermore, I recently learned from just a simple google search that Green also has a profile on Gab, which is a notorious Alt-Right Neo-Nazi “safe haven.” And to quoth Wikipedia: https://t.co/tcesBh8LAZ</t>
  </si>
  <si>
    <t>@Richard77501434 @randomqweo @brexitblog_info I really don't have to. Just Google it. I think the voting public in London have a fair idea as they don't focus on the conservative press or alt-right web sites</t>
  </si>
  <si>
    <t>@ModalSevenths It's because Google is an alt-right nazi sympathizing company who wants to keep the peaceful communists silent. Capitalism has truly failed humanity.</t>
  </si>
  <si>
    <t>@klamping @codeability I believe it's called Infogalactic. I obvs don't know much about it bc I'm not alt-right. All I had to know was that Brave is including it as a default for me to say fuck that shit. Just google "Brave alt-right" and you'll see more details / articles.</t>
  </si>
  <si>
    <t>@mattgaetz Remember when you invited a alt-right white nationalist to the State of the Union?
https://t.co/oRfZB33zjC</t>
  </si>
  <si>
    <t>Fake news and manipulation by alt-right publishers mean @Google's doing more to fight unreliable content &amp;gt; a handy guide to #YMYL and #EAT: https://t.co/CzxuFtR0x2 https://t.co/iRGqXSJ7IN</t>
  </si>
  <si>
    <t>@YangsDisciple @SteveilKnevil @YouTube @AndrewYang No shock, they're owned by Google, a company that treats Yang like he's alt-right algorithm-wise.</t>
  </si>
  <si>
    <t>Dealing with the pewdiepie smear in 1 hour and 19 minutes.  I will also address, I wish for the last time the "Jeremy Is Alt-Right" bullshit. Like I had to literally google what they even believe...that's how not alt-right I am.  Please share it when it goes live. :) see you soon</t>
  </si>
  <si>
    <t>@BizLutlerDidIt Point #2 that I've been looking at. These fake accounts LOVE pushing conspiracies. 
Also, there were Google searches emanating out of Mosc0w and St Pet3rsburg where they were looking up 8chan, alt-right, Daily Stormer, Alex Jones, Paul Joseph Watson, etc. Some examples below. https://t.co/f2M3CZzrPP</t>
  </si>
  <si>
    <t>@GOP @realDonaldTrump Where on Earth or Universe does these idiots get their alternative facts from? Our Party is damaged beyond all repair.This tweet has no credibility. Research for yourselves, GOOGLE, BING or SNOPES. Get the True Facts not alt-Right or alt-Left, both are fakenews like @POTUS &amp;amp; @GOP</t>
  </si>
  <si>
    <t>@RawStory @BrendaL03778178 I got one that beats this. Giuliani holding printouts from an alt-right blog claiming they were affidavits. Best thing you’ll google all day.</t>
  </si>
  <si>
    <t>8. Idaho is the most hateful state in the U.S. Whether it's actual hate groups, alt-right factions, or just prejudiced individuals, we LOVE to hate. Being a racial/religious minority in Idaho isn't safe, and with little diversity, is isolating. 
Source: https://t.co/AvEldToz1c</t>
  </si>
  <si>
    <t>@shutter_j @jessesingal Yes , morons don't understand that Google can decide that all Pepe frogs accounts are alt-right and cut them off the internet and delete their gmail. Or proclaim that Che Guevara is a symbol of terrorism, depending on the CEO's political opinions. "But they are a private company"</t>
  </si>
  <si>
    <t>@adelehhaenel You’re entitled to your opinion. There are valid reasons to dislike TLJ as well as any other film in the saga. Disliking it is fine, but review-bombing it the way alt-right groups did because they didn’t like the women or poc characters is stupid.
https://t.co/rDGSqxYzTG</t>
  </si>
  <si>
    <t>@TweetNathanRich @Hyundai @YouTube Meanwhile...........
The Alt-Right and those who openly support pan-European racism are crying butthurt about how Google and YT supposedly censors the far-right.</t>
  </si>
  <si>
    <t>Joking aside, the interesting thing about those pushing the 'Joker is dog-whistling to white supremacists' narrative, is that if they took 5 secs to Google what the main alt-right outlets say about the movie, they'd see they hate it even more than the mainstream critics. https://t.co/XHGp1MbfZL</t>
  </si>
  <si>
    <t>Google...using climate-neutral energy sources and recycled paper to give money to alt-right libertarian bunch of cunts like the Cato Institute.
https://t.co/naxGOTh5iy</t>
  </si>
  <si>
    <t>É impressionante que maioria esmagadora do Vale do Silício tem envolvimento direto e/ou indireto com ascensão da alt-right e Far-Right, com negacionismo climático, etc. 
o Google fez grandes contribuições para os negadores das mudanças climáticas. https://t.co/9P3psCTSkl</t>
  </si>
  <si>
    <t>@MRoetten @Ostrov_A @RichardGrenell I appreciate Mr. Ostrovsky's memento for the victims of this detestable alt-right antisemitic Neonazi. 
But how can you claim Germany doesn't report abt the victims? Google it - at least 10 different media report (bc of German law first names &amp;amp; initials of surnames). Vollpfosten!</t>
  </si>
  <si>
    <t>It’s really funny that @google likes to piss me off by advertising for the NRA and alt-right websites. Ironically, they occur when I am watching Noam Chomsky and Chris Hedges lectures.</t>
  </si>
  <si>
    <t>@have_trouble The left wants to desperately tie the "Alt-Right" to the right nice try they agree with the left more than the right https://t.co/lWEovA3V2Q</t>
  </si>
  <si>
    <t>@baruchinha e essa notícia do google defendendo publicamente a causa climática e nas sombras fazendo generosas doações a negacionistas climáticos? Ah, o flerte com a alt-right...
https://t.co/6zVN8hiHlf</t>
  </si>
  <si>
    <t>@JennsPolitics @realDonaldTrump So this all turns out to be Congress' fault? It sounds like you're repeating alt-right talking points again. This whole situation is horrible https://t.co/rFyesq1BXu</t>
  </si>
  <si>
    <t>If you google ‘alt-right haircut’ a picture of Porco Galliard appears in the image search results</t>
  </si>
  <si>
    <t>https://rationalwiki.org/wiki/Alt-right_glossary https://chrome.google.com/webstore/detail/twitter-block-chain/</t>
  </si>
  <si>
    <t>https://www.huffpost.com/entry/laura-ingraham-tries-to-drink-light-bulb-steak-to-trigger-liberals_n_5d73c962e4b0fde50c2740cd</t>
  </si>
  <si>
    <t>http://www.pnj.com/story/news/politics/2018/02/01/rep-matt-gaetz-under-fire-inviting-alt-right-white-nationalist-state-union/1086196001/</t>
  </si>
  <si>
    <t>https://www.thedrum.com/opinion/2019/10/07/no-nonsense-guide-using-ymyl-and-e-t-seo</t>
  </si>
  <si>
    <t>https://patch.com/idaho/boise/idaho-most-hateful-state-us-analysis-hate-map-shows</t>
  </si>
  <si>
    <t>https://www.gq.com/story/last-jedi-spam-rotten-tomatoes</t>
  </si>
  <si>
    <t>https://twitter.com/CSpan22/status/1182645065535119361</t>
  </si>
  <si>
    <t>https://www.theguardian.com/environment/2019/oct/11/google-contributions-climate-change-deniers</t>
  </si>
  <si>
    <t>https://www.washingtonexaminer.com/the-alt-right-is-not-truly-right</t>
  </si>
  <si>
    <t>https://amp.theguardian.com/environment/2019/oct/11/google-contributions-climate-change-deniers?CMP=share_btn_tw&amp;__twitter_impression=true</t>
  </si>
  <si>
    <t>https://twitter.com/guardian/status/1182546303739404288</t>
  </si>
  <si>
    <t>https://www.politico.com/news/2019/10/12/mattis-isis-resurge-trump-syria-045118</t>
  </si>
  <si>
    <t>rationalwiki.org google.com</t>
  </si>
  <si>
    <t>huffpost.com</t>
  </si>
  <si>
    <t>pnj.com</t>
  </si>
  <si>
    <t>thedrum.com</t>
  </si>
  <si>
    <t>patch.com</t>
  </si>
  <si>
    <t>gq.com</t>
  </si>
  <si>
    <t>twitter.com</t>
  </si>
  <si>
    <t>theguardian.com</t>
  </si>
  <si>
    <t>washingtonexaminer.com</t>
  </si>
  <si>
    <t>politico.com</t>
  </si>
  <si>
    <t>ymyl eat</t>
  </si>
  <si>
    <t>https://pbs.twimg.com/media/EGKg6lKW4AAZlF-.jpg</t>
  </si>
  <si>
    <t>https://pbs.twimg.com/media/EGRweraX0AAFi0c.jpg</t>
  </si>
  <si>
    <t>https://pbs.twimg.com/media/EGVfvtcW4AAjWth.jpg</t>
  </si>
  <si>
    <t>http://pbs.twimg.com/profile_images/1096457102896160768/qNyyq4GG_normal.jpg</t>
  </si>
  <si>
    <t>http://pbs.twimg.com/profile_images/1183209761711513600/NU56RloP_normal.jpg</t>
  </si>
  <si>
    <t>http://pbs.twimg.com/profile_images/1167082352788549632/tCIqsroi_normal.jpg</t>
  </si>
  <si>
    <t>http://pbs.twimg.com/profile_images/868986257644408832/8jvKBiZy_normal.jpg</t>
  </si>
  <si>
    <t>http://pbs.twimg.com/profile_images/1146073491059302401/wjNAAemk_normal.png</t>
  </si>
  <si>
    <t>http://pbs.twimg.com/profile_images/877210324092338176/6Sw0xbip_normal.jpg</t>
  </si>
  <si>
    <t>http://pbs.twimg.com/profile_images/517093665185861633/bBPZIhje_normal.jpeg</t>
  </si>
  <si>
    <t>http://pbs.twimg.com/profile_images/1118614618467737600/ZIMux6_n_normal.png</t>
  </si>
  <si>
    <t>http://pbs.twimg.com/profile_images/1010410680959168512/3zuNC571_normal.jpg</t>
  </si>
  <si>
    <t>http://pbs.twimg.com/profile_images/1129427673355345922/_OgS7kbk_normal.png</t>
  </si>
  <si>
    <t>http://pbs.twimg.com/profile_images/1075449090123608064/A6Icl54b_normal.jpg</t>
  </si>
  <si>
    <t>http://pbs.twimg.com/profile_images/975993468140040192/IbsKxHGr_normal.jpg</t>
  </si>
  <si>
    <t>http://pbs.twimg.com/profile_images/1108906893588598784/ph8Qa9l7_normal.png</t>
  </si>
  <si>
    <t>http://pbs.twimg.com/profile_images/997204211279409153/wktiRWaE_normal.jpg</t>
  </si>
  <si>
    <t>http://pbs.twimg.com/profile_images/1179272595557908480/ImAoXsub_normal.jpg</t>
  </si>
  <si>
    <t>http://pbs.twimg.com/profile_images/992499241170780160/koFHIfRO_normal.jpg</t>
  </si>
  <si>
    <t>http://pbs.twimg.com/profile_images/1180146798314344449/x96_HrTj_normal.jpg</t>
  </si>
  <si>
    <t>http://pbs.twimg.com/profile_images/1094569245520867328/z-6jx1gM_normal.jpg</t>
  </si>
  <si>
    <t>http://pbs.twimg.com/profile_images/1113538294527266816/P0fWIGGL_normal.png</t>
  </si>
  <si>
    <t>http://pbs.twimg.com/profile_images/378800000004015453/054fc0233a66d419a77d8c225e9354e4_normal.jpeg</t>
  </si>
  <si>
    <t>http://pbs.twimg.com/profile_images/1180256303387537408/RH5rjkAw_normal.jpg</t>
  </si>
  <si>
    <t>http://pbs.twimg.com/profile_images/747001480536821760/0tkw-yE3_normal.jpg</t>
  </si>
  <si>
    <t>http://pbs.twimg.com/profile_images/1104725429640929285/0T_K6SIL_normal.jpg</t>
  </si>
  <si>
    <t>http://pbs.twimg.com/profile_images/567218174471315458/ARtHwro8_normal.jpeg</t>
  </si>
  <si>
    <t>http://pbs.twimg.com/profile_images/1137089576911167488/Y6P3jU5Y_normal.png</t>
  </si>
  <si>
    <t>http://pbs.twimg.com/profile_images/1074509740330364929/q-Q5gG-Y_normal.jpg</t>
  </si>
  <si>
    <t>http://abs.twimg.com/sticky/default_profile_images/default_profile_normal.png</t>
  </si>
  <si>
    <t>http://pbs.twimg.com/profile_images/1131358251130478593/pAfdHII1_normal.jpg</t>
  </si>
  <si>
    <t>http://pbs.twimg.com/profile_images/636639515885629444/n_onQSXB_normal.jpg</t>
  </si>
  <si>
    <t>http://pbs.twimg.com/profile_images/1180787606663159808/w0rOVpfh_normal.jpg</t>
  </si>
  <si>
    <t>http://pbs.twimg.com/profile_images/872690454369796096/f8iHNMLZ_normal.jpg</t>
  </si>
  <si>
    <t>http://pbs.twimg.com/profile_images/1124780571631280135/vzV4AOKq_normal.jpg</t>
  </si>
  <si>
    <t>http://pbs.twimg.com/profile_images/1150727240763633667/QO5k_V61_normal.jpg</t>
  </si>
  <si>
    <t>http://pbs.twimg.com/profile_images/1057809236200247301/xu6asBj4_normal.jpg</t>
  </si>
  <si>
    <t>http://pbs.twimg.com/profile_images/1122272721407283200/rwx3PKGh_normal.jpg</t>
  </si>
  <si>
    <t>http://pbs.twimg.com/profile_images/1181010960120713216/AOVWBzVi_normal.jpg</t>
  </si>
  <si>
    <t>http://pbs.twimg.com/profile_images/1144052487667634177/ik4F8eus_normal.png</t>
  </si>
  <si>
    <t>http://pbs.twimg.com/profile_images/893644646982856705/ur0MRoaU_normal.jpg</t>
  </si>
  <si>
    <t>http://pbs.twimg.com/profile_images/1166117861854785537/HaAiGmP2_normal.jpg</t>
  </si>
  <si>
    <t>http://pbs.twimg.com/profile_images/1149862773909872641/uwt-7aS3_normal.png</t>
  </si>
  <si>
    <t>http://pbs.twimg.com/profile_images/1062486511051071489/9prTqD-k_normal.jpg</t>
  </si>
  <si>
    <t>http://pbs.twimg.com/profile_images/1163905033332805632/PQSeASmT_normal.jpg</t>
  </si>
  <si>
    <t>http://pbs.twimg.com/profile_images/1179815232472059904/LnRdUR5F_normal.png</t>
  </si>
  <si>
    <t>http://pbs.twimg.com/profile_images/1124023326656143360/CLS8o_jq_normal.jpg</t>
  </si>
  <si>
    <t>http://pbs.twimg.com/profile_images/1175519158970257409/cS5DbgWJ_normal.jpg</t>
  </si>
  <si>
    <t>http://pbs.twimg.com/profile_images/1099435842999857152/Oih8vzQ4_normal.png</t>
  </si>
  <si>
    <t>http://pbs.twimg.com/profile_images/1180949155381952512/oJLXAqax_normal.jpg</t>
  </si>
  <si>
    <t>http://pbs.twimg.com/profile_images/1103458295149486081/lD8E0o5U_normal.jpg</t>
  </si>
  <si>
    <t>http://pbs.twimg.com/profile_images/540612605111705601/j-zRT017_normal.jpeg</t>
  </si>
  <si>
    <t>http://pbs.twimg.com/profile_images/1109818728152215552/-SyJ6zAG_normal.png</t>
  </si>
  <si>
    <t>http://pbs.twimg.com/profile_images/1157452111900303360/9LHqBGuh_normal.jpg</t>
  </si>
  <si>
    <t>http://pbs.twimg.com/profile_images/1095176099066245120/w7NpPKkN_normal.jpg</t>
  </si>
  <si>
    <t>http://pbs.twimg.com/profile_images/1181544809049272320/WrHLyTsB_normal.jpg</t>
  </si>
  <si>
    <t>http://pbs.twimg.com/profile_images/1179254699578580994/6iKoHCUI_normal.jpg</t>
  </si>
  <si>
    <t>http://pbs.twimg.com/profile_images/1061982720119762945/1PBHcQs9_normal.jpg</t>
  </si>
  <si>
    <t>http://pbs.twimg.com/profile_images/1058226559058829312/d4vJ76QL_normal.jpg</t>
  </si>
  <si>
    <t>http://pbs.twimg.com/profile_images/1152259142536650754/bA7ZGnDu_normal.jpg</t>
  </si>
  <si>
    <t>http://pbs.twimg.com/profile_images/780674137266196480/huULQvJB_normal.jpg</t>
  </si>
  <si>
    <t>http://pbs.twimg.com/profile_images/111945955/leandro_new_normal.jpg</t>
  </si>
  <si>
    <t>http://pbs.twimg.com/profile_images/1180496766652882944/c4bHWv4D_normal.jpg</t>
  </si>
  <si>
    <t>http://pbs.twimg.com/profile_images/1155681860783132672/tjabAcZ0_normal.jpg</t>
  </si>
  <si>
    <t>http://pbs.twimg.com/profile_images/1043709843792523264/VkKwnHHa_normal.jpg</t>
  </si>
  <si>
    <t>http://pbs.twimg.com/profile_images/1143253246036905985/z9HiNBKZ_normal.png</t>
  </si>
  <si>
    <t>04:44:15</t>
  </si>
  <si>
    <t>14:38:41</t>
  </si>
  <si>
    <t>14:38:56</t>
  </si>
  <si>
    <t>15:10:51</t>
  </si>
  <si>
    <t>16:24:57</t>
  </si>
  <si>
    <t>21:18:31</t>
  </si>
  <si>
    <t>01:11:12</t>
  </si>
  <si>
    <t>17:40:28</t>
  </si>
  <si>
    <t>03:15:36</t>
  </si>
  <si>
    <t>10:25:35</t>
  </si>
  <si>
    <t>12:21:41</t>
  </si>
  <si>
    <t>16:20:44</t>
  </si>
  <si>
    <t>05:44:18</t>
  </si>
  <si>
    <t>13:00:54</t>
  </si>
  <si>
    <t>15:53:01</t>
  </si>
  <si>
    <t>22:47:56</t>
  </si>
  <si>
    <t>22:48:10</t>
  </si>
  <si>
    <t>22:51:53</t>
  </si>
  <si>
    <t>22:54:10</t>
  </si>
  <si>
    <t>22:57:22</t>
  </si>
  <si>
    <t>23:03:18</t>
  </si>
  <si>
    <t>23:06:01</t>
  </si>
  <si>
    <t>23:08:10</t>
  </si>
  <si>
    <t>23:22:56</t>
  </si>
  <si>
    <t>23:25:28</t>
  </si>
  <si>
    <t>23:32:13</t>
  </si>
  <si>
    <t>23:57:40</t>
  </si>
  <si>
    <t>00:53:36</t>
  </si>
  <si>
    <t>01:06:23</t>
  </si>
  <si>
    <t>02:11:24</t>
  </si>
  <si>
    <t>04:15:24</t>
  </si>
  <si>
    <t>06:26:18</t>
  </si>
  <si>
    <t>07:29:32</t>
  </si>
  <si>
    <t>10:32:14</t>
  </si>
  <si>
    <t>12:34:10</t>
  </si>
  <si>
    <t>15:13:50</t>
  </si>
  <si>
    <t>22:47:37</t>
  </si>
  <si>
    <t>15:54:27</t>
  </si>
  <si>
    <t>01:34:06</t>
  </si>
  <si>
    <t>07:36:34</t>
  </si>
  <si>
    <t>17:15:58</t>
  </si>
  <si>
    <t>19:19:11</t>
  </si>
  <si>
    <t>06:07:29</t>
  </si>
  <si>
    <t>13:22:47</t>
  </si>
  <si>
    <t>13:40:06</t>
  </si>
  <si>
    <t>20:09:51</t>
  </si>
  <si>
    <t>20:16:44</t>
  </si>
  <si>
    <t>20:17:12</t>
  </si>
  <si>
    <t>20:19:18</t>
  </si>
  <si>
    <t>20:20:27</t>
  </si>
  <si>
    <t>20:48:38</t>
  </si>
  <si>
    <t>20:57:15</t>
  </si>
  <si>
    <t>21:09:35</t>
  </si>
  <si>
    <t>21:11:45</t>
  </si>
  <si>
    <t>21:22:33</t>
  </si>
  <si>
    <t>21:35:59</t>
  </si>
  <si>
    <t>21:43:04</t>
  </si>
  <si>
    <t>23:24:48</t>
  </si>
  <si>
    <t>23:28:19</t>
  </si>
  <si>
    <t>02:53:48</t>
  </si>
  <si>
    <t>03:37:41</t>
  </si>
  <si>
    <t>10:53:42</t>
  </si>
  <si>
    <t>20:09:27</t>
  </si>
  <si>
    <t>18:02:51</t>
  </si>
  <si>
    <t>01:50:24</t>
  </si>
  <si>
    <t>04:07:21</t>
  </si>
  <si>
    <t>https://twitter.com/atomicsyzygy/status/1179980529581481984</t>
  </si>
  <si>
    <t>https://twitter.com/iradiotube/status/1180130121807585282</t>
  </si>
  <si>
    <t>https://twitter.com/alexprice0/status/1180130183925440512</t>
  </si>
  <si>
    <t>https://twitter.com/cerbb88/status/1180138216470597632</t>
  </si>
  <si>
    <t>https://twitter.com/adrparsons/status/1180156865390379010</t>
  </si>
  <si>
    <t>https://twitter.com/sunjay_kelkar/status/1180230744607789058</t>
  </si>
  <si>
    <t>https://twitter.com/occupysac247/status/1180289299058761728</t>
  </si>
  <si>
    <t>https://twitter.com/whale_eat_squid/status/1180538255751577600</t>
  </si>
  <si>
    <t>https://twitter.com/samasmith23/status/1180682995990183937</t>
  </si>
  <si>
    <t>https://twitter.com/cybil63169431/status/1180791201550626817</t>
  </si>
  <si>
    <t>https://twitter.com/jrshepard90/status/1180820420922093568</t>
  </si>
  <si>
    <t>https://twitter.com/cecycorrea/status/1180880580206043137</t>
  </si>
  <si>
    <t>https://twitter.com/littlebee88/status/1181082801967374337</t>
  </si>
  <si>
    <t>https://twitter.com/jemimag/status/1181192676831633408</t>
  </si>
  <si>
    <t>https://twitter.com/realfoxd/status/1181235994151899136</t>
  </si>
  <si>
    <t>https://twitter.com/ritzonthewar/status/1181340409957617664</t>
  </si>
  <si>
    <t>https://twitter.com/testefy_hd/status/1181340468757454849</t>
  </si>
  <si>
    <t>https://twitter.com/sheaffer117/status/1181341404330508290</t>
  </si>
  <si>
    <t>https://twitter.com/dudetheangerbu1/status/1181341976983199749</t>
  </si>
  <si>
    <t>https://twitter.com/grimisus1978/status/1181342782675308544</t>
  </si>
  <si>
    <t>https://twitter.com/raptorias/status/1181344276774637570</t>
  </si>
  <si>
    <t>https://twitter.com/miguelzig/status/1181344960706048000</t>
  </si>
  <si>
    <t>https://twitter.com/gamerscion/status/1181345502392180736</t>
  </si>
  <si>
    <t>https://twitter.com/animeknight99/status/1181349218201591808</t>
  </si>
  <si>
    <t>https://twitter.com/bubbles_gt/status/1181349854167097344</t>
  </si>
  <si>
    <t>https://twitter.com/blaugast/status/1181351553812316162</t>
  </si>
  <si>
    <t>https://twitter.com/adamo55f/status/1181357959693111296</t>
  </si>
  <si>
    <t>https://twitter.com/eduardogeneva/status/1181372033453740033</t>
  </si>
  <si>
    <t>https://twitter.com/firemaste13579/status/1181375250166091777</t>
  </si>
  <si>
    <t>https://twitter.com/steevisms/status/1181391611479150594</t>
  </si>
  <si>
    <t>https://twitter.com/hockeyspaz62/status/1181422819579715585</t>
  </si>
  <si>
    <t>https://twitter.com/dragnetizen/status/1181455759697166337</t>
  </si>
  <si>
    <t>https://twitter.com/lucifermartyr/status/1181471672702050306</t>
  </si>
  <si>
    <t>https://twitter.com/thekomradtom/status/1181517652361129989</t>
  </si>
  <si>
    <t>https://twitter.com/raislergaming/status/1181548337239068672</t>
  </si>
  <si>
    <t>https://twitter.com/whitney_skip/status/1181588520525152257</t>
  </si>
  <si>
    <t>https://twitter.com/thequartering/status/1181340329267609600</t>
  </si>
  <si>
    <t>https://twitter.com/nathanknox19/status/1181598740718739457</t>
  </si>
  <si>
    <t>https://twitter.com/eriatarrka/status/1181744614635692032</t>
  </si>
  <si>
    <t>https://twitter.com/jetterella/status/1181835833193578497</t>
  </si>
  <si>
    <t>https://twitter.com/mrdax30/status/1181981643856400389</t>
  </si>
  <si>
    <t>https://twitter.com/ursulams13/status/1182012649925746689</t>
  </si>
  <si>
    <t>https://twitter.com/allenzhu88/status/1182175799727681536</t>
  </si>
  <si>
    <t>https://twitter.com/nikos_17/status/1182647734702084096</t>
  </si>
  <si>
    <t>https://twitter.com/lizardunicorn/status/1182652094354018304</t>
  </si>
  <si>
    <t>https://twitter.com/rlivre/status/1182750176991162368</t>
  </si>
  <si>
    <t>https://twitter.com/dnascim78/status/1182751910341857280</t>
  </si>
  <si>
    <t>https://twitter.com/bahmiguel/status/1182752028780576773</t>
  </si>
  <si>
    <t>https://twitter.com/mdalessandrorj/status/1182752557682311169</t>
  </si>
  <si>
    <t>https://twitter.com/_kawen/status/1182752845889789958</t>
  </si>
  <si>
    <t>https://twitter.com/doublekillx/status/1182759938793398278</t>
  </si>
  <si>
    <t>https://twitter.com/dan_s_reis/status/1182762104480243713</t>
  </si>
  <si>
    <t>https://twitter.com/jenega43/status/1182765210303639557</t>
  </si>
  <si>
    <t>https://twitter.com/mauricelacerda/status/1182765753667330050</t>
  </si>
  <si>
    <t>https://twitter.com/augustakaiserin/status/1182768474675916802</t>
  </si>
  <si>
    <t>https://twitter.com/_matiassoares/status/1182771852655124480</t>
  </si>
  <si>
    <t>https://twitter.com/bicicreta/status/1182773638107451392</t>
  </si>
  <si>
    <t>https://twitter.com/bruno_olivera13/status/1182799240579485697</t>
  </si>
  <si>
    <t>https://twitter.com/odio_nao/status/1182800122473783297</t>
  </si>
  <si>
    <t>https://twitter.com/jarodkral/status/1182851834395971586</t>
  </si>
  <si>
    <t>https://twitter.com/nrthms1/status/1182862878241710081</t>
  </si>
  <si>
    <t>https://twitter.com/greatthorn/status/1182972605134974976</t>
  </si>
  <si>
    <t>https://twitter.com/nomelouco33/status/1182750078815166465</t>
  </si>
  <si>
    <t>https://twitter.com/cosmicbrave/status/1183080603421331456</t>
  </si>
  <si>
    <t>https://twitter.com/melloniesorens1/status/1183198266860507137</t>
  </si>
  <si>
    <t>https://twitter.com/porcosucks/status/1183232732312137729</t>
  </si>
  <si>
    <t>1179980529581481984</t>
  </si>
  <si>
    <t>1180130121807585282</t>
  </si>
  <si>
    <t>1180130183925440512</t>
  </si>
  <si>
    <t>1180138216470597632</t>
  </si>
  <si>
    <t>1180156865390379010</t>
  </si>
  <si>
    <t>1180230744607789058</t>
  </si>
  <si>
    <t>1180289299058761728</t>
  </si>
  <si>
    <t>1180538255751577600</t>
  </si>
  <si>
    <t>1180682995990183937</t>
  </si>
  <si>
    <t>1180791201550626817</t>
  </si>
  <si>
    <t>1180820420922093568</t>
  </si>
  <si>
    <t>1180880580206043137</t>
  </si>
  <si>
    <t>1181082801967374337</t>
  </si>
  <si>
    <t>1181192676831633408</t>
  </si>
  <si>
    <t>1181235994151899136</t>
  </si>
  <si>
    <t>1181340409957617664</t>
  </si>
  <si>
    <t>1181340468757454849</t>
  </si>
  <si>
    <t>1181341404330508290</t>
  </si>
  <si>
    <t>1181341976983199749</t>
  </si>
  <si>
    <t>1181342782675308544</t>
  </si>
  <si>
    <t>1181344276774637570</t>
  </si>
  <si>
    <t>1181344960706048000</t>
  </si>
  <si>
    <t>1181345502392180736</t>
  </si>
  <si>
    <t>1181349218201591808</t>
  </si>
  <si>
    <t>1181349854167097344</t>
  </si>
  <si>
    <t>1181351553812316162</t>
  </si>
  <si>
    <t>1181357959693111296</t>
  </si>
  <si>
    <t>1181372033453740033</t>
  </si>
  <si>
    <t>1181375250166091777</t>
  </si>
  <si>
    <t>1181391611479150594</t>
  </si>
  <si>
    <t>1181422819579715585</t>
  </si>
  <si>
    <t>1181455759697166337</t>
  </si>
  <si>
    <t>1181471672702050306</t>
  </si>
  <si>
    <t>1181517652361129989</t>
  </si>
  <si>
    <t>1181548337239068672</t>
  </si>
  <si>
    <t>1181588520525152257</t>
  </si>
  <si>
    <t>1181340329267609600</t>
  </si>
  <si>
    <t>1181598740718739457</t>
  </si>
  <si>
    <t>1181744614635692032</t>
  </si>
  <si>
    <t>1181835833193578497</t>
  </si>
  <si>
    <t>1181981643856400389</t>
  </si>
  <si>
    <t>1182012649925746689</t>
  </si>
  <si>
    <t>1182175799727681536</t>
  </si>
  <si>
    <t>1182647734702084096</t>
  </si>
  <si>
    <t>1182652094354018304</t>
  </si>
  <si>
    <t>1182750176991162368</t>
  </si>
  <si>
    <t>1182751910341857280</t>
  </si>
  <si>
    <t>1182752028780576773</t>
  </si>
  <si>
    <t>1182752557682311169</t>
  </si>
  <si>
    <t>1182752845889789958</t>
  </si>
  <si>
    <t>1182759938793398278</t>
  </si>
  <si>
    <t>1182762104480243713</t>
  </si>
  <si>
    <t>1182765210303639557</t>
  </si>
  <si>
    <t>1182765753667330050</t>
  </si>
  <si>
    <t>1182768474675916802</t>
  </si>
  <si>
    <t>1182771852655124480</t>
  </si>
  <si>
    <t>1182773638107451392</t>
  </si>
  <si>
    <t>1182799240579485697</t>
  </si>
  <si>
    <t>1182800122473783297</t>
  </si>
  <si>
    <t>1182851834395971586</t>
  </si>
  <si>
    <t>1182862878241710081</t>
  </si>
  <si>
    <t>1182972605134974976</t>
  </si>
  <si>
    <t>1182750078815166465</t>
  </si>
  <si>
    <t>1183080603421331456</t>
  </si>
  <si>
    <t>1183198266860507137</t>
  </si>
  <si>
    <t>1183232732312137729</t>
  </si>
  <si>
    <t>1179924642137624576</t>
  </si>
  <si>
    <t>1178770242379665411</t>
  </si>
  <si>
    <t>1180128548033568771</t>
  </si>
  <si>
    <t>1180135733002149888</t>
  </si>
  <si>
    <t>1180156477928902657</t>
  </si>
  <si>
    <t>1180483605237248001</t>
  </si>
  <si>
    <t>1180682977010946049</t>
  </si>
  <si>
    <t>1179662446446944257</t>
  </si>
  <si>
    <t>1180782295264813056</t>
  </si>
  <si>
    <t>1180879762153246720</t>
  </si>
  <si>
    <t>1180490929511247872</t>
  </si>
  <si>
    <t>1180825353633308677</t>
  </si>
  <si>
    <t>1180355966786772992</t>
  </si>
  <si>
    <t>1181577238162096128</t>
  </si>
  <si>
    <t>1181736791323348992</t>
  </si>
  <si>
    <t>1181835831264210944</t>
  </si>
  <si>
    <t>1181951926268649478</t>
  </si>
  <si>
    <t>1182002788810797056</t>
  </si>
  <si>
    <t>1169573960431747072</t>
  </si>
  <si>
    <t>1182627229899120642</t>
  </si>
  <si>
    <t>1182859784988418048</t>
  </si>
  <si>
    <t>1183186816876318721</t>
  </si>
  <si>
    <t>4339704434</t>
  </si>
  <si>
    <t>464025251</t>
  </si>
  <si>
    <t>703325232</t>
  </si>
  <si>
    <t>1169822342182256640</t>
  </si>
  <si>
    <t>842158495759781889</t>
  </si>
  <si>
    <t/>
  </si>
  <si>
    <t>16386197</t>
  </si>
  <si>
    <t>2579550805</t>
  </si>
  <si>
    <t>1169190285160697856</t>
  </si>
  <si>
    <t>1081137535135342593</t>
  </si>
  <si>
    <t>14643631</t>
  </si>
  <si>
    <t>58579942</t>
  </si>
  <si>
    <t>571207410</t>
  </si>
  <si>
    <t>23267768</t>
  </si>
  <si>
    <t>11134252</t>
  </si>
  <si>
    <t>16041234</t>
  </si>
  <si>
    <t>1482410155</t>
  </si>
  <si>
    <t>2928648858</t>
  </si>
  <si>
    <t>3317059067</t>
  </si>
  <si>
    <t>821760439247745024</t>
  </si>
  <si>
    <t>963453286568415233</t>
  </si>
  <si>
    <t>1150555669562445825</t>
  </si>
  <si>
    <t>1106187455282192384</t>
  </si>
  <si>
    <t>614800638</t>
  </si>
  <si>
    <t>en</t>
  </si>
  <si>
    <t>pt</t>
  </si>
  <si>
    <t>1182645065535119361</t>
  </si>
  <si>
    <t>1182546303739404288</t>
  </si>
  <si>
    <t>Twitter for Android</t>
  </si>
  <si>
    <t>Twitter Web App</t>
  </si>
  <si>
    <t>Facebook</t>
  </si>
  <si>
    <t>Twitter for iPhone</t>
  </si>
  <si>
    <t>TweetDeck</t>
  </si>
  <si>
    <t>Buffer</t>
  </si>
  <si>
    <t>Twitter Web Client</t>
  </si>
  <si>
    <t>Flamingo for Android</t>
  </si>
  <si>
    <t>twittbot.net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</si>
  <si>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</si>
  <si>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</si>
  <si>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</si>
  <si>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</si>
  <si>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</si>
  <si>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</si>
  <si>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</si>
  <si>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</si>
  <si>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</si>
  <si>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</si>
  <si>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</si>
  <si>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</si>
  <si>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</si>
  <si>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</si>
  <si>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</si>
  <si>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</si>
  <si>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</si>
  <si>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</si>
  <si>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</si>
  <si>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</si>
  <si>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</si>
  <si>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AtomAunt</t>
  </si>
  <si>
    <t>Ryan James Girdusky</t>
  </si>
  <si>
    <t>Kara Alexandra</t>
  </si>
  <si>
    <t>Woody</t>
  </si>
  <si>
    <t>_xD83C__xDF3B_ Kae_xD83C__xDF3B_</t>
  </si>
  <si>
    <t>IndyRadio</t>
  </si>
  <si>
    <t>YaCy Search Engine</t>
  </si>
  <si>
    <t>alex price</t>
  </si>
  <si>
    <t>LibDemFightBack #FBPE #StopBrexit #ClimateCrisis</t>
  </si>
  <si>
    <t>Evan Brown</t>
  </si>
  <si>
    <t>Ilhan Omar</t>
  </si>
  <si>
    <t>Nathan Mark O'Malley</t>
  </si>
  <si>
    <t>_xD83D__xDD78_️_xD83D__xDC7B_Ghostly Onion _xD83D__xDC7B__xD83D__xDD78_️</t>
  </si>
  <si>
    <t>J.A. Weingarten</t>
  </si>
  <si>
    <t>BearDown23</t>
  </si>
  <si>
    <t>Andrew Parsons</t>
  </si>
  <si>
    <t>Sunjay Kelkar</t>
  </si>
  <si>
    <t>James (Faygo) Clark</t>
  </si>
  <si>
    <t>a scary pile of moss</t>
  </si>
  <si>
    <t>Tim Lai _xD83D__xDC2C__xD83E__xDD87_</t>
  </si>
  <si>
    <t>E.J. Mason _xD83D__xDD1C_ A11yTo &amp; CascadiaJS</t>
  </si>
  <si>
    <t>Dr. Rorschach Hound</t>
  </si>
  <si>
    <t>Cybil</t>
  </si>
  <si>
    <t>Voice of Reason</t>
  </si>
  <si>
    <t>Seb Beckett</t>
  </si>
  <si>
    <t>Rick C YNWA</t>
  </si>
  <si>
    <t>Shepard</t>
  </si>
  <si>
    <t>Destiny-chan_xD83D__xDC96_</t>
  </si>
  <si>
    <t>Panic! At the VSCO</t>
  </si>
  <si>
    <t>Kevin Lamping</t>
  </si>
  <si>
    <t>Stephanie</t>
  </si>
  <si>
    <t>Matt Gaetz</t>
  </si>
  <si>
    <t>Jemima Gibbons _xD83D__xDE48_</t>
  </si>
  <si>
    <t>Google</t>
  </si>
  <si>
    <t>Fox #SavePaceAndSpace Doucette_xD83C__xDFC0__xD83C__xDF73__xD83E__xDD53__xD83E__xDD5E_</t>
  </si>
  <si>
    <t>Andrew Yang_xD83E__xDDE2_</t>
  </si>
  <si>
    <t>Marquis l'Exil</t>
  </si>
  <si>
    <t>Yang's Disciple</t>
  </si>
  <si>
    <t>YouTube</t>
  </si>
  <si>
    <t>Ritzon</t>
  </si>
  <si>
    <t>TheQuartering</t>
  </si>
  <si>
    <t>TESTEFY-HD</t>
  </si>
  <si>
    <t>Andrew Sheaffer</t>
  </si>
  <si>
    <t>The Anger Budgie</t>
  </si>
  <si>
    <t>Elmorte Martin</t>
  </si>
  <si>
    <t>‏Ethan V.❌_xD83D__xDC38__xD83D__xDC4C__xD83C__xDFFF__xD83D__xDC4D__xD83C__xDFFF_</t>
  </si>
  <si>
    <t>Miguel Zigabarra</t>
  </si>
  <si>
    <t>Nick</t>
  </si>
  <si>
    <t>AnimeKnight99 [AK99]</t>
  </si>
  <si>
    <t>Bubbles GT _xD83D__xDE37_ _xD83C__xDDED__xD83C__xDDF0_</t>
  </si>
  <si>
    <t>Refvgee</t>
  </si>
  <si>
    <t>Wayword Dawn</t>
  </si>
  <si>
    <t>Eduardo Geneva</t>
  </si>
  <si>
    <t>D</t>
  </si>
  <si>
    <t>Steevin</t>
  </si>
  <si>
    <t>H_xD83C__xDFAE_CKEYSPAZ62</t>
  </si>
  <si>
    <t>The Dragnet News</t>
  </si>
  <si>
    <t>Biz Lutler</t>
  </si>
  <si>
    <t>Lucifer Martyr</t>
  </si>
  <si>
    <t>Komrad Tom</t>
  </si>
  <si>
    <t>RaislerGaming</t>
  </si>
  <si>
    <t>Skip Whitney</t>
  </si>
  <si>
    <t>President Trump</t>
  </si>
  <si>
    <t>GOP</t>
  </si>
  <si>
    <t>Donald J. Trump</t>
  </si>
  <si>
    <t>Nathan Knox</t>
  </si>
  <si>
    <t>Pavlov's Lore</t>
  </si>
  <si>
    <t>Brenda Lawrence</t>
  </si>
  <si>
    <t>Raw Story</t>
  </si>
  <si>
    <t>Celestial Queer Genocide</t>
  </si>
  <si>
    <t>Trolly O'Catson _xD83D__xDE0E_</t>
  </si>
  <si>
    <t>Jesse Singal</t>
  </si>
  <si>
    <t>Naomi Barton</t>
  </si>
  <si>
    <t>Ursula MS _xD83C__xDFF9_</t>
  </si>
  <si>
    <t>_xD83D__xDD25__xD83D__xDDBC_sabrina_xD83D__xDDBC__xD83D__xDD25_</t>
  </si>
  <si>
    <t>Allen Zhu</t>
  </si>
  <si>
    <t>Hyundai USA</t>
  </si>
  <si>
    <t>Nathan Rich 火锅大王</t>
  </si>
  <si>
    <t>Nikos Sotirakopoulos</t>
  </si>
  <si>
    <t>Florian Koebisch</t>
  </si>
  <si>
    <t>Radical Livre</t>
  </si>
  <si>
    <t>.</t>
  </si>
  <si>
    <t>dnascim</t>
  </si>
  <si>
    <t>Mad Watcher</t>
  </si>
  <si>
    <t>Unmatched Modéstia (Marco D'Alessandro)</t>
  </si>
  <si>
    <t>Kwárapixuna</t>
  </si>
  <si>
    <t>?????</t>
  </si>
  <si>
    <t>Daniel Reis</t>
  </si>
  <si>
    <t>jenny</t>
  </si>
  <si>
    <t>Maurício Lacerda</t>
  </si>
  <si>
    <t>Kaiserin Augusta</t>
  </si>
  <si>
    <t>Richard Grenell</t>
  </si>
  <si>
    <t>Arsen Ostrovsky</t>
  </si>
  <si>
    <t>Matthias Rötten</t>
  </si>
  <si>
    <t>Matias Soares ☭_xD83C__xDDEA__xD83C__xDDE8_✊_xD83C__xDFFD_</t>
  </si>
  <si>
    <t>maldição de cassandra (///)</t>
  </si>
  <si>
    <t>Brunão_xD83C__xDFF4__xD83D__xDEA9_</t>
  </si>
  <si>
    <t>DEMOCRACIA</t>
  </si>
  <si>
    <t>Jarod _xD83C__xDF39_</t>
  </si>
  <si>
    <t>Matthew Holley</t>
  </si>
  <si>
    <t>Hell-Harrowing Heretic Σ (大天狗 דָּן अचल ᚠᛁᛞᚨᚱ 金丹)</t>
  </si>
  <si>
    <t>leandro augusto</t>
  </si>
  <si>
    <t>Tigresa de Bengala</t>
  </si>
  <si>
    <t>Raisa</t>
  </si>
  <si>
    <t>Malevolent Mel _xD83D__xDC7B__xD83C__xDF83_</t>
  </si>
  <si>
    <t>Jennifer</t>
  </si>
  <si>
    <t>Porco Facts</t>
  </si>
  <si>
    <t>Inside every cynical person, there is a disappointed idealist - George Carlin</t>
  </si>
  <si>
    <t>Native New Yorker.  
Sign up for my newsletter on National Populism here:
https://t.co/3qFWVWiHHw</t>
  </si>
  <si>
    <t>Pseudo-writer. Technology fan. Video games sometimes.  Internet drama. 20-something female (despite the helmet)</t>
  </si>
  <si>
    <t>Me on the Internet. NSFW R-18. Intended for mature audiences. Viewer discretion is advised.</t>
  </si>
  <si>
    <t>whatever farm animal of war lana</t>
  </si>
  <si>
    <t>This is only a test. Didn't you guess? radiocron dot net
   Photo: independent dot co dot uk</t>
  </si>
  <si>
    <t>YaCy is free software for uncensorable, untraceable search engines and freedom of information. Download YaCy and start your own search portal..</t>
  </si>
  <si>
    <t>Public spirited individual who just wants the best outcome for everyone... worried we are wandering into very dangerous territory.</t>
  </si>
  <si>
    <t>Lib Dem members for #libdemfightback - #FinalSayforAll #PeoplesVote #ExitfromBrexit #RevokeArticle50 #FBPE #WATON _xD83D__xDD36_ #VoidFrauderendum #BinHS2 #Climatecrisis</t>
  </si>
  <si>
    <t>Mom, Refugee, Intersectional Feminist, 2017 Top Angler of the Governor's Fishing Opener and Congresswoman for #MN05. Join me _xD83D__xDC47__xD83C__xDFFD_</t>
  </si>
  <si>
    <t>believer. photographer. musician. history nerd.</t>
  </si>
  <si>
    <t>_xD83D__xDE0B__xD83C__xDF08_Just a nerdy lesbian playing with fire._xD83D__xDD25_  35 | She/her | Cisgender |  ♐️</t>
  </si>
  <si>
    <t>Historian, lit scholar, humanist, professor enamoured of facts. Author of _Sharing the Past_ (UTP 2019). Thoughts my own. RTs not endorsements. Listen to Greta.</t>
  </si>
  <si>
    <t>ASL Deaf  Aspiring doc filmmaker. Advocates for people accessing info in their own language(s). They/them.</t>
  </si>
  <si>
    <t>Occupy Sacramento 24/7 #occsac247</t>
  </si>
  <si>
    <t>koalaty human (he/him). unstaged changes. SRE @github</t>
  </si>
  <si>
    <t>Web designer/developer, _xD83D__xDC68_‍_xD83D__xDCBB_ illustrator/cartoonist, _xD83D__xDC68_‍_xD83C__xDFA8_ + student _xD83D__xDE4B_‍♂️. Sass, _xD83D__xDC18_ PHP, _xD83D__xDC0D_ Python, ☕ JS. https://t.co/h4IxIYLYdk _xD83D__xDCE7_ Email: timlaicodes[at]gmail[dot]com</t>
  </si>
  <si>
    <t>Web #a11y specialist &amp; disabled person. Storyteller trapped in a tech person's body.
Avatar by @shannonsketches.
Pronouns: they/them.</t>
  </si>
  <si>
    <t>History major/avid comic book reader and reviewer! Anime and Star Wars fan! Nerd with Asperger’s Syndrome!</t>
  </si>
  <si>
    <t>No nonsense informed comment on #Brexit and UK politics. Correcting Remoaners &amp; battling the Britain-haters. For my articles visit https://t.co/mSoqErY3Ts</t>
  </si>
  <si>
    <t>On twitter because my best mate is. Dont really have a political allegiance but think Jezza and Labour are scarrryyy _xD83E__xDD20_ RB Economy</t>
  </si>
  <si>
    <t>Political Hot Takes | Free Speech | UBI |
 Democracy | Technology
https://t.co/i05jJkLVji</t>
  </si>
  <si>
    <t>Spoiler of all things.
I will randomly post spoilers of all known media on this account, beware.</t>
  </si>
  <si>
    <t>_xD83D__xDC69__xD83C__xDFFB_‍_xD83D__xDCBB_ Software Engineer. #LatinxTechTwitter. Python, Ruby #coder. Loves #wrestling, #karaoke, #dinosaurs. Pronouns: She/Her.</t>
  </si>
  <si>
    <t>Front-end Engineer &amp; Tester. I have an online course at https://t.co/AgO4c2ZnHy and I do videos at https://t.co/WX6flUsZ8e</t>
  </si>
  <si>
    <t>Mom, Wife, and Software Engineer</t>
  </si>
  <si>
    <t>Florida man proudly serving the First District in Congress. “He’s a machine...handsome and going places” says @realDonaldTrump #OpenGaetz</t>
  </si>
  <si>
    <t>Head of engagement @DesignClub / social media / content strategy / #techmums #oneteamgov ❤️ / #MonkeysWithTypewriters book + blog / #ABeachWithWiFi blog _xD83C__xDFDD_️</t>
  </si>
  <si>
    <t>#HeyGoogle</t>
  </si>
  <si>
    <t>That guy who runs Pace and Space. #Pacers fan. _xD83D__xDC09_enthusiast. Nordic pagan. #StickToSports. Friends don't let friends consume prolefeed. Views mine.</t>
  </si>
  <si>
    <t>2020 US Presidential Candidate (D). Entrepreneur &amp; Founder of @venture4america My book: https://t.co/TLcOiHDrTR Join the campaign here: https://t.co/phur3ya6AG</t>
  </si>
  <si>
    <t>#ISupportYang Gemini | ENTP Lets not focus on identity politics. Let's work on the real underlying issues that effect us all. #HumanityFirst #SonOfAPeanutFarmer</t>
  </si>
  <si>
    <t>I want to love America. I really do. I believe that @AndrewYang's policies will lead to a country that all of us will love. #YangGang #YangGangLove https://t.co/LOVXNrlmBd</t>
  </si>
  <si>
    <t>Like and subscribe.</t>
  </si>
  <si>
    <t>Internet Beard, Bullshit Watchdog TheQuartering@Gmail.com SubscribeStar: https://t.co/kPLhnHueUq</t>
  </si>
  <si>
    <t>PC Gaming Enthusiast | https://t.co/713NYQsyoo | Trophy Fish Hunter | #FandomMenace | #MAGA | Fan of the GREATEST Football Team in the Land - @NDFootball</t>
  </si>
  <si>
    <t>A real man doesn't love a million girls. He loves one girl in a million ways and thanks God everyday for her</t>
  </si>
  <si>
    <t>Slav, birb, Raimisexual. I will offend you. Your Welcome.
I like the DMC series a lot so expect the overuse of Vergil memes. Again your welcome.</t>
  </si>
  <si>
    <t>#MAGA #AmericaFirst Former US Army EOD, 10 yrs. Love my @POTUS Never gonna give you up. Advocate of @infowars #CivicNationalist #TrumpTrain #NotABot</t>
  </si>
  <si>
    <t>A husband. A gamer. A dad. Just a cool guy making friends. I can agree to disagree.</t>
  </si>
  <si>
    <t>Pronouns in your bio means your opinions don't matter. very Libertarian. kinda AnCap @GunOwners is better than the @NRA
#Amash2020</t>
  </si>
  <si>
    <t>Konami code↑↑ ↓↓ ←→ ←→ [B] [A] [Start]
you can also find me on Facebook and YouTube
Facebook Page: https://t.co/98ouwcbqZN
YouTube: https://t.co/fnBCYyCYsM</t>
  </si>
  <si>
    <t>There is no understanding Bubbles logic.
Cake I like cake
And energy drinks
And banging tunes
T,M2F</t>
  </si>
  <si>
    <t>"Too radical for moderates, too moderate for the far-right."
Center-Left, Paleoconservatist, Classical liberal. Anti-Politically correct, and Anti-war.</t>
  </si>
  <si>
    <t>mostly for just memes and junk so don’t even bother following.</t>
  </si>
  <si>
    <t>3 hitmarkers and they still don't die!</t>
  </si>
  <si>
    <t>News. Shrewd analysis. You never know what might just show up in the net today.  You can support The Dragnet News at https://t.co/JYMZh8VQL0</t>
  </si>
  <si>
    <t>Producer, Director, Writer. Voracious Pupil of Social Psychology. Democrat. Humanist. Yogi. Foodie. Coffee snob. INFJ-A. Opinions are my own.</t>
  </si>
  <si>
    <t>I'd love for you to follow me and subscribe to my YouTube channel, I put a lot of effort in my commentary and I'm trying to get better at it.</t>
  </si>
  <si>
    <t>I like AK's and other guns, cats, food, games, and books</t>
  </si>
  <si>
    <t>Being Human, Republican 1967, not the Party of Lying Donald John Trump. American living in the United Kingdom</t>
  </si>
  <si>
    <t>45th President of the United States of America, @realDonaldTrump. Tweets archived: https://t.co/eVVzoBb3Zr</t>
  </si>
  <si>
    <t>Sign up to get official updates from the Republican National Committee⬇️</t>
  </si>
  <si>
    <t>45th President of the United States of America_xD83C__xDDFA__xD83C__xDDF8_</t>
  </si>
  <si>
    <t>private investigator, tattoos, avid reader, sensible guns, Trump/Russia is my hobby, SDNY/EDVA • ⚖️ • im_xD83C__xDF51_ • my tweets ≠ those of my employer</t>
  </si>
  <si>
    <t>#TheResistance! #BlueWave2020 #VoteBlue!</t>
  </si>
  <si>
    <t>The official Twitter of http://t.co/HJOFeYodXw</t>
  </si>
  <si>
    <t>Just wait for the afterlife _xD83D__xDE4F_</t>
  </si>
  <si>
    <t>WORK - FREEDOM - FAMILY
Pro: Capitalism, Free Speech, Entrepreneurship, Right to self-defense, Family, MEMES, doers
Anti: PC, Socialism/Communism, entitlement</t>
  </si>
  <si>
    <t>Writing a book for @fsgbooks. Contributing writer/former staffer, @NYMag - jesse.singal@nymag.com (email is best for contacting me). Did you read the article???</t>
  </si>
  <si>
    <t>We don't read and write because it's cute. We read and write because we're human, and the human race is full of passion.</t>
  </si>
  <si>
    <t>_xD83C__xDDF5__xD83C__xDDF7_ _xD83C__xDDFB__xD83C__xDDEA_ _xD83C__xDDE9__xD83C__xDDEA_ _xD83C__xDDFA__xD83C__xDDF8_ I write politics &amp; pop culture for PantherNOW. Love movies &amp; Taylor Swift. Ava DuVernay liked one of my tweets once.</t>
  </si>
  <si>
    <t>23 | lesbian | portrait de la jeune fille en feu | adèle haenel, noémie merlant and céline sciamma gave me my rights | page 28</t>
  </si>
  <si>
    <t>#BetterDrivesUs</t>
  </si>
  <si>
    <t>Author, CTO, Content creator. | YouTube: https://t.co/Y7jukpccSc  | SubscribeStar: https://t.co/e4iEqhBkyg</t>
  </si>
  <si>
    <t>Politics, ideas, basketball. Social Sciences lecturer, York St John University.'The uncontested absurdities of today are the accepted slogans of tomorrow'</t>
  </si>
  <si>
    <t>VFX Artist, Lizard man &amp; proud worshipper of the horned rat.</t>
  </si>
  <si>
    <t>Fraco, desdentado e feio, pele e osso simplesmente, quase sem recheio</t>
  </si>
  <si>
    <t>Um tiozão retuiteiro.</t>
  </si>
  <si>
    <t>Circulando, meliante.</t>
  </si>
  <si>
    <t>Esta é a minha vida: https://t.co/D9tJSkk7SN</t>
  </si>
  <si>
    <t>Em construção.</t>
  </si>
  <si>
    <t>pretty good at bad decisions (ela/dela)</t>
  </si>
  <si>
    <t>Doente de Brasil</t>
  </si>
  <si>
    <t>.developer
.ux‑designer
.thought‑criminal
.open‑sourcerer</t>
  </si>
  <si>
    <t>_xD83C__xDF0A_Resisting the maniac in the WH. We had one 75 yrs ago, that's enough. Never again! Pro-_xD83D__xDD2F_. Love dogs, cats &amp; intelligent people. Cineaste (Jules et Jim).</t>
  </si>
  <si>
    <t>I’m stronger after cancer. my dog runs my life. imperfect follower of Christ. https://t.co/danITSml3j</t>
  </si>
  <si>
    <t>Int’l Lawyer, Political Analyst, Digital Expert ⬇️ Focus: #MidEast &amp; #Israel _xD83C__xDDEE__xD83C__xDDF1_, #HumanRights ⚖️, #DigitalDiplomacy _xD83D__xDCF2_, #Innovation _xD83D__xDCA1_, #Food_xD83C__xDF74_. My O’s, RT≠E</t>
  </si>
  <si>
    <t>Esquerda Radical ✊_xD83C__xDFFB_|Nordestino da Paraíba_xD83D__xDCCD_</t>
  </si>
  <si>
    <t>Minha linha espiritual é dar voadora em otário que se acha malandro</t>
  </si>
  <si>
    <t>chefe comunista, crítico de futebol em Bangu, fã de cantadores de feira, assaltante de bancos, guerrilheiro, grande apreciador de batidas de limão.
ele/dele</t>
  </si>
  <si>
    <t>Paz, Amor, Igualdade, Democracia, Resistência.</t>
  </si>
  <si>
    <t>UNI, φMA, Entertainment Management Major, (he,him)</t>
  </si>
  <si>
    <t>"Above all, we should bear in mind that our liberty is not an end in itself; it is a means to win respect for human dignity for all classes of our society." HGR</t>
  </si>
  <si>
    <t>I'm a normal guy with a katana.... =)</t>
  </si>
  <si>
    <t>Entusiasta da expressão "eita"</t>
  </si>
  <si>
    <t>Futura cientista social. Escritora em processo. Militante. Seguimos resistindo.</t>
  </si>
  <si>
    <t>Registered Independent. What the &amp;#@$ happened to the GOP? _xD83D__xDC97_ baseball, hockey, reading, dogs, meaningful dialogue, sarcasm</t>
  </si>
  <si>
    <t>I♡America! I support POTUS Trump! Vote Red!
#MAGA #KAG #ProLife #2A #PATRIOT retired RN, disabled but still kicking (well not really kicking, but fighting!)</t>
  </si>
  <si>
    <t>Porco Galliard sucks. Did you know that Porco is a Portuguese and Italian word that translates to "pig" or "filthy"?</t>
  </si>
  <si>
    <t>United States</t>
  </si>
  <si>
    <t>New York City</t>
  </si>
  <si>
    <t>Texas</t>
  </si>
  <si>
    <t>L'île inconnue</t>
  </si>
  <si>
    <t>The World Community.</t>
  </si>
  <si>
    <t>United Kingdom</t>
  </si>
  <si>
    <t>Ontario, Canada</t>
  </si>
  <si>
    <t>Minneapolis</t>
  </si>
  <si>
    <t>Minneapolis, MN</t>
  </si>
  <si>
    <t>Toronto, Ontario</t>
  </si>
  <si>
    <t>Treaty 8</t>
  </si>
  <si>
    <t>sacramento</t>
  </si>
  <si>
    <t>Unceded Duwamish lands</t>
  </si>
  <si>
    <t>Ontario, Canada _xD83C__xDDE8__xD83C__xDDE6_</t>
  </si>
  <si>
    <t>California, USA</t>
  </si>
  <si>
    <t>Texas, USA</t>
  </si>
  <si>
    <t>England, United Kingdom</t>
  </si>
  <si>
    <t>Here</t>
  </si>
  <si>
    <t>Austin, TX</t>
  </si>
  <si>
    <t>San Antonio, TX</t>
  </si>
  <si>
    <t>FL, USA</t>
  </si>
  <si>
    <t>Fort Walton Beach, FL</t>
  </si>
  <si>
    <t>London, England</t>
  </si>
  <si>
    <t>Mountain View, CA</t>
  </si>
  <si>
    <t>Kent, WA</t>
  </si>
  <si>
    <t>USA</t>
  </si>
  <si>
    <t>In My Feelings</t>
  </si>
  <si>
    <t>San Bruno, CA</t>
  </si>
  <si>
    <t>Florida, USA</t>
  </si>
  <si>
    <t>Milwaukee, WI</t>
  </si>
  <si>
    <t>Las Vegas</t>
  </si>
  <si>
    <t>Phoenix</t>
  </si>
  <si>
    <t>Camping in the void.</t>
  </si>
  <si>
    <t>Dallas</t>
  </si>
  <si>
    <t>Fresno, CA</t>
  </si>
  <si>
    <t>The Internet</t>
  </si>
  <si>
    <t>Oblivion</t>
  </si>
  <si>
    <t xml:space="preserve">Columbus OH </t>
  </si>
  <si>
    <t>R.A.F. Upper Heyford, Oxen, UK</t>
  </si>
  <si>
    <t>Washington, D.C.</t>
  </si>
  <si>
    <t>Washington, DC</t>
  </si>
  <si>
    <t>Idaho State University, ID</t>
  </si>
  <si>
    <t>MEMEville</t>
  </si>
  <si>
    <t>Brooklyn</t>
  </si>
  <si>
    <t>NSW, Australia</t>
  </si>
  <si>
    <t>Deutschland</t>
  </si>
  <si>
    <t>Boston, MA</t>
  </si>
  <si>
    <t>Fountain Valley, California</t>
  </si>
  <si>
    <t>China</t>
  </si>
  <si>
    <t>York, England</t>
  </si>
  <si>
    <t>trololandia</t>
  </si>
  <si>
    <t>rua dalvo trombeta, 357</t>
  </si>
  <si>
    <t>The internets</t>
  </si>
  <si>
    <t>Guarulhos, Brasil</t>
  </si>
  <si>
    <t>Rio de Janeiro, Brasil</t>
  </si>
  <si>
    <t>Brazil - Rio de Janeiro</t>
  </si>
  <si>
    <t xml:space="preserve">Berlin, Germany </t>
  </si>
  <si>
    <t>LA, Palm Springs (and Berlin)</t>
  </si>
  <si>
    <t>Israel</t>
  </si>
  <si>
    <t>Patos, Paraíba</t>
  </si>
  <si>
    <t>Bangu, Rio de Janeiro</t>
  </si>
  <si>
    <t>Cedar Rapids, IA</t>
  </si>
  <si>
    <t>Memphis, TN</t>
  </si>
  <si>
    <t>Sargasso</t>
  </si>
  <si>
    <t>Brazil - Barra do Piraí - RJ</t>
  </si>
  <si>
    <t>ZL, SP</t>
  </si>
  <si>
    <t>Southern California, USA</t>
  </si>
  <si>
    <t>Oklahoma, USA</t>
  </si>
  <si>
    <t>stink man town</t>
  </si>
  <si>
    <t>https://t.co/cudNINZ5TQ</t>
  </si>
  <si>
    <t>https://t.co/JQCYwNtx2c</t>
  </si>
  <si>
    <t>http://t.co/Iil6pKOgJI</t>
  </si>
  <si>
    <t>https://t.co/k0pk51WIJO</t>
  </si>
  <si>
    <t>https://t.co/GpQErcEp3y</t>
  </si>
  <si>
    <t>https://t.co/IvcF8iyuEm</t>
  </si>
  <si>
    <t>https://t.co/uHjxPLp0Bc</t>
  </si>
  <si>
    <t>https://t.co/kMu5r95nR4</t>
  </si>
  <si>
    <t>http://t.co/lZM5aN6Ojk</t>
  </si>
  <si>
    <t>https://t.co/WNw0nQeNOy</t>
  </si>
  <si>
    <t>https://t.co/eShizKSPUz</t>
  </si>
  <si>
    <t>https://t.co/BMTI3x3Hpb</t>
  </si>
  <si>
    <t>https://t.co/9EerLXktap</t>
  </si>
  <si>
    <t>https://t.co/QiudvzVsVL</t>
  </si>
  <si>
    <t>https://t.co/ZKjExFWujb</t>
  </si>
  <si>
    <t>https://t.co/Tq9q83jsw4</t>
  </si>
  <si>
    <t>https://t.co/HP97VkPXqd</t>
  </si>
  <si>
    <t>https://t.co/UjkWtS72Aw</t>
  </si>
  <si>
    <t>https://t.co/F3fLcf5sH7</t>
  </si>
  <si>
    <t>https://t.co/v1z8F8O24J</t>
  </si>
  <si>
    <t>https://t.co/713NYQaXwQ</t>
  </si>
  <si>
    <t>https://t.co/1zhuJP8jjP</t>
  </si>
  <si>
    <t>https://t.co/NBS0KALBFm</t>
  </si>
  <si>
    <t>https://t.co/mCsrSVOdo9</t>
  </si>
  <si>
    <t>https://t.co/ZzFlOLyf4T</t>
  </si>
  <si>
    <t>https://t.co/1Ptd39f914</t>
  </si>
  <si>
    <t>https://t.co/IxLjEB2zlE</t>
  </si>
  <si>
    <t>https://t.co/TuMeEDhfc4</t>
  </si>
  <si>
    <t>https://t.co/OMxB0x7xC5</t>
  </si>
  <si>
    <t>https://t.co/2E5kFBrb0E</t>
  </si>
  <si>
    <t>http://t.co/7WT15Zb8IE</t>
  </si>
  <si>
    <t>https://t.co/TgIY6FwvZc</t>
  </si>
  <si>
    <t>https://t.co/egiYeIUoyw</t>
  </si>
  <si>
    <t>https://t.co/KxLzhH87I4</t>
  </si>
  <si>
    <t>https://t.co/2y8MPAQ3UX</t>
  </si>
  <si>
    <t>https://t.co/Sf2ok7h3e1</t>
  </si>
  <si>
    <t>https://t.co/15mBsWAMwW</t>
  </si>
  <si>
    <t>https://t.co/djENU20TpB</t>
  </si>
  <si>
    <t>https://pbs.twimg.com/profile_banners/3035142356/1550250750</t>
  </si>
  <si>
    <t>https://pbs.twimg.com/profile_banners/855318254/1468822916</t>
  </si>
  <si>
    <t>https://pbs.twimg.com/profile_banners/158400751/1356282284</t>
  </si>
  <si>
    <t>https://pbs.twimg.com/profile_banners/4339704434/1532884924</t>
  </si>
  <si>
    <t>https://pbs.twimg.com/profile_banners/464025251/1570934075</t>
  </si>
  <si>
    <t>https://pbs.twimg.com/profile_banners/21747146/1402338354</t>
  </si>
  <si>
    <t>https://pbs.twimg.com/profile_banners/22395793/1567089090</t>
  </si>
  <si>
    <t>https://pbs.twimg.com/profile_banners/703325232/1563810508</t>
  </si>
  <si>
    <t>https://pbs.twimg.com/profile_banners/783792992/1534782985</t>
  </si>
  <si>
    <t>https://pbs.twimg.com/profile_banners/780908032758689792/1565105797</t>
  </si>
  <si>
    <t>https://pbs.twimg.com/profile_banners/825175896680124417/1558978993</t>
  </si>
  <si>
    <t>https://pbs.twimg.com/profile_banners/237538812/1567788083</t>
  </si>
  <si>
    <t>https://pbs.twimg.com/profile_banners/1169822342182256640/1567742767</t>
  </si>
  <si>
    <t>https://pbs.twimg.com/profile_banners/842158495759781889/1540999399</t>
  </si>
  <si>
    <t>https://pbs.twimg.com/profile_banners/494578464/1497978511</t>
  </si>
  <si>
    <t>https://pbs.twimg.com/profile_banners/556388808/1412121615</t>
  </si>
  <si>
    <t>https://pbs.twimg.com/profile_banners/374625853/1432583342</t>
  </si>
  <si>
    <t>https://pbs.twimg.com/profile_banners/16386197/1547009984</t>
  </si>
  <si>
    <t>https://pbs.twimg.com/profile_banners/744705937592594432/1466387293</t>
  </si>
  <si>
    <t>https://pbs.twimg.com/profile_banners/2579550805/1549413242</t>
  </si>
  <si>
    <t>https://pbs.twimg.com/profile_banners/801997428/1489268551</t>
  </si>
  <si>
    <t>https://pbs.twimg.com/profile_banners/1169190285160697856/1569438138</t>
  </si>
  <si>
    <t>https://pbs.twimg.com/profile_banners/1081137535135342593/1570737692</t>
  </si>
  <si>
    <t>https://pbs.twimg.com/profile_banners/18825668/1538493698</t>
  </si>
  <si>
    <t>https://pbs.twimg.com/profile_banners/14643631/1509404849</t>
  </si>
  <si>
    <t>https://pbs.twimg.com/profile_banners/115582074/1521530180</t>
  </si>
  <si>
    <t>https://pbs.twimg.com/profile_banners/58579942/1539655265</t>
  </si>
  <si>
    <t>https://pbs.twimg.com/profile_banners/12076842/1426772061</t>
  </si>
  <si>
    <t>https://pbs.twimg.com/profile_banners/20536157/1569509777</t>
  </si>
  <si>
    <t>https://pbs.twimg.com/profile_banners/69229517/1451782665</t>
  </si>
  <si>
    <t>https://pbs.twimg.com/profile_banners/2228878592/1561318245</t>
  </si>
  <si>
    <t>https://pbs.twimg.com/profile_banners/87601389/1568599173</t>
  </si>
  <si>
    <t>https://pbs.twimg.com/profile_banners/571207410/1562771813</t>
  </si>
  <si>
    <t>https://pbs.twimg.com/profile_banners/10228272/1563295551</t>
  </si>
  <si>
    <t>https://pbs.twimg.com/profile_banners/880602945632575488/1521814336</t>
  </si>
  <si>
    <t>https://pbs.twimg.com/profile_banners/4551668474/1568864306</t>
  </si>
  <si>
    <t>https://pbs.twimg.com/profile_banners/330477755/1555807990</t>
  </si>
  <si>
    <t>https://pbs.twimg.com/profile_banners/1099744431123632129/1570666036</t>
  </si>
  <si>
    <t>https://pbs.twimg.com/profile_banners/903235735217618944/1568045462</t>
  </si>
  <si>
    <t>https://pbs.twimg.com/profile_banners/4900335289/1471379217</t>
  </si>
  <si>
    <t>https://pbs.twimg.com/profile_banners/1118290038666690560/1570490482</t>
  </si>
  <si>
    <t>https://pbs.twimg.com/profile_banners/69753294/1466930538</t>
  </si>
  <si>
    <t>https://pbs.twimg.com/profile_banners/801479582197157888/1569150898</t>
  </si>
  <si>
    <t>https://pbs.twimg.com/profile_banners/2814040284/1569962695</t>
  </si>
  <si>
    <t>https://pbs.twimg.com/profile_banners/414794763/1564970257</t>
  </si>
  <si>
    <t>https://pbs.twimg.com/profile_banners/55760993/1488947808</t>
  </si>
  <si>
    <t>https://pbs.twimg.com/profile_banners/1171896178742616066/1568490303</t>
  </si>
  <si>
    <t>https://pbs.twimg.com/profile_banners/23267768/1361918445</t>
  </si>
  <si>
    <t>https://pbs.twimg.com/profile_banners/1180787475507224578/1570364287</t>
  </si>
  <si>
    <t>https://pbs.twimg.com/profile_banners/1150726997229756416/1563321765</t>
  </si>
  <si>
    <t>https://pbs.twimg.com/profile_banners/822215679726100480/1549425227</t>
  </si>
  <si>
    <t>https://pbs.twimg.com/profile_banners/11134252/1560908994</t>
  </si>
  <si>
    <t>https://pbs.twimg.com/profile_banners/25073877/1560920145</t>
  </si>
  <si>
    <t>https://pbs.twimg.com/profile_banners/912405335003955206/1564276371</t>
  </si>
  <si>
    <t>https://pbs.twimg.com/profile_banners/1068367459592196097/1558807148</t>
  </si>
  <si>
    <t>https://pbs.twimg.com/profile_banners/747163277424132097/1489361779</t>
  </si>
  <si>
    <t>https://pbs.twimg.com/profile_banners/16041234/1497231241</t>
  </si>
  <si>
    <t>https://pbs.twimg.com/profile_banners/1482410155/1558217683</t>
  </si>
  <si>
    <t>https://pbs.twimg.com/profile_banners/2338796161/1501896670</t>
  </si>
  <si>
    <t>https://pbs.twimg.com/profile_banners/214337395/1511319238</t>
  </si>
  <si>
    <t>https://pbs.twimg.com/profile_banners/2928648858/1555363229</t>
  </si>
  <si>
    <t>https://pbs.twimg.com/profile_banners/1007009119658827776/1565491825</t>
  </si>
  <si>
    <t>https://pbs.twimg.com/profile_banners/3317059067/1569076946</t>
  </si>
  <si>
    <t>https://pbs.twimg.com/profile_banners/1942471230/1562987838</t>
  </si>
  <si>
    <t>https://pbs.twimg.com/profile_banners/26007726/1567639645</t>
  </si>
  <si>
    <t>https://pbs.twimg.com/profile_banners/821760439247745024/1551789892</t>
  </si>
  <si>
    <t>https://pbs.twimg.com/profile_banners/75615643/1479393430</t>
  </si>
  <si>
    <t>https://pbs.twimg.com/profile_banners/741372598429323266/1561820425</t>
  </si>
  <si>
    <t>https://pbs.twimg.com/profile_banners/22951441/1404910439</t>
  </si>
  <si>
    <t>https://pbs.twimg.com/profile_banners/971136315378094081/1554989654</t>
  </si>
  <si>
    <t>https://pbs.twimg.com/profile_banners/1005780872249868289/1565344407</t>
  </si>
  <si>
    <t>https://pbs.twimg.com/profile_banners/45346222/1559922320</t>
  </si>
  <si>
    <t>https://pbs.twimg.com/profile_banners/3091738648/1484445846</t>
  </si>
  <si>
    <t>https://pbs.twimg.com/profile_banners/39473298/1445214566</t>
  </si>
  <si>
    <t>https://pbs.twimg.com/profile_banners/1016477870795952128/1531182431</t>
  </si>
  <si>
    <t>https://pbs.twimg.com/profile_banners/608764130/1570902559</t>
  </si>
  <si>
    <t>https://pbs.twimg.com/profile_banners/1077284856021872640/1549797256</t>
  </si>
  <si>
    <t>https://pbs.twimg.com/profile_banners/90480218/1548589945</t>
  </si>
  <si>
    <t>https://pbs.twimg.com/profile_banners/351120282/1553079932</t>
  </si>
  <si>
    <t>https://pbs.twimg.com/profile_banners/1040648110463242240/1570680669</t>
  </si>
  <si>
    <t>https://pbs.twimg.com/profile_banners/35600300/1564298669</t>
  </si>
  <si>
    <t>https://pbs.twimg.com/profile_banners/793654311955947521/1570590094</t>
  </si>
  <si>
    <t>https://pbs.twimg.com/profile_banners/715364459099856896/1541135846</t>
  </si>
  <si>
    <t>https://pbs.twimg.com/profile_banners/483921693/1563554860</t>
  </si>
  <si>
    <t>https://pbs.twimg.com/profile_banners/1248723170/1474962321</t>
  </si>
  <si>
    <t>https://pbs.twimg.com/profile_banners/1150555669562445825/1570310617</t>
  </si>
  <si>
    <t>https://pbs.twimg.com/profile_banners/1106187455282192384/1554358359</t>
  </si>
  <si>
    <t>https://pbs.twimg.com/profile_banners/363803532/1551981773</t>
  </si>
  <si>
    <t>https://pbs.twimg.com/profile_banners/713203480878419968/1537674794</t>
  </si>
  <si>
    <t>https://pbs.twimg.com/profile_banners/614800638/1538721379</t>
  </si>
  <si>
    <t>http://abs.twimg.com/images/themes/theme1/bg.png</t>
  </si>
  <si>
    <t>http://abs.twimg.com/images/themes/theme2/bg.gif</t>
  </si>
  <si>
    <t>http://abs.twimg.com/images/themes/theme14/bg.gif</t>
  </si>
  <si>
    <t>http://abs.twimg.com/images/themes/theme6/bg.gif</t>
  </si>
  <si>
    <t>http://abs.twimg.com/images/themes/theme13/bg.gif</t>
  </si>
  <si>
    <t>http://abs.twimg.com/images/themes/theme7/bg.gif</t>
  </si>
  <si>
    <t>http://abs.twimg.com/images/themes/theme16/bg.gif</t>
  </si>
  <si>
    <t>http://abs.twimg.com/images/themes/theme15/bg.png</t>
  </si>
  <si>
    <t>http://abs.twimg.com/images/themes/theme4/bg.gif</t>
  </si>
  <si>
    <t>http://abs.twimg.com/images/themes/theme9/bg.gif</t>
  </si>
  <si>
    <t>http://abs.twimg.com/images/themes/theme17/bg.gif</t>
  </si>
  <si>
    <t>http://abs.twimg.com/images/themes/theme10/bg.gif</t>
  </si>
  <si>
    <t>http://pbs.twimg.com/profile_images/934301019961303042/AzDwSO4n_normal.jpg</t>
  </si>
  <si>
    <t>http://pbs.twimg.com/profile_images/1306308432/stigfemale06_copy_normal.png</t>
  </si>
  <si>
    <t>http://pbs.twimg.com/profile_images/1108706550661738497/BNNE3pJK_normal.jpg</t>
  </si>
  <si>
    <t>http://pbs.twimg.com/profile_images/2760240941/0ae0b69fbb95e8c3256c4317c135a703_normal.png</t>
  </si>
  <si>
    <t>http://pbs.twimg.com/profile_images/875241874059132928/DhzCS-XB_normal.jpg</t>
  </si>
  <si>
    <t>http://pbs.twimg.com/profile_images/1168345705586601987/6xDfGUfx_normal.jpg</t>
  </si>
  <si>
    <t>http://pbs.twimg.com/profile_images/1177674869246435329/aZ7lvxC2_normal.jpg</t>
  </si>
  <si>
    <t>http://pbs.twimg.com/profile_images/1060407170234167296/nyi0hLog_normal.jpg</t>
  </si>
  <si>
    <t>http://pbs.twimg.com/profile_images/1176579546495275009/YccmTzf9_normal.jpg</t>
  </si>
  <si>
    <t>http://pbs.twimg.com/profile_images/1169822492082360321/65EVNRIF_normal.jpg</t>
  </si>
  <si>
    <t>http://pbs.twimg.com/profile_images/1082860195292753920/In1iOL1r_normal.jpg</t>
  </si>
  <si>
    <t>http://pbs.twimg.com/profile_images/1084292943752486913/kHE048aV_normal.jpg</t>
  </si>
  <si>
    <t>http://pbs.twimg.com/profile_images/1012179037446377472/bQWTHgxL_normal.jpg</t>
  </si>
  <si>
    <t>http://pbs.twimg.com/profile_images/840679341579259904/tgZArFzI_normal.jpg</t>
  </si>
  <si>
    <t>http://pbs.twimg.com/profile_images/1176934972235624449/7zwTY7R4_normal.jpg</t>
  </si>
  <si>
    <t>http://pbs.twimg.com/profile_images/1181731449591881729/tgevBw09_normal.jpg</t>
  </si>
  <si>
    <t>http://pbs.twimg.com/profile_images/1141821813745422336/PXKwyktw_normal.png</t>
  </si>
  <si>
    <t>http://pbs.twimg.com/profile_images/1136376209216950272/X320aRxc_normal.jpg</t>
  </si>
  <si>
    <t>http://pbs.twimg.com/profile_images/1085884204058066944/K9TL-MCs_normal.jpg</t>
  </si>
  <si>
    <t>http://pbs.twimg.com/profile_images/1057899591708753921/PSpUS-Hp_normal.jpg</t>
  </si>
  <si>
    <t>http://pbs.twimg.com/profile_images/1042886888225267712/1W9BKljE_normal.jpg</t>
  </si>
  <si>
    <t>http://pbs.twimg.com/profile_images/1180312327884869632/kZes1NOf_normal.jpg</t>
  </si>
  <si>
    <t>http://pbs.twimg.com/profile_images/1162991226963972096/_NUxylHa_normal.png</t>
  </si>
  <si>
    <t>http://pbs.twimg.com/profile_images/1148327441527689217/1QpS06D6_normal.png</t>
  </si>
  <si>
    <t>http://pbs.twimg.com/profile_images/1172966923677646851/BSnBEHTK_normal.jpg</t>
  </si>
  <si>
    <t>http://pbs.twimg.com/profile_images/290888032/SexyLiz_normal.jpg</t>
  </si>
  <si>
    <t>http://pbs.twimg.com/profile_images/859982100904148992/hv5soju7_normal.jpg</t>
  </si>
  <si>
    <t>http://pbs.twimg.com/profile_images/975343259001106432/7uzLo2Tx_normal.jpg</t>
  </si>
  <si>
    <t>http://pbs.twimg.com/profile_images/874276197357596672/kUuht00m_normal.jpg</t>
  </si>
  <si>
    <t>http://pbs.twimg.com/profile_images/820427558583943168/PJieB2c8_normal.jpg</t>
  </si>
  <si>
    <t>http://pbs.twimg.com/profile_images/879061537423544320/99vcNM5N_normal.jpg</t>
  </si>
  <si>
    <t>http://pbs.twimg.com/profile_images/1055673387174019074/DR9CawFY_normal.jpg</t>
  </si>
  <si>
    <t>http://pbs.twimg.com/profile_images/812107404854689792/Sxx9GK_q_normal.jpg</t>
  </si>
  <si>
    <t>http://pbs.twimg.com/profile_images/1175420020274450435/QyNll2dJ_normal.jpg</t>
  </si>
  <si>
    <t>http://pbs.twimg.com/profile_images/821433960639008768/_M06NaeP_normal.jpg</t>
  </si>
  <si>
    <t>http://pbs.twimg.com/profile_images/1044518142360178689/wyaMcQol_normal.jpg</t>
  </si>
  <si>
    <t>http://pbs.twimg.com/profile_images/1044555074599571458/wAO827Jc_normal.jpg</t>
  </si>
  <si>
    <t>http://pbs.twimg.com/profile_images/1178758158082330631/ZDSxNT_A_normal.jpg</t>
  </si>
  <si>
    <t>http://pbs.twimg.com/profile_images/963463257611792384/338k2ZRn_normal.jpg</t>
  </si>
  <si>
    <t>http://pbs.twimg.com/profile_images/1180594411014520832/y0SeqWYM_normal.jpg</t>
  </si>
  <si>
    <t>http://pbs.twimg.com/profile_images/1140776549639213063/XafEv1pL_normal.jpg</t>
  </si>
  <si>
    <t>http://pbs.twimg.com/profile_images/1174080291956301824/--YM7q_q_normal.jpg</t>
  </si>
  <si>
    <t>Open Twitter Page for This Person</t>
  </si>
  <si>
    <t>https://twitter.com/atomicsyzygy</t>
  </si>
  <si>
    <t>https://twitter.com/ryangirdusky</t>
  </si>
  <si>
    <t>https://twitter.com/crystallinewave</t>
  </si>
  <si>
    <t>https://twitter.com/spoonyboogie</t>
  </si>
  <si>
    <t>https://twitter.com/kenickienic</t>
  </si>
  <si>
    <t>https://twitter.com/iradiotube</t>
  </si>
  <si>
    <t>https://twitter.com/yacy_search</t>
  </si>
  <si>
    <t>https://twitter.com/alexprice0</t>
  </si>
  <si>
    <t>https://twitter.com/libdemfightbac</t>
  </si>
  <si>
    <t>https://twitter.com/cerbb88</t>
  </si>
  <si>
    <t>https://twitter.com/ilhanmn</t>
  </si>
  <si>
    <t>https://twitter.com/malleynathan</t>
  </si>
  <si>
    <t>https://twitter.com/ghostlyonion</t>
  </si>
  <si>
    <t>https://twitter.com/jaweingarten</t>
  </si>
  <si>
    <t>https://twitter.com/down23bear</t>
  </si>
  <si>
    <t>https://twitter.com/adrparsons</t>
  </si>
  <si>
    <t>https://twitter.com/sunjay_kelkar</t>
  </si>
  <si>
    <t>https://twitter.com/occupysac247</t>
  </si>
  <si>
    <t>https://twitter.com/whale_eat_squid</t>
  </si>
  <si>
    <t>https://twitter.com/timrlai</t>
  </si>
  <si>
    <t>https://twitter.com/codeability</t>
  </si>
  <si>
    <t>https://twitter.com/samasmith23</t>
  </si>
  <si>
    <t>https://twitter.com/cybil63169431</t>
  </si>
  <si>
    <t>https://twitter.com/brexitblog_info</t>
  </si>
  <si>
    <t>https://twitter.com/randomqweo</t>
  </si>
  <si>
    <t>https://twitter.com/richard77501434</t>
  </si>
  <si>
    <t>https://twitter.com/jrshepard90</t>
  </si>
  <si>
    <t>https://twitter.com/modalsevenths</t>
  </si>
  <si>
    <t>https://twitter.com/cecycorrea</t>
  </si>
  <si>
    <t>https://twitter.com/klamping</t>
  </si>
  <si>
    <t>https://twitter.com/littlebee88</t>
  </si>
  <si>
    <t>https://twitter.com/mattgaetz</t>
  </si>
  <si>
    <t>https://twitter.com/jemimag</t>
  </si>
  <si>
    <t>https://twitter.com/google</t>
  </si>
  <si>
    <t>https://twitter.com/realfoxd</t>
  </si>
  <si>
    <t>https://twitter.com/andrewyang</t>
  </si>
  <si>
    <t>https://twitter.com/steveilknevil</t>
  </si>
  <si>
    <t>https://twitter.com/yangsdisciple</t>
  </si>
  <si>
    <t>https://twitter.com/youtube</t>
  </si>
  <si>
    <t>https://twitter.com/ritzonthewar</t>
  </si>
  <si>
    <t>https://twitter.com/thequartering</t>
  </si>
  <si>
    <t>https://twitter.com/testefy_hd</t>
  </si>
  <si>
    <t>https://twitter.com/sheaffer117</t>
  </si>
  <si>
    <t>https://twitter.com/dudetheangerbu1</t>
  </si>
  <si>
    <t>https://twitter.com/grimisus1978</t>
  </si>
  <si>
    <t>https://twitter.com/raptorias</t>
  </si>
  <si>
    <t>https://twitter.com/miguelzig</t>
  </si>
  <si>
    <t>https://twitter.com/gamerscion</t>
  </si>
  <si>
    <t>https://twitter.com/animeknight99</t>
  </si>
  <si>
    <t>https://twitter.com/bubbles_gt</t>
  </si>
  <si>
    <t>https://twitter.com/blaugast</t>
  </si>
  <si>
    <t>https://twitter.com/adamo55f</t>
  </si>
  <si>
    <t>https://twitter.com/eduardogeneva</t>
  </si>
  <si>
    <t>https://twitter.com/firemaste13579</t>
  </si>
  <si>
    <t>https://twitter.com/steevisms</t>
  </si>
  <si>
    <t>https://twitter.com/hockeyspaz62</t>
  </si>
  <si>
    <t>https://twitter.com/dragnetizen</t>
  </si>
  <si>
    <t>https://twitter.com/bizlutlerdidit</t>
  </si>
  <si>
    <t>https://twitter.com/lucifermartyr</t>
  </si>
  <si>
    <t>https://twitter.com/thekomradtom</t>
  </si>
  <si>
    <t>https://twitter.com/raislergaming</t>
  </si>
  <si>
    <t>https://twitter.com/whitney_skip</t>
  </si>
  <si>
    <t>https://twitter.com/potus</t>
  </si>
  <si>
    <t>https://twitter.com/gop</t>
  </si>
  <si>
    <t>https://twitter.com/realdonaldtrump</t>
  </si>
  <si>
    <t>https://twitter.com/nathanknox19</t>
  </si>
  <si>
    <t>https://twitter.com/eriatarrka</t>
  </si>
  <si>
    <t>https://twitter.com/brendal03778178</t>
  </si>
  <si>
    <t>https://twitter.com/rawstory</t>
  </si>
  <si>
    <t>https://twitter.com/jetterella</t>
  </si>
  <si>
    <t>https://twitter.com/mrdax30</t>
  </si>
  <si>
    <t>https://twitter.com/jessesingal</t>
  </si>
  <si>
    <t>https://twitter.com/shutter_j</t>
  </si>
  <si>
    <t>https://twitter.com/ursulams13</t>
  </si>
  <si>
    <t>https://twitter.com/adelehhaenel</t>
  </si>
  <si>
    <t>https://twitter.com/allenzhu88</t>
  </si>
  <si>
    <t>https://twitter.com/hyundai</t>
  </si>
  <si>
    <t>https://twitter.com/tweetnathanrich</t>
  </si>
  <si>
    <t>https://twitter.com/nikos_17</t>
  </si>
  <si>
    <t>https://twitter.com/lizardunicorn</t>
  </si>
  <si>
    <t>https://twitter.com/rlivre</t>
  </si>
  <si>
    <t>https://twitter.com/nomelouco33</t>
  </si>
  <si>
    <t>https://twitter.com/dnascim78</t>
  </si>
  <si>
    <t>https://twitter.com/bahmiguel</t>
  </si>
  <si>
    <t>https://twitter.com/mdalessandrorj</t>
  </si>
  <si>
    <t>https://twitter.com/_kawen</t>
  </si>
  <si>
    <t>https://twitter.com/doublekillx</t>
  </si>
  <si>
    <t>https://twitter.com/dan_s_reis</t>
  </si>
  <si>
    <t>https://twitter.com/jenega43</t>
  </si>
  <si>
    <t>https://twitter.com/mauricelacerda</t>
  </si>
  <si>
    <t>https://twitter.com/augustakaiserin</t>
  </si>
  <si>
    <t>https://twitter.com/richardgrenell</t>
  </si>
  <si>
    <t>https://twitter.com/ostrov_a</t>
  </si>
  <si>
    <t>https://twitter.com/mroetten</t>
  </si>
  <si>
    <t>https://twitter.com/_matiassoares</t>
  </si>
  <si>
    <t>https://twitter.com/bicicreta</t>
  </si>
  <si>
    <t>https://twitter.com/bruno_olivera13</t>
  </si>
  <si>
    <t>https://twitter.com/odio_nao</t>
  </si>
  <si>
    <t>https://twitter.com/jarodkral</t>
  </si>
  <si>
    <t>https://twitter.com/nrthms1</t>
  </si>
  <si>
    <t>https://twitter.com/have_trouble</t>
  </si>
  <si>
    <t>https://twitter.com/greatthorn</t>
  </si>
  <si>
    <t>https://twitter.com/baruchinha</t>
  </si>
  <si>
    <t>https://twitter.com/cosmicbrave</t>
  </si>
  <si>
    <t>https://twitter.com/melloniesorens1</t>
  </si>
  <si>
    <t>https://twitter.com/jennspolitics</t>
  </si>
  <si>
    <t>https://twitter.com/porcosucks</t>
  </si>
  <si>
    <t>atomicsyzygy
@kenickienic @SpoonyBoogie @crystallinewave
@RyanGirdusky And if Google cost
money? Please show any clip where
Carlin would be considered alt-right?</t>
  </si>
  <si>
    <t xml:space="preserve">ryangirdusky
</t>
  </si>
  <si>
    <t xml:space="preserve">crystallinewave
</t>
  </si>
  <si>
    <t xml:space="preserve">spoonyboogie
</t>
  </si>
  <si>
    <t xml:space="preserve">kenickienic
</t>
  </si>
  <si>
    <t>iradiotube
@yacy_search The whole yacy network
is under continuous siege by a
bunch of alt-right assholes: this
why Google painted them out with
a broad brush. We do want a People's
search engine, and we don't want
it overrun by Nazis.</t>
  </si>
  <si>
    <t xml:space="preserve">yacy_search
</t>
  </si>
  <si>
    <t>alexprice0
@libdemfightbac No Bimbo. Alt-Right
honey trap - sounds like BoJo failed
to get past first base to me -
at UK taxpayers expense. Google
her husbands 'complex past'. 'People'.
'Interests'. 'Convictions'.</t>
  </si>
  <si>
    <t xml:space="preserve">libdemfightbac
</t>
  </si>
  <si>
    <t>cerbb88
@Down23Bear @JAWeingarten @GhostlyOnion
@MalleyNathan @IlhanMN You call
it fake news yet you can't name
one lie they've said. You've been
so inundated with bullshit propaganda
from alt-right sources that you
are sadly misinformed. Do you have
google? Learn how to use it and
never expect me to do your homework
for you. Hint: trump lies alot.</t>
  </si>
  <si>
    <t xml:space="preserve">ilhanmn
</t>
  </si>
  <si>
    <t xml:space="preserve">malleynathan
</t>
  </si>
  <si>
    <t xml:space="preserve">ghostlyonion
</t>
  </si>
  <si>
    <t xml:space="preserve">jaweingarten
</t>
  </si>
  <si>
    <t xml:space="preserve">down23bear
</t>
  </si>
  <si>
    <t>adrparsons
If they claim they are deaf and
they retweet stuff like this: https://t.co/Ii4XLnvjCd
Or RT known "alt-right" figures,
run a blockchain on them: https://t.co/67ocEWIpyF
Fascists love to pretend they are
marginalized.</t>
  </si>
  <si>
    <t>sunjay_kelkar
What's with the alt-right nazi
fixation on "owning the libs" by
doing things they probably would
do on a regular day anyway? - Gavin
Mcinnis shoving a dildo up his
arse live - Eating steak... https://t.co/jgh7XChsV3</t>
  </si>
  <si>
    <t>occupysac247
Umm, maybe trigger laughter, lulz.
How self deprecating will these
alt-right personalities get to
amuse the left lulz. https://t.co/8UgwIF4VYX</t>
  </si>
  <si>
    <t>whale_eat_squid
@timrlai @codeability Which one
is alt-right? I just downloaded
it to check out and I see Bing,
Google, DuckDuckGo, Qwant (French
company, bing on the background?)
and FrontPage (which is the default
search engine in Tor?)</t>
  </si>
  <si>
    <t xml:space="preserve">timrlai
</t>
  </si>
  <si>
    <t xml:space="preserve">codeability
</t>
  </si>
  <si>
    <t>samasmith23
...(something that even some of
Green’s own followers spoke out
against). Furthermore, I recently
learned from just a simple google
search that Green also has a profile
on Gab, which is a notorious Alt-Right
Neo-Nazi “safe haven.” And to quoth
Wikipedia: https://t.co/tcesBh8LAZ</t>
  </si>
  <si>
    <t>cybil63169431
@Richard77501434 @randomqweo @brexitblog_info
I really don't have to. Just Google
it. I think the voting public in
London have a fair idea as they
don't focus on the conservative
press or alt-right web sites</t>
  </si>
  <si>
    <t xml:space="preserve">brexitblog_info
</t>
  </si>
  <si>
    <t xml:space="preserve">randomqweo
</t>
  </si>
  <si>
    <t xml:space="preserve">richard77501434
</t>
  </si>
  <si>
    <t>jrshepard90
@ModalSevenths It's because Google
is an alt-right nazi sympathizing
company who wants to keep the peaceful
communists silent. Capitalism has
truly failed humanity.</t>
  </si>
  <si>
    <t xml:space="preserve">modalsevenths
</t>
  </si>
  <si>
    <t>cecycorrea
@klamping @codeability I believe
it's called Infogalactic. I obvs
don't know much about it bc I'm
not alt-right. All I had to know
was that Brave is including it
as a default for me to say fuck
that shit. Just google "Brave alt-right"
and you'll see more details / articles.</t>
  </si>
  <si>
    <t xml:space="preserve">klamping
</t>
  </si>
  <si>
    <t>littlebee88
@mattgaetz Remember when you invited
a alt-right white nationalist to
the State of the Union? https://t.co/oRfZB33zjC</t>
  </si>
  <si>
    <t xml:space="preserve">mattgaetz
</t>
  </si>
  <si>
    <t>jemimag
Fake news and manipulation by alt-right
publishers mean @Google's doing
more to fight unreliable content
&amp;gt; a handy guide to #YMYL and
#EAT: https://t.co/CzxuFtR0x2 https://t.co/iRGqXSJ7IN</t>
  </si>
  <si>
    <t xml:space="preserve">google
</t>
  </si>
  <si>
    <t>realfoxd
@YangsDisciple @SteveilKnevil @YouTube
@AndrewYang No shock, they're owned
by Google, a company that treats
Yang like he's alt-right algorithm-wise.</t>
  </si>
  <si>
    <t xml:space="preserve">andrewyang
</t>
  </si>
  <si>
    <t xml:space="preserve">steveilknevil
</t>
  </si>
  <si>
    <t xml:space="preserve">yangsdisciple
</t>
  </si>
  <si>
    <t xml:space="preserve">youtube
</t>
  </si>
  <si>
    <t>ritzonthewar
Dealing with the pewdiepie smear
in 1 hour and 19 minutes. I will
also address, I wish for the last
time the "Jeremy Is Alt-Right"
bullshit. Like I had to literally
google what they even believe...that's
how not alt-right I am. Please
share it when it goes live. :)
see you soon</t>
  </si>
  <si>
    <t>thequartering
Dealing with the pewdiepie smear
in 1 hour and 19 minutes. I will
also address, I wish for the last
time the "Jeremy Is Alt-Right"
bullshit. Like I had to literally
google what they even believe...that's
how not alt-right I am. Please
share it when it goes live. :)
see you soon</t>
  </si>
  <si>
    <t>testefy_hd
Dealing with the pewdiepie smear
in 1 hour and 19 minutes. I will
also address, I wish for the last
time the "Jeremy Is Alt-Right"
bullshit. Like I had to literally
google what they even believe...that's
how not alt-right I am. Please
share it when it goes live. :)
see you soon</t>
  </si>
  <si>
    <t>sheaffer117
Dealing with the pewdiepie smear
in 1 hour and 19 minutes. I will
also address, I wish for the last
time the "Jeremy Is Alt-Right"
bullshit. Like I had to literally
google what they even believe...that's
how not alt-right I am. Please
share it when it goes live. :)
see you soon</t>
  </si>
  <si>
    <t>dudetheangerbu1
Dealing with the pewdiepie smear
in 1 hour and 19 minutes. I will
also address, I wish for the last
time the "Jeremy Is Alt-Right"
bullshit. Like I had to literally
google what they even believe...that's
how not alt-right I am. Please
share it when it goes live. :)
see you soon</t>
  </si>
  <si>
    <t>grimisus1978
Dealing with the pewdiepie smear
in 1 hour and 19 minutes. I will
also address, I wish for the last
time the "Jeremy Is Alt-Right"
bullshit. Like I had to literally
google what they even believe...that's
how not alt-right I am. Please
share it when it goes live. :)
see you soon</t>
  </si>
  <si>
    <t>raptorias
Dealing with the pewdiepie smear
in 1 hour and 19 minutes. I will
also address, I wish for the last
time the "Jeremy Is Alt-Right"
bullshit. Like I had to literally
google what they even believe...that's
how not alt-right I am. Please
share it when it goes live. :)
see you soon</t>
  </si>
  <si>
    <t>miguelzig
Dealing with the pewdiepie smear
in 1 hour and 19 minutes. I will
also address, I wish for the last
time the "Jeremy Is Alt-Right"
bullshit. Like I had to literally
google what they even believe...that's
how not alt-right I am. Please
share it when it goes live. :)
see you soon</t>
  </si>
  <si>
    <t>gamerscion
Dealing with the pewdiepie smear
in 1 hour and 19 minutes. I will
also address, I wish for the last
time the "Jeremy Is Alt-Right"
bullshit. Like I had to literally
google what they even believe...that's
how not alt-right I am. Please
share it when it goes live. :)
see you soon</t>
  </si>
  <si>
    <t>animeknight99
Dealing with the pewdiepie smear
in 1 hour and 19 minutes. I will
also address, I wish for the last
time the "Jeremy Is Alt-Right"
bullshit. Like I had to literally
google what they even believe...that's
how not alt-right I am. Please
share it when it goes live. :)
see you soon</t>
  </si>
  <si>
    <t>bubbles_gt
Dealing with the pewdiepie smear
in 1 hour and 19 minutes. I will
also address, I wish for the last
time the "Jeremy Is Alt-Right"
bullshit. Like I had to literally
google what they even believe...that's
how not alt-right I am. Please
share it when it goes live. :)
see you soon</t>
  </si>
  <si>
    <t>blaugast
Dealing with the pewdiepie smear
in 1 hour and 19 minutes. I will
also address, I wish for the last
time the "Jeremy Is Alt-Right"
bullshit. Like I had to literally
google what they even believe...that's
how not alt-right I am. Please
share it when it goes live. :)
see you soon</t>
  </si>
  <si>
    <t>adamo55f
Dealing with the pewdiepie smear
in 1 hour and 19 minutes. I will
also address, I wish for the last
time the "Jeremy Is Alt-Right"
bullshit. Like I had to literally
google what they even believe...that's
how not alt-right I am. Please
share it when it goes live. :)
see you soon</t>
  </si>
  <si>
    <t>eduardogeneva
Dealing with the pewdiepie smear
in 1 hour and 19 minutes. I will
also address, I wish for the last
time the "Jeremy Is Alt-Right"
bullshit. Like I had to literally
google what they even believe...that's
how not alt-right I am. Please
share it when it goes live. :)
see you soon</t>
  </si>
  <si>
    <t>firemaste13579
Dealing with the pewdiepie smear
in 1 hour and 19 minutes. I will
also address, I wish for the last
time the "Jeremy Is Alt-Right"
bullshit. Like I had to literally
google what they even believe...that's
how not alt-right I am. Please
share it when it goes live. :)
see you soon</t>
  </si>
  <si>
    <t>steevisms
Dealing with the pewdiepie smear
in 1 hour and 19 minutes. I will
also address, I wish for the last
time the "Jeremy Is Alt-Right"
bullshit. Like I had to literally
google what they even believe...that's
how not alt-right I am. Please
share it when it goes live. :)
see you soon</t>
  </si>
  <si>
    <t>hockeyspaz62
Dealing with the pewdiepie smear
in 1 hour and 19 minutes. I will
also address, I wish for the last
time the "Jeremy Is Alt-Right"
bullshit. Like I had to literally
google what they even believe...that's
how not alt-right I am. Please
share it when it goes live. :)
see you soon</t>
  </si>
  <si>
    <t>dragnetizen
@BizLutlerDidIt Point #2 that I've
been looking at. These fake accounts
LOVE pushing conspiracies. Also,
there were Google searches emanating
out of Mosc0w and St Pet3rsburg
where they were looking up 8chan,
alt-right, Daily Stormer, Alex
Jones, Paul Joseph Watson, etc.
Some examples below. https://t.co/f2M3CZzrPP</t>
  </si>
  <si>
    <t xml:space="preserve">bizlutlerdidit
</t>
  </si>
  <si>
    <t>lucifermartyr
Dealing with the pewdiepie smear
in 1 hour and 19 minutes. I will
also address, I wish for the last
time the "Jeremy Is Alt-Right"
bullshit. Like I had to literally
google what they even believe...that's
how not alt-right I am. Please
share it when it goes live. :)
see you soon</t>
  </si>
  <si>
    <t>thekomradtom
Dealing with the pewdiepie smear
in 1 hour and 19 minutes. I will
also address, I wish for the last
time the "Jeremy Is Alt-Right"
bullshit. Like I had to literally
google what they even believe...that's
how not alt-right I am. Please
share it when it goes live. :)
see you soon</t>
  </si>
  <si>
    <t>raislergaming
Dealing with the pewdiepie smear
in 1 hour and 19 minutes. I will
also address, I wish for the last
time the "Jeremy Is Alt-Right"
bullshit. Like I had to literally
google what they even believe...that's
how not alt-right I am. Please
share it when it goes live. :)
see you soon</t>
  </si>
  <si>
    <t>whitney_skip
@GOP @realDonaldTrump Where on
Earth or Universe does these idiots
get their alternative facts from?
Our Party is damaged beyond all
repair.This tweet has no credibility.
Research for yourselves, GOOGLE,
BING or SNOPES. Get the True Facts
not alt-Right or alt-Left, both
are fakenews like @POTUS &amp;amp;
@GOP</t>
  </si>
  <si>
    <t xml:space="preserve">potus
</t>
  </si>
  <si>
    <t xml:space="preserve">gop
</t>
  </si>
  <si>
    <t xml:space="preserve">realdonaldtrump
</t>
  </si>
  <si>
    <t>nathanknox19
Dealing with the pewdiepie smear
in 1 hour and 19 minutes. I will
also address, I wish for the last
time the "Jeremy Is Alt-Right"
bullshit. Like I had to literally
google what they even believe...that's
how not alt-right I am. Please
share it when it goes live. :)
see you soon</t>
  </si>
  <si>
    <t>eriatarrka
@RawStory @BrendaL03778178 I got
one that beats this. Giuliani holding
printouts from an alt-right blog
claiming they were affidavits.
Best thing you’ll google all day.</t>
  </si>
  <si>
    <t xml:space="preserve">brendal03778178
</t>
  </si>
  <si>
    <t xml:space="preserve">rawstory
</t>
  </si>
  <si>
    <t>jetterella
8. Idaho is the most hateful state
in the U.S. Whether it's actual
hate groups, alt-right factions,
or just prejudiced individuals,
we LOVE to hate. Being a racial/religious
minority in Idaho isn't safe, and
with little diversity, is isolating.
Source: https://t.co/AvEldToz1c</t>
  </si>
  <si>
    <t>mrdax30
@shutter_j @jessesingal Yes , morons
don't understand that Google can
decide that all Pepe frogs accounts
are alt-right and cut them off
the internet and delete their gmail.
Or proclaim that Che Guevara is
a symbol of terrorism, depending
on the CEO's political opinions.
"But they are a private company"</t>
  </si>
  <si>
    <t xml:space="preserve">jessesingal
</t>
  </si>
  <si>
    <t xml:space="preserve">shutter_j
</t>
  </si>
  <si>
    <t>ursulams13
@adelehhaenel You’re entitled to
your opinion. There are valid reasons
to dislike TLJ as well as any other
film in the saga. Disliking it
is fine, but review-bombing it
the way alt-right groups did because
they didn’t like the women or poc
characters is stupid. https://t.co/rDGSqxYzTG</t>
  </si>
  <si>
    <t xml:space="preserve">adelehhaenel
</t>
  </si>
  <si>
    <t>allenzhu88
@TweetNathanRich @Hyundai @YouTube
Meanwhile........... The Alt-Right
and those who openly support pan-European
racism are crying butthurt about
how Google and YT supposedly censors
the far-right.</t>
  </si>
  <si>
    <t xml:space="preserve">hyundai
</t>
  </si>
  <si>
    <t xml:space="preserve">tweetnathanrich
</t>
  </si>
  <si>
    <t>nikos_17
Joking aside, the interesting thing
about those pushing the 'Joker
is dog-whistling to white supremacists'
narrative, is that if they took
5 secs to Google what the main
alt-right outlets say about the
movie, they'd see they hate it
even more than the mainstream critics.
https://t.co/XHGp1MbfZL</t>
  </si>
  <si>
    <t>lizardunicorn
Google...using climate-neutral
energy sources and recycled paper
to give money to alt-right libertarian
bunch of cunts like the Cato Institute.
https://t.co/naxGOTh5iy</t>
  </si>
  <si>
    <t>rlivre
É impressionante que maioria esmagadora
do Vale do Silício tem envolvimento
direto e/ou indireto com ascensão
da alt-right e Far-Right, com negacionismo
climático, etc. o Google fez grandes
contribuições para os negadores
das mudanças climáticas. https://t.co/9P3psCTSkl</t>
  </si>
  <si>
    <t>nomelouco33
É impressionante que maioria esmagadora
do Vale do Silício tem envolvimento
direto e/ou indireto com ascensão
da alt-right e Far-Right, com negacionismo
climático, etc. o Google fez grandes
contribuições para os negadores
das mudanças climáticas. https://t.co/9P3psCTSkl</t>
  </si>
  <si>
    <t>dnascim78
É impressionante que maioria esmagadora
do Vale do Silício tem envolvimento
direto e/ou indireto com ascensão
da alt-right e Far-Right, com negacionismo
climático, etc. o Google fez grandes
contribuições para os negadores
das mudanças climáticas. https://t.co/9P3psCTSkl</t>
  </si>
  <si>
    <t>bahmiguel
É impressionante que maioria esmagadora
do Vale do Silício tem envolvimento
direto e/ou indireto com ascensão
da alt-right e Far-Right, com negacionismo
climático, etc. o Google fez grandes
contribuições para os negadores
das mudanças climáticas. https://t.co/9P3psCTSkl</t>
  </si>
  <si>
    <t>mdalessandrorj
É impressionante que maioria esmagadora
do Vale do Silício tem envolvimento
direto e/ou indireto com ascensão
da alt-right e Far-Right, com negacionismo
climático, etc. o Google fez grandes
contribuições para os negadores
das mudanças climáticas. https://t.co/9P3psCTSkl</t>
  </si>
  <si>
    <t>_kawen
É impressionante que maioria esmagadora
do Vale do Silício tem envolvimento
direto e/ou indireto com ascensão
da alt-right e Far-Right, com negacionismo
climático, etc. o Google fez grandes
contribuições para os negadores
das mudanças climáticas. https://t.co/9P3psCTSkl</t>
  </si>
  <si>
    <t>doublekillx
É impressionante que maioria esmagadora
do Vale do Silício tem envolvimento
direto e/ou indireto com ascensão
da alt-right e Far-Right, com negacionismo
climático, etc. o Google fez grandes
contribuições para os negadores
das mudanças climáticas. https://t.co/9P3psCTSkl</t>
  </si>
  <si>
    <t>dan_s_reis
É impressionante que maioria esmagadora
do Vale do Silício tem envolvimento
direto e/ou indireto com ascensão
da alt-right e Far-Right, com negacionismo
climático, etc. o Google fez grandes
contribuições para os negadores
das mudanças climáticas. https://t.co/9P3psCTSkl</t>
  </si>
  <si>
    <t>jenega43
É impressionante que maioria esmagadora
do Vale do Silício tem envolvimento
direto e/ou indireto com ascensão
da alt-right e Far-Right, com negacionismo
climático, etc. o Google fez grandes
contribuições para os negadores
das mudanças climáticas. https://t.co/9P3psCTSkl</t>
  </si>
  <si>
    <t>mauricelacerda
É impressionante que maioria esmagadora
do Vale do Silício tem envolvimento
direto e/ou indireto com ascensão
da alt-right e Far-Right, com negacionismo
climático, etc. o Google fez grandes
contribuições para os negadores
das mudanças climáticas. https://t.co/9P3psCTSkl</t>
  </si>
  <si>
    <t>augustakaiserin
@MRoetten @Ostrov_A @RichardGrenell
I appreciate Mr. Ostrovsky's memento
for the victims of this detestable
alt-right antisemitic Neonazi.
But how can you claim Germany doesn't
report abt the victims? Google
it - at least 10 different media
report (bc of German law first
names &amp;amp; initials of surnames).
Vollpfosten!</t>
  </si>
  <si>
    <t xml:space="preserve">richardgrenell
</t>
  </si>
  <si>
    <t xml:space="preserve">ostrov_a
</t>
  </si>
  <si>
    <t xml:space="preserve">mroetten
</t>
  </si>
  <si>
    <t>_matiassoares
É impressionante que maioria esmagadora
do Vale do Silício tem envolvimento
direto e/ou indireto com ascensão
da alt-right e Far-Right, com negacionismo
climático, etc. o Google fez grandes
contribuições para os negadores
das mudanças climáticas. https://t.co/9P3psCTSkl</t>
  </si>
  <si>
    <t>bicicreta
É impressionante que maioria esmagadora
do Vale do Silício tem envolvimento
direto e/ou indireto com ascensão
da alt-right e Far-Right, com negacionismo
climático, etc. o Google fez grandes
contribuições para os negadores
das mudanças climáticas. https://t.co/9P3psCTSkl</t>
  </si>
  <si>
    <t>bruno_olivera13
É impressionante que maioria esmagadora
do Vale do Silício tem envolvimento
direto e/ou indireto com ascensão
da alt-right e Far-Right, com negacionismo
climático, etc. o Google fez grandes
contribuições para os negadores
das mudanças climáticas. https://t.co/9P3psCTSkl</t>
  </si>
  <si>
    <t>odio_nao
É impressionante que maioria esmagadora
do Vale do Silício tem envolvimento
direto e/ou indireto com ascensão
da alt-right e Far-Right, com negacionismo
climático, etc. o Google fez grandes
contribuições para os negadores
das mudanças climáticas. https://t.co/9P3psCTSkl</t>
  </si>
  <si>
    <t>jarodkral
It’s really funny that @google
likes to piss me off by advertising
for the NRA and alt-right websites.
Ironically, they occur when I am
watching Noam Chomsky and Chris
Hedges lectures.</t>
  </si>
  <si>
    <t>nrthms1
@have_trouble The left wants to
desperately tie the "Alt-Right"
to the right nice try they agree
with the left more than the right
https://t.co/lWEovA3V2Q</t>
  </si>
  <si>
    <t xml:space="preserve">have_trouble
</t>
  </si>
  <si>
    <t>greatthorn
@baruchinha e essa notícia do google
defendendo publicamente a causa
climática e nas sombras fazendo
generosas doações a negacionistas
climáticos? Ah, o flerte com a
alt-right... https://t.co/6zVN8hiHlf</t>
  </si>
  <si>
    <t xml:space="preserve">baruchinha
</t>
  </si>
  <si>
    <t>cosmicbrave
É impressionante que maioria esmagadora
do Vale do Silício tem envolvimento
direto e/ou indireto com ascensão
da alt-right e Far-Right, com negacionismo
climático, etc. o Google fez grandes
contribuições para os negadores
das mudanças climáticas. https://t.co/9P3psCTSkl</t>
  </si>
  <si>
    <t>melloniesorens1
@JennsPolitics @realDonaldTrump
So this all turns out to be Congress'
fault? It sounds like you're repeating
alt-right talking points again.
This whole situation is horrible
https://t.co/rFyesq1BXu</t>
  </si>
  <si>
    <t xml:space="preserve">jennspolitics
</t>
  </si>
  <si>
    <t>porcosucks
If you google ‘alt-right haircut’
a picture of Porco Galliard appears
in the image search results</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</si>
  <si>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</si>
  <si>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</si>
  <si>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</si>
  <si>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</si>
  <si>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</si>
  <si>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</si>
  <si>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</si>
  <si>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</si>
  <si>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</si>
  <si>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</si>
  <si>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</si>
  <si>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</si>
  <si>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</si>
  <si>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</si>
  <si>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</si>
  <si>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</si>
  <si>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</si>
  <si>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</si>
  <si>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</si>
  <si>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</si>
  <si>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</si>
  <si>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</si>
  <si>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</si>
  <si>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</si>
  <si>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</si>
  <si>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</si>
  <si>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</si>
  <si>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</si>
  <si>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</si>
  <si>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</si>
  <si>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</si>
  <si>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</si>
  <si>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</si>
  <si>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</si>
  <si>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</si>
  <si>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</si>
  <si>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</si>
  <si>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</si>
  <si>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</si>
  <si>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</si>
  <si>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</si>
  <si>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</si>
  <si>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</si>
  <si>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</si>
  <si>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</si>
  <si>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</si>
  <si>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</si>
  <si>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</si>
  <si>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</si>
  <si>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</si>
  <si>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</si>
  <si>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</si>
  <si>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</si>
  <si>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</si>
  <si>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</si>
  <si>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</si>
  <si>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</si>
  <si>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</si>
  <si>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</si>
  <si>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</si>
  <si>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</si>
  <si>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</si>
  <si>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</si>
  <si>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</si>
  <si>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</si>
  <si>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</si>
  <si>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</si>
  <si>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</si>
  <si>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</si>
  <si>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</si>
  <si>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</si>
  <si>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</si>
  <si>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</si>
  <si>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</si>
  <si>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</si>
  <si>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</si>
  <si>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</si>
  <si>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</si>
  <si>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</si>
  <si>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</si>
  <si>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</si>
  <si>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</si>
  <si>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</si>
  <si>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</si>
  <si>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</si>
  <si>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https://rationalwiki.org/wiki/Alt-right_glossary</t>
  </si>
  <si>
    <t>https://chrome.google.com/webstore/detail/twitter-block-chain/</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</si>
  <si>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</si>
  <si>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</si>
  <si>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</si>
  <si>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</si>
  <si>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</si>
  <si>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</si>
  <si>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</si>
  <si>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</si>
  <si>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</si>
  <si>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</si>
  <si>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</si>
  <si>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</si>
  <si>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</si>
  <si>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</si>
  <si>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https://www.huffpost.com/entry/laura-ingraham-tries-to-drink-light-bulb-steak-to-trigger-liberals_n_5d73c962e4b0fde50c2740cd https://rationalwiki.org/wiki/Alt-right_glossary https://chrome.google.com/webstore/detail/twitter-block-chain/ https://patch.com/idaho/boise/idaho-most-hateful-state-us-analysis-hate-map-shows https://twitter.com/CSpan22/status/1182645065535119361 https://www.theguardian.com/environment/2019/oct/11/google-contributions-climate-change-deniers</t>
  </si>
  <si>
    <t>Top Domains in Tweet in Entire Graph</t>
  </si>
  <si>
    <t>rationalwiki.org</t>
  </si>
  <si>
    <t>Top Domains in Tweet in G1</t>
  </si>
  <si>
    <t>Top Domains in Tweet in G2</t>
  </si>
  <si>
    <t>Top Domains in Tweet in G3</t>
  </si>
  <si>
    <t>Top Domains in Tweet in G4</t>
  </si>
  <si>
    <t>google.com</t>
  </si>
  <si>
    <t>Top Domains in Tweet in G5</t>
  </si>
  <si>
    <t>Top Domains in Tweet in G6</t>
  </si>
  <si>
    <t>Top Domains in Tweet in G7</t>
  </si>
  <si>
    <t>Top Domains in Tweet in G8</t>
  </si>
  <si>
    <t>Top Domains in Tweet in G9</t>
  </si>
  <si>
    <t>Top Domains in Tweet in G10</t>
  </si>
  <si>
    <t>Top Domains in Tweet</t>
  </si>
  <si>
    <t>huffpost.com rationalwiki.org google.com patch.com twitter.com theguardian.com</t>
  </si>
  <si>
    <t>Top Hashtags in Tweet in Entire Graph</t>
  </si>
  <si>
    <t>ymyl</t>
  </si>
  <si>
    <t>eat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</si>
  <si>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</si>
  <si>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</si>
  <si>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</si>
  <si>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</si>
  <si>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</si>
  <si>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</si>
  <si>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</si>
  <si>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</si>
  <si>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</si>
  <si>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</si>
  <si>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</si>
  <si>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</si>
  <si>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Words in Sentiment List#1: Positive</t>
  </si>
  <si>
    <t>Words in Sentiment List#2: Negative</t>
  </si>
  <si>
    <t>Words in Sentiment List#3: Angry/Violent</t>
  </si>
  <si>
    <t>Non-categorized Words</t>
  </si>
  <si>
    <t>Total Words</t>
  </si>
  <si>
    <t>right</t>
  </si>
  <si>
    <t>alt</t>
  </si>
  <si>
    <t>e</t>
  </si>
  <si>
    <t>com</t>
  </si>
  <si>
    <t>Top Words in Tweet in G1</t>
  </si>
  <si>
    <t>dealing</t>
  </si>
  <si>
    <t>pewdiepie</t>
  </si>
  <si>
    <t>smear</t>
  </si>
  <si>
    <t>1</t>
  </si>
  <si>
    <t>hour</t>
  </si>
  <si>
    <t>19</t>
  </si>
  <si>
    <t>minutes</t>
  </si>
  <si>
    <t>address</t>
  </si>
  <si>
    <t>Top Words in Tweet in G2</t>
  </si>
  <si>
    <t>é</t>
  </si>
  <si>
    <t>impressionante</t>
  </si>
  <si>
    <t>maioria</t>
  </si>
  <si>
    <t>esmagadora</t>
  </si>
  <si>
    <t>vale</t>
  </si>
  <si>
    <t>silício</t>
  </si>
  <si>
    <t>tem</t>
  </si>
  <si>
    <t>Top Words in Tweet in G3</t>
  </si>
  <si>
    <t>Top Words in Tweet in G4</t>
  </si>
  <si>
    <t>hate</t>
  </si>
  <si>
    <t>love</t>
  </si>
  <si>
    <t>nazi</t>
  </si>
  <si>
    <t>lulz</t>
  </si>
  <si>
    <t>even</t>
  </si>
  <si>
    <t>green</t>
  </si>
  <si>
    <t>s</t>
  </si>
  <si>
    <t>Top Words in Tweet in G5</t>
  </si>
  <si>
    <t>facts</t>
  </si>
  <si>
    <t>Top Words in Tweet in G6</t>
  </si>
  <si>
    <t>Top Words in Tweet in G7</t>
  </si>
  <si>
    <t>know</t>
  </si>
  <si>
    <t>brave</t>
  </si>
  <si>
    <t>default</t>
  </si>
  <si>
    <t>see</t>
  </si>
  <si>
    <t>bing</t>
  </si>
  <si>
    <t>Top Words in Tweet in G8</t>
  </si>
  <si>
    <t>Top Words in Tweet in G9</t>
  </si>
  <si>
    <t>victims</t>
  </si>
  <si>
    <t>report</t>
  </si>
  <si>
    <t>Top Words in Tweet in G10</t>
  </si>
  <si>
    <t>Top Words in Tweet</t>
  </si>
  <si>
    <t>alt right dealing pewdiepie smear 1 hour 19 minutes address</t>
  </si>
  <si>
    <t>e com right é impressionante maioria esmagadora vale silício tem</t>
  </si>
  <si>
    <t>right youtube alt google</t>
  </si>
  <si>
    <t>alt right google hate love nazi lulz even green s</t>
  </si>
  <si>
    <t>alt realdonaldtrump right gop facts</t>
  </si>
  <si>
    <t>alt right codeability know brave default google see bing</t>
  </si>
  <si>
    <t>victims report</t>
  </si>
  <si>
    <t>alt right</t>
  </si>
  <si>
    <t>right left</t>
  </si>
  <si>
    <t>looking</t>
  </si>
  <si>
    <t>want</t>
  </si>
  <si>
    <t>Top Word Pairs in Tweet in Entire Graph</t>
  </si>
  <si>
    <t>alt,right</t>
  </si>
  <si>
    <t>dealing,pewdiepie</t>
  </si>
  <si>
    <t>pewdiepie,smear</t>
  </si>
  <si>
    <t>smear,1</t>
  </si>
  <si>
    <t>1,hour</t>
  </si>
  <si>
    <t>hour,19</t>
  </si>
  <si>
    <t>19,minutes</t>
  </si>
  <si>
    <t>minutes,address</t>
  </si>
  <si>
    <t>address,wish</t>
  </si>
  <si>
    <t>wish,last</t>
  </si>
  <si>
    <t>Top Word Pairs in Tweet in G1</t>
  </si>
  <si>
    <t>Top Word Pairs in Tweet in G2</t>
  </si>
  <si>
    <t>é,impressionante</t>
  </si>
  <si>
    <t>impressionante,maioria</t>
  </si>
  <si>
    <t>maioria,esmagadora</t>
  </si>
  <si>
    <t>esmagadora,vale</t>
  </si>
  <si>
    <t>vale,silício</t>
  </si>
  <si>
    <t>silício,tem</t>
  </si>
  <si>
    <t>tem,envolvimento</t>
  </si>
  <si>
    <t>envolvimento,direto</t>
  </si>
  <si>
    <t>direto,e</t>
  </si>
  <si>
    <t>e,ou</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</si>
  <si>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</si>
  <si>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</si>
  <si>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</si>
  <si>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</si>
  <si>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</si>
  <si>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</si>
  <si>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</si>
  <si>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</si>
  <si>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</si>
  <si>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alt,right  dealing,pewdiepie  pewdiepie,smear  smear,1  1,hour  hour,19  19,minutes  minutes,address  address,wish  wish,last</t>
  </si>
  <si>
    <t>é,impressionante  impressionante,maioria  maioria,esmagadora  esmagadora,vale  vale,silício  silício,tem  tem,envolvimento  envolvimento,direto  direto,e  e,ou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</si>
  <si>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</si>
  <si>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</si>
  <si>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</si>
  <si>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</si>
  <si>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</si>
  <si>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</si>
  <si>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</si>
  <si>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</si>
  <si>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</si>
  <si>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</si>
  <si>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</si>
  <si>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</si>
  <si>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</si>
  <si>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</si>
  <si>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</si>
  <si>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</si>
  <si>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</si>
  <si>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</si>
  <si>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</si>
  <si>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</si>
  <si>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</si>
  <si>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</si>
  <si>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</si>
  <si>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tweetnathanrich yangsdisciple</t>
  </si>
  <si>
    <t>jennspolitics gop</t>
  </si>
  <si>
    <t>klamping timrlai</t>
  </si>
  <si>
    <t>Top Mentioned in Tweet</t>
  </si>
  <si>
    <t>youtube hyundai steveilknevil andrewyang</t>
  </si>
  <si>
    <t>realdonaldtrump potus</t>
  </si>
  <si>
    <t>jaweingarten ghostlyonion malleynathan ilhanmn</t>
  </si>
  <si>
    <t>spoonyboogie crystallinewave ryangirdusky</t>
  </si>
  <si>
    <t>ostrov_a richardgrenell</t>
  </si>
  <si>
    <t>randomqweo brexitblog_info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</si>
  <si>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</si>
  <si>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</si>
  <si>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</si>
  <si>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</si>
  <si>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</si>
  <si>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</si>
  <si>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</si>
  <si>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</si>
  <si>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</si>
  <si>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</si>
  <si>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</si>
  <si>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</si>
  <si>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blaugast adamo55f nathanknox19 firemaste13579 animeknight99 raislergaming sheaffer117 raptorias thequartering dudetheangerbu1</t>
  </si>
  <si>
    <t>odio_nao bicicreta rlivre _kawen _matiassoares bahmiguel mdalessandrorj doublekillx cosmicbrave nomelouco33</t>
  </si>
  <si>
    <t>realfoxd hyundai youtube andrewyang steveilknevil tweetnathanrich yangsdisciple allenzhu88</t>
  </si>
  <si>
    <t>occupysac247 samasmith23 sunjay_kelkar jetterella nikos_17 lizardunicorn adrparsons porcosucks</t>
  </si>
  <si>
    <t>realdonaldtrump gop jennspolitics potus melloniesorens1 whitney_skip</t>
  </si>
  <si>
    <t>ilhanmn ghostlyonion malleynathan jaweingarten cerbb88 down23bear</t>
  </si>
  <si>
    <t>cecycorrea timrlai klamping codeability whale_eat_squid</t>
  </si>
  <si>
    <t>ryangirdusky atomicsyzygy crystallinewave kenickienic spoonyboogie</t>
  </si>
  <si>
    <t>ostrov_a richardgrenell augustakaiserin mroetten</t>
  </si>
  <si>
    <t>brexitblog_info cybil63169431 randomqweo richard77501434</t>
  </si>
  <si>
    <t>google jemimag jarodkral</t>
  </si>
  <si>
    <t>jessesingal shutter_j mrdax30</t>
  </si>
  <si>
    <t>rawstory brendal03778178 eriatarrka</t>
  </si>
  <si>
    <t>baruchinha greatthorn</t>
  </si>
  <si>
    <t>nrthms1 have_trouble</t>
  </si>
  <si>
    <t>adelehhaenel ursulams13</t>
  </si>
  <si>
    <t>bizlutlerdidit dragnetizen</t>
  </si>
  <si>
    <t>littlebee88 mattgaetz</t>
  </si>
  <si>
    <t>modalsevenths jrshepard90</t>
  </si>
  <si>
    <t>libdemfightbac alexprice0</t>
  </si>
  <si>
    <t>iradiotube yacy_search</t>
  </si>
  <si>
    <t>Top URLs in Tweet by Count</t>
  </si>
  <si>
    <t>Top URLs in Tweet by Salience</t>
  </si>
  <si>
    <t>Top Domains in Tweet by Count</t>
  </si>
  <si>
    <t>Top Domains in Tweet by Salience</t>
  </si>
  <si>
    <t>Top Hashtags in Tweet by Count</t>
  </si>
  <si>
    <t>Top Hashtags in Tweet by Salience</t>
  </si>
  <si>
    <t>Top Words in Tweet by Count</t>
  </si>
  <si>
    <t>kenickienic spoonyboogie crystallinewave ryangirdusky cost money please show clip carlin</t>
  </si>
  <si>
    <t>want yacy_search whole yacy network under continuous siege bunch alt</t>
  </si>
  <si>
    <t>libdemfightbac bimbo alt right honey trap sounds bojo failed past</t>
  </si>
  <si>
    <t>down23bear jaweingarten ghostlyonion malleynathan ilhanmn call fake news name one</t>
  </si>
  <si>
    <t>claim deaf retweet stuff known alt right figures run blockchain</t>
  </si>
  <si>
    <t>alt right nazi fixation owning libs doing things probably regular</t>
  </si>
  <si>
    <t>lulz umm maybe trigger laughter self deprecating alt right personalities</t>
  </si>
  <si>
    <t>bing timrlai codeability one alt right downloaded check out see</t>
  </si>
  <si>
    <t>green something even s followers spoke out against furthermore recently</t>
  </si>
  <si>
    <t>richard77501434 randomqweo brexitblog_info really think voting public london fair idea</t>
  </si>
  <si>
    <t>modalsevenths alt right nazi sympathizing company keep peaceful communists silent</t>
  </si>
  <si>
    <t>know alt right brave klamping codeability believe called infogalactic obvs</t>
  </si>
  <si>
    <t>mattgaetz remember invited alt right white nationalist state union</t>
  </si>
  <si>
    <t>fake news manipulation alt right publishers mean google's doing more</t>
  </si>
  <si>
    <t>yangsdisciple steveilknevil youtube andrewyang shock owned company treats yang alt</t>
  </si>
  <si>
    <t>looking bizlutlerdidit point #2 fake accounts love pushing conspiracies searches</t>
  </si>
  <si>
    <t>gop facts alt realdonaldtrump earth universe idiots alternative party damaged</t>
  </si>
  <si>
    <t>rawstory brendal03778178 one beats giuliani holding printouts alt right blog</t>
  </si>
  <si>
    <t>idaho hate 8 hateful state u s whether actual groups</t>
  </si>
  <si>
    <t>shutter_j jessesingal yes morons understand decide pepe frogs accounts alt</t>
  </si>
  <si>
    <t>adelehhaenel re entitled opinion valid reasons dislike tlj well film</t>
  </si>
  <si>
    <t>right tweetnathanrich hyundai youtube meanwhile alt those openly support pan</t>
  </si>
  <si>
    <t>joking aside interesting thing those pushing 'joker dog whistling white</t>
  </si>
  <si>
    <t>using climate neutral energy sources recycled paper give money alt</t>
  </si>
  <si>
    <t>e com right é impressionante que maioria esmagadora vale silício</t>
  </si>
  <si>
    <t>victims report mroetten ostrov_a richardgrenell appreciate mr ostrovsky's memento detestable</t>
  </si>
  <si>
    <t>s really funny likes piss advertising nra alt right websites</t>
  </si>
  <si>
    <t>right left have_trouble desperately tie alt nice try agree more</t>
  </si>
  <si>
    <t>e baruchinha essa notícia defendendo publicamente causa climática nas sombras</t>
  </si>
  <si>
    <t>jennspolitics realdonaldtrump turns out congress' fault sounds repeating alt right</t>
  </si>
  <si>
    <t>alt right haircut picture porco galliard appears image search results</t>
  </si>
  <si>
    <t>Top Words in Tweet by Salience</t>
  </si>
  <si>
    <t>Top Word Pairs in Tweet by Count</t>
  </si>
  <si>
    <t>kenickienic,spoonyboogie  spoonyboogie,crystallinewave  crystallinewave,ryangirdusky  ryangirdusky,google  google,cost  cost,money  money,please  please,show  show,clip  clip,carlin</t>
  </si>
  <si>
    <t>yacy_search,whole  whole,yacy  yacy,network  network,under  under,continuous  continuous,siege  siege,bunch  bunch,alt  alt,right  right,assholes</t>
  </si>
  <si>
    <t>libdemfightbac,bimbo  bimbo,alt  alt,right  right,honey  honey,trap  trap,sounds  sounds,bojo  bojo,failed  failed,past  past,first</t>
  </si>
  <si>
    <t>down23bear,jaweingarten  jaweingarten,ghostlyonion  ghostlyonion,malleynathan  malleynathan,ilhanmn  ilhanmn,call  call,fake  fake,news  news,name  name,one  one,lie</t>
  </si>
  <si>
    <t>claim,deaf  deaf,retweet  retweet,stuff  stuff,known  known,alt  alt,right  right,figures  figures,run  run,blockchain  blockchain,fascists</t>
  </si>
  <si>
    <t>alt,right  right,nazi  nazi,fixation  fixation,owning  owning,libs  libs,doing  doing,things  things,probably  probably,regular  regular,day</t>
  </si>
  <si>
    <t>umm,maybe  maybe,trigger  trigger,laughter  laughter,lulz  lulz,self  self,deprecating  deprecating,alt  alt,right  right,personalities  personalities,amuse</t>
  </si>
  <si>
    <t>timrlai,codeability  codeability,one  one,alt  alt,right  right,downloaded  downloaded,check  check,out  out,see  see,bing  bing,google</t>
  </si>
  <si>
    <t>something,even  even,green  green,s  s,followers  followers,spoke  spoke,out  out,against  against,furthermore  furthermore,recently  recently,learned</t>
  </si>
  <si>
    <t>richard77501434,randomqweo  randomqweo,brexitblog_info  brexitblog_info,really  really,google  google,think  think,voting  voting,public  public,london  london,fair  fair,idea</t>
  </si>
  <si>
    <t>modalsevenths,google  google,alt  alt,right  right,nazi  nazi,sympathizing  sympathizing,company  company,keep  keep,peaceful  peaceful,communists  communists,silent</t>
  </si>
  <si>
    <t>alt,right  klamping,codeability  codeability,believe  believe,called  called,infogalactic  infogalactic,obvs  obvs,know  know,much  much,bc  bc,alt</t>
  </si>
  <si>
    <t>mattgaetz,remember  remember,invited  invited,alt  alt,right  right,white  white,nationalist  nationalist,state  state,union</t>
  </si>
  <si>
    <t>fake,news  news,manipulation  manipulation,alt  alt,right  right,publishers  publishers,mean  mean,google's  google's,doing  doing,more  more,fight</t>
  </si>
  <si>
    <t>yangsdisciple,steveilknevil  steveilknevil,youtube  youtube,andrewyang  andrewyang,shock  shock,owned  owned,google  google,company  company,treats  treats,yang  yang,alt</t>
  </si>
  <si>
    <t>bizlutlerdidit,point  point,#2  #2,looking  looking,fake  fake,accounts  accounts,love  love,pushing  pushing,conspiracies  conspiracies,google  google,searches</t>
  </si>
  <si>
    <t>gop,realdonaldtrump  realdonaldtrump,earth  earth,universe  universe,idiots  idiots,alternative  alternative,facts  facts,party  party,damaged  damaged,beyond  beyond,repair</t>
  </si>
  <si>
    <t>rawstory,brendal03778178  brendal03778178,one  one,beats  beats,giuliani  giuliani,holding  holding,printouts  printouts,alt  alt,right  right,blog  blog,claiming</t>
  </si>
  <si>
    <t>8,idaho  idaho,hateful  hateful,state  state,u  u,s  s,whether  whether,actual  actual,hate  hate,groups  groups,alt</t>
  </si>
  <si>
    <t>shutter_j,jessesingal  jessesingal,yes  yes,morons  morons,understand  understand,google  google,decide  decide,pepe  pepe,frogs  frogs,accounts  accounts,alt</t>
  </si>
  <si>
    <t>adelehhaenel,re  re,entitled  entitled,opinion  opinion,valid  valid,reasons  reasons,dislike  dislike,tlj  tlj,well  well,film  film,saga</t>
  </si>
  <si>
    <t>tweetnathanrich,hyundai  hyundai,youtube  youtube,meanwhile  meanwhile,alt  alt,right  right,those  those,openly  openly,support  support,pan  pan,european</t>
  </si>
  <si>
    <t>joking,aside  aside,interesting  interesting,thing  thing,those  those,pushing  pushing,'joker  'joker,dog  dog,whistling  whistling,white  white,supremacists'</t>
  </si>
  <si>
    <t>google,using  using,climate  climate,neutral  neutral,energy  energy,sources  sources,recycled  recycled,paper  paper,give  give,money  money,alt</t>
  </si>
  <si>
    <t>é,impressionante  impressionante,que  que,maioria  maioria,esmagadora  esmagadora,vale  vale,silício  silício,tem  tem,envolvimento  envolvimento,direto  direto,e</t>
  </si>
  <si>
    <t>mroetten,ostrov_a  ostrov_a,richardgrenell  richardgrenell,appreciate  appreciate,mr  mr,ostrovsky's  ostrovsky's,memento  memento,victims  victims,detestable  detestable,alt  alt,right</t>
  </si>
  <si>
    <t>s,really  really,funny  funny,google  google,likes  likes,piss  piss,advertising  advertising,nra  nra,alt  alt,right  right,websites</t>
  </si>
  <si>
    <t>have_trouble,left  left,desperately  desperately,tie  tie,alt  alt,right  right,right  right,nice  nice,try  try,agree  agree,left</t>
  </si>
  <si>
    <t>baruchinha,e  e,essa  essa,notícia  notícia,google  google,defendendo  defendendo,publicamente  publicamente,causa  causa,climática  climática,e  e,nas</t>
  </si>
  <si>
    <t>jennspolitics,realdonaldtrump  realdonaldtrump,turns  turns,out  out,congress'  congress',fault  fault,sounds  sounds,repeating  repeating,alt  alt,right  right,talking</t>
  </si>
  <si>
    <t>google,alt  alt,right  right,haircut  haircut,picture  picture,porco  porco,galliard  galliard,appears  appears,image  image,search  search,results</t>
  </si>
  <si>
    <t>Top Word Pairs in Tweet by Salience</t>
  </si>
  <si>
    <t>Word</t>
  </si>
  <si>
    <t>bullshit</t>
  </si>
  <si>
    <t>believe</t>
  </si>
  <si>
    <t>please</t>
  </si>
  <si>
    <t>live</t>
  </si>
  <si>
    <t>wish</t>
  </si>
  <si>
    <t>last</t>
  </si>
  <si>
    <t>time</t>
  </si>
  <si>
    <t>jeremy</t>
  </si>
  <si>
    <t>literally</t>
  </si>
  <si>
    <t>share</t>
  </si>
  <si>
    <t>goes</t>
  </si>
  <si>
    <t>soon</t>
  </si>
  <si>
    <t>far</t>
  </si>
  <si>
    <t>etc</t>
  </si>
  <si>
    <t>envolvimento</t>
  </si>
  <si>
    <t>direto</t>
  </si>
  <si>
    <t>ou</t>
  </si>
  <si>
    <t>indireto</t>
  </si>
  <si>
    <t>ascensão</t>
  </si>
  <si>
    <t>da</t>
  </si>
  <si>
    <t>negacionismo</t>
  </si>
  <si>
    <t>climático</t>
  </si>
  <si>
    <t>fez</t>
  </si>
  <si>
    <t>grandes</t>
  </si>
  <si>
    <t>contribuições</t>
  </si>
  <si>
    <t>os</t>
  </si>
  <si>
    <t>negadores</t>
  </si>
  <si>
    <t>mudanças</t>
  </si>
  <si>
    <t>climáticas</t>
  </si>
  <si>
    <t>out</t>
  </si>
  <si>
    <t>search</t>
  </si>
  <si>
    <t>left</t>
  </si>
  <si>
    <t>more</t>
  </si>
  <si>
    <t>company</t>
  </si>
  <si>
    <t>one</t>
  </si>
  <si>
    <t>fake</t>
  </si>
  <si>
    <t>sounds</t>
  </si>
  <si>
    <t>whole</t>
  </si>
  <si>
    <t>really</t>
  </si>
  <si>
    <t>claim</t>
  </si>
  <si>
    <t>bc</t>
  </si>
  <si>
    <t>first</t>
  </si>
  <si>
    <t>sources</t>
  </si>
  <si>
    <t>money</t>
  </si>
  <si>
    <t>bunch</t>
  </si>
  <si>
    <t>thing</t>
  </si>
  <si>
    <t>those</t>
  </si>
  <si>
    <t>pushing</t>
  </si>
  <si>
    <t>white</t>
  </si>
  <si>
    <t>groups</t>
  </si>
  <si>
    <t>accounts</t>
  </si>
  <si>
    <t>idaho</t>
  </si>
  <si>
    <t>state</t>
  </si>
  <si>
    <t>safe</t>
  </si>
  <si>
    <t>day</t>
  </si>
  <si>
    <t>up</t>
  </si>
  <si>
    <t>news</t>
  </si>
  <si>
    <t>doing</t>
  </si>
  <si>
    <t>failed</t>
  </si>
  <si>
    <t>engine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</si>
  <si>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</si>
  <si>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</si>
  <si>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</si>
  <si>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</si>
  <si>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</si>
  <si>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</si>
  <si>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</si>
  <si>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</si>
  <si>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</si>
  <si>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</si>
  <si>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</si>
  <si>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</si>
  <si>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</si>
  <si>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</si>
  <si>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</si>
  <si>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</si>
  <si>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</si>
  <si>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</si>
  <si>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</si>
  <si>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</si>
  <si>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</si>
  <si>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</si>
  <si>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</si>
  <si>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</si>
  <si>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</si>
  <si>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</si>
  <si>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</si>
  <si>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</si>
  <si>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</si>
  <si>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</si>
  <si>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</si>
  <si>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</si>
  <si>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</si>
  <si>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</si>
  <si>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</si>
  <si>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</si>
  <si>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</si>
  <si>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</si>
  <si>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</si>
  <si>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</si>
  <si>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</si>
  <si>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</si>
  <si>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</si>
  <si>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</si>
  <si>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</si>
  <si>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</si>
  <si>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</si>
  <si>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</si>
  <si>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</si>
  <si>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</si>
  <si>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</si>
  <si>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</si>
  <si>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</si>
  <si>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</si>
  <si>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</si>
  <si>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</si>
  <si>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G1: alt right dealing pewdiepie smear 1 hour 19 minutes address</t>
  </si>
  <si>
    <t>G2: e com right é impressionante maioria esmagadora vale silício tem</t>
  </si>
  <si>
    <t>G3: right youtube alt google</t>
  </si>
  <si>
    <t>G4: alt right google hate love nazi lulz even green s</t>
  </si>
  <si>
    <t>G5: alt realdonaldtrump right gop facts</t>
  </si>
  <si>
    <t>G7: alt right codeability know brave default google see bing</t>
  </si>
  <si>
    <t>G9: victims report</t>
  </si>
  <si>
    <t>G11: alt right</t>
  </si>
  <si>
    <t>G14: e</t>
  </si>
  <si>
    <t>G15: right left</t>
  </si>
  <si>
    <t>G17: looking</t>
  </si>
  <si>
    <t>G21: want</t>
  </si>
  <si>
    <t>Autofill Workbook Results</t>
  </si>
  <si>
    <t>Edge Weight▓1▓1▓0▓True▓Green▓Red▓▓Edge Weight▓1▓1▓0▓3▓10▓False▓Edge Weight▓1▓1▓0▓32▓6▓False▓▓0▓0▓0▓True▓Black▓Black▓▓Followers▓4▓2053381▓0▓162▓1000▓False▓Followers▓4▓72040610▓0▓100▓70▓False▓▓0▓0▓0▓0▓0▓False▓▓0▓0▓0▓0▓0▓False</t>
  </si>
  <si>
    <t>Subgraph</t>
  </si>
  <si>
    <t>GraphSource░TwitterSearch▓GraphTerm░google alt-right▓ImportDescription░The graph represents a network of 107 Twitter users whose recent tweets contained "google alt-right", or who were replied to or mentioned in those tweets, taken from a data set limited to a maximum of 18,000 tweets.  The network was obtained from Twitter on Sunday, 13 October 2019 at 07:46 UTC.
The tweets in the network were tweeted over the 8-day, 23-hour, 23-minute period from Friday, 04 October 2019 at 04:44 UTC to Sunday, 13 October 2019 at 04:07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</si>
</sst>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766"/>
        <c:axId val="375895"/>
      </c:barChart>
      <c:catAx>
        <c:axId val="417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895"/>
        <c:crosses val="autoZero"/>
        <c:auto val="1"/>
        <c:lblOffset val="100"/>
        <c:noMultiLvlLbl val="0"/>
      </c:catAx>
      <c:valAx>
        <c:axId val="37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83056"/>
        <c:axId val="30447505"/>
      </c:barChart>
      <c:catAx>
        <c:axId val="3383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47505"/>
        <c:crosses val="autoZero"/>
        <c:auto val="1"/>
        <c:lblOffset val="100"/>
        <c:noMultiLvlLbl val="0"/>
      </c:catAx>
      <c:valAx>
        <c:axId val="3044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92090"/>
        <c:axId val="50328811"/>
      </c:barChart>
      <c:catAx>
        <c:axId val="5592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28811"/>
        <c:crosses val="autoZero"/>
        <c:auto val="1"/>
        <c:lblOffset val="100"/>
        <c:noMultiLvlLbl val="0"/>
      </c:catAx>
      <c:valAx>
        <c:axId val="503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306116"/>
        <c:axId val="50101861"/>
      </c:barChart>
      <c:catAx>
        <c:axId val="50306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101861"/>
        <c:crosses val="autoZero"/>
        <c:auto val="1"/>
        <c:lblOffset val="100"/>
        <c:noMultiLvlLbl val="0"/>
      </c:catAx>
      <c:valAx>
        <c:axId val="5010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263566"/>
        <c:axId val="31718911"/>
      </c:barChart>
      <c:catAx>
        <c:axId val="48263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3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034744"/>
        <c:axId val="19094969"/>
      </c:barChart>
      <c:catAx>
        <c:axId val="17034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94969"/>
        <c:crosses val="autoZero"/>
        <c:auto val="1"/>
        <c:lblOffset val="100"/>
        <c:noMultiLvlLbl val="0"/>
      </c:catAx>
      <c:valAx>
        <c:axId val="1909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4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636994"/>
        <c:axId val="3188627"/>
      </c:barChart>
      <c:catAx>
        <c:axId val="37636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8627"/>
        <c:crosses val="autoZero"/>
        <c:auto val="1"/>
        <c:lblOffset val="100"/>
        <c:noMultiLvlLbl val="0"/>
      </c:catAx>
      <c:valAx>
        <c:axId val="318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697644"/>
        <c:axId val="56952205"/>
      </c:barChart>
      <c:catAx>
        <c:axId val="28697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52205"/>
        <c:crosses val="autoZero"/>
        <c:auto val="1"/>
        <c:lblOffset val="100"/>
        <c:noMultiLvlLbl val="0"/>
      </c:catAx>
      <c:valAx>
        <c:axId val="5695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807798"/>
        <c:axId val="49725863"/>
      </c:barChart>
      <c:catAx>
        <c:axId val="42807798"/>
        <c:scaling>
          <c:orientation val="minMax"/>
        </c:scaling>
        <c:axPos val="b"/>
        <c:delete val="1"/>
        <c:majorTickMark val="out"/>
        <c:minorTickMark val="none"/>
        <c:tickLblPos val="none"/>
        <c:crossAx val="49725863"/>
        <c:crosses val="autoZero"/>
        <c:auto val="1"/>
        <c:lblOffset val="100"/>
        <c:noMultiLvlLbl val="0"/>
      </c:catAx>
      <c:valAx>
        <c:axId val="49725863"/>
        <c:scaling>
          <c:orientation val="minMax"/>
        </c:scaling>
        <c:axPos val="l"/>
        <c:delete val="1"/>
        <c:majorTickMark val="out"/>
        <c:minorTickMark val="none"/>
        <c:tickLblPos val="none"/>
        <c:crossAx val="428077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tomicsyzyg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yangirdusk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rystallinewa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poonyboog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enickieni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radiotu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yacy_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lexprice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ibdemfightba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erbb8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lhanm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lleynath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hostlyon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aweingart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wn23be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drparso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unjay_kelk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occupysac24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ale_eat_squi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imrla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odeabilit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amasmith2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ybil631694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rexitblog_inf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andomqwe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ichard7750143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rshepard9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odalseventh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ecycorre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klamp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ittlebee8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ttgaet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emima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oog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alfox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ndrewya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teveilknevi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yangsdiscip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youtub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itzonthew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hequarteri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estefy_h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heaffer11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udetheangerbu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rimisus197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aptoria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iguelzi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gamersc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nimeknight9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ubbles_g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lauga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damo55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duardogenev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firemaste1357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teevism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ockeyspaz6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ragnetiz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bizlutlerdid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ucifermarty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hekomradto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aislergam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whitney_ski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ot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go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realdonaldtrum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nathanknox1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eriatarrk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rendal0377817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awsto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etterel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rdax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essesing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hutter_j"/>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ursulams1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adelehhaen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llenzhu88"/>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hyunda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weetnathan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nikos_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izardunicor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livr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nomelouco33"/>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dnascim7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bahmigu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dalessandrorj"/>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_kaw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doublekillx"/>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an_s_re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enega4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auricelacerd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ugustakaiseri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ichardgren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ostrov_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roett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_matiassoar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icicret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bruno_olivera1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odio_na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arodkr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nrthms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have_troub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greatthor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baruchinh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cosmicbrav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elloniesorens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jennspolit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porcosuck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1" totalsRowShown="0" headerRowDxfId="433" dataDxfId="432">
  <autoFilter ref="A2:BN91"/>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29" totalsRowShown="0" headerRowDxfId="236" dataDxfId="235">
  <autoFilter ref="A27:V29"/>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V42" totalsRowShown="0" headerRowDxfId="211" dataDxfId="210">
  <autoFilter ref="A32:V42"/>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V55" totalsRowShown="0" headerRowDxfId="186" dataDxfId="185">
  <autoFilter ref="A45:V55"/>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V68" totalsRowShown="0" headerRowDxfId="161" dataDxfId="160">
  <autoFilter ref="A58:V68"/>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158" dataDxfId="157">
  <autoFilter ref="A71:V81"/>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11" dataDxfId="110">
  <autoFilter ref="A84:V94"/>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1" totalsRowShown="0" headerRowDxfId="76" dataDxfId="75">
  <autoFilter ref="A1:G20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378" dataDxfId="377">
  <autoFilter ref="A2:BT109"/>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1" totalsRowShown="0" headerRowDxfId="67" dataDxfId="66">
  <autoFilter ref="A1:L12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23" dataDxfId="22">
  <autoFilter ref="A2:C2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35">
  <autoFilter ref="A2:AO23"/>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32" dataDxfId="331">
  <autoFilter ref="A1:C10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uffpost.com/entry/laura-ingraham-tries-to-drink-light-bulb-steak-to-trigger-liberals_n_5d73c962e4b0fde50c2740cd" TargetMode="External" /><Relationship Id="rId2" Type="http://schemas.openxmlformats.org/officeDocument/2006/relationships/hyperlink" Target="https://www.huffpost.com/entry/laura-ingraham-tries-to-drink-light-bulb-steak-to-trigger-liberals_n_5d73c962e4b0fde50c2740cd" TargetMode="External" /><Relationship Id="rId3" Type="http://schemas.openxmlformats.org/officeDocument/2006/relationships/hyperlink" Target="http://www.pnj.com/story/news/politics/2018/02/01/rep-matt-gaetz-under-fire-inviting-alt-right-white-nationalist-state-union/1086196001/" TargetMode="External" /><Relationship Id="rId4" Type="http://schemas.openxmlformats.org/officeDocument/2006/relationships/hyperlink" Target="https://www.thedrum.com/opinion/2019/10/07/no-nonsense-guide-using-ymyl-and-e-t-seo" TargetMode="External" /><Relationship Id="rId5" Type="http://schemas.openxmlformats.org/officeDocument/2006/relationships/hyperlink" Target="https://patch.com/idaho/boise/idaho-most-hateful-state-us-analysis-hate-map-shows" TargetMode="External" /><Relationship Id="rId6" Type="http://schemas.openxmlformats.org/officeDocument/2006/relationships/hyperlink" Target="https://www.gq.com/story/last-jedi-spam-rotten-tomatoes" TargetMode="External" /><Relationship Id="rId7" Type="http://schemas.openxmlformats.org/officeDocument/2006/relationships/hyperlink" Target="https://twitter.com/CSpan22/status/1182645065535119361" TargetMode="External" /><Relationship Id="rId8" Type="http://schemas.openxmlformats.org/officeDocument/2006/relationships/hyperlink" Target="https://www.theguardian.com/environment/2019/oct/11/google-contributions-climate-change-deniers" TargetMode="External" /><Relationship Id="rId9" Type="http://schemas.openxmlformats.org/officeDocument/2006/relationships/hyperlink" Target="https://www.washingtonexaminer.com/the-alt-right-is-not-truly-right" TargetMode="External" /><Relationship Id="rId10" Type="http://schemas.openxmlformats.org/officeDocument/2006/relationships/hyperlink" Target="https://amp.theguardian.com/environment/2019/oct/11/google-contributions-climate-change-deniers?CMP=share_btn_tw&amp;__twitter_impression=true" TargetMode="External" /><Relationship Id="rId11" Type="http://schemas.openxmlformats.org/officeDocument/2006/relationships/hyperlink" Target="https://twitter.com/guardian/status/1182546303739404288" TargetMode="External" /><Relationship Id="rId12" Type="http://schemas.openxmlformats.org/officeDocument/2006/relationships/hyperlink" Target="https://www.politico.com/news/2019/10/12/mattis-isis-resurge-trump-syria-045118" TargetMode="External" /><Relationship Id="rId13" Type="http://schemas.openxmlformats.org/officeDocument/2006/relationships/hyperlink" Target="https://www.politico.com/news/2019/10/12/mattis-isis-resurge-trump-syria-045118" TargetMode="External" /><Relationship Id="rId14" Type="http://schemas.openxmlformats.org/officeDocument/2006/relationships/hyperlink" Target="https://pbs.twimg.com/media/EGKg6lKW4AAZlF-.jpg" TargetMode="External" /><Relationship Id="rId15" Type="http://schemas.openxmlformats.org/officeDocument/2006/relationships/hyperlink" Target="https://pbs.twimg.com/media/EGRweraX0AAFi0c.jpg" TargetMode="External" /><Relationship Id="rId16" Type="http://schemas.openxmlformats.org/officeDocument/2006/relationships/hyperlink" Target="https://pbs.twimg.com/media/EGVfvtcW4AAjWth.jpg" TargetMode="External" /><Relationship Id="rId17" Type="http://schemas.openxmlformats.org/officeDocument/2006/relationships/hyperlink" Target="http://pbs.twimg.com/profile_images/1096457102896160768/qNyyq4GG_normal.jpg" TargetMode="External" /><Relationship Id="rId18" Type="http://schemas.openxmlformats.org/officeDocument/2006/relationships/hyperlink" Target="http://pbs.twimg.com/profile_images/1096457102896160768/qNyyq4GG_normal.jpg" TargetMode="External" /><Relationship Id="rId19" Type="http://schemas.openxmlformats.org/officeDocument/2006/relationships/hyperlink" Target="http://pbs.twimg.com/profile_images/1096457102896160768/qNyyq4GG_normal.jpg" TargetMode="External" /><Relationship Id="rId20" Type="http://schemas.openxmlformats.org/officeDocument/2006/relationships/hyperlink" Target="http://pbs.twimg.com/profile_images/1096457102896160768/qNyyq4GG_normal.jpg" TargetMode="External" /><Relationship Id="rId21" Type="http://schemas.openxmlformats.org/officeDocument/2006/relationships/hyperlink" Target="http://pbs.twimg.com/profile_images/1183209761711513600/NU56RloP_normal.jpg" TargetMode="External" /><Relationship Id="rId22" Type="http://schemas.openxmlformats.org/officeDocument/2006/relationships/hyperlink" Target="http://pbs.twimg.com/profile_images/1167082352788549632/tCIqsroi_normal.jpg" TargetMode="External" /><Relationship Id="rId23" Type="http://schemas.openxmlformats.org/officeDocument/2006/relationships/hyperlink" Target="http://pbs.twimg.com/profile_images/868986257644408832/8jvKBiZy_normal.jpg" TargetMode="External" /><Relationship Id="rId24" Type="http://schemas.openxmlformats.org/officeDocument/2006/relationships/hyperlink" Target="http://pbs.twimg.com/profile_images/868986257644408832/8jvKBiZy_normal.jpg" TargetMode="External" /><Relationship Id="rId25" Type="http://schemas.openxmlformats.org/officeDocument/2006/relationships/hyperlink" Target="http://pbs.twimg.com/profile_images/868986257644408832/8jvKBiZy_normal.jpg" TargetMode="External" /><Relationship Id="rId26" Type="http://schemas.openxmlformats.org/officeDocument/2006/relationships/hyperlink" Target="http://pbs.twimg.com/profile_images/868986257644408832/8jvKBiZy_normal.jpg" TargetMode="External" /><Relationship Id="rId27" Type="http://schemas.openxmlformats.org/officeDocument/2006/relationships/hyperlink" Target="http://pbs.twimg.com/profile_images/868986257644408832/8jvKBiZy_normal.jpg" TargetMode="External" /><Relationship Id="rId28" Type="http://schemas.openxmlformats.org/officeDocument/2006/relationships/hyperlink" Target="http://pbs.twimg.com/profile_images/1146073491059302401/wjNAAemk_normal.png" TargetMode="External" /><Relationship Id="rId29" Type="http://schemas.openxmlformats.org/officeDocument/2006/relationships/hyperlink" Target="http://pbs.twimg.com/profile_images/877210324092338176/6Sw0xbip_normal.jpg" TargetMode="External" /><Relationship Id="rId30" Type="http://schemas.openxmlformats.org/officeDocument/2006/relationships/hyperlink" Target="http://pbs.twimg.com/profile_images/517093665185861633/bBPZIhje_normal.jpeg" TargetMode="External" /><Relationship Id="rId31" Type="http://schemas.openxmlformats.org/officeDocument/2006/relationships/hyperlink" Target="http://pbs.twimg.com/profile_images/1118614618467737600/ZIMux6_n_normal.png" TargetMode="External" /><Relationship Id="rId32" Type="http://schemas.openxmlformats.org/officeDocument/2006/relationships/hyperlink" Target="http://pbs.twimg.com/profile_images/1118614618467737600/ZIMux6_n_normal.png" TargetMode="External" /><Relationship Id="rId33" Type="http://schemas.openxmlformats.org/officeDocument/2006/relationships/hyperlink" Target="https://pbs.twimg.com/media/EGKg6lKW4AAZlF-.jpg" TargetMode="External" /><Relationship Id="rId34" Type="http://schemas.openxmlformats.org/officeDocument/2006/relationships/hyperlink" Target="http://pbs.twimg.com/profile_images/1010410680959168512/3zuNC571_normal.jpg" TargetMode="External" /><Relationship Id="rId35" Type="http://schemas.openxmlformats.org/officeDocument/2006/relationships/hyperlink" Target="http://pbs.twimg.com/profile_images/1010410680959168512/3zuNC571_normal.jpg" TargetMode="External" /><Relationship Id="rId36" Type="http://schemas.openxmlformats.org/officeDocument/2006/relationships/hyperlink" Target="http://pbs.twimg.com/profile_images/1010410680959168512/3zuNC571_normal.jpg" TargetMode="External" /><Relationship Id="rId37" Type="http://schemas.openxmlformats.org/officeDocument/2006/relationships/hyperlink" Target="http://pbs.twimg.com/profile_images/1129427673355345922/_OgS7kbk_normal.png" TargetMode="External" /><Relationship Id="rId38" Type="http://schemas.openxmlformats.org/officeDocument/2006/relationships/hyperlink" Target="http://pbs.twimg.com/profile_images/1075449090123608064/A6Icl54b_normal.jpg" TargetMode="External" /><Relationship Id="rId39" Type="http://schemas.openxmlformats.org/officeDocument/2006/relationships/hyperlink" Target="http://pbs.twimg.com/profile_images/1075449090123608064/A6Icl54b_normal.jpg" TargetMode="External" /><Relationship Id="rId40" Type="http://schemas.openxmlformats.org/officeDocument/2006/relationships/hyperlink" Target="http://pbs.twimg.com/profile_images/975993468140040192/IbsKxHGr_normal.jpg" TargetMode="External" /><Relationship Id="rId41" Type="http://schemas.openxmlformats.org/officeDocument/2006/relationships/hyperlink" Target="https://pbs.twimg.com/media/EGRweraX0AAFi0c.jpg" TargetMode="External" /><Relationship Id="rId42" Type="http://schemas.openxmlformats.org/officeDocument/2006/relationships/hyperlink" Target="http://pbs.twimg.com/profile_images/1108906893588598784/ph8Qa9l7_normal.png" TargetMode="External" /><Relationship Id="rId43" Type="http://schemas.openxmlformats.org/officeDocument/2006/relationships/hyperlink" Target="http://pbs.twimg.com/profile_images/1108906893588598784/ph8Qa9l7_normal.png" TargetMode="External" /><Relationship Id="rId44" Type="http://schemas.openxmlformats.org/officeDocument/2006/relationships/hyperlink" Target="http://pbs.twimg.com/profile_images/1108906893588598784/ph8Qa9l7_normal.png" TargetMode="External" /><Relationship Id="rId45" Type="http://schemas.openxmlformats.org/officeDocument/2006/relationships/hyperlink" Target="http://pbs.twimg.com/profile_images/1108906893588598784/ph8Qa9l7_normal.png" TargetMode="External" /><Relationship Id="rId46" Type="http://schemas.openxmlformats.org/officeDocument/2006/relationships/hyperlink" Target="http://pbs.twimg.com/profile_images/997204211279409153/wktiRWaE_normal.jpg" TargetMode="External" /><Relationship Id="rId47" Type="http://schemas.openxmlformats.org/officeDocument/2006/relationships/hyperlink" Target="http://pbs.twimg.com/profile_images/1179272595557908480/ImAoXsub_normal.jpg" TargetMode="External" /><Relationship Id="rId48" Type="http://schemas.openxmlformats.org/officeDocument/2006/relationships/hyperlink" Target="http://pbs.twimg.com/profile_images/992499241170780160/koFHIfRO_normal.jpg" TargetMode="External" /><Relationship Id="rId49" Type="http://schemas.openxmlformats.org/officeDocument/2006/relationships/hyperlink" Target="http://pbs.twimg.com/profile_images/1180146798314344449/x96_HrTj_normal.jpg" TargetMode="External" /><Relationship Id="rId50" Type="http://schemas.openxmlformats.org/officeDocument/2006/relationships/hyperlink" Target="http://pbs.twimg.com/profile_images/1094569245520867328/z-6jx1gM_normal.jpg" TargetMode="External" /><Relationship Id="rId51" Type="http://schemas.openxmlformats.org/officeDocument/2006/relationships/hyperlink" Target="http://pbs.twimg.com/profile_images/1113538294527266816/P0fWIGGL_normal.png" TargetMode="External" /><Relationship Id="rId52" Type="http://schemas.openxmlformats.org/officeDocument/2006/relationships/hyperlink" Target="http://pbs.twimg.com/profile_images/378800000004015453/054fc0233a66d419a77d8c225e9354e4_normal.jpeg" TargetMode="External" /><Relationship Id="rId53" Type="http://schemas.openxmlformats.org/officeDocument/2006/relationships/hyperlink" Target="http://pbs.twimg.com/profile_images/1180256303387537408/RH5rjkAw_normal.jpg" TargetMode="External" /><Relationship Id="rId54" Type="http://schemas.openxmlformats.org/officeDocument/2006/relationships/hyperlink" Target="http://pbs.twimg.com/profile_images/747001480536821760/0tkw-yE3_normal.jpg" TargetMode="External" /><Relationship Id="rId55" Type="http://schemas.openxmlformats.org/officeDocument/2006/relationships/hyperlink" Target="http://pbs.twimg.com/profile_images/1104725429640929285/0T_K6SIL_normal.jpg" TargetMode="External" /><Relationship Id="rId56" Type="http://schemas.openxmlformats.org/officeDocument/2006/relationships/hyperlink" Target="http://pbs.twimg.com/profile_images/567218174471315458/ARtHwro8_normal.jpeg" TargetMode="External" /><Relationship Id="rId57" Type="http://schemas.openxmlformats.org/officeDocument/2006/relationships/hyperlink" Target="http://pbs.twimg.com/profile_images/1137089576911167488/Y6P3jU5Y_normal.png" TargetMode="External" /><Relationship Id="rId58" Type="http://schemas.openxmlformats.org/officeDocument/2006/relationships/hyperlink" Target="http://pbs.twimg.com/profile_images/1074509740330364929/q-Q5gG-Y_normal.jp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pbs.twimg.com/profile_images/1131358251130478593/pAfdHII1_normal.jpg" TargetMode="External" /><Relationship Id="rId61" Type="http://schemas.openxmlformats.org/officeDocument/2006/relationships/hyperlink" Target="http://pbs.twimg.com/profile_images/636639515885629444/n_onQSXB_normal.jpg" TargetMode="External" /><Relationship Id="rId62" Type="http://schemas.openxmlformats.org/officeDocument/2006/relationships/hyperlink" Target="https://pbs.twimg.com/media/EGVfvtcW4AAjWth.jpg" TargetMode="External" /><Relationship Id="rId63" Type="http://schemas.openxmlformats.org/officeDocument/2006/relationships/hyperlink" Target="http://pbs.twimg.com/profile_images/1180787606663159808/w0rOVpfh_normal.jpg" TargetMode="External" /><Relationship Id="rId64" Type="http://schemas.openxmlformats.org/officeDocument/2006/relationships/hyperlink" Target="http://pbs.twimg.com/profile_images/872690454369796096/f8iHNMLZ_normal.jpg" TargetMode="External" /><Relationship Id="rId65" Type="http://schemas.openxmlformats.org/officeDocument/2006/relationships/hyperlink" Target="http://pbs.twimg.com/profile_images/1124780571631280135/vzV4AOKq_normal.jpg" TargetMode="External" /><Relationship Id="rId66" Type="http://schemas.openxmlformats.org/officeDocument/2006/relationships/hyperlink" Target="http://pbs.twimg.com/profile_images/1150727240763633667/QO5k_V61_normal.jpg" TargetMode="External" /><Relationship Id="rId67" Type="http://schemas.openxmlformats.org/officeDocument/2006/relationships/hyperlink" Target="http://pbs.twimg.com/profile_images/1150727240763633667/QO5k_V61_normal.jpg" TargetMode="External" /><Relationship Id="rId68" Type="http://schemas.openxmlformats.org/officeDocument/2006/relationships/hyperlink" Target="http://pbs.twimg.com/profile_images/1150727240763633667/QO5k_V61_normal.jpg" TargetMode="External" /><Relationship Id="rId69" Type="http://schemas.openxmlformats.org/officeDocument/2006/relationships/hyperlink" Target="http://pbs.twimg.com/profile_images/1057809236200247301/xu6asBj4_normal.jpg" TargetMode="External" /><Relationship Id="rId70" Type="http://schemas.openxmlformats.org/officeDocument/2006/relationships/hyperlink" Target="http://pbs.twimg.com/profile_images/1122272721407283200/rwx3PKGh_normal.jpg" TargetMode="External" /><Relationship Id="rId71" Type="http://schemas.openxmlformats.org/officeDocument/2006/relationships/hyperlink" Target="http://pbs.twimg.com/profile_images/1181010960120713216/AOVWBzVi_normal.jpg" TargetMode="External" /><Relationship Id="rId72" Type="http://schemas.openxmlformats.org/officeDocument/2006/relationships/hyperlink" Target="http://pbs.twimg.com/profile_images/1181010960120713216/AOVWBzVi_normal.jpg" TargetMode="External" /><Relationship Id="rId73" Type="http://schemas.openxmlformats.org/officeDocument/2006/relationships/hyperlink" Target="http://pbs.twimg.com/profile_images/1144052487667634177/ik4F8eus_normal.png" TargetMode="External" /><Relationship Id="rId74" Type="http://schemas.openxmlformats.org/officeDocument/2006/relationships/hyperlink" Target="http://pbs.twimg.com/profile_images/893644646982856705/ur0MRoaU_normal.jpg" TargetMode="External" /><Relationship Id="rId75" Type="http://schemas.openxmlformats.org/officeDocument/2006/relationships/hyperlink" Target="http://pbs.twimg.com/profile_images/893644646982856705/ur0MRoaU_normal.jpg" TargetMode="External" /><Relationship Id="rId76" Type="http://schemas.openxmlformats.org/officeDocument/2006/relationships/hyperlink" Target="http://pbs.twimg.com/profile_images/1166117861854785537/HaAiGmP2_normal.jpg" TargetMode="External" /><Relationship Id="rId77" Type="http://schemas.openxmlformats.org/officeDocument/2006/relationships/hyperlink" Target="http://pbs.twimg.com/profile_images/1149862773909872641/uwt-7aS3_normal.png" TargetMode="External" /><Relationship Id="rId78" Type="http://schemas.openxmlformats.org/officeDocument/2006/relationships/hyperlink" Target="http://pbs.twimg.com/profile_images/1149862773909872641/uwt-7aS3_normal.png" TargetMode="External" /><Relationship Id="rId79" Type="http://schemas.openxmlformats.org/officeDocument/2006/relationships/hyperlink" Target="http://pbs.twimg.com/profile_images/1149862773909872641/uwt-7aS3_normal.png" TargetMode="External" /><Relationship Id="rId80" Type="http://schemas.openxmlformats.org/officeDocument/2006/relationships/hyperlink" Target="http://pbs.twimg.com/profile_images/1062486511051071489/9prTqD-k_normal.jpg" TargetMode="External" /><Relationship Id="rId81" Type="http://schemas.openxmlformats.org/officeDocument/2006/relationships/hyperlink" Target="http://pbs.twimg.com/profile_images/1163905033332805632/PQSeASmT_normal.jpg" TargetMode="External" /><Relationship Id="rId82" Type="http://schemas.openxmlformats.org/officeDocument/2006/relationships/hyperlink" Target="http://pbs.twimg.com/profile_images/1179815232472059904/LnRdUR5F_normal.png" TargetMode="External" /><Relationship Id="rId83" Type="http://schemas.openxmlformats.org/officeDocument/2006/relationships/hyperlink" Target="http://pbs.twimg.com/profile_images/1124023326656143360/CLS8o_jq_normal.jpg" TargetMode="External" /><Relationship Id="rId84" Type="http://schemas.openxmlformats.org/officeDocument/2006/relationships/hyperlink" Target="http://pbs.twimg.com/profile_images/1175519158970257409/cS5DbgWJ_normal.jpg" TargetMode="External" /><Relationship Id="rId85" Type="http://schemas.openxmlformats.org/officeDocument/2006/relationships/hyperlink" Target="http://pbs.twimg.com/profile_images/1099435842999857152/Oih8vzQ4_normal.png" TargetMode="External" /><Relationship Id="rId86" Type="http://schemas.openxmlformats.org/officeDocument/2006/relationships/hyperlink" Target="http://pbs.twimg.com/profile_images/1180949155381952512/oJLXAqax_normal.jpg" TargetMode="External" /><Relationship Id="rId87" Type="http://schemas.openxmlformats.org/officeDocument/2006/relationships/hyperlink" Target="http://pbs.twimg.com/profile_images/1103458295149486081/lD8E0o5U_normal.jpg" TargetMode="External" /><Relationship Id="rId88" Type="http://schemas.openxmlformats.org/officeDocument/2006/relationships/hyperlink" Target="http://pbs.twimg.com/profile_images/540612605111705601/j-zRT017_normal.jpeg" TargetMode="External" /><Relationship Id="rId89" Type="http://schemas.openxmlformats.org/officeDocument/2006/relationships/hyperlink" Target="http://pbs.twimg.com/profile_images/1109818728152215552/-SyJ6zAG_normal.png" TargetMode="External" /><Relationship Id="rId90" Type="http://schemas.openxmlformats.org/officeDocument/2006/relationships/hyperlink" Target="http://pbs.twimg.com/profile_images/1157452111900303360/9LHqBGuh_normal.jpg" TargetMode="External" /><Relationship Id="rId91" Type="http://schemas.openxmlformats.org/officeDocument/2006/relationships/hyperlink" Target="http://pbs.twimg.com/profile_images/1095176099066245120/w7NpPKkN_normal.jpg" TargetMode="External" /><Relationship Id="rId92" Type="http://schemas.openxmlformats.org/officeDocument/2006/relationships/hyperlink" Target="http://pbs.twimg.com/profile_images/1095176099066245120/w7NpPKkN_normal.jpg" TargetMode="External" /><Relationship Id="rId93" Type="http://schemas.openxmlformats.org/officeDocument/2006/relationships/hyperlink" Target="http://pbs.twimg.com/profile_images/1095176099066245120/w7NpPKkN_normal.jpg" TargetMode="External" /><Relationship Id="rId94" Type="http://schemas.openxmlformats.org/officeDocument/2006/relationships/hyperlink" Target="http://pbs.twimg.com/profile_images/1181544809049272320/WrHLyTsB_normal.jpg" TargetMode="External" /><Relationship Id="rId95" Type="http://schemas.openxmlformats.org/officeDocument/2006/relationships/hyperlink" Target="http://pbs.twimg.com/profile_images/1179254699578580994/6iKoHCUI_normal.jpg" TargetMode="External" /><Relationship Id="rId96" Type="http://schemas.openxmlformats.org/officeDocument/2006/relationships/hyperlink" Target="http://pbs.twimg.com/profile_images/1061982720119762945/1PBHcQs9_normal.jpg" TargetMode="External" /><Relationship Id="rId97" Type="http://schemas.openxmlformats.org/officeDocument/2006/relationships/hyperlink" Target="http://pbs.twimg.com/profile_images/1058226559058829312/d4vJ76QL_normal.jpg" TargetMode="External" /><Relationship Id="rId98" Type="http://schemas.openxmlformats.org/officeDocument/2006/relationships/hyperlink" Target="http://pbs.twimg.com/profile_images/1152259142536650754/bA7ZGnDu_normal.jpg" TargetMode="External" /><Relationship Id="rId99" Type="http://schemas.openxmlformats.org/officeDocument/2006/relationships/hyperlink" Target="http://pbs.twimg.com/profile_images/780674137266196480/huULQvJB_normal.jpg" TargetMode="External" /><Relationship Id="rId100" Type="http://schemas.openxmlformats.org/officeDocument/2006/relationships/hyperlink" Target="http://pbs.twimg.com/profile_images/111945955/leandro_new_normal.jpg" TargetMode="External" /><Relationship Id="rId101" Type="http://schemas.openxmlformats.org/officeDocument/2006/relationships/hyperlink" Target="http://pbs.twimg.com/profile_images/1180496766652882944/c4bHWv4D_normal.jpg" TargetMode="External" /><Relationship Id="rId102" Type="http://schemas.openxmlformats.org/officeDocument/2006/relationships/hyperlink" Target="http://pbs.twimg.com/profile_images/1155681860783132672/tjabAcZ0_normal.jpg" TargetMode="External" /><Relationship Id="rId103" Type="http://schemas.openxmlformats.org/officeDocument/2006/relationships/hyperlink" Target="http://pbs.twimg.com/profile_images/1043709843792523264/VkKwnHHa_normal.jpg" TargetMode="External" /><Relationship Id="rId104" Type="http://schemas.openxmlformats.org/officeDocument/2006/relationships/hyperlink" Target="http://pbs.twimg.com/profile_images/1043709843792523264/VkKwnHHa_normal.jpg" TargetMode="External" /><Relationship Id="rId105" Type="http://schemas.openxmlformats.org/officeDocument/2006/relationships/hyperlink" Target="http://pbs.twimg.com/profile_images/1143253246036905985/z9HiNBKZ_normal.png" TargetMode="External" /><Relationship Id="rId106" Type="http://schemas.openxmlformats.org/officeDocument/2006/relationships/hyperlink" Target="https://twitter.com/atomicsyzygy/status/1179980529581481984" TargetMode="External" /><Relationship Id="rId107" Type="http://schemas.openxmlformats.org/officeDocument/2006/relationships/hyperlink" Target="https://twitter.com/atomicsyzygy/status/1179980529581481984" TargetMode="External" /><Relationship Id="rId108" Type="http://schemas.openxmlformats.org/officeDocument/2006/relationships/hyperlink" Target="https://twitter.com/atomicsyzygy/status/1179980529581481984" TargetMode="External" /><Relationship Id="rId109" Type="http://schemas.openxmlformats.org/officeDocument/2006/relationships/hyperlink" Target="https://twitter.com/atomicsyzygy/status/1179980529581481984" TargetMode="External" /><Relationship Id="rId110" Type="http://schemas.openxmlformats.org/officeDocument/2006/relationships/hyperlink" Target="https://twitter.com/iradiotube/status/1180130121807585282" TargetMode="External" /><Relationship Id="rId111" Type="http://schemas.openxmlformats.org/officeDocument/2006/relationships/hyperlink" Target="https://twitter.com/alexprice0/status/1180130183925440512" TargetMode="External" /><Relationship Id="rId112" Type="http://schemas.openxmlformats.org/officeDocument/2006/relationships/hyperlink" Target="https://twitter.com/cerbb88/status/1180138216470597632" TargetMode="External" /><Relationship Id="rId113" Type="http://schemas.openxmlformats.org/officeDocument/2006/relationships/hyperlink" Target="https://twitter.com/cerbb88/status/1180138216470597632" TargetMode="External" /><Relationship Id="rId114" Type="http://schemas.openxmlformats.org/officeDocument/2006/relationships/hyperlink" Target="https://twitter.com/cerbb88/status/1180138216470597632" TargetMode="External" /><Relationship Id="rId115" Type="http://schemas.openxmlformats.org/officeDocument/2006/relationships/hyperlink" Target="https://twitter.com/cerbb88/status/1180138216470597632" TargetMode="External" /><Relationship Id="rId116" Type="http://schemas.openxmlformats.org/officeDocument/2006/relationships/hyperlink" Target="https://twitter.com/cerbb88/status/1180138216470597632" TargetMode="External" /><Relationship Id="rId117" Type="http://schemas.openxmlformats.org/officeDocument/2006/relationships/hyperlink" Target="https://twitter.com/adrparsons/status/1180156865390379010" TargetMode="External" /><Relationship Id="rId118" Type="http://schemas.openxmlformats.org/officeDocument/2006/relationships/hyperlink" Target="https://twitter.com/sunjay_kelkar/status/1180230744607789058" TargetMode="External" /><Relationship Id="rId119" Type="http://schemas.openxmlformats.org/officeDocument/2006/relationships/hyperlink" Target="https://twitter.com/occupysac247/status/1180289299058761728" TargetMode="External" /><Relationship Id="rId120" Type="http://schemas.openxmlformats.org/officeDocument/2006/relationships/hyperlink" Target="https://twitter.com/whale_eat_squid/status/1180538255751577600" TargetMode="External" /><Relationship Id="rId121" Type="http://schemas.openxmlformats.org/officeDocument/2006/relationships/hyperlink" Target="https://twitter.com/whale_eat_squid/status/1180538255751577600" TargetMode="External" /><Relationship Id="rId122" Type="http://schemas.openxmlformats.org/officeDocument/2006/relationships/hyperlink" Target="https://twitter.com/samasmith23/status/1180682995990183937" TargetMode="External" /><Relationship Id="rId123" Type="http://schemas.openxmlformats.org/officeDocument/2006/relationships/hyperlink" Target="https://twitter.com/cybil63169431/status/1180791201550626817" TargetMode="External" /><Relationship Id="rId124" Type="http://schemas.openxmlformats.org/officeDocument/2006/relationships/hyperlink" Target="https://twitter.com/cybil63169431/status/1180791201550626817" TargetMode="External" /><Relationship Id="rId125" Type="http://schemas.openxmlformats.org/officeDocument/2006/relationships/hyperlink" Target="https://twitter.com/cybil63169431/status/1180791201550626817" TargetMode="External" /><Relationship Id="rId126" Type="http://schemas.openxmlformats.org/officeDocument/2006/relationships/hyperlink" Target="https://twitter.com/jrshepard90/status/1180820420922093568" TargetMode="External" /><Relationship Id="rId127" Type="http://schemas.openxmlformats.org/officeDocument/2006/relationships/hyperlink" Target="https://twitter.com/cecycorrea/status/1180880580206043137" TargetMode="External" /><Relationship Id="rId128" Type="http://schemas.openxmlformats.org/officeDocument/2006/relationships/hyperlink" Target="https://twitter.com/cecycorrea/status/1180880580206043137" TargetMode="External" /><Relationship Id="rId129" Type="http://schemas.openxmlformats.org/officeDocument/2006/relationships/hyperlink" Target="https://twitter.com/littlebee88/status/1181082801967374337" TargetMode="External" /><Relationship Id="rId130" Type="http://schemas.openxmlformats.org/officeDocument/2006/relationships/hyperlink" Target="https://twitter.com/jemimag/status/1181192676831633408" TargetMode="External" /><Relationship Id="rId131" Type="http://schemas.openxmlformats.org/officeDocument/2006/relationships/hyperlink" Target="https://twitter.com/realfoxd/status/1181235994151899136" TargetMode="External" /><Relationship Id="rId132" Type="http://schemas.openxmlformats.org/officeDocument/2006/relationships/hyperlink" Target="https://twitter.com/realfoxd/status/1181235994151899136" TargetMode="External" /><Relationship Id="rId133" Type="http://schemas.openxmlformats.org/officeDocument/2006/relationships/hyperlink" Target="https://twitter.com/realfoxd/status/1181235994151899136" TargetMode="External" /><Relationship Id="rId134" Type="http://schemas.openxmlformats.org/officeDocument/2006/relationships/hyperlink" Target="https://twitter.com/realfoxd/status/1181235994151899136" TargetMode="External" /><Relationship Id="rId135" Type="http://schemas.openxmlformats.org/officeDocument/2006/relationships/hyperlink" Target="https://twitter.com/ritzonthewar/status/1181340409957617664" TargetMode="External" /><Relationship Id="rId136" Type="http://schemas.openxmlformats.org/officeDocument/2006/relationships/hyperlink" Target="https://twitter.com/testefy_hd/status/1181340468757454849" TargetMode="External" /><Relationship Id="rId137" Type="http://schemas.openxmlformats.org/officeDocument/2006/relationships/hyperlink" Target="https://twitter.com/sheaffer117/status/1181341404330508290" TargetMode="External" /><Relationship Id="rId138" Type="http://schemas.openxmlformats.org/officeDocument/2006/relationships/hyperlink" Target="https://twitter.com/dudetheangerbu1/status/1181341976983199749" TargetMode="External" /><Relationship Id="rId139" Type="http://schemas.openxmlformats.org/officeDocument/2006/relationships/hyperlink" Target="https://twitter.com/grimisus1978/status/1181342782675308544" TargetMode="External" /><Relationship Id="rId140" Type="http://schemas.openxmlformats.org/officeDocument/2006/relationships/hyperlink" Target="https://twitter.com/raptorias/status/1181344276774637570" TargetMode="External" /><Relationship Id="rId141" Type="http://schemas.openxmlformats.org/officeDocument/2006/relationships/hyperlink" Target="https://twitter.com/miguelzig/status/1181344960706048000" TargetMode="External" /><Relationship Id="rId142" Type="http://schemas.openxmlformats.org/officeDocument/2006/relationships/hyperlink" Target="https://twitter.com/gamerscion/status/1181345502392180736" TargetMode="External" /><Relationship Id="rId143" Type="http://schemas.openxmlformats.org/officeDocument/2006/relationships/hyperlink" Target="https://twitter.com/animeknight99/status/1181349218201591808" TargetMode="External" /><Relationship Id="rId144" Type="http://schemas.openxmlformats.org/officeDocument/2006/relationships/hyperlink" Target="https://twitter.com/bubbles_gt/status/1181349854167097344" TargetMode="External" /><Relationship Id="rId145" Type="http://schemas.openxmlformats.org/officeDocument/2006/relationships/hyperlink" Target="https://twitter.com/blaugast/status/1181351553812316162" TargetMode="External" /><Relationship Id="rId146" Type="http://schemas.openxmlformats.org/officeDocument/2006/relationships/hyperlink" Target="https://twitter.com/adamo55f/status/1181357959693111296" TargetMode="External" /><Relationship Id="rId147" Type="http://schemas.openxmlformats.org/officeDocument/2006/relationships/hyperlink" Target="https://twitter.com/eduardogeneva/status/1181372033453740033" TargetMode="External" /><Relationship Id="rId148" Type="http://schemas.openxmlformats.org/officeDocument/2006/relationships/hyperlink" Target="https://twitter.com/firemaste13579/status/1181375250166091777" TargetMode="External" /><Relationship Id="rId149" Type="http://schemas.openxmlformats.org/officeDocument/2006/relationships/hyperlink" Target="https://twitter.com/steevisms/status/1181391611479150594" TargetMode="External" /><Relationship Id="rId150" Type="http://schemas.openxmlformats.org/officeDocument/2006/relationships/hyperlink" Target="https://twitter.com/hockeyspaz62/status/1181422819579715585" TargetMode="External" /><Relationship Id="rId151" Type="http://schemas.openxmlformats.org/officeDocument/2006/relationships/hyperlink" Target="https://twitter.com/dragnetizen/status/1181455759697166337" TargetMode="External" /><Relationship Id="rId152" Type="http://schemas.openxmlformats.org/officeDocument/2006/relationships/hyperlink" Target="https://twitter.com/lucifermartyr/status/1181471672702050306" TargetMode="External" /><Relationship Id="rId153" Type="http://schemas.openxmlformats.org/officeDocument/2006/relationships/hyperlink" Target="https://twitter.com/thekomradtom/status/1181517652361129989" TargetMode="External" /><Relationship Id="rId154" Type="http://schemas.openxmlformats.org/officeDocument/2006/relationships/hyperlink" Target="https://twitter.com/raislergaming/status/1181548337239068672" TargetMode="External" /><Relationship Id="rId155" Type="http://schemas.openxmlformats.org/officeDocument/2006/relationships/hyperlink" Target="https://twitter.com/whitney_skip/status/1181588520525152257" TargetMode="External" /><Relationship Id="rId156" Type="http://schemas.openxmlformats.org/officeDocument/2006/relationships/hyperlink" Target="https://twitter.com/whitney_skip/status/1181588520525152257" TargetMode="External" /><Relationship Id="rId157" Type="http://schemas.openxmlformats.org/officeDocument/2006/relationships/hyperlink" Target="https://twitter.com/whitney_skip/status/1181588520525152257" TargetMode="External" /><Relationship Id="rId158" Type="http://schemas.openxmlformats.org/officeDocument/2006/relationships/hyperlink" Target="https://twitter.com/thequartering/status/1181340329267609600" TargetMode="External" /><Relationship Id="rId159" Type="http://schemas.openxmlformats.org/officeDocument/2006/relationships/hyperlink" Target="https://twitter.com/nathanknox19/status/1181598740718739457" TargetMode="External" /><Relationship Id="rId160" Type="http://schemas.openxmlformats.org/officeDocument/2006/relationships/hyperlink" Target="https://twitter.com/eriatarrka/status/1181744614635692032" TargetMode="External" /><Relationship Id="rId161" Type="http://schemas.openxmlformats.org/officeDocument/2006/relationships/hyperlink" Target="https://twitter.com/eriatarrka/status/1181744614635692032" TargetMode="External" /><Relationship Id="rId162" Type="http://schemas.openxmlformats.org/officeDocument/2006/relationships/hyperlink" Target="https://twitter.com/jetterella/status/1181835833193578497" TargetMode="External" /><Relationship Id="rId163" Type="http://schemas.openxmlformats.org/officeDocument/2006/relationships/hyperlink" Target="https://twitter.com/mrdax30/status/1181981643856400389" TargetMode="External" /><Relationship Id="rId164" Type="http://schemas.openxmlformats.org/officeDocument/2006/relationships/hyperlink" Target="https://twitter.com/mrdax30/status/1181981643856400389" TargetMode="External" /><Relationship Id="rId165" Type="http://schemas.openxmlformats.org/officeDocument/2006/relationships/hyperlink" Target="https://twitter.com/ursulams13/status/1182012649925746689" TargetMode="External" /><Relationship Id="rId166" Type="http://schemas.openxmlformats.org/officeDocument/2006/relationships/hyperlink" Target="https://twitter.com/allenzhu88/status/1182175799727681536" TargetMode="External" /><Relationship Id="rId167" Type="http://schemas.openxmlformats.org/officeDocument/2006/relationships/hyperlink" Target="https://twitter.com/allenzhu88/status/1182175799727681536" TargetMode="External" /><Relationship Id="rId168" Type="http://schemas.openxmlformats.org/officeDocument/2006/relationships/hyperlink" Target="https://twitter.com/allenzhu88/status/1182175799727681536" TargetMode="External" /><Relationship Id="rId169" Type="http://schemas.openxmlformats.org/officeDocument/2006/relationships/hyperlink" Target="https://twitter.com/nikos_17/status/1182647734702084096" TargetMode="External" /><Relationship Id="rId170" Type="http://schemas.openxmlformats.org/officeDocument/2006/relationships/hyperlink" Target="https://twitter.com/lizardunicorn/status/1182652094354018304" TargetMode="External" /><Relationship Id="rId171" Type="http://schemas.openxmlformats.org/officeDocument/2006/relationships/hyperlink" Target="https://twitter.com/rlivre/status/1182750176991162368" TargetMode="External" /><Relationship Id="rId172" Type="http://schemas.openxmlformats.org/officeDocument/2006/relationships/hyperlink" Target="https://twitter.com/dnascim78/status/1182751910341857280" TargetMode="External" /><Relationship Id="rId173" Type="http://schemas.openxmlformats.org/officeDocument/2006/relationships/hyperlink" Target="https://twitter.com/bahmiguel/status/1182752028780576773" TargetMode="External" /><Relationship Id="rId174" Type="http://schemas.openxmlformats.org/officeDocument/2006/relationships/hyperlink" Target="https://twitter.com/mdalessandrorj/status/1182752557682311169" TargetMode="External" /><Relationship Id="rId175" Type="http://schemas.openxmlformats.org/officeDocument/2006/relationships/hyperlink" Target="https://twitter.com/_kawen/status/1182752845889789958" TargetMode="External" /><Relationship Id="rId176" Type="http://schemas.openxmlformats.org/officeDocument/2006/relationships/hyperlink" Target="https://twitter.com/doublekillx/status/1182759938793398278" TargetMode="External" /><Relationship Id="rId177" Type="http://schemas.openxmlformats.org/officeDocument/2006/relationships/hyperlink" Target="https://twitter.com/dan_s_reis/status/1182762104480243713" TargetMode="External" /><Relationship Id="rId178" Type="http://schemas.openxmlformats.org/officeDocument/2006/relationships/hyperlink" Target="https://twitter.com/jenega43/status/1182765210303639557" TargetMode="External" /><Relationship Id="rId179" Type="http://schemas.openxmlformats.org/officeDocument/2006/relationships/hyperlink" Target="https://twitter.com/mauricelacerda/status/1182765753667330050" TargetMode="External" /><Relationship Id="rId180" Type="http://schemas.openxmlformats.org/officeDocument/2006/relationships/hyperlink" Target="https://twitter.com/augustakaiserin/status/1182768474675916802" TargetMode="External" /><Relationship Id="rId181" Type="http://schemas.openxmlformats.org/officeDocument/2006/relationships/hyperlink" Target="https://twitter.com/augustakaiserin/status/1182768474675916802" TargetMode="External" /><Relationship Id="rId182" Type="http://schemas.openxmlformats.org/officeDocument/2006/relationships/hyperlink" Target="https://twitter.com/augustakaiserin/status/1182768474675916802" TargetMode="External" /><Relationship Id="rId183" Type="http://schemas.openxmlformats.org/officeDocument/2006/relationships/hyperlink" Target="https://twitter.com/_matiassoares/status/1182771852655124480" TargetMode="External" /><Relationship Id="rId184" Type="http://schemas.openxmlformats.org/officeDocument/2006/relationships/hyperlink" Target="https://twitter.com/bicicreta/status/1182773638107451392" TargetMode="External" /><Relationship Id="rId185" Type="http://schemas.openxmlformats.org/officeDocument/2006/relationships/hyperlink" Target="https://twitter.com/bruno_olivera13/status/1182799240579485697" TargetMode="External" /><Relationship Id="rId186" Type="http://schemas.openxmlformats.org/officeDocument/2006/relationships/hyperlink" Target="https://twitter.com/odio_nao/status/1182800122473783297" TargetMode="External" /><Relationship Id="rId187" Type="http://schemas.openxmlformats.org/officeDocument/2006/relationships/hyperlink" Target="https://twitter.com/jarodkral/status/1182851834395971586" TargetMode="External" /><Relationship Id="rId188" Type="http://schemas.openxmlformats.org/officeDocument/2006/relationships/hyperlink" Target="https://twitter.com/nrthms1/status/1182862878241710081" TargetMode="External" /><Relationship Id="rId189" Type="http://schemas.openxmlformats.org/officeDocument/2006/relationships/hyperlink" Target="https://twitter.com/greatthorn/status/1182972605134974976" TargetMode="External" /><Relationship Id="rId190" Type="http://schemas.openxmlformats.org/officeDocument/2006/relationships/hyperlink" Target="https://twitter.com/nomelouco33/status/1182750078815166465" TargetMode="External" /><Relationship Id="rId191" Type="http://schemas.openxmlformats.org/officeDocument/2006/relationships/hyperlink" Target="https://twitter.com/cosmicbrave/status/1183080603421331456" TargetMode="External" /><Relationship Id="rId192" Type="http://schemas.openxmlformats.org/officeDocument/2006/relationships/hyperlink" Target="https://twitter.com/melloniesorens1/status/1183198266860507137" TargetMode="External" /><Relationship Id="rId193" Type="http://schemas.openxmlformats.org/officeDocument/2006/relationships/hyperlink" Target="https://twitter.com/melloniesorens1/status/1183198266860507137" TargetMode="External" /><Relationship Id="rId194" Type="http://schemas.openxmlformats.org/officeDocument/2006/relationships/hyperlink" Target="https://twitter.com/porcosucks/status/1183232732312137729" TargetMode="External" /><Relationship Id="rId195" Type="http://schemas.openxmlformats.org/officeDocument/2006/relationships/comments" Target="../comments1.xml" /><Relationship Id="rId196" Type="http://schemas.openxmlformats.org/officeDocument/2006/relationships/vmlDrawing" Target="../drawings/vmlDrawing1.vml" /><Relationship Id="rId197" Type="http://schemas.openxmlformats.org/officeDocument/2006/relationships/table" Target="../tables/table1.xml" /><Relationship Id="rId1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udNINZ5TQ" TargetMode="External" /><Relationship Id="rId2" Type="http://schemas.openxmlformats.org/officeDocument/2006/relationships/hyperlink" Target="https://t.co/JQCYwNtx2c" TargetMode="External" /><Relationship Id="rId3" Type="http://schemas.openxmlformats.org/officeDocument/2006/relationships/hyperlink" Target="http://t.co/Iil6pKOgJI" TargetMode="External" /><Relationship Id="rId4" Type="http://schemas.openxmlformats.org/officeDocument/2006/relationships/hyperlink" Target="https://t.co/k0pk51WIJO" TargetMode="External" /><Relationship Id="rId5" Type="http://schemas.openxmlformats.org/officeDocument/2006/relationships/hyperlink" Target="https://t.co/GpQErcEp3y" TargetMode="External" /><Relationship Id="rId6" Type="http://schemas.openxmlformats.org/officeDocument/2006/relationships/hyperlink" Target="https://t.co/IvcF8iyuEm" TargetMode="External" /><Relationship Id="rId7" Type="http://schemas.openxmlformats.org/officeDocument/2006/relationships/hyperlink" Target="https://t.co/uHjxPLp0Bc" TargetMode="External" /><Relationship Id="rId8" Type="http://schemas.openxmlformats.org/officeDocument/2006/relationships/hyperlink" Target="https://t.co/kMu5r95nR4" TargetMode="External" /><Relationship Id="rId9" Type="http://schemas.openxmlformats.org/officeDocument/2006/relationships/hyperlink" Target="http://t.co/lZM5aN6Ojk" TargetMode="External" /><Relationship Id="rId10" Type="http://schemas.openxmlformats.org/officeDocument/2006/relationships/hyperlink" Target="https://t.co/WNw0nQeNOy" TargetMode="External" /><Relationship Id="rId11" Type="http://schemas.openxmlformats.org/officeDocument/2006/relationships/hyperlink" Target="https://t.co/eShizKSPUz" TargetMode="External" /><Relationship Id="rId12" Type="http://schemas.openxmlformats.org/officeDocument/2006/relationships/hyperlink" Target="https://t.co/BMTI3x3Hpb" TargetMode="External" /><Relationship Id="rId13" Type="http://schemas.openxmlformats.org/officeDocument/2006/relationships/hyperlink" Target="https://t.co/9EerLXktap" TargetMode="External" /><Relationship Id="rId14" Type="http://schemas.openxmlformats.org/officeDocument/2006/relationships/hyperlink" Target="https://t.co/QiudvzVsVL" TargetMode="External" /><Relationship Id="rId15" Type="http://schemas.openxmlformats.org/officeDocument/2006/relationships/hyperlink" Target="https://t.co/ZKjExFWujb" TargetMode="External" /><Relationship Id="rId16" Type="http://schemas.openxmlformats.org/officeDocument/2006/relationships/hyperlink" Target="https://t.co/Tq9q83jsw4" TargetMode="External" /><Relationship Id="rId17" Type="http://schemas.openxmlformats.org/officeDocument/2006/relationships/hyperlink" Target="https://t.co/HP97VkPXqd" TargetMode="External" /><Relationship Id="rId18" Type="http://schemas.openxmlformats.org/officeDocument/2006/relationships/hyperlink" Target="https://t.co/UjkWtS72Aw" TargetMode="External" /><Relationship Id="rId19" Type="http://schemas.openxmlformats.org/officeDocument/2006/relationships/hyperlink" Target="https://t.co/F3fLcf5sH7" TargetMode="External" /><Relationship Id="rId20" Type="http://schemas.openxmlformats.org/officeDocument/2006/relationships/hyperlink" Target="https://t.co/v1z8F8O24J" TargetMode="External" /><Relationship Id="rId21" Type="http://schemas.openxmlformats.org/officeDocument/2006/relationships/hyperlink" Target="https://t.co/713NYQaXwQ" TargetMode="External" /><Relationship Id="rId22" Type="http://schemas.openxmlformats.org/officeDocument/2006/relationships/hyperlink" Target="https://t.co/1zhuJP8jjP" TargetMode="External" /><Relationship Id="rId23" Type="http://schemas.openxmlformats.org/officeDocument/2006/relationships/hyperlink" Target="https://t.co/NBS0KALBFm" TargetMode="External" /><Relationship Id="rId24" Type="http://schemas.openxmlformats.org/officeDocument/2006/relationships/hyperlink" Target="https://t.co/mCsrSVOdo9" TargetMode="External" /><Relationship Id="rId25" Type="http://schemas.openxmlformats.org/officeDocument/2006/relationships/hyperlink" Target="https://t.co/ZzFlOLyf4T" TargetMode="External" /><Relationship Id="rId26" Type="http://schemas.openxmlformats.org/officeDocument/2006/relationships/hyperlink" Target="https://t.co/1Ptd39f914" TargetMode="External" /><Relationship Id="rId27" Type="http://schemas.openxmlformats.org/officeDocument/2006/relationships/hyperlink" Target="https://t.co/IxLjEB2zlE" TargetMode="External" /><Relationship Id="rId28" Type="http://schemas.openxmlformats.org/officeDocument/2006/relationships/hyperlink" Target="https://t.co/TuMeEDhfc4" TargetMode="External" /><Relationship Id="rId29" Type="http://schemas.openxmlformats.org/officeDocument/2006/relationships/hyperlink" Target="https://t.co/OMxB0x7xC5" TargetMode="External" /><Relationship Id="rId30" Type="http://schemas.openxmlformats.org/officeDocument/2006/relationships/hyperlink" Target="https://t.co/2E5kFBrb0E" TargetMode="External" /><Relationship Id="rId31" Type="http://schemas.openxmlformats.org/officeDocument/2006/relationships/hyperlink" Target="http://t.co/7WT15Zb8IE" TargetMode="External" /><Relationship Id="rId32" Type="http://schemas.openxmlformats.org/officeDocument/2006/relationships/hyperlink" Target="https://t.co/TgIY6FwvZc" TargetMode="External" /><Relationship Id="rId33" Type="http://schemas.openxmlformats.org/officeDocument/2006/relationships/hyperlink" Target="https://t.co/egiYeIUoyw" TargetMode="External" /><Relationship Id="rId34" Type="http://schemas.openxmlformats.org/officeDocument/2006/relationships/hyperlink" Target="https://t.co/KxLzhH87I4" TargetMode="External" /><Relationship Id="rId35" Type="http://schemas.openxmlformats.org/officeDocument/2006/relationships/hyperlink" Target="https://t.co/2y8MPAQ3UX" TargetMode="External" /><Relationship Id="rId36" Type="http://schemas.openxmlformats.org/officeDocument/2006/relationships/hyperlink" Target="https://t.co/Sf2ok7h3e1" TargetMode="External" /><Relationship Id="rId37" Type="http://schemas.openxmlformats.org/officeDocument/2006/relationships/hyperlink" Target="https://t.co/15mBsWAMwW" TargetMode="External" /><Relationship Id="rId38" Type="http://schemas.openxmlformats.org/officeDocument/2006/relationships/hyperlink" Target="https://t.co/djENU20TpB" TargetMode="External" /><Relationship Id="rId39" Type="http://schemas.openxmlformats.org/officeDocument/2006/relationships/hyperlink" Target="https://pbs.twimg.com/profile_banners/3035142356/1550250750" TargetMode="External" /><Relationship Id="rId40" Type="http://schemas.openxmlformats.org/officeDocument/2006/relationships/hyperlink" Target="https://pbs.twimg.com/profile_banners/855318254/1468822916" TargetMode="External" /><Relationship Id="rId41" Type="http://schemas.openxmlformats.org/officeDocument/2006/relationships/hyperlink" Target="https://pbs.twimg.com/profile_banners/158400751/1356282284" TargetMode="External" /><Relationship Id="rId42" Type="http://schemas.openxmlformats.org/officeDocument/2006/relationships/hyperlink" Target="https://pbs.twimg.com/profile_banners/4339704434/1532884924" TargetMode="External" /><Relationship Id="rId43" Type="http://schemas.openxmlformats.org/officeDocument/2006/relationships/hyperlink" Target="https://pbs.twimg.com/profile_banners/464025251/1570934075" TargetMode="External" /><Relationship Id="rId44" Type="http://schemas.openxmlformats.org/officeDocument/2006/relationships/hyperlink" Target="https://pbs.twimg.com/profile_banners/21747146/1402338354" TargetMode="External" /><Relationship Id="rId45" Type="http://schemas.openxmlformats.org/officeDocument/2006/relationships/hyperlink" Target="https://pbs.twimg.com/profile_banners/22395793/1567089090" TargetMode="External" /><Relationship Id="rId46" Type="http://schemas.openxmlformats.org/officeDocument/2006/relationships/hyperlink" Target="https://pbs.twimg.com/profile_banners/703325232/1563810508" TargetMode="External" /><Relationship Id="rId47" Type="http://schemas.openxmlformats.org/officeDocument/2006/relationships/hyperlink" Target="https://pbs.twimg.com/profile_banners/783792992/1534782985" TargetMode="External" /><Relationship Id="rId48" Type="http://schemas.openxmlformats.org/officeDocument/2006/relationships/hyperlink" Target="https://pbs.twimg.com/profile_banners/780908032758689792/1565105797" TargetMode="External" /><Relationship Id="rId49" Type="http://schemas.openxmlformats.org/officeDocument/2006/relationships/hyperlink" Target="https://pbs.twimg.com/profile_banners/825175896680124417/1558978993" TargetMode="External" /><Relationship Id="rId50" Type="http://schemas.openxmlformats.org/officeDocument/2006/relationships/hyperlink" Target="https://pbs.twimg.com/profile_banners/237538812/1567788083" TargetMode="External" /><Relationship Id="rId51" Type="http://schemas.openxmlformats.org/officeDocument/2006/relationships/hyperlink" Target="https://pbs.twimg.com/profile_banners/1169822342182256640/1567742767" TargetMode="External" /><Relationship Id="rId52" Type="http://schemas.openxmlformats.org/officeDocument/2006/relationships/hyperlink" Target="https://pbs.twimg.com/profile_banners/842158495759781889/1540999399" TargetMode="External" /><Relationship Id="rId53" Type="http://schemas.openxmlformats.org/officeDocument/2006/relationships/hyperlink" Target="https://pbs.twimg.com/profile_banners/494578464/1497978511" TargetMode="External" /><Relationship Id="rId54" Type="http://schemas.openxmlformats.org/officeDocument/2006/relationships/hyperlink" Target="https://pbs.twimg.com/profile_banners/556388808/1412121615" TargetMode="External" /><Relationship Id="rId55" Type="http://schemas.openxmlformats.org/officeDocument/2006/relationships/hyperlink" Target="https://pbs.twimg.com/profile_banners/374625853/1432583342" TargetMode="External" /><Relationship Id="rId56" Type="http://schemas.openxmlformats.org/officeDocument/2006/relationships/hyperlink" Target="https://pbs.twimg.com/profile_banners/16386197/1547009984" TargetMode="External" /><Relationship Id="rId57" Type="http://schemas.openxmlformats.org/officeDocument/2006/relationships/hyperlink" Target="https://pbs.twimg.com/profile_banners/744705937592594432/1466387293" TargetMode="External" /><Relationship Id="rId58" Type="http://schemas.openxmlformats.org/officeDocument/2006/relationships/hyperlink" Target="https://pbs.twimg.com/profile_banners/2579550805/1549413242" TargetMode="External" /><Relationship Id="rId59" Type="http://schemas.openxmlformats.org/officeDocument/2006/relationships/hyperlink" Target="https://pbs.twimg.com/profile_banners/801997428/1489268551" TargetMode="External" /><Relationship Id="rId60" Type="http://schemas.openxmlformats.org/officeDocument/2006/relationships/hyperlink" Target="https://pbs.twimg.com/profile_banners/1169190285160697856/1569438138" TargetMode="External" /><Relationship Id="rId61" Type="http://schemas.openxmlformats.org/officeDocument/2006/relationships/hyperlink" Target="https://pbs.twimg.com/profile_banners/1081137535135342593/1570737692" TargetMode="External" /><Relationship Id="rId62" Type="http://schemas.openxmlformats.org/officeDocument/2006/relationships/hyperlink" Target="https://pbs.twimg.com/profile_banners/18825668/1538493698" TargetMode="External" /><Relationship Id="rId63" Type="http://schemas.openxmlformats.org/officeDocument/2006/relationships/hyperlink" Target="https://pbs.twimg.com/profile_banners/14643631/1509404849" TargetMode="External" /><Relationship Id="rId64" Type="http://schemas.openxmlformats.org/officeDocument/2006/relationships/hyperlink" Target="https://pbs.twimg.com/profile_banners/115582074/1521530180" TargetMode="External" /><Relationship Id="rId65" Type="http://schemas.openxmlformats.org/officeDocument/2006/relationships/hyperlink" Target="https://pbs.twimg.com/profile_banners/58579942/1539655265" TargetMode="External" /><Relationship Id="rId66" Type="http://schemas.openxmlformats.org/officeDocument/2006/relationships/hyperlink" Target="https://pbs.twimg.com/profile_banners/12076842/1426772061" TargetMode="External" /><Relationship Id="rId67" Type="http://schemas.openxmlformats.org/officeDocument/2006/relationships/hyperlink" Target="https://pbs.twimg.com/profile_banners/20536157/1569509777" TargetMode="External" /><Relationship Id="rId68" Type="http://schemas.openxmlformats.org/officeDocument/2006/relationships/hyperlink" Target="https://pbs.twimg.com/profile_banners/69229517/1451782665" TargetMode="External" /><Relationship Id="rId69" Type="http://schemas.openxmlformats.org/officeDocument/2006/relationships/hyperlink" Target="https://pbs.twimg.com/profile_banners/2228878592/1561318245" TargetMode="External" /><Relationship Id="rId70" Type="http://schemas.openxmlformats.org/officeDocument/2006/relationships/hyperlink" Target="https://pbs.twimg.com/profile_banners/87601389/1568599173" TargetMode="External" /><Relationship Id="rId71" Type="http://schemas.openxmlformats.org/officeDocument/2006/relationships/hyperlink" Target="https://pbs.twimg.com/profile_banners/571207410/1562771813" TargetMode="External" /><Relationship Id="rId72" Type="http://schemas.openxmlformats.org/officeDocument/2006/relationships/hyperlink" Target="https://pbs.twimg.com/profile_banners/10228272/1563295551" TargetMode="External" /><Relationship Id="rId73" Type="http://schemas.openxmlformats.org/officeDocument/2006/relationships/hyperlink" Target="https://pbs.twimg.com/profile_banners/880602945632575488/1521814336" TargetMode="External" /><Relationship Id="rId74" Type="http://schemas.openxmlformats.org/officeDocument/2006/relationships/hyperlink" Target="https://pbs.twimg.com/profile_banners/4551668474/1568864306" TargetMode="External" /><Relationship Id="rId75" Type="http://schemas.openxmlformats.org/officeDocument/2006/relationships/hyperlink" Target="https://pbs.twimg.com/profile_banners/330477755/1555807990" TargetMode="External" /><Relationship Id="rId76" Type="http://schemas.openxmlformats.org/officeDocument/2006/relationships/hyperlink" Target="https://pbs.twimg.com/profile_banners/1099744431123632129/1570666036" TargetMode="External" /><Relationship Id="rId77" Type="http://schemas.openxmlformats.org/officeDocument/2006/relationships/hyperlink" Target="https://pbs.twimg.com/profile_banners/903235735217618944/1568045462" TargetMode="External" /><Relationship Id="rId78" Type="http://schemas.openxmlformats.org/officeDocument/2006/relationships/hyperlink" Target="https://pbs.twimg.com/profile_banners/4900335289/1471379217" TargetMode="External" /><Relationship Id="rId79" Type="http://schemas.openxmlformats.org/officeDocument/2006/relationships/hyperlink" Target="https://pbs.twimg.com/profile_banners/1118290038666690560/1570490482" TargetMode="External" /><Relationship Id="rId80" Type="http://schemas.openxmlformats.org/officeDocument/2006/relationships/hyperlink" Target="https://pbs.twimg.com/profile_banners/69753294/1466930538" TargetMode="External" /><Relationship Id="rId81" Type="http://schemas.openxmlformats.org/officeDocument/2006/relationships/hyperlink" Target="https://pbs.twimg.com/profile_banners/801479582197157888/1569150898" TargetMode="External" /><Relationship Id="rId82" Type="http://schemas.openxmlformats.org/officeDocument/2006/relationships/hyperlink" Target="https://pbs.twimg.com/profile_banners/2814040284/1569962695" TargetMode="External" /><Relationship Id="rId83" Type="http://schemas.openxmlformats.org/officeDocument/2006/relationships/hyperlink" Target="https://pbs.twimg.com/profile_banners/414794763/1564970257" TargetMode="External" /><Relationship Id="rId84" Type="http://schemas.openxmlformats.org/officeDocument/2006/relationships/hyperlink" Target="https://pbs.twimg.com/profile_banners/55760993/1488947808" TargetMode="External" /><Relationship Id="rId85" Type="http://schemas.openxmlformats.org/officeDocument/2006/relationships/hyperlink" Target="https://pbs.twimg.com/profile_banners/1171896178742616066/1568490303" TargetMode="External" /><Relationship Id="rId86" Type="http://schemas.openxmlformats.org/officeDocument/2006/relationships/hyperlink" Target="https://pbs.twimg.com/profile_banners/23267768/1361918445" TargetMode="External" /><Relationship Id="rId87" Type="http://schemas.openxmlformats.org/officeDocument/2006/relationships/hyperlink" Target="https://pbs.twimg.com/profile_banners/1180787475507224578/1570364287" TargetMode="External" /><Relationship Id="rId88" Type="http://schemas.openxmlformats.org/officeDocument/2006/relationships/hyperlink" Target="https://pbs.twimg.com/profile_banners/1150726997229756416/1563321765" TargetMode="External" /><Relationship Id="rId89" Type="http://schemas.openxmlformats.org/officeDocument/2006/relationships/hyperlink" Target="https://pbs.twimg.com/profile_banners/822215679726100480/1549425227" TargetMode="External" /><Relationship Id="rId90" Type="http://schemas.openxmlformats.org/officeDocument/2006/relationships/hyperlink" Target="https://pbs.twimg.com/profile_banners/11134252/1560908994" TargetMode="External" /><Relationship Id="rId91" Type="http://schemas.openxmlformats.org/officeDocument/2006/relationships/hyperlink" Target="https://pbs.twimg.com/profile_banners/25073877/1560920145" TargetMode="External" /><Relationship Id="rId92" Type="http://schemas.openxmlformats.org/officeDocument/2006/relationships/hyperlink" Target="https://pbs.twimg.com/profile_banners/912405335003955206/1564276371" TargetMode="External" /><Relationship Id="rId93" Type="http://schemas.openxmlformats.org/officeDocument/2006/relationships/hyperlink" Target="https://pbs.twimg.com/profile_banners/1068367459592196097/1558807148" TargetMode="External" /><Relationship Id="rId94" Type="http://schemas.openxmlformats.org/officeDocument/2006/relationships/hyperlink" Target="https://pbs.twimg.com/profile_banners/747163277424132097/1489361779" TargetMode="External" /><Relationship Id="rId95" Type="http://schemas.openxmlformats.org/officeDocument/2006/relationships/hyperlink" Target="https://pbs.twimg.com/profile_banners/16041234/1497231241" TargetMode="External" /><Relationship Id="rId96" Type="http://schemas.openxmlformats.org/officeDocument/2006/relationships/hyperlink" Target="https://pbs.twimg.com/profile_banners/1482410155/1558217683" TargetMode="External" /><Relationship Id="rId97" Type="http://schemas.openxmlformats.org/officeDocument/2006/relationships/hyperlink" Target="https://pbs.twimg.com/profile_banners/2338796161/1501896670" TargetMode="External" /><Relationship Id="rId98" Type="http://schemas.openxmlformats.org/officeDocument/2006/relationships/hyperlink" Target="https://pbs.twimg.com/profile_banners/214337395/1511319238" TargetMode="External" /><Relationship Id="rId99" Type="http://schemas.openxmlformats.org/officeDocument/2006/relationships/hyperlink" Target="https://pbs.twimg.com/profile_banners/2928648858/1555363229" TargetMode="External" /><Relationship Id="rId100" Type="http://schemas.openxmlformats.org/officeDocument/2006/relationships/hyperlink" Target="https://pbs.twimg.com/profile_banners/1007009119658827776/1565491825" TargetMode="External" /><Relationship Id="rId101" Type="http://schemas.openxmlformats.org/officeDocument/2006/relationships/hyperlink" Target="https://pbs.twimg.com/profile_banners/3317059067/1569076946" TargetMode="External" /><Relationship Id="rId102" Type="http://schemas.openxmlformats.org/officeDocument/2006/relationships/hyperlink" Target="https://pbs.twimg.com/profile_banners/1942471230/1562987838" TargetMode="External" /><Relationship Id="rId103" Type="http://schemas.openxmlformats.org/officeDocument/2006/relationships/hyperlink" Target="https://pbs.twimg.com/profile_banners/26007726/1567639645" TargetMode="External" /><Relationship Id="rId104" Type="http://schemas.openxmlformats.org/officeDocument/2006/relationships/hyperlink" Target="https://pbs.twimg.com/profile_banners/821760439247745024/1551789892" TargetMode="External" /><Relationship Id="rId105" Type="http://schemas.openxmlformats.org/officeDocument/2006/relationships/hyperlink" Target="https://pbs.twimg.com/profile_banners/75615643/1479393430" TargetMode="External" /><Relationship Id="rId106" Type="http://schemas.openxmlformats.org/officeDocument/2006/relationships/hyperlink" Target="https://pbs.twimg.com/profile_banners/741372598429323266/1561820425" TargetMode="External" /><Relationship Id="rId107" Type="http://schemas.openxmlformats.org/officeDocument/2006/relationships/hyperlink" Target="https://pbs.twimg.com/profile_banners/22951441/1404910439" TargetMode="External" /><Relationship Id="rId108" Type="http://schemas.openxmlformats.org/officeDocument/2006/relationships/hyperlink" Target="https://pbs.twimg.com/profile_banners/971136315378094081/1554989654" TargetMode="External" /><Relationship Id="rId109" Type="http://schemas.openxmlformats.org/officeDocument/2006/relationships/hyperlink" Target="https://pbs.twimg.com/profile_banners/1005780872249868289/1565344407" TargetMode="External" /><Relationship Id="rId110" Type="http://schemas.openxmlformats.org/officeDocument/2006/relationships/hyperlink" Target="https://pbs.twimg.com/profile_banners/45346222/1559922320" TargetMode="External" /><Relationship Id="rId111" Type="http://schemas.openxmlformats.org/officeDocument/2006/relationships/hyperlink" Target="https://pbs.twimg.com/profile_banners/3091738648/1484445846" TargetMode="External" /><Relationship Id="rId112" Type="http://schemas.openxmlformats.org/officeDocument/2006/relationships/hyperlink" Target="https://pbs.twimg.com/profile_banners/39473298/1445214566" TargetMode="External" /><Relationship Id="rId113" Type="http://schemas.openxmlformats.org/officeDocument/2006/relationships/hyperlink" Target="https://pbs.twimg.com/profile_banners/1016477870795952128/1531182431" TargetMode="External" /><Relationship Id="rId114" Type="http://schemas.openxmlformats.org/officeDocument/2006/relationships/hyperlink" Target="https://pbs.twimg.com/profile_banners/608764130/1570902559" TargetMode="External" /><Relationship Id="rId115" Type="http://schemas.openxmlformats.org/officeDocument/2006/relationships/hyperlink" Target="https://pbs.twimg.com/profile_banners/1077284856021872640/1549797256" TargetMode="External" /><Relationship Id="rId116" Type="http://schemas.openxmlformats.org/officeDocument/2006/relationships/hyperlink" Target="https://pbs.twimg.com/profile_banners/90480218/1548589945" TargetMode="External" /><Relationship Id="rId117" Type="http://schemas.openxmlformats.org/officeDocument/2006/relationships/hyperlink" Target="https://pbs.twimg.com/profile_banners/351120282/1553079932" TargetMode="External" /><Relationship Id="rId118" Type="http://schemas.openxmlformats.org/officeDocument/2006/relationships/hyperlink" Target="https://pbs.twimg.com/profile_banners/1040648110463242240/1570680669" TargetMode="External" /><Relationship Id="rId119" Type="http://schemas.openxmlformats.org/officeDocument/2006/relationships/hyperlink" Target="https://pbs.twimg.com/profile_banners/35600300/1564298669" TargetMode="External" /><Relationship Id="rId120" Type="http://schemas.openxmlformats.org/officeDocument/2006/relationships/hyperlink" Target="https://pbs.twimg.com/profile_banners/793654311955947521/1570590094" TargetMode="External" /><Relationship Id="rId121" Type="http://schemas.openxmlformats.org/officeDocument/2006/relationships/hyperlink" Target="https://pbs.twimg.com/profile_banners/715364459099856896/1541135846" TargetMode="External" /><Relationship Id="rId122" Type="http://schemas.openxmlformats.org/officeDocument/2006/relationships/hyperlink" Target="https://pbs.twimg.com/profile_banners/483921693/1563554860" TargetMode="External" /><Relationship Id="rId123" Type="http://schemas.openxmlformats.org/officeDocument/2006/relationships/hyperlink" Target="https://pbs.twimg.com/profile_banners/1248723170/1474962321" TargetMode="External" /><Relationship Id="rId124" Type="http://schemas.openxmlformats.org/officeDocument/2006/relationships/hyperlink" Target="https://pbs.twimg.com/profile_banners/1150555669562445825/1570310617" TargetMode="External" /><Relationship Id="rId125" Type="http://schemas.openxmlformats.org/officeDocument/2006/relationships/hyperlink" Target="https://pbs.twimg.com/profile_banners/1106187455282192384/1554358359" TargetMode="External" /><Relationship Id="rId126" Type="http://schemas.openxmlformats.org/officeDocument/2006/relationships/hyperlink" Target="https://pbs.twimg.com/profile_banners/363803532/1551981773" TargetMode="External" /><Relationship Id="rId127" Type="http://schemas.openxmlformats.org/officeDocument/2006/relationships/hyperlink" Target="https://pbs.twimg.com/profile_banners/713203480878419968/1537674794" TargetMode="External" /><Relationship Id="rId128" Type="http://schemas.openxmlformats.org/officeDocument/2006/relationships/hyperlink" Target="https://pbs.twimg.com/profile_banners/614800638/1538721379"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6/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3/bg.gif" TargetMode="External" /><Relationship Id="rId153" Type="http://schemas.openxmlformats.org/officeDocument/2006/relationships/hyperlink" Target="http://abs.twimg.com/images/themes/theme7/bg.gif" TargetMode="External" /><Relationship Id="rId154" Type="http://schemas.openxmlformats.org/officeDocument/2006/relationships/hyperlink" Target="http://abs.twimg.com/images/themes/theme16/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3/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5/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6/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7/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7/bg.gif" TargetMode="External" /><Relationship Id="rId201" Type="http://schemas.openxmlformats.org/officeDocument/2006/relationships/hyperlink" Target="http://abs.twimg.com/images/themes/theme10/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pbs.twimg.com/profile_images/1096457102896160768/qNyyq4GG_normal.jpg" TargetMode="External" /><Relationship Id="rId204" Type="http://schemas.openxmlformats.org/officeDocument/2006/relationships/hyperlink" Target="http://pbs.twimg.com/profile_images/934301019961303042/AzDwSO4n_normal.jpg" TargetMode="External" /><Relationship Id="rId205" Type="http://schemas.openxmlformats.org/officeDocument/2006/relationships/hyperlink" Target="http://pbs.twimg.com/profile_images/1306308432/stigfemale06_copy_normal.pn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pbs.twimg.com/profile_images/1108706550661738497/BNNE3pJK_normal.jpg" TargetMode="External" /><Relationship Id="rId208" Type="http://schemas.openxmlformats.org/officeDocument/2006/relationships/hyperlink" Target="http://pbs.twimg.com/profile_images/1183209761711513600/NU56RloP_normal.jpg" TargetMode="External" /><Relationship Id="rId209" Type="http://schemas.openxmlformats.org/officeDocument/2006/relationships/hyperlink" Target="http://pbs.twimg.com/profile_images/2760240941/0ae0b69fbb95e8c3256c4317c135a703_normal.png" TargetMode="External" /><Relationship Id="rId210" Type="http://schemas.openxmlformats.org/officeDocument/2006/relationships/hyperlink" Target="http://pbs.twimg.com/profile_images/1167082352788549632/tCIqsroi_normal.jpg" TargetMode="External" /><Relationship Id="rId211" Type="http://schemas.openxmlformats.org/officeDocument/2006/relationships/hyperlink" Target="http://pbs.twimg.com/profile_images/875241874059132928/DhzCS-XB_normal.jpg" TargetMode="External" /><Relationship Id="rId212" Type="http://schemas.openxmlformats.org/officeDocument/2006/relationships/hyperlink" Target="http://pbs.twimg.com/profile_images/868986257644408832/8jvKBiZy_normal.jpg" TargetMode="External" /><Relationship Id="rId213" Type="http://schemas.openxmlformats.org/officeDocument/2006/relationships/hyperlink" Target="http://pbs.twimg.com/profile_images/1168345705586601987/6xDfGUfx_normal.jpg" TargetMode="External" /><Relationship Id="rId214" Type="http://schemas.openxmlformats.org/officeDocument/2006/relationships/hyperlink" Target="http://pbs.twimg.com/profile_images/1177674869246435329/aZ7lvxC2_normal.jpg" TargetMode="External" /><Relationship Id="rId215" Type="http://schemas.openxmlformats.org/officeDocument/2006/relationships/hyperlink" Target="http://pbs.twimg.com/profile_images/1060407170234167296/nyi0hLog_normal.jpg" TargetMode="External" /><Relationship Id="rId216" Type="http://schemas.openxmlformats.org/officeDocument/2006/relationships/hyperlink" Target="http://pbs.twimg.com/profile_images/1176579546495275009/YccmTzf9_normal.jpg" TargetMode="External" /><Relationship Id="rId217" Type="http://schemas.openxmlformats.org/officeDocument/2006/relationships/hyperlink" Target="http://pbs.twimg.com/profile_images/1169822492082360321/65EVNRIF_normal.jpg" TargetMode="External" /><Relationship Id="rId218" Type="http://schemas.openxmlformats.org/officeDocument/2006/relationships/hyperlink" Target="http://pbs.twimg.com/profile_images/1146073491059302401/wjNAAemk_normal.png" TargetMode="External" /><Relationship Id="rId219" Type="http://schemas.openxmlformats.org/officeDocument/2006/relationships/hyperlink" Target="http://pbs.twimg.com/profile_images/877210324092338176/6Sw0xbip_normal.jpg" TargetMode="External" /><Relationship Id="rId220" Type="http://schemas.openxmlformats.org/officeDocument/2006/relationships/hyperlink" Target="http://pbs.twimg.com/profile_images/517093665185861633/bBPZIhje_normal.jpeg" TargetMode="External" /><Relationship Id="rId221" Type="http://schemas.openxmlformats.org/officeDocument/2006/relationships/hyperlink" Target="http://pbs.twimg.com/profile_images/1118614618467737600/ZIMux6_n_normal.png" TargetMode="External" /><Relationship Id="rId222" Type="http://schemas.openxmlformats.org/officeDocument/2006/relationships/hyperlink" Target="http://pbs.twimg.com/profile_images/1082860195292753920/In1iOL1r_normal.jpg" TargetMode="External" /><Relationship Id="rId223" Type="http://schemas.openxmlformats.org/officeDocument/2006/relationships/hyperlink" Target="http://pbs.twimg.com/profile_images/1084292943752486913/kHE048aV_normal.jpg" TargetMode="External" /><Relationship Id="rId224" Type="http://schemas.openxmlformats.org/officeDocument/2006/relationships/hyperlink" Target="http://pbs.twimg.com/profile_images/1012179037446377472/bQWTHgxL_normal.jpg" TargetMode="External" /><Relationship Id="rId225" Type="http://schemas.openxmlformats.org/officeDocument/2006/relationships/hyperlink" Target="http://pbs.twimg.com/profile_images/1010410680959168512/3zuNC571_normal.jpg" TargetMode="External" /><Relationship Id="rId226" Type="http://schemas.openxmlformats.org/officeDocument/2006/relationships/hyperlink" Target="http://pbs.twimg.com/profile_images/840679341579259904/tgZArFzI_normal.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176934972235624449/7zwTY7R4_normal.jpg" TargetMode="External" /><Relationship Id="rId229" Type="http://schemas.openxmlformats.org/officeDocument/2006/relationships/hyperlink" Target="http://pbs.twimg.com/profile_images/1129427673355345922/_OgS7kbk_normal.png" TargetMode="External" /><Relationship Id="rId230" Type="http://schemas.openxmlformats.org/officeDocument/2006/relationships/hyperlink" Target="http://pbs.twimg.com/profile_images/1181731449591881729/tgevBw09_normal.jpg" TargetMode="External" /><Relationship Id="rId231" Type="http://schemas.openxmlformats.org/officeDocument/2006/relationships/hyperlink" Target="http://pbs.twimg.com/profile_images/1075449090123608064/A6Icl54b_normal.jpg" TargetMode="External" /><Relationship Id="rId232" Type="http://schemas.openxmlformats.org/officeDocument/2006/relationships/hyperlink" Target="http://pbs.twimg.com/profile_images/1141821813745422336/PXKwyktw_normal.png" TargetMode="External" /><Relationship Id="rId233" Type="http://schemas.openxmlformats.org/officeDocument/2006/relationships/hyperlink" Target="http://pbs.twimg.com/profile_images/975993468140040192/IbsKxHGr_normal.jpg" TargetMode="External" /><Relationship Id="rId234" Type="http://schemas.openxmlformats.org/officeDocument/2006/relationships/hyperlink" Target="http://pbs.twimg.com/profile_images/1136376209216950272/X320aRxc_normal.jpg" TargetMode="External" /><Relationship Id="rId235" Type="http://schemas.openxmlformats.org/officeDocument/2006/relationships/hyperlink" Target="http://pbs.twimg.com/profile_images/1085884204058066944/K9TL-MCs_normal.jpg" TargetMode="External" /><Relationship Id="rId236" Type="http://schemas.openxmlformats.org/officeDocument/2006/relationships/hyperlink" Target="http://pbs.twimg.com/profile_images/1057899591708753921/PSpUS-Hp_normal.jpg" TargetMode="External" /><Relationship Id="rId237" Type="http://schemas.openxmlformats.org/officeDocument/2006/relationships/hyperlink" Target="http://pbs.twimg.com/profile_images/1108906893588598784/ph8Qa9l7_normal.png" TargetMode="External" /><Relationship Id="rId238" Type="http://schemas.openxmlformats.org/officeDocument/2006/relationships/hyperlink" Target="http://pbs.twimg.com/profile_images/1042886888225267712/1W9BKljE_normal.jpg" TargetMode="External" /><Relationship Id="rId239" Type="http://schemas.openxmlformats.org/officeDocument/2006/relationships/hyperlink" Target="http://pbs.twimg.com/profile_images/1180312327884869632/kZes1NOf_normal.jpg" TargetMode="External" /><Relationship Id="rId240" Type="http://schemas.openxmlformats.org/officeDocument/2006/relationships/hyperlink" Target="http://pbs.twimg.com/profile_images/1162991226963972096/_NUxylHa_normal.png" TargetMode="External" /><Relationship Id="rId241" Type="http://schemas.openxmlformats.org/officeDocument/2006/relationships/hyperlink" Target="http://pbs.twimg.com/profile_images/1148327441527689217/1QpS06D6_normal.png" TargetMode="External" /><Relationship Id="rId242" Type="http://schemas.openxmlformats.org/officeDocument/2006/relationships/hyperlink" Target="http://pbs.twimg.com/profile_images/997204211279409153/wktiRWaE_normal.jpg" TargetMode="External" /><Relationship Id="rId243" Type="http://schemas.openxmlformats.org/officeDocument/2006/relationships/hyperlink" Target="http://pbs.twimg.com/profile_images/1057809236200247301/xu6asBj4_normal.jpg" TargetMode="External" /><Relationship Id="rId244" Type="http://schemas.openxmlformats.org/officeDocument/2006/relationships/hyperlink" Target="http://pbs.twimg.com/profile_images/1179272595557908480/ImAoXsub_normal.jpg" TargetMode="External" /><Relationship Id="rId245" Type="http://schemas.openxmlformats.org/officeDocument/2006/relationships/hyperlink" Target="http://pbs.twimg.com/profile_images/992499241170780160/koFHIfRO_normal.jpg" TargetMode="External" /><Relationship Id="rId246" Type="http://schemas.openxmlformats.org/officeDocument/2006/relationships/hyperlink" Target="http://pbs.twimg.com/profile_images/1180146798314344449/x96_HrTj_normal.jpg" TargetMode="External" /><Relationship Id="rId247" Type="http://schemas.openxmlformats.org/officeDocument/2006/relationships/hyperlink" Target="http://pbs.twimg.com/profile_images/1094569245520867328/z-6jx1gM_normal.jpg" TargetMode="External" /><Relationship Id="rId248" Type="http://schemas.openxmlformats.org/officeDocument/2006/relationships/hyperlink" Target="http://pbs.twimg.com/profile_images/1113538294527266816/P0fWIGGL_normal.png" TargetMode="External" /><Relationship Id="rId249" Type="http://schemas.openxmlformats.org/officeDocument/2006/relationships/hyperlink" Target="http://pbs.twimg.com/profile_images/378800000004015453/054fc0233a66d419a77d8c225e9354e4_normal.jpeg" TargetMode="External" /><Relationship Id="rId250" Type="http://schemas.openxmlformats.org/officeDocument/2006/relationships/hyperlink" Target="http://pbs.twimg.com/profile_images/1180256303387537408/RH5rjkAw_normal.jpg" TargetMode="External" /><Relationship Id="rId251" Type="http://schemas.openxmlformats.org/officeDocument/2006/relationships/hyperlink" Target="http://pbs.twimg.com/profile_images/747001480536821760/0tkw-yE3_normal.jpg" TargetMode="External" /><Relationship Id="rId252" Type="http://schemas.openxmlformats.org/officeDocument/2006/relationships/hyperlink" Target="http://pbs.twimg.com/profile_images/1104725429640929285/0T_K6SIL_normal.jpg" TargetMode="External" /><Relationship Id="rId253" Type="http://schemas.openxmlformats.org/officeDocument/2006/relationships/hyperlink" Target="http://pbs.twimg.com/profile_images/567218174471315458/ARtHwro8_normal.jpeg" TargetMode="External" /><Relationship Id="rId254" Type="http://schemas.openxmlformats.org/officeDocument/2006/relationships/hyperlink" Target="http://pbs.twimg.com/profile_images/1137089576911167488/Y6P3jU5Y_normal.png" TargetMode="External" /><Relationship Id="rId255" Type="http://schemas.openxmlformats.org/officeDocument/2006/relationships/hyperlink" Target="http://pbs.twimg.com/profile_images/1074509740330364929/q-Q5gG-Y_normal.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131358251130478593/pAfdHII1_normal.jpg" TargetMode="External" /><Relationship Id="rId258" Type="http://schemas.openxmlformats.org/officeDocument/2006/relationships/hyperlink" Target="http://pbs.twimg.com/profile_images/636639515885629444/n_onQSXB_normal.jpg" TargetMode="External" /><Relationship Id="rId259" Type="http://schemas.openxmlformats.org/officeDocument/2006/relationships/hyperlink" Target="http://pbs.twimg.com/profile_images/1172966923677646851/BSnBEHTK_normal.jpg" TargetMode="External" /><Relationship Id="rId260" Type="http://schemas.openxmlformats.org/officeDocument/2006/relationships/hyperlink" Target="http://pbs.twimg.com/profile_images/290888032/SexyLiz_normal.jpg" TargetMode="External" /><Relationship Id="rId261" Type="http://schemas.openxmlformats.org/officeDocument/2006/relationships/hyperlink" Target="http://pbs.twimg.com/profile_images/1180787606663159808/w0rOVpfh_normal.jpg" TargetMode="External" /><Relationship Id="rId262" Type="http://schemas.openxmlformats.org/officeDocument/2006/relationships/hyperlink" Target="http://pbs.twimg.com/profile_images/872690454369796096/f8iHNMLZ_normal.jpg" TargetMode="External" /><Relationship Id="rId263" Type="http://schemas.openxmlformats.org/officeDocument/2006/relationships/hyperlink" Target="http://pbs.twimg.com/profile_images/1124780571631280135/vzV4AOKq_normal.jpg" TargetMode="External" /><Relationship Id="rId264" Type="http://schemas.openxmlformats.org/officeDocument/2006/relationships/hyperlink" Target="http://pbs.twimg.com/profile_images/1150727240763633667/QO5k_V61_normal.jpg" TargetMode="External" /><Relationship Id="rId265" Type="http://schemas.openxmlformats.org/officeDocument/2006/relationships/hyperlink" Target="http://pbs.twimg.com/profile_images/859982100904148992/hv5soju7_normal.jpg" TargetMode="External" /><Relationship Id="rId266" Type="http://schemas.openxmlformats.org/officeDocument/2006/relationships/hyperlink" Target="http://pbs.twimg.com/profile_images/975343259001106432/7uzLo2Tx_normal.jpg" TargetMode="External" /><Relationship Id="rId267" Type="http://schemas.openxmlformats.org/officeDocument/2006/relationships/hyperlink" Target="http://pbs.twimg.com/profile_images/874276197357596672/kUuht00m_normal.jpg" TargetMode="External" /><Relationship Id="rId268" Type="http://schemas.openxmlformats.org/officeDocument/2006/relationships/hyperlink" Target="http://pbs.twimg.com/profile_images/1122272721407283200/rwx3PKGh_normal.jpg" TargetMode="External" /><Relationship Id="rId269" Type="http://schemas.openxmlformats.org/officeDocument/2006/relationships/hyperlink" Target="http://pbs.twimg.com/profile_images/1181010960120713216/AOVWBzVi_normal.jpg" TargetMode="External" /><Relationship Id="rId270" Type="http://schemas.openxmlformats.org/officeDocument/2006/relationships/hyperlink" Target="http://pbs.twimg.com/profile_images/820427558583943168/PJieB2c8_normal.jpg" TargetMode="External" /><Relationship Id="rId271" Type="http://schemas.openxmlformats.org/officeDocument/2006/relationships/hyperlink" Target="http://pbs.twimg.com/profile_images/879061537423544320/99vcNM5N_normal.jpg" TargetMode="External" /><Relationship Id="rId272" Type="http://schemas.openxmlformats.org/officeDocument/2006/relationships/hyperlink" Target="http://pbs.twimg.com/profile_images/1144052487667634177/ik4F8eus_normal.png" TargetMode="External" /><Relationship Id="rId273" Type="http://schemas.openxmlformats.org/officeDocument/2006/relationships/hyperlink" Target="http://pbs.twimg.com/profile_images/893644646982856705/ur0MRoaU_normal.jpg" TargetMode="External" /><Relationship Id="rId274" Type="http://schemas.openxmlformats.org/officeDocument/2006/relationships/hyperlink" Target="http://pbs.twimg.com/profile_images/1055673387174019074/DR9CawFY_normal.jpg" TargetMode="External" /><Relationship Id="rId275" Type="http://schemas.openxmlformats.org/officeDocument/2006/relationships/hyperlink" Target="http://pbs.twimg.com/profile_images/812107404854689792/Sxx9GK_q_normal.jpg" TargetMode="External" /><Relationship Id="rId276" Type="http://schemas.openxmlformats.org/officeDocument/2006/relationships/hyperlink" Target="http://pbs.twimg.com/profile_images/1166117861854785537/HaAiGmP2_normal.jpg" TargetMode="External" /><Relationship Id="rId277" Type="http://schemas.openxmlformats.org/officeDocument/2006/relationships/hyperlink" Target="http://pbs.twimg.com/profile_images/1175420020274450435/QyNll2dJ_normal.jpg" TargetMode="External" /><Relationship Id="rId278" Type="http://schemas.openxmlformats.org/officeDocument/2006/relationships/hyperlink" Target="http://pbs.twimg.com/profile_images/1149862773909872641/uwt-7aS3_normal.png" TargetMode="External" /><Relationship Id="rId279" Type="http://schemas.openxmlformats.org/officeDocument/2006/relationships/hyperlink" Target="http://pbs.twimg.com/profile_images/821433960639008768/_M06NaeP_normal.jpg" TargetMode="External" /><Relationship Id="rId280" Type="http://schemas.openxmlformats.org/officeDocument/2006/relationships/hyperlink" Target="http://pbs.twimg.com/profile_images/1044518142360178689/wyaMcQol_normal.jpg" TargetMode="External" /><Relationship Id="rId281" Type="http://schemas.openxmlformats.org/officeDocument/2006/relationships/hyperlink" Target="http://pbs.twimg.com/profile_images/1062486511051071489/9prTqD-k_normal.jpg" TargetMode="External" /><Relationship Id="rId282" Type="http://schemas.openxmlformats.org/officeDocument/2006/relationships/hyperlink" Target="http://pbs.twimg.com/profile_images/1163905033332805632/PQSeASmT_normal.jpg" TargetMode="External" /><Relationship Id="rId283" Type="http://schemas.openxmlformats.org/officeDocument/2006/relationships/hyperlink" Target="http://pbs.twimg.com/profile_images/1179815232472059904/LnRdUR5F_normal.png" TargetMode="External" /><Relationship Id="rId284" Type="http://schemas.openxmlformats.org/officeDocument/2006/relationships/hyperlink" Target="http://pbs.twimg.com/profile_images/1180496766652882944/c4bHWv4D_normal.jpg" TargetMode="External" /><Relationship Id="rId285" Type="http://schemas.openxmlformats.org/officeDocument/2006/relationships/hyperlink" Target="http://pbs.twimg.com/profile_images/1124023326656143360/CLS8o_jq_normal.jpg" TargetMode="External" /><Relationship Id="rId286" Type="http://schemas.openxmlformats.org/officeDocument/2006/relationships/hyperlink" Target="http://pbs.twimg.com/profile_images/1175519158970257409/cS5DbgWJ_normal.jpg" TargetMode="External" /><Relationship Id="rId287" Type="http://schemas.openxmlformats.org/officeDocument/2006/relationships/hyperlink" Target="http://pbs.twimg.com/profile_images/1099435842999857152/Oih8vzQ4_normal.png" TargetMode="External" /><Relationship Id="rId288" Type="http://schemas.openxmlformats.org/officeDocument/2006/relationships/hyperlink" Target="http://pbs.twimg.com/profile_images/1180949155381952512/oJLXAqax_normal.jpg" TargetMode="External" /><Relationship Id="rId289" Type="http://schemas.openxmlformats.org/officeDocument/2006/relationships/hyperlink" Target="http://pbs.twimg.com/profile_images/1103458295149486081/lD8E0o5U_normal.jpg" TargetMode="External" /><Relationship Id="rId290" Type="http://schemas.openxmlformats.org/officeDocument/2006/relationships/hyperlink" Target="http://pbs.twimg.com/profile_images/540612605111705601/j-zRT017_normal.jpeg" TargetMode="External" /><Relationship Id="rId291" Type="http://schemas.openxmlformats.org/officeDocument/2006/relationships/hyperlink" Target="http://pbs.twimg.com/profile_images/1109818728152215552/-SyJ6zAG_normal.png" TargetMode="External" /><Relationship Id="rId292" Type="http://schemas.openxmlformats.org/officeDocument/2006/relationships/hyperlink" Target="http://pbs.twimg.com/profile_images/1157452111900303360/9LHqBGuh_normal.jpg" TargetMode="External" /><Relationship Id="rId293" Type="http://schemas.openxmlformats.org/officeDocument/2006/relationships/hyperlink" Target="http://pbs.twimg.com/profile_images/1095176099066245120/w7NpPKkN_normal.jpg" TargetMode="External" /><Relationship Id="rId294" Type="http://schemas.openxmlformats.org/officeDocument/2006/relationships/hyperlink" Target="http://pbs.twimg.com/profile_images/1044555074599571458/wAO827Jc_normal.jpg" TargetMode="External" /><Relationship Id="rId295" Type="http://schemas.openxmlformats.org/officeDocument/2006/relationships/hyperlink" Target="http://pbs.twimg.com/profile_images/1178758158082330631/ZDSxNT_A_normal.jpg" TargetMode="External" /><Relationship Id="rId296" Type="http://schemas.openxmlformats.org/officeDocument/2006/relationships/hyperlink" Target="http://pbs.twimg.com/profile_images/963463257611792384/338k2ZRn_normal.jpg" TargetMode="External" /><Relationship Id="rId297" Type="http://schemas.openxmlformats.org/officeDocument/2006/relationships/hyperlink" Target="http://pbs.twimg.com/profile_images/1181544809049272320/WrHLyTsB_normal.jpg" TargetMode="External" /><Relationship Id="rId298" Type="http://schemas.openxmlformats.org/officeDocument/2006/relationships/hyperlink" Target="http://pbs.twimg.com/profile_images/1179254699578580994/6iKoHCUI_normal.jpg" TargetMode="External" /><Relationship Id="rId299" Type="http://schemas.openxmlformats.org/officeDocument/2006/relationships/hyperlink" Target="http://pbs.twimg.com/profile_images/1061982720119762945/1PBHcQs9_normal.jpg" TargetMode="External" /><Relationship Id="rId300" Type="http://schemas.openxmlformats.org/officeDocument/2006/relationships/hyperlink" Target="http://pbs.twimg.com/profile_images/1058226559058829312/d4vJ76QL_normal.jpg" TargetMode="External" /><Relationship Id="rId301" Type="http://schemas.openxmlformats.org/officeDocument/2006/relationships/hyperlink" Target="http://pbs.twimg.com/profile_images/1152259142536650754/bA7ZGnDu_normal.jpg" TargetMode="External" /><Relationship Id="rId302" Type="http://schemas.openxmlformats.org/officeDocument/2006/relationships/hyperlink" Target="http://pbs.twimg.com/profile_images/780674137266196480/huULQvJB_normal.jpg" TargetMode="External" /><Relationship Id="rId303" Type="http://schemas.openxmlformats.org/officeDocument/2006/relationships/hyperlink" Target="http://pbs.twimg.com/profile_images/1180594411014520832/y0SeqWYM_normal.jpg" TargetMode="External" /><Relationship Id="rId304" Type="http://schemas.openxmlformats.org/officeDocument/2006/relationships/hyperlink" Target="http://pbs.twimg.com/profile_images/111945955/leandro_new_normal.jpg" TargetMode="External" /><Relationship Id="rId305" Type="http://schemas.openxmlformats.org/officeDocument/2006/relationships/hyperlink" Target="http://pbs.twimg.com/profile_images/1140776549639213063/XafEv1pL_normal.jpg" TargetMode="External" /><Relationship Id="rId306" Type="http://schemas.openxmlformats.org/officeDocument/2006/relationships/hyperlink" Target="http://pbs.twimg.com/profile_images/1155681860783132672/tjabAcZ0_normal.jpg" TargetMode="External" /><Relationship Id="rId307" Type="http://schemas.openxmlformats.org/officeDocument/2006/relationships/hyperlink" Target="http://pbs.twimg.com/profile_images/1043709843792523264/VkKwnHHa_normal.jpg" TargetMode="External" /><Relationship Id="rId308" Type="http://schemas.openxmlformats.org/officeDocument/2006/relationships/hyperlink" Target="http://pbs.twimg.com/profile_images/1174080291956301824/--YM7q_q_normal.jpg" TargetMode="External" /><Relationship Id="rId309" Type="http://schemas.openxmlformats.org/officeDocument/2006/relationships/hyperlink" Target="http://pbs.twimg.com/profile_images/1143253246036905985/z9HiNBKZ_normal.png" TargetMode="External" /><Relationship Id="rId310" Type="http://schemas.openxmlformats.org/officeDocument/2006/relationships/hyperlink" Target="https://twitter.com/atomicsyzygy" TargetMode="External" /><Relationship Id="rId311" Type="http://schemas.openxmlformats.org/officeDocument/2006/relationships/hyperlink" Target="https://twitter.com/ryangirdusky" TargetMode="External" /><Relationship Id="rId312" Type="http://schemas.openxmlformats.org/officeDocument/2006/relationships/hyperlink" Target="https://twitter.com/crystallinewave" TargetMode="External" /><Relationship Id="rId313" Type="http://schemas.openxmlformats.org/officeDocument/2006/relationships/hyperlink" Target="https://twitter.com/spoonyboogie" TargetMode="External" /><Relationship Id="rId314" Type="http://schemas.openxmlformats.org/officeDocument/2006/relationships/hyperlink" Target="https://twitter.com/kenickienic" TargetMode="External" /><Relationship Id="rId315" Type="http://schemas.openxmlformats.org/officeDocument/2006/relationships/hyperlink" Target="https://twitter.com/iradiotube" TargetMode="External" /><Relationship Id="rId316" Type="http://schemas.openxmlformats.org/officeDocument/2006/relationships/hyperlink" Target="https://twitter.com/yacy_search" TargetMode="External" /><Relationship Id="rId317" Type="http://schemas.openxmlformats.org/officeDocument/2006/relationships/hyperlink" Target="https://twitter.com/alexprice0" TargetMode="External" /><Relationship Id="rId318" Type="http://schemas.openxmlformats.org/officeDocument/2006/relationships/hyperlink" Target="https://twitter.com/libdemfightbac" TargetMode="External" /><Relationship Id="rId319" Type="http://schemas.openxmlformats.org/officeDocument/2006/relationships/hyperlink" Target="https://twitter.com/cerbb88" TargetMode="External" /><Relationship Id="rId320" Type="http://schemas.openxmlformats.org/officeDocument/2006/relationships/hyperlink" Target="https://twitter.com/ilhanmn" TargetMode="External" /><Relationship Id="rId321" Type="http://schemas.openxmlformats.org/officeDocument/2006/relationships/hyperlink" Target="https://twitter.com/malleynathan" TargetMode="External" /><Relationship Id="rId322" Type="http://schemas.openxmlformats.org/officeDocument/2006/relationships/hyperlink" Target="https://twitter.com/ghostlyonion" TargetMode="External" /><Relationship Id="rId323" Type="http://schemas.openxmlformats.org/officeDocument/2006/relationships/hyperlink" Target="https://twitter.com/jaweingarten" TargetMode="External" /><Relationship Id="rId324" Type="http://schemas.openxmlformats.org/officeDocument/2006/relationships/hyperlink" Target="https://twitter.com/down23bear" TargetMode="External" /><Relationship Id="rId325" Type="http://schemas.openxmlformats.org/officeDocument/2006/relationships/hyperlink" Target="https://twitter.com/adrparsons" TargetMode="External" /><Relationship Id="rId326" Type="http://schemas.openxmlformats.org/officeDocument/2006/relationships/hyperlink" Target="https://twitter.com/sunjay_kelkar" TargetMode="External" /><Relationship Id="rId327" Type="http://schemas.openxmlformats.org/officeDocument/2006/relationships/hyperlink" Target="https://twitter.com/occupysac247" TargetMode="External" /><Relationship Id="rId328" Type="http://schemas.openxmlformats.org/officeDocument/2006/relationships/hyperlink" Target="https://twitter.com/whale_eat_squid" TargetMode="External" /><Relationship Id="rId329" Type="http://schemas.openxmlformats.org/officeDocument/2006/relationships/hyperlink" Target="https://twitter.com/timrlai" TargetMode="External" /><Relationship Id="rId330" Type="http://schemas.openxmlformats.org/officeDocument/2006/relationships/hyperlink" Target="https://twitter.com/codeability" TargetMode="External" /><Relationship Id="rId331" Type="http://schemas.openxmlformats.org/officeDocument/2006/relationships/hyperlink" Target="https://twitter.com/samasmith23" TargetMode="External" /><Relationship Id="rId332" Type="http://schemas.openxmlformats.org/officeDocument/2006/relationships/hyperlink" Target="https://twitter.com/cybil63169431" TargetMode="External" /><Relationship Id="rId333" Type="http://schemas.openxmlformats.org/officeDocument/2006/relationships/hyperlink" Target="https://twitter.com/brexitblog_info" TargetMode="External" /><Relationship Id="rId334" Type="http://schemas.openxmlformats.org/officeDocument/2006/relationships/hyperlink" Target="https://twitter.com/randomqweo" TargetMode="External" /><Relationship Id="rId335" Type="http://schemas.openxmlformats.org/officeDocument/2006/relationships/hyperlink" Target="https://twitter.com/richard77501434" TargetMode="External" /><Relationship Id="rId336" Type="http://schemas.openxmlformats.org/officeDocument/2006/relationships/hyperlink" Target="https://twitter.com/jrshepard90" TargetMode="External" /><Relationship Id="rId337" Type="http://schemas.openxmlformats.org/officeDocument/2006/relationships/hyperlink" Target="https://twitter.com/modalsevenths" TargetMode="External" /><Relationship Id="rId338" Type="http://schemas.openxmlformats.org/officeDocument/2006/relationships/hyperlink" Target="https://twitter.com/cecycorrea" TargetMode="External" /><Relationship Id="rId339" Type="http://schemas.openxmlformats.org/officeDocument/2006/relationships/hyperlink" Target="https://twitter.com/klamping" TargetMode="External" /><Relationship Id="rId340" Type="http://schemas.openxmlformats.org/officeDocument/2006/relationships/hyperlink" Target="https://twitter.com/littlebee88" TargetMode="External" /><Relationship Id="rId341" Type="http://schemas.openxmlformats.org/officeDocument/2006/relationships/hyperlink" Target="https://twitter.com/mattgaetz" TargetMode="External" /><Relationship Id="rId342" Type="http://schemas.openxmlformats.org/officeDocument/2006/relationships/hyperlink" Target="https://twitter.com/jemimag" TargetMode="External" /><Relationship Id="rId343" Type="http://schemas.openxmlformats.org/officeDocument/2006/relationships/hyperlink" Target="https://twitter.com/google" TargetMode="External" /><Relationship Id="rId344" Type="http://schemas.openxmlformats.org/officeDocument/2006/relationships/hyperlink" Target="https://twitter.com/realfoxd" TargetMode="External" /><Relationship Id="rId345" Type="http://schemas.openxmlformats.org/officeDocument/2006/relationships/hyperlink" Target="https://twitter.com/andrewyang" TargetMode="External" /><Relationship Id="rId346" Type="http://schemas.openxmlformats.org/officeDocument/2006/relationships/hyperlink" Target="https://twitter.com/steveilknevil" TargetMode="External" /><Relationship Id="rId347" Type="http://schemas.openxmlformats.org/officeDocument/2006/relationships/hyperlink" Target="https://twitter.com/yangsdisciple" TargetMode="External" /><Relationship Id="rId348" Type="http://schemas.openxmlformats.org/officeDocument/2006/relationships/hyperlink" Target="https://twitter.com/youtube" TargetMode="External" /><Relationship Id="rId349" Type="http://schemas.openxmlformats.org/officeDocument/2006/relationships/hyperlink" Target="https://twitter.com/ritzonthewar" TargetMode="External" /><Relationship Id="rId350" Type="http://schemas.openxmlformats.org/officeDocument/2006/relationships/hyperlink" Target="https://twitter.com/thequartering" TargetMode="External" /><Relationship Id="rId351" Type="http://schemas.openxmlformats.org/officeDocument/2006/relationships/hyperlink" Target="https://twitter.com/testefy_hd" TargetMode="External" /><Relationship Id="rId352" Type="http://schemas.openxmlformats.org/officeDocument/2006/relationships/hyperlink" Target="https://twitter.com/sheaffer117" TargetMode="External" /><Relationship Id="rId353" Type="http://schemas.openxmlformats.org/officeDocument/2006/relationships/hyperlink" Target="https://twitter.com/dudetheangerbu1" TargetMode="External" /><Relationship Id="rId354" Type="http://schemas.openxmlformats.org/officeDocument/2006/relationships/hyperlink" Target="https://twitter.com/grimisus1978" TargetMode="External" /><Relationship Id="rId355" Type="http://schemas.openxmlformats.org/officeDocument/2006/relationships/hyperlink" Target="https://twitter.com/raptorias" TargetMode="External" /><Relationship Id="rId356" Type="http://schemas.openxmlformats.org/officeDocument/2006/relationships/hyperlink" Target="https://twitter.com/miguelzig" TargetMode="External" /><Relationship Id="rId357" Type="http://schemas.openxmlformats.org/officeDocument/2006/relationships/hyperlink" Target="https://twitter.com/gamerscion" TargetMode="External" /><Relationship Id="rId358" Type="http://schemas.openxmlformats.org/officeDocument/2006/relationships/hyperlink" Target="https://twitter.com/animeknight99" TargetMode="External" /><Relationship Id="rId359" Type="http://schemas.openxmlformats.org/officeDocument/2006/relationships/hyperlink" Target="https://twitter.com/bubbles_gt" TargetMode="External" /><Relationship Id="rId360" Type="http://schemas.openxmlformats.org/officeDocument/2006/relationships/hyperlink" Target="https://twitter.com/blaugast" TargetMode="External" /><Relationship Id="rId361" Type="http://schemas.openxmlformats.org/officeDocument/2006/relationships/hyperlink" Target="https://twitter.com/adamo55f" TargetMode="External" /><Relationship Id="rId362" Type="http://schemas.openxmlformats.org/officeDocument/2006/relationships/hyperlink" Target="https://twitter.com/eduardogeneva" TargetMode="External" /><Relationship Id="rId363" Type="http://schemas.openxmlformats.org/officeDocument/2006/relationships/hyperlink" Target="https://twitter.com/firemaste13579" TargetMode="External" /><Relationship Id="rId364" Type="http://schemas.openxmlformats.org/officeDocument/2006/relationships/hyperlink" Target="https://twitter.com/steevisms" TargetMode="External" /><Relationship Id="rId365" Type="http://schemas.openxmlformats.org/officeDocument/2006/relationships/hyperlink" Target="https://twitter.com/hockeyspaz62" TargetMode="External" /><Relationship Id="rId366" Type="http://schemas.openxmlformats.org/officeDocument/2006/relationships/hyperlink" Target="https://twitter.com/dragnetizen" TargetMode="External" /><Relationship Id="rId367" Type="http://schemas.openxmlformats.org/officeDocument/2006/relationships/hyperlink" Target="https://twitter.com/bizlutlerdidit" TargetMode="External" /><Relationship Id="rId368" Type="http://schemas.openxmlformats.org/officeDocument/2006/relationships/hyperlink" Target="https://twitter.com/lucifermartyr" TargetMode="External" /><Relationship Id="rId369" Type="http://schemas.openxmlformats.org/officeDocument/2006/relationships/hyperlink" Target="https://twitter.com/thekomradtom" TargetMode="External" /><Relationship Id="rId370" Type="http://schemas.openxmlformats.org/officeDocument/2006/relationships/hyperlink" Target="https://twitter.com/raislergaming" TargetMode="External" /><Relationship Id="rId371" Type="http://schemas.openxmlformats.org/officeDocument/2006/relationships/hyperlink" Target="https://twitter.com/whitney_skip" TargetMode="External" /><Relationship Id="rId372" Type="http://schemas.openxmlformats.org/officeDocument/2006/relationships/hyperlink" Target="https://twitter.com/potus" TargetMode="External" /><Relationship Id="rId373" Type="http://schemas.openxmlformats.org/officeDocument/2006/relationships/hyperlink" Target="https://twitter.com/gop" TargetMode="External" /><Relationship Id="rId374" Type="http://schemas.openxmlformats.org/officeDocument/2006/relationships/hyperlink" Target="https://twitter.com/realdonaldtrump" TargetMode="External" /><Relationship Id="rId375" Type="http://schemas.openxmlformats.org/officeDocument/2006/relationships/hyperlink" Target="https://twitter.com/nathanknox19" TargetMode="External" /><Relationship Id="rId376" Type="http://schemas.openxmlformats.org/officeDocument/2006/relationships/hyperlink" Target="https://twitter.com/eriatarrka" TargetMode="External" /><Relationship Id="rId377" Type="http://schemas.openxmlformats.org/officeDocument/2006/relationships/hyperlink" Target="https://twitter.com/brendal03778178" TargetMode="External" /><Relationship Id="rId378" Type="http://schemas.openxmlformats.org/officeDocument/2006/relationships/hyperlink" Target="https://twitter.com/rawstory" TargetMode="External" /><Relationship Id="rId379" Type="http://schemas.openxmlformats.org/officeDocument/2006/relationships/hyperlink" Target="https://twitter.com/jetterella" TargetMode="External" /><Relationship Id="rId380" Type="http://schemas.openxmlformats.org/officeDocument/2006/relationships/hyperlink" Target="https://twitter.com/mrdax30" TargetMode="External" /><Relationship Id="rId381" Type="http://schemas.openxmlformats.org/officeDocument/2006/relationships/hyperlink" Target="https://twitter.com/jessesingal" TargetMode="External" /><Relationship Id="rId382" Type="http://schemas.openxmlformats.org/officeDocument/2006/relationships/hyperlink" Target="https://twitter.com/shutter_j" TargetMode="External" /><Relationship Id="rId383" Type="http://schemas.openxmlformats.org/officeDocument/2006/relationships/hyperlink" Target="https://twitter.com/ursulams13" TargetMode="External" /><Relationship Id="rId384" Type="http://schemas.openxmlformats.org/officeDocument/2006/relationships/hyperlink" Target="https://twitter.com/adelehhaenel" TargetMode="External" /><Relationship Id="rId385" Type="http://schemas.openxmlformats.org/officeDocument/2006/relationships/hyperlink" Target="https://twitter.com/allenzhu88" TargetMode="External" /><Relationship Id="rId386" Type="http://schemas.openxmlformats.org/officeDocument/2006/relationships/hyperlink" Target="https://twitter.com/hyundai" TargetMode="External" /><Relationship Id="rId387" Type="http://schemas.openxmlformats.org/officeDocument/2006/relationships/hyperlink" Target="https://twitter.com/tweetnathanrich" TargetMode="External" /><Relationship Id="rId388" Type="http://schemas.openxmlformats.org/officeDocument/2006/relationships/hyperlink" Target="https://twitter.com/nikos_17" TargetMode="External" /><Relationship Id="rId389" Type="http://schemas.openxmlformats.org/officeDocument/2006/relationships/hyperlink" Target="https://twitter.com/lizardunicorn" TargetMode="External" /><Relationship Id="rId390" Type="http://schemas.openxmlformats.org/officeDocument/2006/relationships/hyperlink" Target="https://twitter.com/rlivre" TargetMode="External" /><Relationship Id="rId391" Type="http://schemas.openxmlformats.org/officeDocument/2006/relationships/hyperlink" Target="https://twitter.com/nomelouco33" TargetMode="External" /><Relationship Id="rId392" Type="http://schemas.openxmlformats.org/officeDocument/2006/relationships/hyperlink" Target="https://twitter.com/dnascim78" TargetMode="External" /><Relationship Id="rId393" Type="http://schemas.openxmlformats.org/officeDocument/2006/relationships/hyperlink" Target="https://twitter.com/bahmiguel" TargetMode="External" /><Relationship Id="rId394" Type="http://schemas.openxmlformats.org/officeDocument/2006/relationships/hyperlink" Target="https://twitter.com/mdalessandrorj" TargetMode="External" /><Relationship Id="rId395" Type="http://schemas.openxmlformats.org/officeDocument/2006/relationships/hyperlink" Target="https://twitter.com/_kawen" TargetMode="External" /><Relationship Id="rId396" Type="http://schemas.openxmlformats.org/officeDocument/2006/relationships/hyperlink" Target="https://twitter.com/doublekillx" TargetMode="External" /><Relationship Id="rId397" Type="http://schemas.openxmlformats.org/officeDocument/2006/relationships/hyperlink" Target="https://twitter.com/dan_s_reis" TargetMode="External" /><Relationship Id="rId398" Type="http://schemas.openxmlformats.org/officeDocument/2006/relationships/hyperlink" Target="https://twitter.com/jenega43" TargetMode="External" /><Relationship Id="rId399" Type="http://schemas.openxmlformats.org/officeDocument/2006/relationships/hyperlink" Target="https://twitter.com/mauricelacerda" TargetMode="External" /><Relationship Id="rId400" Type="http://schemas.openxmlformats.org/officeDocument/2006/relationships/hyperlink" Target="https://twitter.com/augustakaiserin" TargetMode="External" /><Relationship Id="rId401" Type="http://schemas.openxmlformats.org/officeDocument/2006/relationships/hyperlink" Target="https://twitter.com/richardgrenell" TargetMode="External" /><Relationship Id="rId402" Type="http://schemas.openxmlformats.org/officeDocument/2006/relationships/hyperlink" Target="https://twitter.com/ostrov_a" TargetMode="External" /><Relationship Id="rId403" Type="http://schemas.openxmlformats.org/officeDocument/2006/relationships/hyperlink" Target="https://twitter.com/mroetten" TargetMode="External" /><Relationship Id="rId404" Type="http://schemas.openxmlformats.org/officeDocument/2006/relationships/hyperlink" Target="https://twitter.com/_matiassoares" TargetMode="External" /><Relationship Id="rId405" Type="http://schemas.openxmlformats.org/officeDocument/2006/relationships/hyperlink" Target="https://twitter.com/bicicreta" TargetMode="External" /><Relationship Id="rId406" Type="http://schemas.openxmlformats.org/officeDocument/2006/relationships/hyperlink" Target="https://twitter.com/bruno_olivera13" TargetMode="External" /><Relationship Id="rId407" Type="http://schemas.openxmlformats.org/officeDocument/2006/relationships/hyperlink" Target="https://twitter.com/odio_nao" TargetMode="External" /><Relationship Id="rId408" Type="http://schemas.openxmlformats.org/officeDocument/2006/relationships/hyperlink" Target="https://twitter.com/jarodkral" TargetMode="External" /><Relationship Id="rId409" Type="http://schemas.openxmlformats.org/officeDocument/2006/relationships/hyperlink" Target="https://twitter.com/nrthms1" TargetMode="External" /><Relationship Id="rId410" Type="http://schemas.openxmlformats.org/officeDocument/2006/relationships/hyperlink" Target="https://twitter.com/have_trouble" TargetMode="External" /><Relationship Id="rId411" Type="http://schemas.openxmlformats.org/officeDocument/2006/relationships/hyperlink" Target="https://twitter.com/greatthorn" TargetMode="External" /><Relationship Id="rId412" Type="http://schemas.openxmlformats.org/officeDocument/2006/relationships/hyperlink" Target="https://twitter.com/baruchinha" TargetMode="External" /><Relationship Id="rId413" Type="http://schemas.openxmlformats.org/officeDocument/2006/relationships/hyperlink" Target="https://twitter.com/cosmicbrave" TargetMode="External" /><Relationship Id="rId414" Type="http://schemas.openxmlformats.org/officeDocument/2006/relationships/hyperlink" Target="https://twitter.com/melloniesorens1" TargetMode="External" /><Relationship Id="rId415" Type="http://schemas.openxmlformats.org/officeDocument/2006/relationships/hyperlink" Target="https://twitter.com/jennspolitics" TargetMode="External" /><Relationship Id="rId416" Type="http://schemas.openxmlformats.org/officeDocument/2006/relationships/hyperlink" Target="https://twitter.com/porcosucks" TargetMode="External" /><Relationship Id="rId417" Type="http://schemas.openxmlformats.org/officeDocument/2006/relationships/comments" Target="../comments2.xml" /><Relationship Id="rId418" Type="http://schemas.openxmlformats.org/officeDocument/2006/relationships/vmlDrawing" Target="../drawings/vmlDrawing2.vml" /><Relationship Id="rId419" Type="http://schemas.openxmlformats.org/officeDocument/2006/relationships/table" Target="../tables/table2.xml" /><Relationship Id="rId420" Type="http://schemas.openxmlformats.org/officeDocument/2006/relationships/drawing" Target="../drawings/drawing1.xml" /><Relationship Id="rId4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uffpost.com/entry/laura-ingraham-tries-to-drink-light-bulb-steak-to-trigger-liberals_n_5d73c962e4b0fde50c2740cd" TargetMode="External" /><Relationship Id="rId2" Type="http://schemas.openxmlformats.org/officeDocument/2006/relationships/hyperlink" Target="https://www.politico.com/news/2019/10/12/mattis-isis-resurge-trump-syria-045118" TargetMode="External" /><Relationship Id="rId3" Type="http://schemas.openxmlformats.org/officeDocument/2006/relationships/hyperlink" Target="https://amp.theguardian.com/environment/2019/oct/11/google-contributions-climate-change-deniers?CMP=share_btn_tw&amp;__twitter_impression=true" TargetMode="External" /><Relationship Id="rId4" Type="http://schemas.openxmlformats.org/officeDocument/2006/relationships/hyperlink" Target="https://www.washingtonexaminer.com/the-alt-right-is-not-truly-right" TargetMode="External" /><Relationship Id="rId5" Type="http://schemas.openxmlformats.org/officeDocument/2006/relationships/hyperlink" Target="https://twitter.com/guardian/status/1182546303739404288" TargetMode="External" /><Relationship Id="rId6" Type="http://schemas.openxmlformats.org/officeDocument/2006/relationships/hyperlink" Target="https://www.theguardian.com/environment/2019/oct/11/google-contributions-climate-change-deniers" TargetMode="External" /><Relationship Id="rId7" Type="http://schemas.openxmlformats.org/officeDocument/2006/relationships/hyperlink" Target="https://twitter.com/CSpan22/status/1182645065535119361" TargetMode="External" /><Relationship Id="rId8" Type="http://schemas.openxmlformats.org/officeDocument/2006/relationships/hyperlink" Target="https://www.gq.com/story/last-jedi-spam-rotten-tomatoes" TargetMode="External" /><Relationship Id="rId9" Type="http://schemas.openxmlformats.org/officeDocument/2006/relationships/hyperlink" Target="https://patch.com/idaho/boise/idaho-most-hateful-state-us-analysis-hate-map-shows" TargetMode="External" /><Relationship Id="rId10" Type="http://schemas.openxmlformats.org/officeDocument/2006/relationships/hyperlink" Target="https://www.thedrum.com/opinion/2019/10/07/no-nonsense-guide-using-ymyl-and-e-t-seo" TargetMode="External" /><Relationship Id="rId11" Type="http://schemas.openxmlformats.org/officeDocument/2006/relationships/hyperlink" Target="https://twitter.com/guardian/status/1182546303739404288" TargetMode="External" /><Relationship Id="rId12" Type="http://schemas.openxmlformats.org/officeDocument/2006/relationships/hyperlink" Target="https://www.huffpost.com/entry/laura-ingraham-tries-to-drink-light-bulb-steak-to-trigger-liberals_n_5d73c962e4b0fde50c2740cd" TargetMode="External" /><Relationship Id="rId13" Type="http://schemas.openxmlformats.org/officeDocument/2006/relationships/hyperlink" Target="https://rationalwiki.org/wiki/Alt-right_glossary" TargetMode="External" /><Relationship Id="rId14" Type="http://schemas.openxmlformats.org/officeDocument/2006/relationships/hyperlink" Target="https://chrome.google.com/webstore/detail/twitter-block-chain/" TargetMode="External" /><Relationship Id="rId15" Type="http://schemas.openxmlformats.org/officeDocument/2006/relationships/hyperlink" Target="https://patch.com/idaho/boise/idaho-most-hateful-state-us-analysis-hate-map-shows" TargetMode="External" /><Relationship Id="rId16" Type="http://schemas.openxmlformats.org/officeDocument/2006/relationships/hyperlink" Target="https://twitter.com/CSpan22/status/1182645065535119361" TargetMode="External" /><Relationship Id="rId17" Type="http://schemas.openxmlformats.org/officeDocument/2006/relationships/hyperlink" Target="https://www.theguardian.com/environment/2019/oct/11/google-contributions-climate-change-deniers" TargetMode="External" /><Relationship Id="rId18" Type="http://schemas.openxmlformats.org/officeDocument/2006/relationships/hyperlink" Target="https://www.politico.com/news/2019/10/12/mattis-isis-resurge-trump-syria-045118"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1424</v>
      </c>
      <c r="BD2" s="13" t="s">
        <v>1459</v>
      </c>
      <c r="BE2" s="13" t="s">
        <v>1460</v>
      </c>
      <c r="BF2" s="122" t="s">
        <v>1827</v>
      </c>
      <c r="BG2" s="122" t="s">
        <v>1828</v>
      </c>
      <c r="BH2" s="122" t="s">
        <v>1829</v>
      </c>
      <c r="BI2" s="122" t="s">
        <v>1830</v>
      </c>
      <c r="BJ2" s="122" t="s">
        <v>1831</v>
      </c>
      <c r="BK2" s="122" t="s">
        <v>1832</v>
      </c>
      <c r="BL2" s="122" t="s">
        <v>1833</v>
      </c>
      <c r="BM2" s="122" t="s">
        <v>1834</v>
      </c>
      <c r="BN2" s="122" t="s">
        <v>1835</v>
      </c>
    </row>
    <row r="3" spans="1:66" ht="15" customHeight="1">
      <c r="A3" s="64" t="s">
        <v>214</v>
      </c>
      <c r="B3" s="64" t="s">
        <v>280</v>
      </c>
      <c r="C3" s="65" t="s">
        <v>1867</v>
      </c>
      <c r="D3" s="66">
        <v>3</v>
      </c>
      <c r="E3" s="67" t="s">
        <v>132</v>
      </c>
      <c r="F3" s="68">
        <v>32</v>
      </c>
      <c r="G3" s="65"/>
      <c r="H3" s="69"/>
      <c r="I3" s="70"/>
      <c r="J3" s="70"/>
      <c r="K3" s="34" t="s">
        <v>65</v>
      </c>
      <c r="L3" s="71">
        <v>3</v>
      </c>
      <c r="M3" s="71"/>
      <c r="N3" s="72"/>
      <c r="O3" s="78" t="s">
        <v>321</v>
      </c>
      <c r="P3" s="80">
        <v>43742.19739583333</v>
      </c>
      <c r="Q3" s="78" t="s">
        <v>324</v>
      </c>
      <c r="R3" s="78"/>
      <c r="S3" s="78"/>
      <c r="T3" s="78"/>
      <c r="U3" s="78"/>
      <c r="V3" s="83" t="s">
        <v>382</v>
      </c>
      <c r="W3" s="80">
        <v>43742.19739583333</v>
      </c>
      <c r="X3" s="84">
        <v>43742</v>
      </c>
      <c r="Y3" s="86" t="s">
        <v>445</v>
      </c>
      <c r="Z3" s="83" t="s">
        <v>511</v>
      </c>
      <c r="AA3" s="78"/>
      <c r="AB3" s="78"/>
      <c r="AC3" s="86" t="s">
        <v>577</v>
      </c>
      <c r="AD3" s="86" t="s">
        <v>643</v>
      </c>
      <c r="AE3" s="78" t="b">
        <v>0</v>
      </c>
      <c r="AF3" s="78">
        <v>0</v>
      </c>
      <c r="AG3" s="86" t="s">
        <v>665</v>
      </c>
      <c r="AH3" s="78" t="b">
        <v>0</v>
      </c>
      <c r="AI3" s="78" t="s">
        <v>689</v>
      </c>
      <c r="AJ3" s="78"/>
      <c r="AK3" s="86" t="s">
        <v>670</v>
      </c>
      <c r="AL3" s="78" t="b">
        <v>0</v>
      </c>
      <c r="AM3" s="78">
        <v>0</v>
      </c>
      <c r="AN3" s="86" t="s">
        <v>670</v>
      </c>
      <c r="AO3" s="78" t="s">
        <v>693</v>
      </c>
      <c r="AP3" s="78" t="b">
        <v>0</v>
      </c>
      <c r="AQ3" s="86" t="s">
        <v>643</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c r="BG3" s="49"/>
      <c r="BH3" s="48"/>
      <c r="BI3" s="49"/>
      <c r="BJ3" s="48"/>
      <c r="BK3" s="49"/>
      <c r="BL3" s="48"/>
      <c r="BM3" s="49"/>
      <c r="BN3" s="48"/>
    </row>
    <row r="4" spans="1:66" ht="15" customHeight="1">
      <c r="A4" s="64" t="s">
        <v>214</v>
      </c>
      <c r="B4" s="64" t="s">
        <v>281</v>
      </c>
      <c r="C4" s="65" t="s">
        <v>1867</v>
      </c>
      <c r="D4" s="66">
        <v>3</v>
      </c>
      <c r="E4" s="67" t="s">
        <v>132</v>
      </c>
      <c r="F4" s="68">
        <v>32</v>
      </c>
      <c r="G4" s="65"/>
      <c r="H4" s="69"/>
      <c r="I4" s="70"/>
      <c r="J4" s="70"/>
      <c r="K4" s="34" t="s">
        <v>65</v>
      </c>
      <c r="L4" s="77">
        <v>4</v>
      </c>
      <c r="M4" s="77"/>
      <c r="N4" s="72"/>
      <c r="O4" s="79" t="s">
        <v>321</v>
      </c>
      <c r="P4" s="81">
        <v>43742.19739583333</v>
      </c>
      <c r="Q4" s="79" t="s">
        <v>324</v>
      </c>
      <c r="R4" s="79"/>
      <c r="S4" s="79"/>
      <c r="T4" s="79"/>
      <c r="U4" s="79"/>
      <c r="V4" s="82" t="s">
        <v>382</v>
      </c>
      <c r="W4" s="81">
        <v>43742.19739583333</v>
      </c>
      <c r="X4" s="85">
        <v>43742</v>
      </c>
      <c r="Y4" s="87" t="s">
        <v>445</v>
      </c>
      <c r="Z4" s="82" t="s">
        <v>511</v>
      </c>
      <c r="AA4" s="79"/>
      <c r="AB4" s="79"/>
      <c r="AC4" s="87" t="s">
        <v>577</v>
      </c>
      <c r="AD4" s="87" t="s">
        <v>643</v>
      </c>
      <c r="AE4" s="79" t="b">
        <v>0</v>
      </c>
      <c r="AF4" s="79">
        <v>0</v>
      </c>
      <c r="AG4" s="87" t="s">
        <v>665</v>
      </c>
      <c r="AH4" s="79" t="b">
        <v>0</v>
      </c>
      <c r="AI4" s="79" t="s">
        <v>689</v>
      </c>
      <c r="AJ4" s="79"/>
      <c r="AK4" s="87" t="s">
        <v>670</v>
      </c>
      <c r="AL4" s="79" t="b">
        <v>0</v>
      </c>
      <c r="AM4" s="79">
        <v>0</v>
      </c>
      <c r="AN4" s="87" t="s">
        <v>670</v>
      </c>
      <c r="AO4" s="79" t="s">
        <v>693</v>
      </c>
      <c r="AP4" s="79" t="b">
        <v>0</v>
      </c>
      <c r="AQ4" s="87" t="s">
        <v>643</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214</v>
      </c>
      <c r="B5" s="64" t="s">
        <v>282</v>
      </c>
      <c r="C5" s="65" t="s">
        <v>1867</v>
      </c>
      <c r="D5" s="66">
        <v>3</v>
      </c>
      <c r="E5" s="67" t="s">
        <v>132</v>
      </c>
      <c r="F5" s="68">
        <v>32</v>
      </c>
      <c r="G5" s="65"/>
      <c r="H5" s="69"/>
      <c r="I5" s="70"/>
      <c r="J5" s="70"/>
      <c r="K5" s="34" t="s">
        <v>65</v>
      </c>
      <c r="L5" s="77">
        <v>5</v>
      </c>
      <c r="M5" s="77"/>
      <c r="N5" s="72"/>
      <c r="O5" s="79" t="s">
        <v>321</v>
      </c>
      <c r="P5" s="81">
        <v>43742.19739583333</v>
      </c>
      <c r="Q5" s="79" t="s">
        <v>324</v>
      </c>
      <c r="R5" s="79"/>
      <c r="S5" s="79"/>
      <c r="T5" s="79"/>
      <c r="U5" s="79"/>
      <c r="V5" s="82" t="s">
        <v>382</v>
      </c>
      <c r="W5" s="81">
        <v>43742.19739583333</v>
      </c>
      <c r="X5" s="85">
        <v>43742</v>
      </c>
      <c r="Y5" s="87" t="s">
        <v>445</v>
      </c>
      <c r="Z5" s="82" t="s">
        <v>511</v>
      </c>
      <c r="AA5" s="79"/>
      <c r="AB5" s="79"/>
      <c r="AC5" s="87" t="s">
        <v>577</v>
      </c>
      <c r="AD5" s="87" t="s">
        <v>643</v>
      </c>
      <c r="AE5" s="79" t="b">
        <v>0</v>
      </c>
      <c r="AF5" s="79">
        <v>0</v>
      </c>
      <c r="AG5" s="87" t="s">
        <v>665</v>
      </c>
      <c r="AH5" s="79" t="b">
        <v>0</v>
      </c>
      <c r="AI5" s="79" t="s">
        <v>689</v>
      </c>
      <c r="AJ5" s="79"/>
      <c r="AK5" s="87" t="s">
        <v>670</v>
      </c>
      <c r="AL5" s="79" t="b">
        <v>0</v>
      </c>
      <c r="AM5" s="79">
        <v>0</v>
      </c>
      <c r="AN5" s="87" t="s">
        <v>670</v>
      </c>
      <c r="AO5" s="79" t="s">
        <v>693</v>
      </c>
      <c r="AP5" s="79" t="b">
        <v>0</v>
      </c>
      <c r="AQ5" s="87" t="s">
        <v>643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283</v>
      </c>
      <c r="C6" s="65" t="s">
        <v>1867</v>
      </c>
      <c r="D6" s="66">
        <v>3</v>
      </c>
      <c r="E6" s="67" t="s">
        <v>132</v>
      </c>
      <c r="F6" s="68">
        <v>32</v>
      </c>
      <c r="G6" s="65"/>
      <c r="H6" s="69"/>
      <c r="I6" s="70"/>
      <c r="J6" s="70"/>
      <c r="K6" s="34" t="s">
        <v>65</v>
      </c>
      <c r="L6" s="77">
        <v>6</v>
      </c>
      <c r="M6" s="77"/>
      <c r="N6" s="72"/>
      <c r="O6" s="79" t="s">
        <v>322</v>
      </c>
      <c r="P6" s="81">
        <v>43742.19739583333</v>
      </c>
      <c r="Q6" s="79" t="s">
        <v>324</v>
      </c>
      <c r="R6" s="79"/>
      <c r="S6" s="79"/>
      <c r="T6" s="79"/>
      <c r="U6" s="79"/>
      <c r="V6" s="82" t="s">
        <v>382</v>
      </c>
      <c r="W6" s="81">
        <v>43742.19739583333</v>
      </c>
      <c r="X6" s="85">
        <v>43742</v>
      </c>
      <c r="Y6" s="87" t="s">
        <v>445</v>
      </c>
      <c r="Z6" s="82" t="s">
        <v>511</v>
      </c>
      <c r="AA6" s="79"/>
      <c r="AB6" s="79"/>
      <c r="AC6" s="87" t="s">
        <v>577</v>
      </c>
      <c r="AD6" s="87" t="s">
        <v>643</v>
      </c>
      <c r="AE6" s="79" t="b">
        <v>0</v>
      </c>
      <c r="AF6" s="79">
        <v>0</v>
      </c>
      <c r="AG6" s="87" t="s">
        <v>665</v>
      </c>
      <c r="AH6" s="79" t="b">
        <v>0</v>
      </c>
      <c r="AI6" s="79" t="s">
        <v>689</v>
      </c>
      <c r="AJ6" s="79"/>
      <c r="AK6" s="87" t="s">
        <v>670</v>
      </c>
      <c r="AL6" s="79" t="b">
        <v>0</v>
      </c>
      <c r="AM6" s="79">
        <v>0</v>
      </c>
      <c r="AN6" s="87" t="s">
        <v>670</v>
      </c>
      <c r="AO6" s="79" t="s">
        <v>693</v>
      </c>
      <c r="AP6" s="79" t="b">
        <v>0</v>
      </c>
      <c r="AQ6" s="87" t="s">
        <v>643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1</v>
      </c>
      <c r="BG6" s="49">
        <v>5</v>
      </c>
      <c r="BH6" s="48">
        <v>0</v>
      </c>
      <c r="BI6" s="49">
        <v>0</v>
      </c>
      <c r="BJ6" s="48">
        <v>0</v>
      </c>
      <c r="BK6" s="49">
        <v>0</v>
      </c>
      <c r="BL6" s="48">
        <v>19</v>
      </c>
      <c r="BM6" s="49">
        <v>95</v>
      </c>
      <c r="BN6" s="48">
        <v>20</v>
      </c>
    </row>
    <row r="7" spans="1:66" ht="15">
      <c r="A7" s="64" t="s">
        <v>215</v>
      </c>
      <c r="B7" s="64" t="s">
        <v>284</v>
      </c>
      <c r="C7" s="65" t="s">
        <v>1867</v>
      </c>
      <c r="D7" s="66">
        <v>3</v>
      </c>
      <c r="E7" s="67" t="s">
        <v>132</v>
      </c>
      <c r="F7" s="68">
        <v>32</v>
      </c>
      <c r="G7" s="65"/>
      <c r="H7" s="69"/>
      <c r="I7" s="70"/>
      <c r="J7" s="70"/>
      <c r="K7" s="34" t="s">
        <v>65</v>
      </c>
      <c r="L7" s="77">
        <v>7</v>
      </c>
      <c r="M7" s="77"/>
      <c r="N7" s="72"/>
      <c r="O7" s="79" t="s">
        <v>322</v>
      </c>
      <c r="P7" s="81">
        <v>43742.61019675926</v>
      </c>
      <c r="Q7" s="79" t="s">
        <v>325</v>
      </c>
      <c r="R7" s="79"/>
      <c r="S7" s="79"/>
      <c r="T7" s="79"/>
      <c r="U7" s="79"/>
      <c r="V7" s="82" t="s">
        <v>383</v>
      </c>
      <c r="W7" s="81">
        <v>43742.61019675926</v>
      </c>
      <c r="X7" s="85">
        <v>43742</v>
      </c>
      <c r="Y7" s="87" t="s">
        <v>446</v>
      </c>
      <c r="Z7" s="82" t="s">
        <v>512</v>
      </c>
      <c r="AA7" s="79"/>
      <c r="AB7" s="79"/>
      <c r="AC7" s="87" t="s">
        <v>578</v>
      </c>
      <c r="AD7" s="87" t="s">
        <v>644</v>
      </c>
      <c r="AE7" s="79" t="b">
        <v>0</v>
      </c>
      <c r="AF7" s="79">
        <v>0</v>
      </c>
      <c r="AG7" s="87" t="s">
        <v>666</v>
      </c>
      <c r="AH7" s="79" t="b">
        <v>0</v>
      </c>
      <c r="AI7" s="79" t="s">
        <v>689</v>
      </c>
      <c r="AJ7" s="79"/>
      <c r="AK7" s="87" t="s">
        <v>670</v>
      </c>
      <c r="AL7" s="79" t="b">
        <v>0</v>
      </c>
      <c r="AM7" s="79">
        <v>0</v>
      </c>
      <c r="AN7" s="87" t="s">
        <v>670</v>
      </c>
      <c r="AO7" s="79" t="s">
        <v>694</v>
      </c>
      <c r="AP7" s="79" t="b">
        <v>0</v>
      </c>
      <c r="AQ7" s="87" t="s">
        <v>644</v>
      </c>
      <c r="AR7" s="79" t="s">
        <v>176</v>
      </c>
      <c r="AS7" s="79">
        <v>0</v>
      </c>
      <c r="AT7" s="79">
        <v>0</v>
      </c>
      <c r="AU7" s="79"/>
      <c r="AV7" s="79"/>
      <c r="AW7" s="79"/>
      <c r="AX7" s="79"/>
      <c r="AY7" s="79"/>
      <c r="AZ7" s="79"/>
      <c r="BA7" s="79"/>
      <c r="BB7" s="79"/>
      <c r="BC7">
        <v>1</v>
      </c>
      <c r="BD7" s="78" t="str">
        <f>REPLACE(INDEX(GroupVertices[Group],MATCH(Edges[[#This Row],[Vertex 1]],GroupVertices[Vertex],0)),1,1,"")</f>
        <v>21</v>
      </c>
      <c r="BE7" s="78" t="str">
        <f>REPLACE(INDEX(GroupVertices[Group],MATCH(Edges[[#This Row],[Vertex 2]],GroupVertices[Vertex],0)),1,1,"")</f>
        <v>21</v>
      </c>
      <c r="BF7" s="48">
        <v>1</v>
      </c>
      <c r="BG7" s="49">
        <v>2.4390243902439024</v>
      </c>
      <c r="BH7" s="48">
        <v>2</v>
      </c>
      <c r="BI7" s="49">
        <v>4.878048780487805</v>
      </c>
      <c r="BJ7" s="48">
        <v>0</v>
      </c>
      <c r="BK7" s="49">
        <v>0</v>
      </c>
      <c r="BL7" s="48">
        <v>38</v>
      </c>
      <c r="BM7" s="49">
        <v>92.6829268292683</v>
      </c>
      <c r="BN7" s="48">
        <v>41</v>
      </c>
    </row>
    <row r="8" spans="1:66" ht="15">
      <c r="A8" s="64" t="s">
        <v>216</v>
      </c>
      <c r="B8" s="64" t="s">
        <v>285</v>
      </c>
      <c r="C8" s="65" t="s">
        <v>1867</v>
      </c>
      <c r="D8" s="66">
        <v>3</v>
      </c>
      <c r="E8" s="67" t="s">
        <v>132</v>
      </c>
      <c r="F8" s="68">
        <v>32</v>
      </c>
      <c r="G8" s="65"/>
      <c r="H8" s="69"/>
      <c r="I8" s="70"/>
      <c r="J8" s="70"/>
      <c r="K8" s="34" t="s">
        <v>65</v>
      </c>
      <c r="L8" s="77">
        <v>8</v>
      </c>
      <c r="M8" s="77"/>
      <c r="N8" s="72"/>
      <c r="O8" s="79" t="s">
        <v>322</v>
      </c>
      <c r="P8" s="81">
        <v>43742.61037037037</v>
      </c>
      <c r="Q8" s="79" t="s">
        <v>326</v>
      </c>
      <c r="R8" s="79"/>
      <c r="S8" s="79"/>
      <c r="T8" s="79"/>
      <c r="U8" s="79"/>
      <c r="V8" s="82" t="s">
        <v>384</v>
      </c>
      <c r="W8" s="81">
        <v>43742.61037037037</v>
      </c>
      <c r="X8" s="85">
        <v>43742</v>
      </c>
      <c r="Y8" s="87" t="s">
        <v>447</v>
      </c>
      <c r="Z8" s="82" t="s">
        <v>513</v>
      </c>
      <c r="AA8" s="79"/>
      <c r="AB8" s="79"/>
      <c r="AC8" s="87" t="s">
        <v>579</v>
      </c>
      <c r="AD8" s="87" t="s">
        <v>645</v>
      </c>
      <c r="AE8" s="79" t="b">
        <v>0</v>
      </c>
      <c r="AF8" s="79">
        <v>0</v>
      </c>
      <c r="AG8" s="87" t="s">
        <v>667</v>
      </c>
      <c r="AH8" s="79" t="b">
        <v>0</v>
      </c>
      <c r="AI8" s="79" t="s">
        <v>689</v>
      </c>
      <c r="AJ8" s="79"/>
      <c r="AK8" s="87" t="s">
        <v>670</v>
      </c>
      <c r="AL8" s="79" t="b">
        <v>0</v>
      </c>
      <c r="AM8" s="79">
        <v>0</v>
      </c>
      <c r="AN8" s="87" t="s">
        <v>670</v>
      </c>
      <c r="AO8" s="79" t="s">
        <v>694</v>
      </c>
      <c r="AP8" s="79" t="b">
        <v>0</v>
      </c>
      <c r="AQ8" s="87" t="s">
        <v>645</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8">
        <v>2</v>
      </c>
      <c r="BG8" s="49">
        <v>6.666666666666667</v>
      </c>
      <c r="BH8" s="48">
        <v>2</v>
      </c>
      <c r="BI8" s="49">
        <v>6.666666666666667</v>
      </c>
      <c r="BJ8" s="48">
        <v>0</v>
      </c>
      <c r="BK8" s="49">
        <v>0</v>
      </c>
      <c r="BL8" s="48">
        <v>26</v>
      </c>
      <c r="BM8" s="49">
        <v>86.66666666666667</v>
      </c>
      <c r="BN8" s="48">
        <v>30</v>
      </c>
    </row>
    <row r="9" spans="1:66" ht="15">
      <c r="A9" s="64" t="s">
        <v>217</v>
      </c>
      <c r="B9" s="64" t="s">
        <v>286</v>
      </c>
      <c r="C9" s="65" t="s">
        <v>1867</v>
      </c>
      <c r="D9" s="66">
        <v>3</v>
      </c>
      <c r="E9" s="67" t="s">
        <v>132</v>
      </c>
      <c r="F9" s="68">
        <v>32</v>
      </c>
      <c r="G9" s="65"/>
      <c r="H9" s="69"/>
      <c r="I9" s="70"/>
      <c r="J9" s="70"/>
      <c r="K9" s="34" t="s">
        <v>65</v>
      </c>
      <c r="L9" s="77">
        <v>9</v>
      </c>
      <c r="M9" s="77"/>
      <c r="N9" s="72"/>
      <c r="O9" s="79" t="s">
        <v>321</v>
      </c>
      <c r="P9" s="81">
        <v>43742.63253472222</v>
      </c>
      <c r="Q9" s="79" t="s">
        <v>327</v>
      </c>
      <c r="R9" s="79"/>
      <c r="S9" s="79"/>
      <c r="T9" s="79"/>
      <c r="U9" s="79"/>
      <c r="V9" s="82" t="s">
        <v>385</v>
      </c>
      <c r="W9" s="81">
        <v>43742.63253472222</v>
      </c>
      <c r="X9" s="85">
        <v>43742</v>
      </c>
      <c r="Y9" s="87" t="s">
        <v>448</v>
      </c>
      <c r="Z9" s="82" t="s">
        <v>514</v>
      </c>
      <c r="AA9" s="79"/>
      <c r="AB9" s="79"/>
      <c r="AC9" s="87" t="s">
        <v>580</v>
      </c>
      <c r="AD9" s="87" t="s">
        <v>646</v>
      </c>
      <c r="AE9" s="79" t="b">
        <v>0</v>
      </c>
      <c r="AF9" s="79">
        <v>2</v>
      </c>
      <c r="AG9" s="87" t="s">
        <v>668</v>
      </c>
      <c r="AH9" s="79" t="b">
        <v>0</v>
      </c>
      <c r="AI9" s="79" t="s">
        <v>689</v>
      </c>
      <c r="AJ9" s="79"/>
      <c r="AK9" s="87" t="s">
        <v>670</v>
      </c>
      <c r="AL9" s="79" t="b">
        <v>0</v>
      </c>
      <c r="AM9" s="79">
        <v>0</v>
      </c>
      <c r="AN9" s="87" t="s">
        <v>670</v>
      </c>
      <c r="AO9" s="79" t="s">
        <v>693</v>
      </c>
      <c r="AP9" s="79" t="b">
        <v>0</v>
      </c>
      <c r="AQ9" s="87" t="s">
        <v>646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217</v>
      </c>
      <c r="B10" s="64" t="s">
        <v>287</v>
      </c>
      <c r="C10" s="65" t="s">
        <v>1867</v>
      </c>
      <c r="D10" s="66">
        <v>3</v>
      </c>
      <c r="E10" s="67" t="s">
        <v>132</v>
      </c>
      <c r="F10" s="68">
        <v>32</v>
      </c>
      <c r="G10" s="65"/>
      <c r="H10" s="69"/>
      <c r="I10" s="70"/>
      <c r="J10" s="70"/>
      <c r="K10" s="34" t="s">
        <v>65</v>
      </c>
      <c r="L10" s="77">
        <v>10</v>
      </c>
      <c r="M10" s="77"/>
      <c r="N10" s="72"/>
      <c r="O10" s="79" t="s">
        <v>321</v>
      </c>
      <c r="P10" s="81">
        <v>43742.63253472222</v>
      </c>
      <c r="Q10" s="79" t="s">
        <v>327</v>
      </c>
      <c r="R10" s="79"/>
      <c r="S10" s="79"/>
      <c r="T10" s="79"/>
      <c r="U10" s="79"/>
      <c r="V10" s="82" t="s">
        <v>385</v>
      </c>
      <c r="W10" s="81">
        <v>43742.63253472222</v>
      </c>
      <c r="X10" s="85">
        <v>43742</v>
      </c>
      <c r="Y10" s="87" t="s">
        <v>448</v>
      </c>
      <c r="Z10" s="82" t="s">
        <v>514</v>
      </c>
      <c r="AA10" s="79"/>
      <c r="AB10" s="79"/>
      <c r="AC10" s="87" t="s">
        <v>580</v>
      </c>
      <c r="AD10" s="87" t="s">
        <v>646</v>
      </c>
      <c r="AE10" s="79" t="b">
        <v>0</v>
      </c>
      <c r="AF10" s="79">
        <v>2</v>
      </c>
      <c r="AG10" s="87" t="s">
        <v>668</v>
      </c>
      <c r="AH10" s="79" t="b">
        <v>0</v>
      </c>
      <c r="AI10" s="79" t="s">
        <v>689</v>
      </c>
      <c r="AJ10" s="79"/>
      <c r="AK10" s="87" t="s">
        <v>670</v>
      </c>
      <c r="AL10" s="79" t="b">
        <v>0</v>
      </c>
      <c r="AM10" s="79">
        <v>0</v>
      </c>
      <c r="AN10" s="87" t="s">
        <v>670</v>
      </c>
      <c r="AO10" s="79" t="s">
        <v>693</v>
      </c>
      <c r="AP10" s="79" t="b">
        <v>0</v>
      </c>
      <c r="AQ10" s="87" t="s">
        <v>646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217</v>
      </c>
      <c r="B11" s="64" t="s">
        <v>288</v>
      </c>
      <c r="C11" s="65" t="s">
        <v>1867</v>
      </c>
      <c r="D11" s="66">
        <v>3</v>
      </c>
      <c r="E11" s="67" t="s">
        <v>132</v>
      </c>
      <c r="F11" s="68">
        <v>32</v>
      </c>
      <c r="G11" s="65"/>
      <c r="H11" s="69"/>
      <c r="I11" s="70"/>
      <c r="J11" s="70"/>
      <c r="K11" s="34" t="s">
        <v>65</v>
      </c>
      <c r="L11" s="77">
        <v>11</v>
      </c>
      <c r="M11" s="77"/>
      <c r="N11" s="72"/>
      <c r="O11" s="79" t="s">
        <v>321</v>
      </c>
      <c r="P11" s="81">
        <v>43742.63253472222</v>
      </c>
      <c r="Q11" s="79" t="s">
        <v>327</v>
      </c>
      <c r="R11" s="79"/>
      <c r="S11" s="79"/>
      <c r="T11" s="79"/>
      <c r="U11" s="79"/>
      <c r="V11" s="82" t="s">
        <v>385</v>
      </c>
      <c r="W11" s="81">
        <v>43742.63253472222</v>
      </c>
      <c r="X11" s="85">
        <v>43742</v>
      </c>
      <c r="Y11" s="87" t="s">
        <v>448</v>
      </c>
      <c r="Z11" s="82" t="s">
        <v>514</v>
      </c>
      <c r="AA11" s="79"/>
      <c r="AB11" s="79"/>
      <c r="AC11" s="87" t="s">
        <v>580</v>
      </c>
      <c r="AD11" s="87" t="s">
        <v>646</v>
      </c>
      <c r="AE11" s="79" t="b">
        <v>0</v>
      </c>
      <c r="AF11" s="79">
        <v>2</v>
      </c>
      <c r="AG11" s="87" t="s">
        <v>668</v>
      </c>
      <c r="AH11" s="79" t="b">
        <v>0</v>
      </c>
      <c r="AI11" s="79" t="s">
        <v>689</v>
      </c>
      <c r="AJ11" s="79"/>
      <c r="AK11" s="87" t="s">
        <v>670</v>
      </c>
      <c r="AL11" s="79" t="b">
        <v>0</v>
      </c>
      <c r="AM11" s="79">
        <v>0</v>
      </c>
      <c r="AN11" s="87" t="s">
        <v>670</v>
      </c>
      <c r="AO11" s="79" t="s">
        <v>693</v>
      </c>
      <c r="AP11" s="79" t="b">
        <v>0</v>
      </c>
      <c r="AQ11" s="87" t="s">
        <v>646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217</v>
      </c>
      <c r="B12" s="64" t="s">
        <v>289</v>
      </c>
      <c r="C12" s="65" t="s">
        <v>1867</v>
      </c>
      <c r="D12" s="66">
        <v>3</v>
      </c>
      <c r="E12" s="67" t="s">
        <v>132</v>
      </c>
      <c r="F12" s="68">
        <v>32</v>
      </c>
      <c r="G12" s="65"/>
      <c r="H12" s="69"/>
      <c r="I12" s="70"/>
      <c r="J12" s="70"/>
      <c r="K12" s="34" t="s">
        <v>65</v>
      </c>
      <c r="L12" s="77">
        <v>12</v>
      </c>
      <c r="M12" s="77"/>
      <c r="N12" s="72"/>
      <c r="O12" s="79" t="s">
        <v>321</v>
      </c>
      <c r="P12" s="81">
        <v>43742.63253472222</v>
      </c>
      <c r="Q12" s="79" t="s">
        <v>327</v>
      </c>
      <c r="R12" s="79"/>
      <c r="S12" s="79"/>
      <c r="T12" s="79"/>
      <c r="U12" s="79"/>
      <c r="V12" s="82" t="s">
        <v>385</v>
      </c>
      <c r="W12" s="81">
        <v>43742.63253472222</v>
      </c>
      <c r="X12" s="85">
        <v>43742</v>
      </c>
      <c r="Y12" s="87" t="s">
        <v>448</v>
      </c>
      <c r="Z12" s="82" t="s">
        <v>514</v>
      </c>
      <c r="AA12" s="79"/>
      <c r="AB12" s="79"/>
      <c r="AC12" s="87" t="s">
        <v>580</v>
      </c>
      <c r="AD12" s="87" t="s">
        <v>646</v>
      </c>
      <c r="AE12" s="79" t="b">
        <v>0</v>
      </c>
      <c r="AF12" s="79">
        <v>2</v>
      </c>
      <c r="AG12" s="87" t="s">
        <v>668</v>
      </c>
      <c r="AH12" s="79" t="b">
        <v>0</v>
      </c>
      <c r="AI12" s="79" t="s">
        <v>689</v>
      </c>
      <c r="AJ12" s="79"/>
      <c r="AK12" s="87" t="s">
        <v>670</v>
      </c>
      <c r="AL12" s="79" t="b">
        <v>0</v>
      </c>
      <c r="AM12" s="79">
        <v>0</v>
      </c>
      <c r="AN12" s="87" t="s">
        <v>670</v>
      </c>
      <c r="AO12" s="79" t="s">
        <v>693</v>
      </c>
      <c r="AP12" s="79" t="b">
        <v>0</v>
      </c>
      <c r="AQ12" s="87" t="s">
        <v>646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c r="BG12" s="49"/>
      <c r="BH12" s="48"/>
      <c r="BI12" s="49"/>
      <c r="BJ12" s="48"/>
      <c r="BK12" s="49"/>
      <c r="BL12" s="48"/>
      <c r="BM12" s="49"/>
      <c r="BN12" s="48"/>
    </row>
    <row r="13" spans="1:66" ht="15">
      <c r="A13" s="64" t="s">
        <v>217</v>
      </c>
      <c r="B13" s="64" t="s">
        <v>290</v>
      </c>
      <c r="C13" s="65" t="s">
        <v>1867</v>
      </c>
      <c r="D13" s="66">
        <v>3</v>
      </c>
      <c r="E13" s="67" t="s">
        <v>132</v>
      </c>
      <c r="F13" s="68">
        <v>32</v>
      </c>
      <c r="G13" s="65"/>
      <c r="H13" s="69"/>
      <c r="I13" s="70"/>
      <c r="J13" s="70"/>
      <c r="K13" s="34" t="s">
        <v>65</v>
      </c>
      <c r="L13" s="77">
        <v>13</v>
      </c>
      <c r="M13" s="77"/>
      <c r="N13" s="72"/>
      <c r="O13" s="79" t="s">
        <v>322</v>
      </c>
      <c r="P13" s="81">
        <v>43742.63253472222</v>
      </c>
      <c r="Q13" s="79" t="s">
        <v>327</v>
      </c>
      <c r="R13" s="79"/>
      <c r="S13" s="79"/>
      <c r="T13" s="79"/>
      <c r="U13" s="79"/>
      <c r="V13" s="82" t="s">
        <v>385</v>
      </c>
      <c r="W13" s="81">
        <v>43742.63253472222</v>
      </c>
      <c r="X13" s="85">
        <v>43742</v>
      </c>
      <c r="Y13" s="87" t="s">
        <v>448</v>
      </c>
      <c r="Z13" s="82" t="s">
        <v>514</v>
      </c>
      <c r="AA13" s="79"/>
      <c r="AB13" s="79"/>
      <c r="AC13" s="87" t="s">
        <v>580</v>
      </c>
      <c r="AD13" s="87" t="s">
        <v>646</v>
      </c>
      <c r="AE13" s="79" t="b">
        <v>0</v>
      </c>
      <c r="AF13" s="79">
        <v>2</v>
      </c>
      <c r="AG13" s="87" t="s">
        <v>668</v>
      </c>
      <c r="AH13" s="79" t="b">
        <v>0</v>
      </c>
      <c r="AI13" s="79" t="s">
        <v>689</v>
      </c>
      <c r="AJ13" s="79"/>
      <c r="AK13" s="87" t="s">
        <v>670</v>
      </c>
      <c r="AL13" s="79" t="b">
        <v>0</v>
      </c>
      <c r="AM13" s="79">
        <v>0</v>
      </c>
      <c r="AN13" s="87" t="s">
        <v>670</v>
      </c>
      <c r="AO13" s="79" t="s">
        <v>693</v>
      </c>
      <c r="AP13" s="79" t="b">
        <v>0</v>
      </c>
      <c r="AQ13" s="87" t="s">
        <v>646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2</v>
      </c>
      <c r="BG13" s="49">
        <v>3.508771929824561</v>
      </c>
      <c r="BH13" s="48">
        <v>8</v>
      </c>
      <c r="BI13" s="49">
        <v>14.035087719298245</v>
      </c>
      <c r="BJ13" s="48">
        <v>0</v>
      </c>
      <c r="BK13" s="49">
        <v>0</v>
      </c>
      <c r="BL13" s="48">
        <v>47</v>
      </c>
      <c r="BM13" s="49">
        <v>82.45614035087719</v>
      </c>
      <c r="BN13" s="48">
        <v>57</v>
      </c>
    </row>
    <row r="14" spans="1:66" ht="15">
      <c r="A14" s="64" t="s">
        <v>218</v>
      </c>
      <c r="B14" s="64" t="s">
        <v>218</v>
      </c>
      <c r="C14" s="65" t="s">
        <v>1867</v>
      </c>
      <c r="D14" s="66">
        <v>3</v>
      </c>
      <c r="E14" s="67" t="s">
        <v>132</v>
      </c>
      <c r="F14" s="68">
        <v>32</v>
      </c>
      <c r="G14" s="65"/>
      <c r="H14" s="69"/>
      <c r="I14" s="70"/>
      <c r="J14" s="70"/>
      <c r="K14" s="34" t="s">
        <v>65</v>
      </c>
      <c r="L14" s="77">
        <v>14</v>
      </c>
      <c r="M14" s="77"/>
      <c r="N14" s="72"/>
      <c r="O14" s="79" t="s">
        <v>176</v>
      </c>
      <c r="P14" s="81">
        <v>43742.68399305556</v>
      </c>
      <c r="Q14" s="79" t="s">
        <v>328</v>
      </c>
      <c r="R14" s="79" t="s">
        <v>356</v>
      </c>
      <c r="S14" s="79" t="s">
        <v>368</v>
      </c>
      <c r="T14" s="79"/>
      <c r="U14" s="79"/>
      <c r="V14" s="82" t="s">
        <v>386</v>
      </c>
      <c r="W14" s="81">
        <v>43742.68399305556</v>
      </c>
      <c r="X14" s="85">
        <v>43742</v>
      </c>
      <c r="Y14" s="87" t="s">
        <v>449</v>
      </c>
      <c r="Z14" s="82" t="s">
        <v>515</v>
      </c>
      <c r="AA14" s="79"/>
      <c r="AB14" s="79"/>
      <c r="AC14" s="87" t="s">
        <v>581</v>
      </c>
      <c r="AD14" s="87" t="s">
        <v>647</v>
      </c>
      <c r="AE14" s="79" t="b">
        <v>0</v>
      </c>
      <c r="AF14" s="79">
        <v>3</v>
      </c>
      <c r="AG14" s="87" t="s">
        <v>669</v>
      </c>
      <c r="AH14" s="79" t="b">
        <v>0</v>
      </c>
      <c r="AI14" s="79" t="s">
        <v>689</v>
      </c>
      <c r="AJ14" s="79"/>
      <c r="AK14" s="87" t="s">
        <v>670</v>
      </c>
      <c r="AL14" s="79" t="b">
        <v>0</v>
      </c>
      <c r="AM14" s="79">
        <v>0</v>
      </c>
      <c r="AN14" s="87" t="s">
        <v>670</v>
      </c>
      <c r="AO14" s="79" t="s">
        <v>694</v>
      </c>
      <c r="AP14" s="79" t="b">
        <v>0</v>
      </c>
      <c r="AQ14" s="87" t="s">
        <v>647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v>3</v>
      </c>
      <c r="BG14" s="49">
        <v>10</v>
      </c>
      <c r="BH14" s="48">
        <v>2</v>
      </c>
      <c r="BI14" s="49">
        <v>6.666666666666667</v>
      </c>
      <c r="BJ14" s="48">
        <v>0</v>
      </c>
      <c r="BK14" s="49">
        <v>0</v>
      </c>
      <c r="BL14" s="48">
        <v>25</v>
      </c>
      <c r="BM14" s="49">
        <v>83.33333333333333</v>
      </c>
      <c r="BN14" s="48">
        <v>30</v>
      </c>
    </row>
    <row r="15" spans="1:66" ht="15">
      <c r="A15" s="64" t="s">
        <v>219</v>
      </c>
      <c r="B15" s="64" t="s">
        <v>219</v>
      </c>
      <c r="C15" s="65" t="s">
        <v>1867</v>
      </c>
      <c r="D15" s="66">
        <v>3</v>
      </c>
      <c r="E15" s="67" t="s">
        <v>132</v>
      </c>
      <c r="F15" s="68">
        <v>32</v>
      </c>
      <c r="G15" s="65"/>
      <c r="H15" s="69"/>
      <c r="I15" s="70"/>
      <c r="J15" s="70"/>
      <c r="K15" s="34" t="s">
        <v>65</v>
      </c>
      <c r="L15" s="77">
        <v>15</v>
      </c>
      <c r="M15" s="77"/>
      <c r="N15" s="72"/>
      <c r="O15" s="79" t="s">
        <v>176</v>
      </c>
      <c r="P15" s="81">
        <v>43742.8878587963</v>
      </c>
      <c r="Q15" s="79" t="s">
        <v>329</v>
      </c>
      <c r="R15" s="82" t="s">
        <v>357</v>
      </c>
      <c r="S15" s="79" t="s">
        <v>369</v>
      </c>
      <c r="T15" s="79"/>
      <c r="U15" s="79"/>
      <c r="V15" s="82" t="s">
        <v>387</v>
      </c>
      <c r="W15" s="81">
        <v>43742.8878587963</v>
      </c>
      <c r="X15" s="85">
        <v>43742</v>
      </c>
      <c r="Y15" s="87" t="s">
        <v>450</v>
      </c>
      <c r="Z15" s="82" t="s">
        <v>516</v>
      </c>
      <c r="AA15" s="79"/>
      <c r="AB15" s="79"/>
      <c r="AC15" s="87" t="s">
        <v>582</v>
      </c>
      <c r="AD15" s="79"/>
      <c r="AE15" s="79" t="b">
        <v>0</v>
      </c>
      <c r="AF15" s="79">
        <v>0</v>
      </c>
      <c r="AG15" s="87" t="s">
        <v>670</v>
      </c>
      <c r="AH15" s="79" t="b">
        <v>0</v>
      </c>
      <c r="AI15" s="79" t="s">
        <v>689</v>
      </c>
      <c r="AJ15" s="79"/>
      <c r="AK15" s="87" t="s">
        <v>670</v>
      </c>
      <c r="AL15" s="79" t="b">
        <v>0</v>
      </c>
      <c r="AM15" s="79">
        <v>0</v>
      </c>
      <c r="AN15" s="87" t="s">
        <v>670</v>
      </c>
      <c r="AO15" s="79" t="s">
        <v>695</v>
      </c>
      <c r="AP15" s="79" t="b">
        <v>0</v>
      </c>
      <c r="AQ15" s="87" t="s">
        <v>582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1</v>
      </c>
      <c r="BG15" s="49">
        <v>2.9411764705882355</v>
      </c>
      <c r="BH15" s="48">
        <v>0</v>
      </c>
      <c r="BI15" s="49">
        <v>0</v>
      </c>
      <c r="BJ15" s="48">
        <v>0</v>
      </c>
      <c r="BK15" s="49">
        <v>0</v>
      </c>
      <c r="BL15" s="48">
        <v>33</v>
      </c>
      <c r="BM15" s="49">
        <v>97.05882352941177</v>
      </c>
      <c r="BN15" s="48">
        <v>34</v>
      </c>
    </row>
    <row r="16" spans="1:66" ht="15">
      <c r="A16" s="64" t="s">
        <v>220</v>
      </c>
      <c r="B16" s="64" t="s">
        <v>220</v>
      </c>
      <c r="C16" s="65" t="s">
        <v>1867</v>
      </c>
      <c r="D16" s="66">
        <v>3</v>
      </c>
      <c r="E16" s="67" t="s">
        <v>132</v>
      </c>
      <c r="F16" s="68">
        <v>32</v>
      </c>
      <c r="G16" s="65"/>
      <c r="H16" s="69"/>
      <c r="I16" s="70"/>
      <c r="J16" s="70"/>
      <c r="K16" s="34" t="s">
        <v>65</v>
      </c>
      <c r="L16" s="77">
        <v>16</v>
      </c>
      <c r="M16" s="77"/>
      <c r="N16" s="72"/>
      <c r="O16" s="79" t="s">
        <v>176</v>
      </c>
      <c r="P16" s="81">
        <v>43743.04944444444</v>
      </c>
      <c r="Q16" s="79" t="s">
        <v>330</v>
      </c>
      <c r="R16" s="82" t="s">
        <v>357</v>
      </c>
      <c r="S16" s="79" t="s">
        <v>369</v>
      </c>
      <c r="T16" s="79"/>
      <c r="U16" s="79"/>
      <c r="V16" s="82" t="s">
        <v>388</v>
      </c>
      <c r="W16" s="81">
        <v>43743.04944444444</v>
      </c>
      <c r="X16" s="85">
        <v>43743</v>
      </c>
      <c r="Y16" s="87" t="s">
        <v>451</v>
      </c>
      <c r="Z16" s="82" t="s">
        <v>517</v>
      </c>
      <c r="AA16" s="79"/>
      <c r="AB16" s="79"/>
      <c r="AC16" s="87" t="s">
        <v>583</v>
      </c>
      <c r="AD16" s="79"/>
      <c r="AE16" s="79" t="b">
        <v>0</v>
      </c>
      <c r="AF16" s="79">
        <v>1</v>
      </c>
      <c r="AG16" s="87" t="s">
        <v>670</v>
      </c>
      <c r="AH16" s="79" t="b">
        <v>0</v>
      </c>
      <c r="AI16" s="79" t="s">
        <v>689</v>
      </c>
      <c r="AJ16" s="79"/>
      <c r="AK16" s="87" t="s">
        <v>670</v>
      </c>
      <c r="AL16" s="79" t="b">
        <v>0</v>
      </c>
      <c r="AM16" s="79">
        <v>0</v>
      </c>
      <c r="AN16" s="87" t="s">
        <v>670</v>
      </c>
      <c r="AO16" s="79" t="s">
        <v>695</v>
      </c>
      <c r="AP16" s="79" t="b">
        <v>0</v>
      </c>
      <c r="AQ16" s="87"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2</v>
      </c>
      <c r="BG16" s="49">
        <v>10.526315789473685</v>
      </c>
      <c r="BH16" s="48">
        <v>0</v>
      </c>
      <c r="BI16" s="49">
        <v>0</v>
      </c>
      <c r="BJ16" s="48">
        <v>0</v>
      </c>
      <c r="BK16" s="49">
        <v>0</v>
      </c>
      <c r="BL16" s="48">
        <v>17</v>
      </c>
      <c r="BM16" s="49">
        <v>89.47368421052632</v>
      </c>
      <c r="BN16" s="48">
        <v>19</v>
      </c>
    </row>
    <row r="17" spans="1:66" ht="15">
      <c r="A17" s="64" t="s">
        <v>221</v>
      </c>
      <c r="B17" s="64" t="s">
        <v>291</v>
      </c>
      <c r="C17" s="65" t="s">
        <v>1867</v>
      </c>
      <c r="D17" s="66">
        <v>3</v>
      </c>
      <c r="E17" s="67" t="s">
        <v>132</v>
      </c>
      <c r="F17" s="68">
        <v>32</v>
      </c>
      <c r="G17" s="65"/>
      <c r="H17" s="69"/>
      <c r="I17" s="70"/>
      <c r="J17" s="70"/>
      <c r="K17" s="34" t="s">
        <v>65</v>
      </c>
      <c r="L17" s="77">
        <v>17</v>
      </c>
      <c r="M17" s="77"/>
      <c r="N17" s="72"/>
      <c r="O17" s="79" t="s">
        <v>322</v>
      </c>
      <c r="P17" s="81">
        <v>43743.73643518519</v>
      </c>
      <c r="Q17" s="79" t="s">
        <v>331</v>
      </c>
      <c r="R17" s="79"/>
      <c r="S17" s="79"/>
      <c r="T17" s="79"/>
      <c r="U17" s="79"/>
      <c r="V17" s="82" t="s">
        <v>389</v>
      </c>
      <c r="W17" s="81">
        <v>43743.73643518519</v>
      </c>
      <c r="X17" s="85">
        <v>43743</v>
      </c>
      <c r="Y17" s="87" t="s">
        <v>452</v>
      </c>
      <c r="Z17" s="82" t="s">
        <v>518</v>
      </c>
      <c r="AA17" s="79"/>
      <c r="AB17" s="79"/>
      <c r="AC17" s="87" t="s">
        <v>584</v>
      </c>
      <c r="AD17" s="87" t="s">
        <v>648</v>
      </c>
      <c r="AE17" s="79" t="b">
        <v>0</v>
      </c>
      <c r="AF17" s="79">
        <v>0</v>
      </c>
      <c r="AG17" s="87" t="s">
        <v>671</v>
      </c>
      <c r="AH17" s="79" t="b">
        <v>0</v>
      </c>
      <c r="AI17" s="79" t="s">
        <v>689</v>
      </c>
      <c r="AJ17" s="79"/>
      <c r="AK17" s="87" t="s">
        <v>670</v>
      </c>
      <c r="AL17" s="79" t="b">
        <v>0</v>
      </c>
      <c r="AM17" s="79">
        <v>0</v>
      </c>
      <c r="AN17" s="87" t="s">
        <v>670</v>
      </c>
      <c r="AO17" s="79" t="s">
        <v>694</v>
      </c>
      <c r="AP17" s="79" t="b">
        <v>0</v>
      </c>
      <c r="AQ17" s="87" t="s">
        <v>648</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8"/>
      <c r="BG17" s="49"/>
      <c r="BH17" s="48"/>
      <c r="BI17" s="49"/>
      <c r="BJ17" s="48"/>
      <c r="BK17" s="49"/>
      <c r="BL17" s="48"/>
      <c r="BM17" s="49"/>
      <c r="BN17" s="48"/>
    </row>
    <row r="18" spans="1:66" ht="15">
      <c r="A18" s="64" t="s">
        <v>221</v>
      </c>
      <c r="B18" s="64" t="s">
        <v>292</v>
      </c>
      <c r="C18" s="65" t="s">
        <v>1867</v>
      </c>
      <c r="D18" s="66">
        <v>3</v>
      </c>
      <c r="E18" s="67" t="s">
        <v>132</v>
      </c>
      <c r="F18" s="68">
        <v>32</v>
      </c>
      <c r="G18" s="65"/>
      <c r="H18" s="69"/>
      <c r="I18" s="70"/>
      <c r="J18" s="70"/>
      <c r="K18" s="34" t="s">
        <v>65</v>
      </c>
      <c r="L18" s="77">
        <v>18</v>
      </c>
      <c r="M18" s="77"/>
      <c r="N18" s="72"/>
      <c r="O18" s="79" t="s">
        <v>321</v>
      </c>
      <c r="P18" s="81">
        <v>43743.73643518519</v>
      </c>
      <c r="Q18" s="79" t="s">
        <v>331</v>
      </c>
      <c r="R18" s="79"/>
      <c r="S18" s="79"/>
      <c r="T18" s="79"/>
      <c r="U18" s="79"/>
      <c r="V18" s="82" t="s">
        <v>389</v>
      </c>
      <c r="W18" s="81">
        <v>43743.73643518519</v>
      </c>
      <c r="X18" s="85">
        <v>43743</v>
      </c>
      <c r="Y18" s="87" t="s">
        <v>452</v>
      </c>
      <c r="Z18" s="82" t="s">
        <v>518</v>
      </c>
      <c r="AA18" s="79"/>
      <c r="AB18" s="79"/>
      <c r="AC18" s="87" t="s">
        <v>584</v>
      </c>
      <c r="AD18" s="87" t="s">
        <v>648</v>
      </c>
      <c r="AE18" s="79" t="b">
        <v>0</v>
      </c>
      <c r="AF18" s="79">
        <v>0</v>
      </c>
      <c r="AG18" s="87" t="s">
        <v>671</v>
      </c>
      <c r="AH18" s="79" t="b">
        <v>0</v>
      </c>
      <c r="AI18" s="79" t="s">
        <v>689</v>
      </c>
      <c r="AJ18" s="79"/>
      <c r="AK18" s="87" t="s">
        <v>670</v>
      </c>
      <c r="AL18" s="79" t="b">
        <v>0</v>
      </c>
      <c r="AM18" s="79">
        <v>0</v>
      </c>
      <c r="AN18" s="87" t="s">
        <v>670</v>
      </c>
      <c r="AO18" s="79" t="s">
        <v>694</v>
      </c>
      <c r="AP18" s="79" t="b">
        <v>0</v>
      </c>
      <c r="AQ18" s="87" t="s">
        <v>648</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v>1</v>
      </c>
      <c r="BG18" s="49">
        <v>2.7027027027027026</v>
      </c>
      <c r="BH18" s="48">
        <v>0</v>
      </c>
      <c r="BI18" s="49">
        <v>0</v>
      </c>
      <c r="BJ18" s="48">
        <v>0</v>
      </c>
      <c r="BK18" s="49">
        <v>0</v>
      </c>
      <c r="BL18" s="48">
        <v>36</v>
      </c>
      <c r="BM18" s="49">
        <v>97.29729729729729</v>
      </c>
      <c r="BN18" s="48">
        <v>37</v>
      </c>
    </row>
    <row r="19" spans="1:66" ht="15">
      <c r="A19" s="64" t="s">
        <v>222</v>
      </c>
      <c r="B19" s="64" t="s">
        <v>222</v>
      </c>
      <c r="C19" s="65" t="s">
        <v>1867</v>
      </c>
      <c r="D19" s="66">
        <v>3</v>
      </c>
      <c r="E19" s="67" t="s">
        <v>132</v>
      </c>
      <c r="F19" s="68">
        <v>32</v>
      </c>
      <c r="G19" s="65"/>
      <c r="H19" s="69"/>
      <c r="I19" s="70"/>
      <c r="J19" s="70"/>
      <c r="K19" s="34" t="s">
        <v>65</v>
      </c>
      <c r="L19" s="77">
        <v>19</v>
      </c>
      <c r="M19" s="77"/>
      <c r="N19" s="72"/>
      <c r="O19" s="79" t="s">
        <v>176</v>
      </c>
      <c r="P19" s="81">
        <v>43744.135833333334</v>
      </c>
      <c r="Q19" s="79" t="s">
        <v>332</v>
      </c>
      <c r="R19" s="79"/>
      <c r="S19" s="79"/>
      <c r="T19" s="79"/>
      <c r="U19" s="82" t="s">
        <v>379</v>
      </c>
      <c r="V19" s="82" t="s">
        <v>379</v>
      </c>
      <c r="W19" s="81">
        <v>43744.135833333334</v>
      </c>
      <c r="X19" s="85">
        <v>43744</v>
      </c>
      <c r="Y19" s="87" t="s">
        <v>453</v>
      </c>
      <c r="Z19" s="82" t="s">
        <v>519</v>
      </c>
      <c r="AA19" s="79"/>
      <c r="AB19" s="79"/>
      <c r="AC19" s="87" t="s">
        <v>585</v>
      </c>
      <c r="AD19" s="87" t="s">
        <v>649</v>
      </c>
      <c r="AE19" s="79" t="b">
        <v>0</v>
      </c>
      <c r="AF19" s="79">
        <v>0</v>
      </c>
      <c r="AG19" s="87" t="s">
        <v>672</v>
      </c>
      <c r="AH19" s="79" t="b">
        <v>0</v>
      </c>
      <c r="AI19" s="79" t="s">
        <v>689</v>
      </c>
      <c r="AJ19" s="79"/>
      <c r="AK19" s="87" t="s">
        <v>670</v>
      </c>
      <c r="AL19" s="79" t="b">
        <v>0</v>
      </c>
      <c r="AM19" s="79">
        <v>0</v>
      </c>
      <c r="AN19" s="87" t="s">
        <v>670</v>
      </c>
      <c r="AO19" s="79" t="s">
        <v>696</v>
      </c>
      <c r="AP19" s="79" t="b">
        <v>0</v>
      </c>
      <c r="AQ19" s="87" t="s">
        <v>649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2</v>
      </c>
      <c r="BG19" s="49">
        <v>4.545454545454546</v>
      </c>
      <c r="BH19" s="48">
        <v>1</v>
      </c>
      <c r="BI19" s="49">
        <v>2.272727272727273</v>
      </c>
      <c r="BJ19" s="48">
        <v>0</v>
      </c>
      <c r="BK19" s="49">
        <v>0</v>
      </c>
      <c r="BL19" s="48">
        <v>41</v>
      </c>
      <c r="BM19" s="49">
        <v>93.18181818181819</v>
      </c>
      <c r="BN19" s="48">
        <v>44</v>
      </c>
    </row>
    <row r="20" spans="1:66" ht="15">
      <c r="A20" s="64" t="s">
        <v>223</v>
      </c>
      <c r="B20" s="64" t="s">
        <v>293</v>
      </c>
      <c r="C20" s="65" t="s">
        <v>1867</v>
      </c>
      <c r="D20" s="66">
        <v>3</v>
      </c>
      <c r="E20" s="67" t="s">
        <v>132</v>
      </c>
      <c r="F20" s="68">
        <v>32</v>
      </c>
      <c r="G20" s="65"/>
      <c r="H20" s="69"/>
      <c r="I20" s="70"/>
      <c r="J20" s="70"/>
      <c r="K20" s="34" t="s">
        <v>65</v>
      </c>
      <c r="L20" s="77">
        <v>20</v>
      </c>
      <c r="M20" s="77"/>
      <c r="N20" s="72"/>
      <c r="O20" s="79" t="s">
        <v>321</v>
      </c>
      <c r="P20" s="81">
        <v>43744.434432870374</v>
      </c>
      <c r="Q20" s="79" t="s">
        <v>333</v>
      </c>
      <c r="R20" s="79"/>
      <c r="S20" s="79"/>
      <c r="T20" s="79"/>
      <c r="U20" s="79"/>
      <c r="V20" s="82" t="s">
        <v>390</v>
      </c>
      <c r="W20" s="81">
        <v>43744.434432870374</v>
      </c>
      <c r="X20" s="85">
        <v>43744</v>
      </c>
      <c r="Y20" s="87" t="s">
        <v>454</v>
      </c>
      <c r="Z20" s="82" t="s">
        <v>520</v>
      </c>
      <c r="AA20" s="79"/>
      <c r="AB20" s="79"/>
      <c r="AC20" s="87" t="s">
        <v>586</v>
      </c>
      <c r="AD20" s="87" t="s">
        <v>650</v>
      </c>
      <c r="AE20" s="79" t="b">
        <v>0</v>
      </c>
      <c r="AF20" s="79">
        <v>0</v>
      </c>
      <c r="AG20" s="87" t="s">
        <v>673</v>
      </c>
      <c r="AH20" s="79" t="b">
        <v>0</v>
      </c>
      <c r="AI20" s="79" t="s">
        <v>689</v>
      </c>
      <c r="AJ20" s="79"/>
      <c r="AK20" s="87" t="s">
        <v>670</v>
      </c>
      <c r="AL20" s="79" t="b">
        <v>0</v>
      </c>
      <c r="AM20" s="79">
        <v>0</v>
      </c>
      <c r="AN20" s="87" t="s">
        <v>670</v>
      </c>
      <c r="AO20" s="79" t="s">
        <v>693</v>
      </c>
      <c r="AP20" s="79" t="b">
        <v>0</v>
      </c>
      <c r="AQ20" s="87" t="s">
        <v>650</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8"/>
      <c r="BG20" s="49"/>
      <c r="BH20" s="48"/>
      <c r="BI20" s="49"/>
      <c r="BJ20" s="48"/>
      <c r="BK20" s="49"/>
      <c r="BL20" s="48"/>
      <c r="BM20" s="49"/>
      <c r="BN20" s="48"/>
    </row>
    <row r="21" spans="1:66" ht="15">
      <c r="A21" s="64" t="s">
        <v>223</v>
      </c>
      <c r="B21" s="64" t="s">
        <v>294</v>
      </c>
      <c r="C21" s="65" t="s">
        <v>1867</v>
      </c>
      <c r="D21" s="66">
        <v>3</v>
      </c>
      <c r="E21" s="67" t="s">
        <v>132</v>
      </c>
      <c r="F21" s="68">
        <v>32</v>
      </c>
      <c r="G21" s="65"/>
      <c r="H21" s="69"/>
      <c r="I21" s="70"/>
      <c r="J21" s="70"/>
      <c r="K21" s="34" t="s">
        <v>65</v>
      </c>
      <c r="L21" s="77">
        <v>21</v>
      </c>
      <c r="M21" s="77"/>
      <c r="N21" s="72"/>
      <c r="O21" s="79" t="s">
        <v>321</v>
      </c>
      <c r="P21" s="81">
        <v>43744.434432870374</v>
      </c>
      <c r="Q21" s="79" t="s">
        <v>333</v>
      </c>
      <c r="R21" s="79"/>
      <c r="S21" s="79"/>
      <c r="T21" s="79"/>
      <c r="U21" s="79"/>
      <c r="V21" s="82" t="s">
        <v>390</v>
      </c>
      <c r="W21" s="81">
        <v>43744.434432870374</v>
      </c>
      <c r="X21" s="85">
        <v>43744</v>
      </c>
      <c r="Y21" s="87" t="s">
        <v>454</v>
      </c>
      <c r="Z21" s="82" t="s">
        <v>520</v>
      </c>
      <c r="AA21" s="79"/>
      <c r="AB21" s="79"/>
      <c r="AC21" s="87" t="s">
        <v>586</v>
      </c>
      <c r="AD21" s="87" t="s">
        <v>650</v>
      </c>
      <c r="AE21" s="79" t="b">
        <v>0</v>
      </c>
      <c r="AF21" s="79">
        <v>0</v>
      </c>
      <c r="AG21" s="87" t="s">
        <v>673</v>
      </c>
      <c r="AH21" s="79" t="b">
        <v>0</v>
      </c>
      <c r="AI21" s="79" t="s">
        <v>689</v>
      </c>
      <c r="AJ21" s="79"/>
      <c r="AK21" s="87" t="s">
        <v>670</v>
      </c>
      <c r="AL21" s="79" t="b">
        <v>0</v>
      </c>
      <c r="AM21" s="79">
        <v>0</v>
      </c>
      <c r="AN21" s="87" t="s">
        <v>670</v>
      </c>
      <c r="AO21" s="79" t="s">
        <v>693</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8"/>
      <c r="BG21" s="49"/>
      <c r="BH21" s="48"/>
      <c r="BI21" s="49"/>
      <c r="BJ21" s="48"/>
      <c r="BK21" s="49"/>
      <c r="BL21" s="48"/>
      <c r="BM21" s="49"/>
      <c r="BN21" s="48"/>
    </row>
    <row r="22" spans="1:66" ht="15">
      <c r="A22" s="64" t="s">
        <v>223</v>
      </c>
      <c r="B22" s="64" t="s">
        <v>295</v>
      </c>
      <c r="C22" s="65" t="s">
        <v>1867</v>
      </c>
      <c r="D22" s="66">
        <v>3</v>
      </c>
      <c r="E22" s="67" t="s">
        <v>132</v>
      </c>
      <c r="F22" s="68">
        <v>32</v>
      </c>
      <c r="G22" s="65"/>
      <c r="H22" s="69"/>
      <c r="I22" s="70"/>
      <c r="J22" s="70"/>
      <c r="K22" s="34" t="s">
        <v>65</v>
      </c>
      <c r="L22" s="77">
        <v>22</v>
      </c>
      <c r="M22" s="77"/>
      <c r="N22" s="72"/>
      <c r="O22" s="79" t="s">
        <v>322</v>
      </c>
      <c r="P22" s="81">
        <v>43744.434432870374</v>
      </c>
      <c r="Q22" s="79" t="s">
        <v>333</v>
      </c>
      <c r="R22" s="79"/>
      <c r="S22" s="79"/>
      <c r="T22" s="79"/>
      <c r="U22" s="79"/>
      <c r="V22" s="82" t="s">
        <v>390</v>
      </c>
      <c r="W22" s="81">
        <v>43744.434432870374</v>
      </c>
      <c r="X22" s="85">
        <v>43744</v>
      </c>
      <c r="Y22" s="87" t="s">
        <v>454</v>
      </c>
      <c r="Z22" s="82" t="s">
        <v>520</v>
      </c>
      <c r="AA22" s="79"/>
      <c r="AB22" s="79"/>
      <c r="AC22" s="87" t="s">
        <v>586</v>
      </c>
      <c r="AD22" s="87" t="s">
        <v>650</v>
      </c>
      <c r="AE22" s="79" t="b">
        <v>0</v>
      </c>
      <c r="AF22" s="79">
        <v>0</v>
      </c>
      <c r="AG22" s="87" t="s">
        <v>673</v>
      </c>
      <c r="AH22" s="79" t="b">
        <v>0</v>
      </c>
      <c r="AI22" s="79" t="s">
        <v>689</v>
      </c>
      <c r="AJ22" s="79"/>
      <c r="AK22" s="87" t="s">
        <v>670</v>
      </c>
      <c r="AL22" s="79" t="b">
        <v>0</v>
      </c>
      <c r="AM22" s="79">
        <v>0</v>
      </c>
      <c r="AN22" s="87" t="s">
        <v>670</v>
      </c>
      <c r="AO22" s="79" t="s">
        <v>693</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8">
        <v>2</v>
      </c>
      <c r="BG22" s="49">
        <v>5.714285714285714</v>
      </c>
      <c r="BH22" s="48">
        <v>1</v>
      </c>
      <c r="BI22" s="49">
        <v>2.857142857142857</v>
      </c>
      <c r="BJ22" s="48">
        <v>0</v>
      </c>
      <c r="BK22" s="49">
        <v>0</v>
      </c>
      <c r="BL22" s="48">
        <v>32</v>
      </c>
      <c r="BM22" s="49">
        <v>91.42857142857143</v>
      </c>
      <c r="BN22" s="48">
        <v>35</v>
      </c>
    </row>
    <row r="23" spans="1:66" ht="15">
      <c r="A23" s="64" t="s">
        <v>224</v>
      </c>
      <c r="B23" s="64" t="s">
        <v>296</v>
      </c>
      <c r="C23" s="65" t="s">
        <v>1867</v>
      </c>
      <c r="D23" s="66">
        <v>3</v>
      </c>
      <c r="E23" s="67" t="s">
        <v>132</v>
      </c>
      <c r="F23" s="68">
        <v>32</v>
      </c>
      <c r="G23" s="65"/>
      <c r="H23" s="69"/>
      <c r="I23" s="70"/>
      <c r="J23" s="70"/>
      <c r="K23" s="34" t="s">
        <v>65</v>
      </c>
      <c r="L23" s="77">
        <v>23</v>
      </c>
      <c r="M23" s="77"/>
      <c r="N23" s="72"/>
      <c r="O23" s="79" t="s">
        <v>322</v>
      </c>
      <c r="P23" s="81">
        <v>43744.51505787037</v>
      </c>
      <c r="Q23" s="79" t="s">
        <v>334</v>
      </c>
      <c r="R23" s="79"/>
      <c r="S23" s="79"/>
      <c r="T23" s="79"/>
      <c r="U23" s="79"/>
      <c r="V23" s="82" t="s">
        <v>391</v>
      </c>
      <c r="W23" s="81">
        <v>43744.51505787037</v>
      </c>
      <c r="X23" s="85">
        <v>43744</v>
      </c>
      <c r="Y23" s="87" t="s">
        <v>455</v>
      </c>
      <c r="Z23" s="82" t="s">
        <v>521</v>
      </c>
      <c r="AA23" s="79"/>
      <c r="AB23" s="79"/>
      <c r="AC23" s="87" t="s">
        <v>587</v>
      </c>
      <c r="AD23" s="87" t="s">
        <v>651</v>
      </c>
      <c r="AE23" s="79" t="b">
        <v>0</v>
      </c>
      <c r="AF23" s="79">
        <v>0</v>
      </c>
      <c r="AG23" s="87" t="s">
        <v>674</v>
      </c>
      <c r="AH23" s="79" t="b">
        <v>0</v>
      </c>
      <c r="AI23" s="79" t="s">
        <v>689</v>
      </c>
      <c r="AJ23" s="79"/>
      <c r="AK23" s="87" t="s">
        <v>670</v>
      </c>
      <c r="AL23" s="79" t="b">
        <v>0</v>
      </c>
      <c r="AM23" s="79">
        <v>0</v>
      </c>
      <c r="AN23" s="87" t="s">
        <v>670</v>
      </c>
      <c r="AO23" s="79" t="s">
        <v>693</v>
      </c>
      <c r="AP23" s="79" t="b">
        <v>0</v>
      </c>
      <c r="AQ23" s="87" t="s">
        <v>651</v>
      </c>
      <c r="AR23" s="79" t="s">
        <v>176</v>
      </c>
      <c r="AS23" s="79">
        <v>0</v>
      </c>
      <c r="AT23" s="79">
        <v>0</v>
      </c>
      <c r="AU23" s="79"/>
      <c r="AV23" s="79"/>
      <c r="AW23" s="79"/>
      <c r="AX23" s="79"/>
      <c r="AY23" s="79"/>
      <c r="AZ23" s="79"/>
      <c r="BA23" s="79"/>
      <c r="BB23" s="79"/>
      <c r="BC23">
        <v>1</v>
      </c>
      <c r="BD23" s="78" t="str">
        <f>REPLACE(INDEX(GroupVertices[Group],MATCH(Edges[[#This Row],[Vertex 1]],GroupVertices[Vertex],0)),1,1,"")</f>
        <v>19</v>
      </c>
      <c r="BE23" s="78" t="str">
        <f>REPLACE(INDEX(GroupVertices[Group],MATCH(Edges[[#This Row],[Vertex 2]],GroupVertices[Vertex],0)),1,1,"")</f>
        <v>19</v>
      </c>
      <c r="BF23" s="48">
        <v>3</v>
      </c>
      <c r="BG23" s="49">
        <v>12.5</v>
      </c>
      <c r="BH23" s="48">
        <v>1</v>
      </c>
      <c r="BI23" s="49">
        <v>4.166666666666667</v>
      </c>
      <c r="BJ23" s="48">
        <v>0</v>
      </c>
      <c r="BK23" s="49">
        <v>0</v>
      </c>
      <c r="BL23" s="48">
        <v>20</v>
      </c>
      <c r="BM23" s="49">
        <v>83.33333333333333</v>
      </c>
      <c r="BN23" s="48">
        <v>24</v>
      </c>
    </row>
    <row r="24" spans="1:66" ht="15">
      <c r="A24" s="64" t="s">
        <v>225</v>
      </c>
      <c r="B24" s="64" t="s">
        <v>292</v>
      </c>
      <c r="C24" s="65" t="s">
        <v>1867</v>
      </c>
      <c r="D24" s="66">
        <v>3</v>
      </c>
      <c r="E24" s="67" t="s">
        <v>132</v>
      </c>
      <c r="F24" s="68">
        <v>32</v>
      </c>
      <c r="G24" s="65"/>
      <c r="H24" s="69"/>
      <c r="I24" s="70"/>
      <c r="J24" s="70"/>
      <c r="K24" s="34" t="s">
        <v>65</v>
      </c>
      <c r="L24" s="77">
        <v>24</v>
      </c>
      <c r="M24" s="77"/>
      <c r="N24" s="72"/>
      <c r="O24" s="79" t="s">
        <v>321</v>
      </c>
      <c r="P24" s="81">
        <v>43744.68106481482</v>
      </c>
      <c r="Q24" s="79" t="s">
        <v>335</v>
      </c>
      <c r="R24" s="79"/>
      <c r="S24" s="79"/>
      <c r="T24" s="79"/>
      <c r="U24" s="79"/>
      <c r="V24" s="82" t="s">
        <v>392</v>
      </c>
      <c r="W24" s="81">
        <v>43744.68106481482</v>
      </c>
      <c r="X24" s="85">
        <v>43744</v>
      </c>
      <c r="Y24" s="87" t="s">
        <v>456</v>
      </c>
      <c r="Z24" s="82" t="s">
        <v>522</v>
      </c>
      <c r="AA24" s="79"/>
      <c r="AB24" s="79"/>
      <c r="AC24" s="87" t="s">
        <v>588</v>
      </c>
      <c r="AD24" s="87" t="s">
        <v>652</v>
      </c>
      <c r="AE24" s="79" t="b">
        <v>0</v>
      </c>
      <c r="AF24" s="79">
        <v>1</v>
      </c>
      <c r="AG24" s="87" t="s">
        <v>675</v>
      </c>
      <c r="AH24" s="79" t="b">
        <v>0</v>
      </c>
      <c r="AI24" s="79" t="s">
        <v>689</v>
      </c>
      <c r="AJ24" s="79"/>
      <c r="AK24" s="87" t="s">
        <v>670</v>
      </c>
      <c r="AL24" s="79" t="b">
        <v>0</v>
      </c>
      <c r="AM24" s="79">
        <v>0</v>
      </c>
      <c r="AN24" s="87" t="s">
        <v>670</v>
      </c>
      <c r="AO24" s="79" t="s">
        <v>697</v>
      </c>
      <c r="AP24" s="79" t="b">
        <v>0</v>
      </c>
      <c r="AQ24" s="87" t="s">
        <v>652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c r="BG24" s="49"/>
      <c r="BH24" s="48"/>
      <c r="BI24" s="49"/>
      <c r="BJ24" s="48"/>
      <c r="BK24" s="49"/>
      <c r="BL24" s="48"/>
      <c r="BM24" s="49"/>
      <c r="BN24" s="48"/>
    </row>
    <row r="25" spans="1:66" ht="15">
      <c r="A25" s="64" t="s">
        <v>225</v>
      </c>
      <c r="B25" s="64" t="s">
        <v>297</v>
      </c>
      <c r="C25" s="65" t="s">
        <v>1867</v>
      </c>
      <c r="D25" s="66">
        <v>3</v>
      </c>
      <c r="E25" s="67" t="s">
        <v>132</v>
      </c>
      <c r="F25" s="68">
        <v>32</v>
      </c>
      <c r="G25" s="65"/>
      <c r="H25" s="69"/>
      <c r="I25" s="70"/>
      <c r="J25" s="70"/>
      <c r="K25" s="34" t="s">
        <v>65</v>
      </c>
      <c r="L25" s="77">
        <v>25</v>
      </c>
      <c r="M25" s="77"/>
      <c r="N25" s="72"/>
      <c r="O25" s="79" t="s">
        <v>322</v>
      </c>
      <c r="P25" s="81">
        <v>43744.68106481482</v>
      </c>
      <c r="Q25" s="79" t="s">
        <v>335</v>
      </c>
      <c r="R25" s="79"/>
      <c r="S25" s="79"/>
      <c r="T25" s="79"/>
      <c r="U25" s="79"/>
      <c r="V25" s="82" t="s">
        <v>392</v>
      </c>
      <c r="W25" s="81">
        <v>43744.68106481482</v>
      </c>
      <c r="X25" s="85">
        <v>43744</v>
      </c>
      <c r="Y25" s="87" t="s">
        <v>456</v>
      </c>
      <c r="Z25" s="82" t="s">
        <v>522</v>
      </c>
      <c r="AA25" s="79"/>
      <c r="AB25" s="79"/>
      <c r="AC25" s="87" t="s">
        <v>588</v>
      </c>
      <c r="AD25" s="87" t="s">
        <v>652</v>
      </c>
      <c r="AE25" s="79" t="b">
        <v>0</v>
      </c>
      <c r="AF25" s="79">
        <v>1</v>
      </c>
      <c r="AG25" s="87" t="s">
        <v>675</v>
      </c>
      <c r="AH25" s="79" t="b">
        <v>0</v>
      </c>
      <c r="AI25" s="79" t="s">
        <v>689</v>
      </c>
      <c r="AJ25" s="79"/>
      <c r="AK25" s="87" t="s">
        <v>670</v>
      </c>
      <c r="AL25" s="79" t="b">
        <v>0</v>
      </c>
      <c r="AM25" s="79">
        <v>0</v>
      </c>
      <c r="AN25" s="87" t="s">
        <v>670</v>
      </c>
      <c r="AO25" s="79" t="s">
        <v>697</v>
      </c>
      <c r="AP25" s="79" t="b">
        <v>0</v>
      </c>
      <c r="AQ25" s="87" t="s">
        <v>652</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8">
        <v>4</v>
      </c>
      <c r="BG25" s="49">
        <v>7.8431372549019605</v>
      </c>
      <c r="BH25" s="48">
        <v>2</v>
      </c>
      <c r="BI25" s="49">
        <v>3.9215686274509802</v>
      </c>
      <c r="BJ25" s="48">
        <v>0</v>
      </c>
      <c r="BK25" s="49">
        <v>0</v>
      </c>
      <c r="BL25" s="48">
        <v>45</v>
      </c>
      <c r="BM25" s="49">
        <v>88.23529411764706</v>
      </c>
      <c r="BN25" s="48">
        <v>51</v>
      </c>
    </row>
    <row r="26" spans="1:66" ht="15">
      <c r="A26" s="64" t="s">
        <v>226</v>
      </c>
      <c r="B26" s="64" t="s">
        <v>298</v>
      </c>
      <c r="C26" s="65" t="s">
        <v>1867</v>
      </c>
      <c r="D26" s="66">
        <v>3</v>
      </c>
      <c r="E26" s="67" t="s">
        <v>132</v>
      </c>
      <c r="F26" s="68">
        <v>32</v>
      </c>
      <c r="G26" s="65"/>
      <c r="H26" s="69"/>
      <c r="I26" s="70"/>
      <c r="J26" s="70"/>
      <c r="K26" s="34" t="s">
        <v>65</v>
      </c>
      <c r="L26" s="77">
        <v>26</v>
      </c>
      <c r="M26" s="77"/>
      <c r="N26" s="72"/>
      <c r="O26" s="79" t="s">
        <v>322</v>
      </c>
      <c r="P26" s="81">
        <v>43745.23909722222</v>
      </c>
      <c r="Q26" s="79" t="s">
        <v>336</v>
      </c>
      <c r="R26" s="82" t="s">
        <v>358</v>
      </c>
      <c r="S26" s="79" t="s">
        <v>370</v>
      </c>
      <c r="T26" s="79"/>
      <c r="U26" s="79"/>
      <c r="V26" s="82" t="s">
        <v>393</v>
      </c>
      <c r="W26" s="81">
        <v>43745.23909722222</v>
      </c>
      <c r="X26" s="85">
        <v>43745</v>
      </c>
      <c r="Y26" s="87" t="s">
        <v>457</v>
      </c>
      <c r="Z26" s="82" t="s">
        <v>523</v>
      </c>
      <c r="AA26" s="79"/>
      <c r="AB26" s="79"/>
      <c r="AC26" s="87" t="s">
        <v>589</v>
      </c>
      <c r="AD26" s="87" t="s">
        <v>653</v>
      </c>
      <c r="AE26" s="79" t="b">
        <v>0</v>
      </c>
      <c r="AF26" s="79">
        <v>0</v>
      </c>
      <c r="AG26" s="87" t="s">
        <v>676</v>
      </c>
      <c r="AH26" s="79" t="b">
        <v>0</v>
      </c>
      <c r="AI26" s="79" t="s">
        <v>689</v>
      </c>
      <c r="AJ26" s="79"/>
      <c r="AK26" s="87" t="s">
        <v>670</v>
      </c>
      <c r="AL26" s="79" t="b">
        <v>0</v>
      </c>
      <c r="AM26" s="79">
        <v>0</v>
      </c>
      <c r="AN26" s="87" t="s">
        <v>670</v>
      </c>
      <c r="AO26" s="79" t="s">
        <v>696</v>
      </c>
      <c r="AP26" s="79" t="b">
        <v>0</v>
      </c>
      <c r="AQ26" s="87" t="s">
        <v>653</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8">
        <v>1</v>
      </c>
      <c r="BG26" s="49">
        <v>6.25</v>
      </c>
      <c r="BH26" s="48">
        <v>0</v>
      </c>
      <c r="BI26" s="49">
        <v>0</v>
      </c>
      <c r="BJ26" s="48">
        <v>0</v>
      </c>
      <c r="BK26" s="49">
        <v>0</v>
      </c>
      <c r="BL26" s="48">
        <v>15</v>
      </c>
      <c r="BM26" s="49">
        <v>93.75</v>
      </c>
      <c r="BN26" s="48">
        <v>16</v>
      </c>
    </row>
    <row r="27" spans="1:66" ht="15">
      <c r="A27" s="64" t="s">
        <v>227</v>
      </c>
      <c r="B27" s="64" t="s">
        <v>299</v>
      </c>
      <c r="C27" s="65" t="s">
        <v>1867</v>
      </c>
      <c r="D27" s="66">
        <v>3</v>
      </c>
      <c r="E27" s="67" t="s">
        <v>132</v>
      </c>
      <c r="F27" s="68">
        <v>32</v>
      </c>
      <c r="G27" s="65"/>
      <c r="H27" s="69"/>
      <c r="I27" s="70"/>
      <c r="J27" s="70"/>
      <c r="K27" s="34" t="s">
        <v>65</v>
      </c>
      <c r="L27" s="77">
        <v>27</v>
      </c>
      <c r="M27" s="77"/>
      <c r="N27" s="72"/>
      <c r="O27" s="79" t="s">
        <v>321</v>
      </c>
      <c r="P27" s="81">
        <v>43745.542291666665</v>
      </c>
      <c r="Q27" s="79" t="s">
        <v>337</v>
      </c>
      <c r="R27" s="82" t="s">
        <v>359</v>
      </c>
      <c r="S27" s="79" t="s">
        <v>371</v>
      </c>
      <c r="T27" s="79" t="s">
        <v>378</v>
      </c>
      <c r="U27" s="82" t="s">
        <v>380</v>
      </c>
      <c r="V27" s="82" t="s">
        <v>380</v>
      </c>
      <c r="W27" s="81">
        <v>43745.542291666665</v>
      </c>
      <c r="X27" s="85">
        <v>43745</v>
      </c>
      <c r="Y27" s="87" t="s">
        <v>458</v>
      </c>
      <c r="Z27" s="82" t="s">
        <v>524</v>
      </c>
      <c r="AA27" s="79"/>
      <c r="AB27" s="79"/>
      <c r="AC27" s="87" t="s">
        <v>590</v>
      </c>
      <c r="AD27" s="79"/>
      <c r="AE27" s="79" t="b">
        <v>0</v>
      </c>
      <c r="AF27" s="79">
        <v>1</v>
      </c>
      <c r="AG27" s="87" t="s">
        <v>670</v>
      </c>
      <c r="AH27" s="79" t="b">
        <v>0</v>
      </c>
      <c r="AI27" s="79" t="s">
        <v>689</v>
      </c>
      <c r="AJ27" s="79"/>
      <c r="AK27" s="87" t="s">
        <v>670</v>
      </c>
      <c r="AL27" s="79" t="b">
        <v>0</v>
      </c>
      <c r="AM27" s="79">
        <v>0</v>
      </c>
      <c r="AN27" s="87" t="s">
        <v>670</v>
      </c>
      <c r="AO27" s="79" t="s">
        <v>698</v>
      </c>
      <c r="AP27" s="79" t="b">
        <v>0</v>
      </c>
      <c r="AQ27" s="87" t="s">
        <v>590</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8">
        <v>2</v>
      </c>
      <c r="BG27" s="49">
        <v>8.333333333333334</v>
      </c>
      <c r="BH27" s="48">
        <v>3</v>
      </c>
      <c r="BI27" s="49">
        <v>12.5</v>
      </c>
      <c r="BJ27" s="48">
        <v>0</v>
      </c>
      <c r="BK27" s="49">
        <v>0</v>
      </c>
      <c r="BL27" s="48">
        <v>19</v>
      </c>
      <c r="BM27" s="49">
        <v>79.16666666666667</v>
      </c>
      <c r="BN27" s="48">
        <v>24</v>
      </c>
    </row>
    <row r="28" spans="1:66" ht="15">
      <c r="A28" s="64" t="s">
        <v>228</v>
      </c>
      <c r="B28" s="64" t="s">
        <v>300</v>
      </c>
      <c r="C28" s="65" t="s">
        <v>1867</v>
      </c>
      <c r="D28" s="66">
        <v>3</v>
      </c>
      <c r="E28" s="67" t="s">
        <v>132</v>
      </c>
      <c r="F28" s="68">
        <v>32</v>
      </c>
      <c r="G28" s="65"/>
      <c r="H28" s="69"/>
      <c r="I28" s="70"/>
      <c r="J28" s="70"/>
      <c r="K28" s="34" t="s">
        <v>65</v>
      </c>
      <c r="L28" s="77">
        <v>28</v>
      </c>
      <c r="M28" s="77"/>
      <c r="N28" s="72"/>
      <c r="O28" s="79" t="s">
        <v>321</v>
      </c>
      <c r="P28" s="81">
        <v>43745.66181712963</v>
      </c>
      <c r="Q28" s="79" t="s">
        <v>338</v>
      </c>
      <c r="R28" s="79"/>
      <c r="S28" s="79"/>
      <c r="T28" s="79"/>
      <c r="U28" s="79"/>
      <c r="V28" s="82" t="s">
        <v>394</v>
      </c>
      <c r="W28" s="81">
        <v>43745.66181712963</v>
      </c>
      <c r="X28" s="85">
        <v>43745</v>
      </c>
      <c r="Y28" s="87" t="s">
        <v>459</v>
      </c>
      <c r="Z28" s="82" t="s">
        <v>525</v>
      </c>
      <c r="AA28" s="79"/>
      <c r="AB28" s="79"/>
      <c r="AC28" s="87" t="s">
        <v>591</v>
      </c>
      <c r="AD28" s="87" t="s">
        <v>654</v>
      </c>
      <c r="AE28" s="79" t="b">
        <v>0</v>
      </c>
      <c r="AF28" s="79">
        <v>1</v>
      </c>
      <c r="AG28" s="87" t="s">
        <v>677</v>
      </c>
      <c r="AH28" s="79" t="b">
        <v>0</v>
      </c>
      <c r="AI28" s="79" t="s">
        <v>689</v>
      </c>
      <c r="AJ28" s="79"/>
      <c r="AK28" s="87" t="s">
        <v>670</v>
      </c>
      <c r="AL28" s="79" t="b">
        <v>0</v>
      </c>
      <c r="AM28" s="79">
        <v>0</v>
      </c>
      <c r="AN28" s="87" t="s">
        <v>670</v>
      </c>
      <c r="AO28" s="79" t="s">
        <v>693</v>
      </c>
      <c r="AP28" s="79" t="b">
        <v>0</v>
      </c>
      <c r="AQ28" s="87" t="s">
        <v>654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228</v>
      </c>
      <c r="B29" s="64" t="s">
        <v>301</v>
      </c>
      <c r="C29" s="65" t="s">
        <v>1867</v>
      </c>
      <c r="D29" s="66">
        <v>3</v>
      </c>
      <c r="E29" s="67" t="s">
        <v>132</v>
      </c>
      <c r="F29" s="68">
        <v>32</v>
      </c>
      <c r="G29" s="65"/>
      <c r="H29" s="69"/>
      <c r="I29" s="70"/>
      <c r="J29" s="70"/>
      <c r="K29" s="34" t="s">
        <v>65</v>
      </c>
      <c r="L29" s="77">
        <v>29</v>
      </c>
      <c r="M29" s="77"/>
      <c r="N29" s="72"/>
      <c r="O29" s="79" t="s">
        <v>321</v>
      </c>
      <c r="P29" s="81">
        <v>43745.66181712963</v>
      </c>
      <c r="Q29" s="79" t="s">
        <v>338</v>
      </c>
      <c r="R29" s="79"/>
      <c r="S29" s="79"/>
      <c r="T29" s="79"/>
      <c r="U29" s="79"/>
      <c r="V29" s="82" t="s">
        <v>394</v>
      </c>
      <c r="W29" s="81">
        <v>43745.66181712963</v>
      </c>
      <c r="X29" s="85">
        <v>43745</v>
      </c>
      <c r="Y29" s="87" t="s">
        <v>459</v>
      </c>
      <c r="Z29" s="82" t="s">
        <v>525</v>
      </c>
      <c r="AA29" s="79"/>
      <c r="AB29" s="79"/>
      <c r="AC29" s="87" t="s">
        <v>591</v>
      </c>
      <c r="AD29" s="87" t="s">
        <v>654</v>
      </c>
      <c r="AE29" s="79" t="b">
        <v>0</v>
      </c>
      <c r="AF29" s="79">
        <v>1</v>
      </c>
      <c r="AG29" s="87" t="s">
        <v>677</v>
      </c>
      <c r="AH29" s="79" t="b">
        <v>0</v>
      </c>
      <c r="AI29" s="79" t="s">
        <v>689</v>
      </c>
      <c r="AJ29" s="79"/>
      <c r="AK29" s="87" t="s">
        <v>670</v>
      </c>
      <c r="AL29" s="79" t="b">
        <v>0</v>
      </c>
      <c r="AM29" s="79">
        <v>0</v>
      </c>
      <c r="AN29" s="87" t="s">
        <v>670</v>
      </c>
      <c r="AO29" s="79" t="s">
        <v>693</v>
      </c>
      <c r="AP29" s="79" t="b">
        <v>0</v>
      </c>
      <c r="AQ29" s="87" t="s">
        <v>654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228</v>
      </c>
      <c r="B30" s="64" t="s">
        <v>302</v>
      </c>
      <c r="C30" s="65" t="s">
        <v>1867</v>
      </c>
      <c r="D30" s="66">
        <v>3</v>
      </c>
      <c r="E30" s="67" t="s">
        <v>132</v>
      </c>
      <c r="F30" s="68">
        <v>32</v>
      </c>
      <c r="G30" s="65"/>
      <c r="H30" s="69"/>
      <c r="I30" s="70"/>
      <c r="J30" s="70"/>
      <c r="K30" s="34" t="s">
        <v>65</v>
      </c>
      <c r="L30" s="77">
        <v>30</v>
      </c>
      <c r="M30" s="77"/>
      <c r="N30" s="72"/>
      <c r="O30" s="79" t="s">
        <v>322</v>
      </c>
      <c r="P30" s="81">
        <v>43745.66181712963</v>
      </c>
      <c r="Q30" s="79" t="s">
        <v>338</v>
      </c>
      <c r="R30" s="79"/>
      <c r="S30" s="79"/>
      <c r="T30" s="79"/>
      <c r="U30" s="79"/>
      <c r="V30" s="82" t="s">
        <v>394</v>
      </c>
      <c r="W30" s="81">
        <v>43745.66181712963</v>
      </c>
      <c r="X30" s="85">
        <v>43745</v>
      </c>
      <c r="Y30" s="87" t="s">
        <v>459</v>
      </c>
      <c r="Z30" s="82" t="s">
        <v>525</v>
      </c>
      <c r="AA30" s="79"/>
      <c r="AB30" s="79"/>
      <c r="AC30" s="87" t="s">
        <v>591</v>
      </c>
      <c r="AD30" s="87" t="s">
        <v>654</v>
      </c>
      <c r="AE30" s="79" t="b">
        <v>0</v>
      </c>
      <c r="AF30" s="79">
        <v>1</v>
      </c>
      <c r="AG30" s="87" t="s">
        <v>677</v>
      </c>
      <c r="AH30" s="79" t="b">
        <v>0</v>
      </c>
      <c r="AI30" s="79" t="s">
        <v>689</v>
      </c>
      <c r="AJ30" s="79"/>
      <c r="AK30" s="87" t="s">
        <v>670</v>
      </c>
      <c r="AL30" s="79" t="b">
        <v>0</v>
      </c>
      <c r="AM30" s="79">
        <v>0</v>
      </c>
      <c r="AN30" s="87" t="s">
        <v>670</v>
      </c>
      <c r="AO30" s="79" t="s">
        <v>693</v>
      </c>
      <c r="AP30" s="79" t="b">
        <v>0</v>
      </c>
      <c r="AQ30" s="87"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228</v>
      </c>
      <c r="B31" s="64" t="s">
        <v>303</v>
      </c>
      <c r="C31" s="65" t="s">
        <v>1867</v>
      </c>
      <c r="D31" s="66">
        <v>3</v>
      </c>
      <c r="E31" s="67" t="s">
        <v>132</v>
      </c>
      <c r="F31" s="68">
        <v>32</v>
      </c>
      <c r="G31" s="65"/>
      <c r="H31" s="69"/>
      <c r="I31" s="70"/>
      <c r="J31" s="70"/>
      <c r="K31" s="34" t="s">
        <v>65</v>
      </c>
      <c r="L31" s="77">
        <v>31</v>
      </c>
      <c r="M31" s="77"/>
      <c r="N31" s="72"/>
      <c r="O31" s="79" t="s">
        <v>321</v>
      </c>
      <c r="P31" s="81">
        <v>43745.66181712963</v>
      </c>
      <c r="Q31" s="79" t="s">
        <v>338</v>
      </c>
      <c r="R31" s="79"/>
      <c r="S31" s="79"/>
      <c r="T31" s="79"/>
      <c r="U31" s="79"/>
      <c r="V31" s="82" t="s">
        <v>394</v>
      </c>
      <c r="W31" s="81">
        <v>43745.66181712963</v>
      </c>
      <c r="X31" s="85">
        <v>43745</v>
      </c>
      <c r="Y31" s="87" t="s">
        <v>459</v>
      </c>
      <c r="Z31" s="82" t="s">
        <v>525</v>
      </c>
      <c r="AA31" s="79"/>
      <c r="AB31" s="79"/>
      <c r="AC31" s="87" t="s">
        <v>591</v>
      </c>
      <c r="AD31" s="87" t="s">
        <v>654</v>
      </c>
      <c r="AE31" s="79" t="b">
        <v>0</v>
      </c>
      <c r="AF31" s="79">
        <v>1</v>
      </c>
      <c r="AG31" s="87" t="s">
        <v>677</v>
      </c>
      <c r="AH31" s="79" t="b">
        <v>0</v>
      </c>
      <c r="AI31" s="79" t="s">
        <v>689</v>
      </c>
      <c r="AJ31" s="79"/>
      <c r="AK31" s="87" t="s">
        <v>670</v>
      </c>
      <c r="AL31" s="79" t="b">
        <v>0</v>
      </c>
      <c r="AM31" s="79">
        <v>0</v>
      </c>
      <c r="AN31" s="87" t="s">
        <v>670</v>
      </c>
      <c r="AO31" s="79" t="s">
        <v>693</v>
      </c>
      <c r="AP31" s="79" t="b">
        <v>0</v>
      </c>
      <c r="AQ31" s="87"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v>3</v>
      </c>
      <c r="BG31" s="49">
        <v>14.285714285714286</v>
      </c>
      <c r="BH31" s="48">
        <v>1</v>
      </c>
      <c r="BI31" s="49">
        <v>4.761904761904762</v>
      </c>
      <c r="BJ31" s="48">
        <v>0</v>
      </c>
      <c r="BK31" s="49">
        <v>0</v>
      </c>
      <c r="BL31" s="48">
        <v>17</v>
      </c>
      <c r="BM31" s="49">
        <v>80.95238095238095</v>
      </c>
      <c r="BN31" s="48">
        <v>21</v>
      </c>
    </row>
    <row r="32" spans="1:66" ht="15">
      <c r="A32" s="64" t="s">
        <v>229</v>
      </c>
      <c r="B32" s="64" t="s">
        <v>250</v>
      </c>
      <c r="C32" s="65" t="s">
        <v>1867</v>
      </c>
      <c r="D32" s="66">
        <v>3</v>
      </c>
      <c r="E32" s="67" t="s">
        <v>132</v>
      </c>
      <c r="F32" s="68">
        <v>32</v>
      </c>
      <c r="G32" s="65"/>
      <c r="H32" s="69"/>
      <c r="I32" s="70"/>
      <c r="J32" s="70"/>
      <c r="K32" s="34" t="s">
        <v>65</v>
      </c>
      <c r="L32" s="77">
        <v>32</v>
      </c>
      <c r="M32" s="77"/>
      <c r="N32" s="72"/>
      <c r="O32" s="79" t="s">
        <v>323</v>
      </c>
      <c r="P32" s="81">
        <v>43745.949953703705</v>
      </c>
      <c r="Q32" s="79" t="s">
        <v>339</v>
      </c>
      <c r="R32" s="79"/>
      <c r="S32" s="79"/>
      <c r="T32" s="79"/>
      <c r="U32" s="79"/>
      <c r="V32" s="82" t="s">
        <v>395</v>
      </c>
      <c r="W32" s="81">
        <v>43745.949953703705</v>
      </c>
      <c r="X32" s="85">
        <v>43745</v>
      </c>
      <c r="Y32" s="87" t="s">
        <v>460</v>
      </c>
      <c r="Z32" s="82" t="s">
        <v>526</v>
      </c>
      <c r="AA32" s="79"/>
      <c r="AB32" s="79"/>
      <c r="AC32" s="87" t="s">
        <v>592</v>
      </c>
      <c r="AD32" s="79"/>
      <c r="AE32" s="79" t="b">
        <v>0</v>
      </c>
      <c r="AF32" s="79">
        <v>0</v>
      </c>
      <c r="AG32" s="87" t="s">
        <v>670</v>
      </c>
      <c r="AH32" s="79" t="b">
        <v>0</v>
      </c>
      <c r="AI32" s="79" t="s">
        <v>689</v>
      </c>
      <c r="AJ32" s="79"/>
      <c r="AK32" s="87" t="s">
        <v>670</v>
      </c>
      <c r="AL32" s="79" t="b">
        <v>0</v>
      </c>
      <c r="AM32" s="79">
        <v>20</v>
      </c>
      <c r="AN32" s="87" t="s">
        <v>613</v>
      </c>
      <c r="AO32" s="79" t="s">
        <v>694</v>
      </c>
      <c r="AP32" s="79" t="b">
        <v>0</v>
      </c>
      <c r="AQ32" s="87" t="s">
        <v>613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5.555555555555555</v>
      </c>
      <c r="BH32" s="48">
        <v>2</v>
      </c>
      <c r="BI32" s="49">
        <v>3.7037037037037037</v>
      </c>
      <c r="BJ32" s="48">
        <v>0</v>
      </c>
      <c r="BK32" s="49">
        <v>0</v>
      </c>
      <c r="BL32" s="48">
        <v>49</v>
      </c>
      <c r="BM32" s="49">
        <v>90.74074074074075</v>
      </c>
      <c r="BN32" s="48">
        <v>54</v>
      </c>
    </row>
    <row r="33" spans="1:66" ht="15">
      <c r="A33" s="64" t="s">
        <v>230</v>
      </c>
      <c r="B33" s="64" t="s">
        <v>250</v>
      </c>
      <c r="C33" s="65" t="s">
        <v>1867</v>
      </c>
      <c r="D33" s="66">
        <v>3</v>
      </c>
      <c r="E33" s="67" t="s">
        <v>132</v>
      </c>
      <c r="F33" s="68">
        <v>32</v>
      </c>
      <c r="G33" s="65"/>
      <c r="H33" s="69"/>
      <c r="I33" s="70"/>
      <c r="J33" s="70"/>
      <c r="K33" s="34" t="s">
        <v>65</v>
      </c>
      <c r="L33" s="77">
        <v>33</v>
      </c>
      <c r="M33" s="77"/>
      <c r="N33" s="72"/>
      <c r="O33" s="79" t="s">
        <v>323</v>
      </c>
      <c r="P33" s="81">
        <v>43745.95011574074</v>
      </c>
      <c r="Q33" s="79" t="s">
        <v>339</v>
      </c>
      <c r="R33" s="79"/>
      <c r="S33" s="79"/>
      <c r="T33" s="79"/>
      <c r="U33" s="79"/>
      <c r="V33" s="82" t="s">
        <v>396</v>
      </c>
      <c r="W33" s="81">
        <v>43745.95011574074</v>
      </c>
      <c r="X33" s="85">
        <v>43745</v>
      </c>
      <c r="Y33" s="87" t="s">
        <v>461</v>
      </c>
      <c r="Z33" s="82" t="s">
        <v>527</v>
      </c>
      <c r="AA33" s="79"/>
      <c r="AB33" s="79"/>
      <c r="AC33" s="87" t="s">
        <v>593</v>
      </c>
      <c r="AD33" s="79"/>
      <c r="AE33" s="79" t="b">
        <v>0</v>
      </c>
      <c r="AF33" s="79">
        <v>0</v>
      </c>
      <c r="AG33" s="87" t="s">
        <v>670</v>
      </c>
      <c r="AH33" s="79" t="b">
        <v>0</v>
      </c>
      <c r="AI33" s="79" t="s">
        <v>689</v>
      </c>
      <c r="AJ33" s="79"/>
      <c r="AK33" s="87" t="s">
        <v>670</v>
      </c>
      <c r="AL33" s="79" t="b">
        <v>0</v>
      </c>
      <c r="AM33" s="79">
        <v>20</v>
      </c>
      <c r="AN33" s="87" t="s">
        <v>613</v>
      </c>
      <c r="AO33" s="79" t="s">
        <v>694</v>
      </c>
      <c r="AP33" s="79" t="b">
        <v>0</v>
      </c>
      <c r="AQ33" s="87" t="s">
        <v>613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3</v>
      </c>
      <c r="BG33" s="49">
        <v>5.555555555555555</v>
      </c>
      <c r="BH33" s="48">
        <v>2</v>
      </c>
      <c r="BI33" s="49">
        <v>3.7037037037037037</v>
      </c>
      <c r="BJ33" s="48">
        <v>0</v>
      </c>
      <c r="BK33" s="49">
        <v>0</v>
      </c>
      <c r="BL33" s="48">
        <v>49</v>
      </c>
      <c r="BM33" s="49">
        <v>90.74074074074075</v>
      </c>
      <c r="BN33" s="48">
        <v>54</v>
      </c>
    </row>
    <row r="34" spans="1:66" ht="15">
      <c r="A34" s="64" t="s">
        <v>231</v>
      </c>
      <c r="B34" s="64" t="s">
        <v>250</v>
      </c>
      <c r="C34" s="65" t="s">
        <v>1867</v>
      </c>
      <c r="D34" s="66">
        <v>3</v>
      </c>
      <c r="E34" s="67" t="s">
        <v>132</v>
      </c>
      <c r="F34" s="68">
        <v>32</v>
      </c>
      <c r="G34" s="65"/>
      <c r="H34" s="69"/>
      <c r="I34" s="70"/>
      <c r="J34" s="70"/>
      <c r="K34" s="34" t="s">
        <v>65</v>
      </c>
      <c r="L34" s="77">
        <v>34</v>
      </c>
      <c r="M34" s="77"/>
      <c r="N34" s="72"/>
      <c r="O34" s="79" t="s">
        <v>323</v>
      </c>
      <c r="P34" s="81">
        <v>43745.95269675926</v>
      </c>
      <c r="Q34" s="79" t="s">
        <v>339</v>
      </c>
      <c r="R34" s="79"/>
      <c r="S34" s="79"/>
      <c r="T34" s="79"/>
      <c r="U34" s="79"/>
      <c r="V34" s="82" t="s">
        <v>397</v>
      </c>
      <c r="W34" s="81">
        <v>43745.95269675926</v>
      </c>
      <c r="X34" s="85">
        <v>43745</v>
      </c>
      <c r="Y34" s="87" t="s">
        <v>462</v>
      </c>
      <c r="Z34" s="82" t="s">
        <v>528</v>
      </c>
      <c r="AA34" s="79"/>
      <c r="AB34" s="79"/>
      <c r="AC34" s="87" t="s">
        <v>594</v>
      </c>
      <c r="AD34" s="79"/>
      <c r="AE34" s="79" t="b">
        <v>0</v>
      </c>
      <c r="AF34" s="79">
        <v>0</v>
      </c>
      <c r="AG34" s="87" t="s">
        <v>670</v>
      </c>
      <c r="AH34" s="79" t="b">
        <v>0</v>
      </c>
      <c r="AI34" s="79" t="s">
        <v>689</v>
      </c>
      <c r="AJ34" s="79"/>
      <c r="AK34" s="87" t="s">
        <v>670</v>
      </c>
      <c r="AL34" s="79" t="b">
        <v>0</v>
      </c>
      <c r="AM34" s="79">
        <v>20</v>
      </c>
      <c r="AN34" s="87" t="s">
        <v>613</v>
      </c>
      <c r="AO34" s="79" t="s">
        <v>693</v>
      </c>
      <c r="AP34" s="79" t="b">
        <v>0</v>
      </c>
      <c r="AQ34" s="87" t="s">
        <v>613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3</v>
      </c>
      <c r="BG34" s="49">
        <v>5.555555555555555</v>
      </c>
      <c r="BH34" s="48">
        <v>2</v>
      </c>
      <c r="BI34" s="49">
        <v>3.7037037037037037</v>
      </c>
      <c r="BJ34" s="48">
        <v>0</v>
      </c>
      <c r="BK34" s="49">
        <v>0</v>
      </c>
      <c r="BL34" s="48">
        <v>49</v>
      </c>
      <c r="BM34" s="49">
        <v>90.74074074074075</v>
      </c>
      <c r="BN34" s="48">
        <v>54</v>
      </c>
    </row>
    <row r="35" spans="1:66" ht="15">
      <c r="A35" s="64" t="s">
        <v>232</v>
      </c>
      <c r="B35" s="64" t="s">
        <v>250</v>
      </c>
      <c r="C35" s="65" t="s">
        <v>1867</v>
      </c>
      <c r="D35" s="66">
        <v>3</v>
      </c>
      <c r="E35" s="67" t="s">
        <v>132</v>
      </c>
      <c r="F35" s="68">
        <v>32</v>
      </c>
      <c r="G35" s="65"/>
      <c r="H35" s="69"/>
      <c r="I35" s="70"/>
      <c r="J35" s="70"/>
      <c r="K35" s="34" t="s">
        <v>65</v>
      </c>
      <c r="L35" s="77">
        <v>35</v>
      </c>
      <c r="M35" s="77"/>
      <c r="N35" s="72"/>
      <c r="O35" s="79" t="s">
        <v>323</v>
      </c>
      <c r="P35" s="81">
        <v>43745.95428240741</v>
      </c>
      <c r="Q35" s="79" t="s">
        <v>339</v>
      </c>
      <c r="R35" s="79"/>
      <c r="S35" s="79"/>
      <c r="T35" s="79"/>
      <c r="U35" s="79"/>
      <c r="V35" s="82" t="s">
        <v>398</v>
      </c>
      <c r="W35" s="81">
        <v>43745.95428240741</v>
      </c>
      <c r="X35" s="85">
        <v>43745</v>
      </c>
      <c r="Y35" s="87" t="s">
        <v>463</v>
      </c>
      <c r="Z35" s="82" t="s">
        <v>529</v>
      </c>
      <c r="AA35" s="79"/>
      <c r="AB35" s="79"/>
      <c r="AC35" s="87" t="s">
        <v>595</v>
      </c>
      <c r="AD35" s="79"/>
      <c r="AE35" s="79" t="b">
        <v>0</v>
      </c>
      <c r="AF35" s="79">
        <v>0</v>
      </c>
      <c r="AG35" s="87" t="s">
        <v>670</v>
      </c>
      <c r="AH35" s="79" t="b">
        <v>0</v>
      </c>
      <c r="AI35" s="79" t="s">
        <v>689</v>
      </c>
      <c r="AJ35" s="79"/>
      <c r="AK35" s="87" t="s">
        <v>670</v>
      </c>
      <c r="AL35" s="79" t="b">
        <v>0</v>
      </c>
      <c r="AM35" s="79">
        <v>20</v>
      </c>
      <c r="AN35" s="87" t="s">
        <v>613</v>
      </c>
      <c r="AO35" s="79" t="s">
        <v>694</v>
      </c>
      <c r="AP35" s="79" t="b">
        <v>0</v>
      </c>
      <c r="AQ35" s="87" t="s">
        <v>613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3</v>
      </c>
      <c r="BG35" s="49">
        <v>5.555555555555555</v>
      </c>
      <c r="BH35" s="48">
        <v>2</v>
      </c>
      <c r="BI35" s="49">
        <v>3.7037037037037037</v>
      </c>
      <c r="BJ35" s="48">
        <v>0</v>
      </c>
      <c r="BK35" s="49">
        <v>0</v>
      </c>
      <c r="BL35" s="48">
        <v>49</v>
      </c>
      <c r="BM35" s="49">
        <v>90.74074074074075</v>
      </c>
      <c r="BN35" s="48">
        <v>54</v>
      </c>
    </row>
    <row r="36" spans="1:66" ht="15">
      <c r="A36" s="64" t="s">
        <v>233</v>
      </c>
      <c r="B36" s="64" t="s">
        <v>250</v>
      </c>
      <c r="C36" s="65" t="s">
        <v>1867</v>
      </c>
      <c r="D36" s="66">
        <v>3</v>
      </c>
      <c r="E36" s="67" t="s">
        <v>132</v>
      </c>
      <c r="F36" s="68">
        <v>32</v>
      </c>
      <c r="G36" s="65"/>
      <c r="H36" s="69"/>
      <c r="I36" s="70"/>
      <c r="J36" s="70"/>
      <c r="K36" s="34" t="s">
        <v>65</v>
      </c>
      <c r="L36" s="77">
        <v>36</v>
      </c>
      <c r="M36" s="77"/>
      <c r="N36" s="72"/>
      <c r="O36" s="79" t="s">
        <v>323</v>
      </c>
      <c r="P36" s="81">
        <v>43745.95650462963</v>
      </c>
      <c r="Q36" s="79" t="s">
        <v>339</v>
      </c>
      <c r="R36" s="79"/>
      <c r="S36" s="79"/>
      <c r="T36" s="79"/>
      <c r="U36" s="79"/>
      <c r="V36" s="82" t="s">
        <v>399</v>
      </c>
      <c r="W36" s="81">
        <v>43745.95650462963</v>
      </c>
      <c r="X36" s="85">
        <v>43745</v>
      </c>
      <c r="Y36" s="87" t="s">
        <v>464</v>
      </c>
      <c r="Z36" s="82" t="s">
        <v>530</v>
      </c>
      <c r="AA36" s="79"/>
      <c r="AB36" s="79"/>
      <c r="AC36" s="87" t="s">
        <v>596</v>
      </c>
      <c r="AD36" s="79"/>
      <c r="AE36" s="79" t="b">
        <v>0</v>
      </c>
      <c r="AF36" s="79">
        <v>0</v>
      </c>
      <c r="AG36" s="87" t="s">
        <v>670</v>
      </c>
      <c r="AH36" s="79" t="b">
        <v>0</v>
      </c>
      <c r="AI36" s="79" t="s">
        <v>689</v>
      </c>
      <c r="AJ36" s="79"/>
      <c r="AK36" s="87" t="s">
        <v>670</v>
      </c>
      <c r="AL36" s="79" t="b">
        <v>0</v>
      </c>
      <c r="AM36" s="79">
        <v>20</v>
      </c>
      <c r="AN36" s="87" t="s">
        <v>613</v>
      </c>
      <c r="AO36" s="79" t="s">
        <v>693</v>
      </c>
      <c r="AP36" s="79" t="b">
        <v>0</v>
      </c>
      <c r="AQ36" s="87" t="s">
        <v>613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3</v>
      </c>
      <c r="BG36" s="49">
        <v>5.555555555555555</v>
      </c>
      <c r="BH36" s="48">
        <v>2</v>
      </c>
      <c r="BI36" s="49">
        <v>3.7037037037037037</v>
      </c>
      <c r="BJ36" s="48">
        <v>0</v>
      </c>
      <c r="BK36" s="49">
        <v>0</v>
      </c>
      <c r="BL36" s="48">
        <v>49</v>
      </c>
      <c r="BM36" s="49">
        <v>90.74074074074075</v>
      </c>
      <c r="BN36" s="48">
        <v>54</v>
      </c>
    </row>
    <row r="37" spans="1:66" ht="15">
      <c r="A37" s="64" t="s">
        <v>234</v>
      </c>
      <c r="B37" s="64" t="s">
        <v>250</v>
      </c>
      <c r="C37" s="65" t="s">
        <v>1867</v>
      </c>
      <c r="D37" s="66">
        <v>3</v>
      </c>
      <c r="E37" s="67" t="s">
        <v>132</v>
      </c>
      <c r="F37" s="68">
        <v>32</v>
      </c>
      <c r="G37" s="65"/>
      <c r="H37" s="69"/>
      <c r="I37" s="70"/>
      <c r="J37" s="70"/>
      <c r="K37" s="34" t="s">
        <v>65</v>
      </c>
      <c r="L37" s="77">
        <v>37</v>
      </c>
      <c r="M37" s="77"/>
      <c r="N37" s="72"/>
      <c r="O37" s="79" t="s">
        <v>323</v>
      </c>
      <c r="P37" s="81">
        <v>43745.960625</v>
      </c>
      <c r="Q37" s="79" t="s">
        <v>339</v>
      </c>
      <c r="R37" s="79"/>
      <c r="S37" s="79"/>
      <c r="T37" s="79"/>
      <c r="U37" s="79"/>
      <c r="V37" s="82" t="s">
        <v>400</v>
      </c>
      <c r="W37" s="81">
        <v>43745.960625</v>
      </c>
      <c r="X37" s="85">
        <v>43745</v>
      </c>
      <c r="Y37" s="87" t="s">
        <v>465</v>
      </c>
      <c r="Z37" s="82" t="s">
        <v>531</v>
      </c>
      <c r="AA37" s="79"/>
      <c r="AB37" s="79"/>
      <c r="AC37" s="87" t="s">
        <v>597</v>
      </c>
      <c r="AD37" s="79"/>
      <c r="AE37" s="79" t="b">
        <v>0</v>
      </c>
      <c r="AF37" s="79">
        <v>0</v>
      </c>
      <c r="AG37" s="87" t="s">
        <v>670</v>
      </c>
      <c r="AH37" s="79" t="b">
        <v>0</v>
      </c>
      <c r="AI37" s="79" t="s">
        <v>689</v>
      </c>
      <c r="AJ37" s="79"/>
      <c r="AK37" s="87" t="s">
        <v>670</v>
      </c>
      <c r="AL37" s="79" t="b">
        <v>0</v>
      </c>
      <c r="AM37" s="79">
        <v>20</v>
      </c>
      <c r="AN37" s="87" t="s">
        <v>613</v>
      </c>
      <c r="AO37" s="79" t="s">
        <v>694</v>
      </c>
      <c r="AP37" s="79" t="b">
        <v>0</v>
      </c>
      <c r="AQ37" s="87" t="s">
        <v>613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3</v>
      </c>
      <c r="BG37" s="49">
        <v>5.555555555555555</v>
      </c>
      <c r="BH37" s="48">
        <v>2</v>
      </c>
      <c r="BI37" s="49">
        <v>3.7037037037037037</v>
      </c>
      <c r="BJ37" s="48">
        <v>0</v>
      </c>
      <c r="BK37" s="49">
        <v>0</v>
      </c>
      <c r="BL37" s="48">
        <v>49</v>
      </c>
      <c r="BM37" s="49">
        <v>90.74074074074075</v>
      </c>
      <c r="BN37" s="48">
        <v>54</v>
      </c>
    </row>
    <row r="38" spans="1:66" ht="15">
      <c r="A38" s="64" t="s">
        <v>235</v>
      </c>
      <c r="B38" s="64" t="s">
        <v>250</v>
      </c>
      <c r="C38" s="65" t="s">
        <v>1867</v>
      </c>
      <c r="D38" s="66">
        <v>3</v>
      </c>
      <c r="E38" s="67" t="s">
        <v>132</v>
      </c>
      <c r="F38" s="68">
        <v>32</v>
      </c>
      <c r="G38" s="65"/>
      <c r="H38" s="69"/>
      <c r="I38" s="70"/>
      <c r="J38" s="70"/>
      <c r="K38" s="34" t="s">
        <v>65</v>
      </c>
      <c r="L38" s="77">
        <v>38</v>
      </c>
      <c r="M38" s="77"/>
      <c r="N38" s="72"/>
      <c r="O38" s="79" t="s">
        <v>323</v>
      </c>
      <c r="P38" s="81">
        <v>43745.96251157407</v>
      </c>
      <c r="Q38" s="79" t="s">
        <v>339</v>
      </c>
      <c r="R38" s="79"/>
      <c r="S38" s="79"/>
      <c r="T38" s="79"/>
      <c r="U38" s="79"/>
      <c r="V38" s="82" t="s">
        <v>401</v>
      </c>
      <c r="W38" s="81">
        <v>43745.96251157407</v>
      </c>
      <c r="X38" s="85">
        <v>43745</v>
      </c>
      <c r="Y38" s="87" t="s">
        <v>466</v>
      </c>
      <c r="Z38" s="82" t="s">
        <v>532</v>
      </c>
      <c r="AA38" s="79"/>
      <c r="AB38" s="79"/>
      <c r="AC38" s="87" t="s">
        <v>598</v>
      </c>
      <c r="AD38" s="79"/>
      <c r="AE38" s="79" t="b">
        <v>0</v>
      </c>
      <c r="AF38" s="79">
        <v>0</v>
      </c>
      <c r="AG38" s="87" t="s">
        <v>670</v>
      </c>
      <c r="AH38" s="79" t="b">
        <v>0</v>
      </c>
      <c r="AI38" s="79" t="s">
        <v>689</v>
      </c>
      <c r="AJ38" s="79"/>
      <c r="AK38" s="87" t="s">
        <v>670</v>
      </c>
      <c r="AL38" s="79" t="b">
        <v>0</v>
      </c>
      <c r="AM38" s="79">
        <v>20</v>
      </c>
      <c r="AN38" s="87" t="s">
        <v>613</v>
      </c>
      <c r="AO38" s="79" t="s">
        <v>696</v>
      </c>
      <c r="AP38" s="79" t="b">
        <v>0</v>
      </c>
      <c r="AQ38" s="87" t="s">
        <v>613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3</v>
      </c>
      <c r="BG38" s="49">
        <v>5.555555555555555</v>
      </c>
      <c r="BH38" s="48">
        <v>2</v>
      </c>
      <c r="BI38" s="49">
        <v>3.7037037037037037</v>
      </c>
      <c r="BJ38" s="48">
        <v>0</v>
      </c>
      <c r="BK38" s="49">
        <v>0</v>
      </c>
      <c r="BL38" s="48">
        <v>49</v>
      </c>
      <c r="BM38" s="49">
        <v>90.74074074074075</v>
      </c>
      <c r="BN38" s="48">
        <v>54</v>
      </c>
    </row>
    <row r="39" spans="1:66" ht="15">
      <c r="A39" s="64" t="s">
        <v>236</v>
      </c>
      <c r="B39" s="64" t="s">
        <v>250</v>
      </c>
      <c r="C39" s="65" t="s">
        <v>1867</v>
      </c>
      <c r="D39" s="66">
        <v>3</v>
      </c>
      <c r="E39" s="67" t="s">
        <v>132</v>
      </c>
      <c r="F39" s="68">
        <v>32</v>
      </c>
      <c r="G39" s="65"/>
      <c r="H39" s="69"/>
      <c r="I39" s="70"/>
      <c r="J39" s="70"/>
      <c r="K39" s="34" t="s">
        <v>65</v>
      </c>
      <c r="L39" s="77">
        <v>39</v>
      </c>
      <c r="M39" s="77"/>
      <c r="N39" s="72"/>
      <c r="O39" s="79" t="s">
        <v>323</v>
      </c>
      <c r="P39" s="81">
        <v>43745.964004629626</v>
      </c>
      <c r="Q39" s="79" t="s">
        <v>339</v>
      </c>
      <c r="R39" s="79"/>
      <c r="S39" s="79"/>
      <c r="T39" s="79"/>
      <c r="U39" s="79"/>
      <c r="V39" s="82" t="s">
        <v>402</v>
      </c>
      <c r="W39" s="81">
        <v>43745.964004629626</v>
      </c>
      <c r="X39" s="85">
        <v>43745</v>
      </c>
      <c r="Y39" s="87" t="s">
        <v>467</v>
      </c>
      <c r="Z39" s="82" t="s">
        <v>533</v>
      </c>
      <c r="AA39" s="79"/>
      <c r="AB39" s="79"/>
      <c r="AC39" s="87" t="s">
        <v>599</v>
      </c>
      <c r="AD39" s="79"/>
      <c r="AE39" s="79" t="b">
        <v>0</v>
      </c>
      <c r="AF39" s="79">
        <v>0</v>
      </c>
      <c r="AG39" s="87" t="s">
        <v>670</v>
      </c>
      <c r="AH39" s="79" t="b">
        <v>0</v>
      </c>
      <c r="AI39" s="79" t="s">
        <v>689</v>
      </c>
      <c r="AJ39" s="79"/>
      <c r="AK39" s="87" t="s">
        <v>670</v>
      </c>
      <c r="AL39" s="79" t="b">
        <v>0</v>
      </c>
      <c r="AM39" s="79">
        <v>20</v>
      </c>
      <c r="AN39" s="87" t="s">
        <v>613</v>
      </c>
      <c r="AO39" s="79" t="s">
        <v>693</v>
      </c>
      <c r="AP39" s="79" t="b">
        <v>0</v>
      </c>
      <c r="AQ39" s="87" t="s">
        <v>613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3</v>
      </c>
      <c r="BG39" s="49">
        <v>5.555555555555555</v>
      </c>
      <c r="BH39" s="48">
        <v>2</v>
      </c>
      <c r="BI39" s="49">
        <v>3.7037037037037037</v>
      </c>
      <c r="BJ39" s="48">
        <v>0</v>
      </c>
      <c r="BK39" s="49">
        <v>0</v>
      </c>
      <c r="BL39" s="48">
        <v>49</v>
      </c>
      <c r="BM39" s="49">
        <v>90.74074074074075</v>
      </c>
      <c r="BN39" s="48">
        <v>54</v>
      </c>
    </row>
    <row r="40" spans="1:66" ht="15">
      <c r="A40" s="64" t="s">
        <v>237</v>
      </c>
      <c r="B40" s="64" t="s">
        <v>250</v>
      </c>
      <c r="C40" s="65" t="s">
        <v>1867</v>
      </c>
      <c r="D40" s="66">
        <v>3</v>
      </c>
      <c r="E40" s="67" t="s">
        <v>132</v>
      </c>
      <c r="F40" s="68">
        <v>32</v>
      </c>
      <c r="G40" s="65"/>
      <c r="H40" s="69"/>
      <c r="I40" s="70"/>
      <c r="J40" s="70"/>
      <c r="K40" s="34" t="s">
        <v>65</v>
      </c>
      <c r="L40" s="77">
        <v>40</v>
      </c>
      <c r="M40" s="77"/>
      <c r="N40" s="72"/>
      <c r="O40" s="79" t="s">
        <v>323</v>
      </c>
      <c r="P40" s="81">
        <v>43745.97425925926</v>
      </c>
      <c r="Q40" s="79" t="s">
        <v>339</v>
      </c>
      <c r="R40" s="79"/>
      <c r="S40" s="79"/>
      <c r="T40" s="79"/>
      <c r="U40" s="79"/>
      <c r="V40" s="82" t="s">
        <v>403</v>
      </c>
      <c r="W40" s="81">
        <v>43745.97425925926</v>
      </c>
      <c r="X40" s="85">
        <v>43745</v>
      </c>
      <c r="Y40" s="87" t="s">
        <v>468</v>
      </c>
      <c r="Z40" s="82" t="s">
        <v>534</v>
      </c>
      <c r="AA40" s="79"/>
      <c r="AB40" s="79"/>
      <c r="AC40" s="87" t="s">
        <v>600</v>
      </c>
      <c r="AD40" s="79"/>
      <c r="AE40" s="79" t="b">
        <v>0</v>
      </c>
      <c r="AF40" s="79">
        <v>0</v>
      </c>
      <c r="AG40" s="87" t="s">
        <v>670</v>
      </c>
      <c r="AH40" s="79" t="b">
        <v>0</v>
      </c>
      <c r="AI40" s="79" t="s">
        <v>689</v>
      </c>
      <c r="AJ40" s="79"/>
      <c r="AK40" s="87" t="s">
        <v>670</v>
      </c>
      <c r="AL40" s="79" t="b">
        <v>0</v>
      </c>
      <c r="AM40" s="79">
        <v>20</v>
      </c>
      <c r="AN40" s="87" t="s">
        <v>613</v>
      </c>
      <c r="AO40" s="79" t="s">
        <v>693</v>
      </c>
      <c r="AP40" s="79" t="b">
        <v>0</v>
      </c>
      <c r="AQ40" s="87" t="s">
        <v>613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3</v>
      </c>
      <c r="BG40" s="49">
        <v>5.555555555555555</v>
      </c>
      <c r="BH40" s="48">
        <v>2</v>
      </c>
      <c r="BI40" s="49">
        <v>3.7037037037037037</v>
      </c>
      <c r="BJ40" s="48">
        <v>0</v>
      </c>
      <c r="BK40" s="49">
        <v>0</v>
      </c>
      <c r="BL40" s="48">
        <v>49</v>
      </c>
      <c r="BM40" s="49">
        <v>90.74074074074075</v>
      </c>
      <c r="BN40" s="48">
        <v>54</v>
      </c>
    </row>
    <row r="41" spans="1:66" ht="15">
      <c r="A41" s="64" t="s">
        <v>238</v>
      </c>
      <c r="B41" s="64" t="s">
        <v>250</v>
      </c>
      <c r="C41" s="65" t="s">
        <v>1867</v>
      </c>
      <c r="D41" s="66">
        <v>3</v>
      </c>
      <c r="E41" s="67" t="s">
        <v>132</v>
      </c>
      <c r="F41" s="68">
        <v>32</v>
      </c>
      <c r="G41" s="65"/>
      <c r="H41" s="69"/>
      <c r="I41" s="70"/>
      <c r="J41" s="70"/>
      <c r="K41" s="34" t="s">
        <v>65</v>
      </c>
      <c r="L41" s="77">
        <v>41</v>
      </c>
      <c r="M41" s="77"/>
      <c r="N41" s="72"/>
      <c r="O41" s="79" t="s">
        <v>323</v>
      </c>
      <c r="P41" s="81">
        <v>43745.976018518515</v>
      </c>
      <c r="Q41" s="79" t="s">
        <v>339</v>
      </c>
      <c r="R41" s="79"/>
      <c r="S41" s="79"/>
      <c r="T41" s="79"/>
      <c r="U41" s="79"/>
      <c r="V41" s="82" t="s">
        <v>404</v>
      </c>
      <c r="W41" s="81">
        <v>43745.976018518515</v>
      </c>
      <c r="X41" s="85">
        <v>43745</v>
      </c>
      <c r="Y41" s="87" t="s">
        <v>469</v>
      </c>
      <c r="Z41" s="82" t="s">
        <v>535</v>
      </c>
      <c r="AA41" s="79"/>
      <c r="AB41" s="79"/>
      <c r="AC41" s="87" t="s">
        <v>601</v>
      </c>
      <c r="AD41" s="79"/>
      <c r="AE41" s="79" t="b">
        <v>0</v>
      </c>
      <c r="AF41" s="79">
        <v>0</v>
      </c>
      <c r="AG41" s="87" t="s">
        <v>670</v>
      </c>
      <c r="AH41" s="79" t="b">
        <v>0</v>
      </c>
      <c r="AI41" s="79" t="s">
        <v>689</v>
      </c>
      <c r="AJ41" s="79"/>
      <c r="AK41" s="87" t="s">
        <v>670</v>
      </c>
      <c r="AL41" s="79" t="b">
        <v>0</v>
      </c>
      <c r="AM41" s="79">
        <v>20</v>
      </c>
      <c r="AN41" s="87" t="s">
        <v>613</v>
      </c>
      <c r="AO41" s="79" t="s">
        <v>693</v>
      </c>
      <c r="AP41" s="79" t="b">
        <v>0</v>
      </c>
      <c r="AQ41" s="87" t="s">
        <v>613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3</v>
      </c>
      <c r="BG41" s="49">
        <v>5.555555555555555</v>
      </c>
      <c r="BH41" s="48">
        <v>2</v>
      </c>
      <c r="BI41" s="49">
        <v>3.7037037037037037</v>
      </c>
      <c r="BJ41" s="48">
        <v>0</v>
      </c>
      <c r="BK41" s="49">
        <v>0</v>
      </c>
      <c r="BL41" s="48">
        <v>49</v>
      </c>
      <c r="BM41" s="49">
        <v>90.74074074074075</v>
      </c>
      <c r="BN41" s="48">
        <v>54</v>
      </c>
    </row>
    <row r="42" spans="1:66" ht="15">
      <c r="A42" s="64" t="s">
        <v>239</v>
      </c>
      <c r="B42" s="64" t="s">
        <v>250</v>
      </c>
      <c r="C42" s="65" t="s">
        <v>1867</v>
      </c>
      <c r="D42" s="66">
        <v>3</v>
      </c>
      <c r="E42" s="67" t="s">
        <v>132</v>
      </c>
      <c r="F42" s="68">
        <v>32</v>
      </c>
      <c r="G42" s="65"/>
      <c r="H42" s="69"/>
      <c r="I42" s="70"/>
      <c r="J42" s="70"/>
      <c r="K42" s="34" t="s">
        <v>65</v>
      </c>
      <c r="L42" s="77">
        <v>42</v>
      </c>
      <c r="M42" s="77"/>
      <c r="N42" s="72"/>
      <c r="O42" s="79" t="s">
        <v>323</v>
      </c>
      <c r="P42" s="81">
        <v>43745.98070601852</v>
      </c>
      <c r="Q42" s="79" t="s">
        <v>339</v>
      </c>
      <c r="R42" s="79"/>
      <c r="S42" s="79"/>
      <c r="T42" s="79"/>
      <c r="U42" s="79"/>
      <c r="V42" s="82" t="s">
        <v>405</v>
      </c>
      <c r="W42" s="81">
        <v>43745.98070601852</v>
      </c>
      <c r="X42" s="85">
        <v>43745</v>
      </c>
      <c r="Y42" s="87" t="s">
        <v>470</v>
      </c>
      <c r="Z42" s="82" t="s">
        <v>536</v>
      </c>
      <c r="AA42" s="79"/>
      <c r="AB42" s="79"/>
      <c r="AC42" s="87" t="s">
        <v>602</v>
      </c>
      <c r="AD42" s="79"/>
      <c r="AE42" s="79" t="b">
        <v>0</v>
      </c>
      <c r="AF42" s="79">
        <v>0</v>
      </c>
      <c r="AG42" s="87" t="s">
        <v>670</v>
      </c>
      <c r="AH42" s="79" t="b">
        <v>0</v>
      </c>
      <c r="AI42" s="79" t="s">
        <v>689</v>
      </c>
      <c r="AJ42" s="79"/>
      <c r="AK42" s="87" t="s">
        <v>670</v>
      </c>
      <c r="AL42" s="79" t="b">
        <v>0</v>
      </c>
      <c r="AM42" s="79">
        <v>20</v>
      </c>
      <c r="AN42" s="87" t="s">
        <v>613</v>
      </c>
      <c r="AO42" s="79" t="s">
        <v>699</v>
      </c>
      <c r="AP42" s="79" t="b">
        <v>0</v>
      </c>
      <c r="AQ42" s="87" t="s">
        <v>613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3</v>
      </c>
      <c r="BG42" s="49">
        <v>5.555555555555555</v>
      </c>
      <c r="BH42" s="48">
        <v>2</v>
      </c>
      <c r="BI42" s="49">
        <v>3.7037037037037037</v>
      </c>
      <c r="BJ42" s="48">
        <v>0</v>
      </c>
      <c r="BK42" s="49">
        <v>0</v>
      </c>
      <c r="BL42" s="48">
        <v>49</v>
      </c>
      <c r="BM42" s="49">
        <v>90.74074074074075</v>
      </c>
      <c r="BN42" s="48">
        <v>54</v>
      </c>
    </row>
    <row r="43" spans="1:66" ht="15">
      <c r="A43" s="64" t="s">
        <v>240</v>
      </c>
      <c r="B43" s="64" t="s">
        <v>250</v>
      </c>
      <c r="C43" s="65" t="s">
        <v>1867</v>
      </c>
      <c r="D43" s="66">
        <v>3</v>
      </c>
      <c r="E43" s="67" t="s">
        <v>132</v>
      </c>
      <c r="F43" s="68">
        <v>32</v>
      </c>
      <c r="G43" s="65"/>
      <c r="H43" s="69"/>
      <c r="I43" s="70"/>
      <c r="J43" s="70"/>
      <c r="K43" s="34" t="s">
        <v>65</v>
      </c>
      <c r="L43" s="77">
        <v>43</v>
      </c>
      <c r="M43" s="77"/>
      <c r="N43" s="72"/>
      <c r="O43" s="79" t="s">
        <v>323</v>
      </c>
      <c r="P43" s="81">
        <v>43745.99837962963</v>
      </c>
      <c r="Q43" s="79" t="s">
        <v>339</v>
      </c>
      <c r="R43" s="79"/>
      <c r="S43" s="79"/>
      <c r="T43" s="79"/>
      <c r="U43" s="79"/>
      <c r="V43" s="82" t="s">
        <v>406</v>
      </c>
      <c r="W43" s="81">
        <v>43745.99837962963</v>
      </c>
      <c r="X43" s="85">
        <v>43745</v>
      </c>
      <c r="Y43" s="87" t="s">
        <v>471</v>
      </c>
      <c r="Z43" s="82" t="s">
        <v>537</v>
      </c>
      <c r="AA43" s="79"/>
      <c r="AB43" s="79"/>
      <c r="AC43" s="87" t="s">
        <v>603</v>
      </c>
      <c r="AD43" s="79"/>
      <c r="AE43" s="79" t="b">
        <v>0</v>
      </c>
      <c r="AF43" s="79">
        <v>0</v>
      </c>
      <c r="AG43" s="87" t="s">
        <v>670</v>
      </c>
      <c r="AH43" s="79" t="b">
        <v>0</v>
      </c>
      <c r="AI43" s="79" t="s">
        <v>689</v>
      </c>
      <c r="AJ43" s="79"/>
      <c r="AK43" s="87" t="s">
        <v>670</v>
      </c>
      <c r="AL43" s="79" t="b">
        <v>0</v>
      </c>
      <c r="AM43" s="79">
        <v>20</v>
      </c>
      <c r="AN43" s="87" t="s">
        <v>613</v>
      </c>
      <c r="AO43" s="79" t="s">
        <v>694</v>
      </c>
      <c r="AP43" s="79" t="b">
        <v>0</v>
      </c>
      <c r="AQ43" s="87" t="s">
        <v>613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3</v>
      </c>
      <c r="BG43" s="49">
        <v>5.555555555555555</v>
      </c>
      <c r="BH43" s="48">
        <v>2</v>
      </c>
      <c r="BI43" s="49">
        <v>3.7037037037037037</v>
      </c>
      <c r="BJ43" s="48">
        <v>0</v>
      </c>
      <c r="BK43" s="49">
        <v>0</v>
      </c>
      <c r="BL43" s="48">
        <v>49</v>
      </c>
      <c r="BM43" s="49">
        <v>90.74074074074075</v>
      </c>
      <c r="BN43" s="48">
        <v>54</v>
      </c>
    </row>
    <row r="44" spans="1:66" ht="15">
      <c r="A44" s="64" t="s">
        <v>241</v>
      </c>
      <c r="B44" s="64" t="s">
        <v>250</v>
      </c>
      <c r="C44" s="65" t="s">
        <v>1867</v>
      </c>
      <c r="D44" s="66">
        <v>3</v>
      </c>
      <c r="E44" s="67" t="s">
        <v>132</v>
      </c>
      <c r="F44" s="68">
        <v>32</v>
      </c>
      <c r="G44" s="65"/>
      <c r="H44" s="69"/>
      <c r="I44" s="70"/>
      <c r="J44" s="70"/>
      <c r="K44" s="34" t="s">
        <v>65</v>
      </c>
      <c r="L44" s="77">
        <v>44</v>
      </c>
      <c r="M44" s="77"/>
      <c r="N44" s="72"/>
      <c r="O44" s="79" t="s">
        <v>323</v>
      </c>
      <c r="P44" s="81">
        <v>43746.03722222222</v>
      </c>
      <c r="Q44" s="79" t="s">
        <v>339</v>
      </c>
      <c r="R44" s="79"/>
      <c r="S44" s="79"/>
      <c r="T44" s="79"/>
      <c r="U44" s="79"/>
      <c r="V44" s="82" t="s">
        <v>407</v>
      </c>
      <c r="W44" s="81">
        <v>43746.03722222222</v>
      </c>
      <c r="X44" s="85">
        <v>43746</v>
      </c>
      <c r="Y44" s="87" t="s">
        <v>472</v>
      </c>
      <c r="Z44" s="82" t="s">
        <v>538</v>
      </c>
      <c r="AA44" s="79"/>
      <c r="AB44" s="79"/>
      <c r="AC44" s="87" t="s">
        <v>604</v>
      </c>
      <c r="AD44" s="79"/>
      <c r="AE44" s="79" t="b">
        <v>0</v>
      </c>
      <c r="AF44" s="79">
        <v>0</v>
      </c>
      <c r="AG44" s="87" t="s">
        <v>670</v>
      </c>
      <c r="AH44" s="79" t="b">
        <v>0</v>
      </c>
      <c r="AI44" s="79" t="s">
        <v>689</v>
      </c>
      <c r="AJ44" s="79"/>
      <c r="AK44" s="87" t="s">
        <v>670</v>
      </c>
      <c r="AL44" s="79" t="b">
        <v>0</v>
      </c>
      <c r="AM44" s="79">
        <v>20</v>
      </c>
      <c r="AN44" s="87" t="s">
        <v>613</v>
      </c>
      <c r="AO44" s="79" t="s">
        <v>696</v>
      </c>
      <c r="AP44" s="79" t="b">
        <v>0</v>
      </c>
      <c r="AQ44" s="87" t="s">
        <v>613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3</v>
      </c>
      <c r="BG44" s="49">
        <v>5.555555555555555</v>
      </c>
      <c r="BH44" s="48">
        <v>2</v>
      </c>
      <c r="BI44" s="49">
        <v>3.7037037037037037</v>
      </c>
      <c r="BJ44" s="48">
        <v>0</v>
      </c>
      <c r="BK44" s="49">
        <v>0</v>
      </c>
      <c r="BL44" s="48">
        <v>49</v>
      </c>
      <c r="BM44" s="49">
        <v>90.74074074074075</v>
      </c>
      <c r="BN44" s="48">
        <v>54</v>
      </c>
    </row>
    <row r="45" spans="1:66" ht="15">
      <c r="A45" s="64" t="s">
        <v>242</v>
      </c>
      <c r="B45" s="64" t="s">
        <v>250</v>
      </c>
      <c r="C45" s="65" t="s">
        <v>1867</v>
      </c>
      <c r="D45" s="66">
        <v>3</v>
      </c>
      <c r="E45" s="67" t="s">
        <v>132</v>
      </c>
      <c r="F45" s="68">
        <v>32</v>
      </c>
      <c r="G45" s="65"/>
      <c r="H45" s="69"/>
      <c r="I45" s="70"/>
      <c r="J45" s="70"/>
      <c r="K45" s="34" t="s">
        <v>65</v>
      </c>
      <c r="L45" s="77">
        <v>45</v>
      </c>
      <c r="M45" s="77"/>
      <c r="N45" s="72"/>
      <c r="O45" s="79" t="s">
        <v>323</v>
      </c>
      <c r="P45" s="81">
        <v>43746.04609953704</v>
      </c>
      <c r="Q45" s="79" t="s">
        <v>339</v>
      </c>
      <c r="R45" s="79"/>
      <c r="S45" s="79"/>
      <c r="T45" s="79"/>
      <c r="U45" s="79"/>
      <c r="V45" s="82" t="s">
        <v>408</v>
      </c>
      <c r="W45" s="81">
        <v>43746.04609953704</v>
      </c>
      <c r="X45" s="85">
        <v>43746</v>
      </c>
      <c r="Y45" s="87" t="s">
        <v>473</v>
      </c>
      <c r="Z45" s="82" t="s">
        <v>539</v>
      </c>
      <c r="AA45" s="79"/>
      <c r="AB45" s="79"/>
      <c r="AC45" s="87" t="s">
        <v>605</v>
      </c>
      <c r="AD45" s="79"/>
      <c r="AE45" s="79" t="b">
        <v>0</v>
      </c>
      <c r="AF45" s="79">
        <v>0</v>
      </c>
      <c r="AG45" s="87" t="s">
        <v>670</v>
      </c>
      <c r="AH45" s="79" t="b">
        <v>0</v>
      </c>
      <c r="AI45" s="79" t="s">
        <v>689</v>
      </c>
      <c r="AJ45" s="79"/>
      <c r="AK45" s="87" t="s">
        <v>670</v>
      </c>
      <c r="AL45" s="79" t="b">
        <v>0</v>
      </c>
      <c r="AM45" s="79">
        <v>20</v>
      </c>
      <c r="AN45" s="87" t="s">
        <v>613</v>
      </c>
      <c r="AO45" s="79" t="s">
        <v>693</v>
      </c>
      <c r="AP45" s="79" t="b">
        <v>0</v>
      </c>
      <c r="AQ45" s="87" t="s">
        <v>613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3</v>
      </c>
      <c r="BG45" s="49">
        <v>5.555555555555555</v>
      </c>
      <c r="BH45" s="48">
        <v>2</v>
      </c>
      <c r="BI45" s="49">
        <v>3.7037037037037037</v>
      </c>
      <c r="BJ45" s="48">
        <v>0</v>
      </c>
      <c r="BK45" s="49">
        <v>0</v>
      </c>
      <c r="BL45" s="48">
        <v>49</v>
      </c>
      <c r="BM45" s="49">
        <v>90.74074074074075</v>
      </c>
      <c r="BN45" s="48">
        <v>54</v>
      </c>
    </row>
    <row r="46" spans="1:66" ht="15">
      <c r="A46" s="64" t="s">
        <v>243</v>
      </c>
      <c r="B46" s="64" t="s">
        <v>250</v>
      </c>
      <c r="C46" s="65" t="s">
        <v>1867</v>
      </c>
      <c r="D46" s="66">
        <v>3</v>
      </c>
      <c r="E46" s="67" t="s">
        <v>132</v>
      </c>
      <c r="F46" s="68">
        <v>32</v>
      </c>
      <c r="G46" s="65"/>
      <c r="H46" s="69"/>
      <c r="I46" s="70"/>
      <c r="J46" s="70"/>
      <c r="K46" s="34" t="s">
        <v>65</v>
      </c>
      <c r="L46" s="77">
        <v>46</v>
      </c>
      <c r="M46" s="77"/>
      <c r="N46" s="72"/>
      <c r="O46" s="79" t="s">
        <v>323</v>
      </c>
      <c r="P46" s="81">
        <v>43746.09125</v>
      </c>
      <c r="Q46" s="79" t="s">
        <v>339</v>
      </c>
      <c r="R46" s="79"/>
      <c r="S46" s="79"/>
      <c r="T46" s="79"/>
      <c r="U46" s="79"/>
      <c r="V46" s="82" t="s">
        <v>409</v>
      </c>
      <c r="W46" s="81">
        <v>43746.09125</v>
      </c>
      <c r="X46" s="85">
        <v>43746</v>
      </c>
      <c r="Y46" s="87" t="s">
        <v>474</v>
      </c>
      <c r="Z46" s="82" t="s">
        <v>540</v>
      </c>
      <c r="AA46" s="79"/>
      <c r="AB46" s="79"/>
      <c r="AC46" s="87" t="s">
        <v>606</v>
      </c>
      <c r="AD46" s="79"/>
      <c r="AE46" s="79" t="b">
        <v>0</v>
      </c>
      <c r="AF46" s="79">
        <v>0</v>
      </c>
      <c r="AG46" s="87" t="s">
        <v>670</v>
      </c>
      <c r="AH46" s="79" t="b">
        <v>0</v>
      </c>
      <c r="AI46" s="79" t="s">
        <v>689</v>
      </c>
      <c r="AJ46" s="79"/>
      <c r="AK46" s="87" t="s">
        <v>670</v>
      </c>
      <c r="AL46" s="79" t="b">
        <v>0</v>
      </c>
      <c r="AM46" s="79">
        <v>20</v>
      </c>
      <c r="AN46" s="87" t="s">
        <v>613</v>
      </c>
      <c r="AO46" s="79" t="s">
        <v>693</v>
      </c>
      <c r="AP46" s="79" t="b">
        <v>0</v>
      </c>
      <c r="AQ46" s="87" t="s">
        <v>613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3</v>
      </c>
      <c r="BG46" s="49">
        <v>5.555555555555555</v>
      </c>
      <c r="BH46" s="48">
        <v>2</v>
      </c>
      <c r="BI46" s="49">
        <v>3.7037037037037037</v>
      </c>
      <c r="BJ46" s="48">
        <v>0</v>
      </c>
      <c r="BK46" s="49">
        <v>0</v>
      </c>
      <c r="BL46" s="48">
        <v>49</v>
      </c>
      <c r="BM46" s="49">
        <v>90.74074074074075</v>
      </c>
      <c r="BN46" s="48">
        <v>54</v>
      </c>
    </row>
    <row r="47" spans="1:66" ht="15">
      <c r="A47" s="64" t="s">
        <v>244</v>
      </c>
      <c r="B47" s="64" t="s">
        <v>250</v>
      </c>
      <c r="C47" s="65" t="s">
        <v>1867</v>
      </c>
      <c r="D47" s="66">
        <v>3</v>
      </c>
      <c r="E47" s="67" t="s">
        <v>132</v>
      </c>
      <c r="F47" s="68">
        <v>32</v>
      </c>
      <c r="G47" s="65"/>
      <c r="H47" s="69"/>
      <c r="I47" s="70"/>
      <c r="J47" s="70"/>
      <c r="K47" s="34" t="s">
        <v>65</v>
      </c>
      <c r="L47" s="77">
        <v>47</v>
      </c>
      <c r="M47" s="77"/>
      <c r="N47" s="72"/>
      <c r="O47" s="79" t="s">
        <v>323</v>
      </c>
      <c r="P47" s="81">
        <v>43746.17736111111</v>
      </c>
      <c r="Q47" s="79" t="s">
        <v>339</v>
      </c>
      <c r="R47" s="79"/>
      <c r="S47" s="79"/>
      <c r="T47" s="79"/>
      <c r="U47" s="79"/>
      <c r="V47" s="82" t="s">
        <v>410</v>
      </c>
      <c r="W47" s="81">
        <v>43746.17736111111</v>
      </c>
      <c r="X47" s="85">
        <v>43746</v>
      </c>
      <c r="Y47" s="87" t="s">
        <v>475</v>
      </c>
      <c r="Z47" s="82" t="s">
        <v>541</v>
      </c>
      <c r="AA47" s="79"/>
      <c r="AB47" s="79"/>
      <c r="AC47" s="87" t="s">
        <v>607</v>
      </c>
      <c r="AD47" s="79"/>
      <c r="AE47" s="79" t="b">
        <v>0</v>
      </c>
      <c r="AF47" s="79">
        <v>0</v>
      </c>
      <c r="AG47" s="87" t="s">
        <v>670</v>
      </c>
      <c r="AH47" s="79" t="b">
        <v>0</v>
      </c>
      <c r="AI47" s="79" t="s">
        <v>689</v>
      </c>
      <c r="AJ47" s="79"/>
      <c r="AK47" s="87" t="s">
        <v>670</v>
      </c>
      <c r="AL47" s="79" t="b">
        <v>0</v>
      </c>
      <c r="AM47" s="79">
        <v>20</v>
      </c>
      <c r="AN47" s="87" t="s">
        <v>613</v>
      </c>
      <c r="AO47" s="79" t="s">
        <v>696</v>
      </c>
      <c r="AP47" s="79" t="b">
        <v>0</v>
      </c>
      <c r="AQ47" s="87" t="s">
        <v>613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3</v>
      </c>
      <c r="BG47" s="49">
        <v>5.555555555555555</v>
      </c>
      <c r="BH47" s="48">
        <v>2</v>
      </c>
      <c r="BI47" s="49">
        <v>3.7037037037037037</v>
      </c>
      <c r="BJ47" s="48">
        <v>0</v>
      </c>
      <c r="BK47" s="49">
        <v>0</v>
      </c>
      <c r="BL47" s="48">
        <v>49</v>
      </c>
      <c r="BM47" s="49">
        <v>90.74074074074075</v>
      </c>
      <c r="BN47" s="48">
        <v>54</v>
      </c>
    </row>
    <row r="48" spans="1:66" ht="15">
      <c r="A48" s="64" t="s">
        <v>245</v>
      </c>
      <c r="B48" s="64" t="s">
        <v>304</v>
      </c>
      <c r="C48" s="65" t="s">
        <v>1867</v>
      </c>
      <c r="D48" s="66">
        <v>3</v>
      </c>
      <c r="E48" s="67" t="s">
        <v>132</v>
      </c>
      <c r="F48" s="68">
        <v>32</v>
      </c>
      <c r="G48" s="65"/>
      <c r="H48" s="69"/>
      <c r="I48" s="70"/>
      <c r="J48" s="70"/>
      <c r="K48" s="34" t="s">
        <v>65</v>
      </c>
      <c r="L48" s="77">
        <v>48</v>
      </c>
      <c r="M48" s="77"/>
      <c r="N48" s="72"/>
      <c r="O48" s="79" t="s">
        <v>322</v>
      </c>
      <c r="P48" s="81">
        <v>43746.26826388889</v>
      </c>
      <c r="Q48" s="79" t="s">
        <v>340</v>
      </c>
      <c r="R48" s="79"/>
      <c r="S48" s="79"/>
      <c r="T48" s="79"/>
      <c r="U48" s="82" t="s">
        <v>381</v>
      </c>
      <c r="V48" s="82" t="s">
        <v>381</v>
      </c>
      <c r="W48" s="81">
        <v>43746.26826388889</v>
      </c>
      <c r="X48" s="85">
        <v>43746</v>
      </c>
      <c r="Y48" s="87" t="s">
        <v>476</v>
      </c>
      <c r="Z48" s="82" t="s">
        <v>542</v>
      </c>
      <c r="AA48" s="79"/>
      <c r="AB48" s="79"/>
      <c r="AC48" s="87" t="s">
        <v>608</v>
      </c>
      <c r="AD48" s="87" t="s">
        <v>655</v>
      </c>
      <c r="AE48" s="79" t="b">
        <v>0</v>
      </c>
      <c r="AF48" s="79">
        <v>0</v>
      </c>
      <c r="AG48" s="87" t="s">
        <v>678</v>
      </c>
      <c r="AH48" s="79" t="b">
        <v>0</v>
      </c>
      <c r="AI48" s="79" t="s">
        <v>689</v>
      </c>
      <c r="AJ48" s="79"/>
      <c r="AK48" s="87" t="s">
        <v>670</v>
      </c>
      <c r="AL48" s="79" t="b">
        <v>0</v>
      </c>
      <c r="AM48" s="79">
        <v>0</v>
      </c>
      <c r="AN48" s="87" t="s">
        <v>670</v>
      </c>
      <c r="AO48" s="79" t="s">
        <v>694</v>
      </c>
      <c r="AP48" s="79" t="b">
        <v>0</v>
      </c>
      <c r="AQ48" s="87" t="s">
        <v>655</v>
      </c>
      <c r="AR48" s="79" t="s">
        <v>176</v>
      </c>
      <c r="AS48" s="79">
        <v>0</v>
      </c>
      <c r="AT48" s="79">
        <v>0</v>
      </c>
      <c r="AU48" s="79"/>
      <c r="AV48" s="79"/>
      <c r="AW48" s="79"/>
      <c r="AX48" s="79"/>
      <c r="AY48" s="79"/>
      <c r="AZ48" s="79"/>
      <c r="BA48" s="79"/>
      <c r="BB48" s="79"/>
      <c r="BC48">
        <v>1</v>
      </c>
      <c r="BD48" s="78" t="str">
        <f>REPLACE(INDEX(GroupVertices[Group],MATCH(Edges[[#This Row],[Vertex 1]],GroupVertices[Vertex],0)),1,1,"")</f>
        <v>17</v>
      </c>
      <c r="BE48" s="78" t="str">
        <f>REPLACE(INDEX(GroupVertices[Group],MATCH(Edges[[#This Row],[Vertex 2]],GroupVertices[Vertex],0)),1,1,"")</f>
        <v>17</v>
      </c>
      <c r="BF48" s="48">
        <v>2</v>
      </c>
      <c r="BG48" s="49">
        <v>4.444444444444445</v>
      </c>
      <c r="BH48" s="48">
        <v>2</v>
      </c>
      <c r="BI48" s="49">
        <v>4.444444444444445</v>
      </c>
      <c r="BJ48" s="48">
        <v>0</v>
      </c>
      <c r="BK48" s="49">
        <v>0</v>
      </c>
      <c r="BL48" s="48">
        <v>41</v>
      </c>
      <c r="BM48" s="49">
        <v>91.11111111111111</v>
      </c>
      <c r="BN48" s="48">
        <v>45</v>
      </c>
    </row>
    <row r="49" spans="1:66" ht="15">
      <c r="A49" s="64" t="s">
        <v>246</v>
      </c>
      <c r="B49" s="64" t="s">
        <v>250</v>
      </c>
      <c r="C49" s="65" t="s">
        <v>1867</v>
      </c>
      <c r="D49" s="66">
        <v>3</v>
      </c>
      <c r="E49" s="67" t="s">
        <v>132</v>
      </c>
      <c r="F49" s="68">
        <v>32</v>
      </c>
      <c r="G49" s="65"/>
      <c r="H49" s="69"/>
      <c r="I49" s="70"/>
      <c r="J49" s="70"/>
      <c r="K49" s="34" t="s">
        <v>65</v>
      </c>
      <c r="L49" s="77">
        <v>49</v>
      </c>
      <c r="M49" s="77"/>
      <c r="N49" s="72"/>
      <c r="O49" s="79" t="s">
        <v>323</v>
      </c>
      <c r="P49" s="81">
        <v>43746.31217592592</v>
      </c>
      <c r="Q49" s="79" t="s">
        <v>339</v>
      </c>
      <c r="R49" s="79"/>
      <c r="S49" s="79"/>
      <c r="T49" s="79"/>
      <c r="U49" s="79"/>
      <c r="V49" s="82" t="s">
        <v>411</v>
      </c>
      <c r="W49" s="81">
        <v>43746.31217592592</v>
      </c>
      <c r="X49" s="85">
        <v>43746</v>
      </c>
      <c r="Y49" s="87" t="s">
        <v>477</v>
      </c>
      <c r="Z49" s="82" t="s">
        <v>543</v>
      </c>
      <c r="AA49" s="79"/>
      <c r="AB49" s="79"/>
      <c r="AC49" s="87" t="s">
        <v>609</v>
      </c>
      <c r="AD49" s="79"/>
      <c r="AE49" s="79" t="b">
        <v>0</v>
      </c>
      <c r="AF49" s="79">
        <v>0</v>
      </c>
      <c r="AG49" s="87" t="s">
        <v>670</v>
      </c>
      <c r="AH49" s="79" t="b">
        <v>0</v>
      </c>
      <c r="AI49" s="79" t="s">
        <v>689</v>
      </c>
      <c r="AJ49" s="79"/>
      <c r="AK49" s="87" t="s">
        <v>670</v>
      </c>
      <c r="AL49" s="79" t="b">
        <v>0</v>
      </c>
      <c r="AM49" s="79">
        <v>20</v>
      </c>
      <c r="AN49" s="87" t="s">
        <v>613</v>
      </c>
      <c r="AO49" s="79" t="s">
        <v>693</v>
      </c>
      <c r="AP49" s="79" t="b">
        <v>0</v>
      </c>
      <c r="AQ49" s="87" t="s">
        <v>613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3</v>
      </c>
      <c r="BG49" s="49">
        <v>5.555555555555555</v>
      </c>
      <c r="BH49" s="48">
        <v>2</v>
      </c>
      <c r="BI49" s="49">
        <v>3.7037037037037037</v>
      </c>
      <c r="BJ49" s="48">
        <v>0</v>
      </c>
      <c r="BK49" s="49">
        <v>0</v>
      </c>
      <c r="BL49" s="48">
        <v>49</v>
      </c>
      <c r="BM49" s="49">
        <v>90.74074074074075</v>
      </c>
      <c r="BN49" s="48">
        <v>54</v>
      </c>
    </row>
    <row r="50" spans="1:66" ht="15">
      <c r="A50" s="64" t="s">
        <v>247</v>
      </c>
      <c r="B50" s="64" t="s">
        <v>250</v>
      </c>
      <c r="C50" s="65" t="s">
        <v>1867</v>
      </c>
      <c r="D50" s="66">
        <v>3</v>
      </c>
      <c r="E50" s="67" t="s">
        <v>132</v>
      </c>
      <c r="F50" s="68">
        <v>32</v>
      </c>
      <c r="G50" s="65"/>
      <c r="H50" s="69"/>
      <c r="I50" s="70"/>
      <c r="J50" s="70"/>
      <c r="K50" s="34" t="s">
        <v>65</v>
      </c>
      <c r="L50" s="77">
        <v>50</v>
      </c>
      <c r="M50" s="77"/>
      <c r="N50" s="72"/>
      <c r="O50" s="79" t="s">
        <v>323</v>
      </c>
      <c r="P50" s="81">
        <v>43746.439050925925</v>
      </c>
      <c r="Q50" s="79" t="s">
        <v>339</v>
      </c>
      <c r="R50" s="79"/>
      <c r="S50" s="79"/>
      <c r="T50" s="79"/>
      <c r="U50" s="79"/>
      <c r="V50" s="82" t="s">
        <v>412</v>
      </c>
      <c r="W50" s="81">
        <v>43746.439050925925</v>
      </c>
      <c r="X50" s="85">
        <v>43746</v>
      </c>
      <c r="Y50" s="87" t="s">
        <v>478</v>
      </c>
      <c r="Z50" s="82" t="s">
        <v>544</v>
      </c>
      <c r="AA50" s="79"/>
      <c r="AB50" s="79"/>
      <c r="AC50" s="87" t="s">
        <v>610</v>
      </c>
      <c r="AD50" s="79"/>
      <c r="AE50" s="79" t="b">
        <v>0</v>
      </c>
      <c r="AF50" s="79">
        <v>0</v>
      </c>
      <c r="AG50" s="87" t="s">
        <v>670</v>
      </c>
      <c r="AH50" s="79" t="b">
        <v>0</v>
      </c>
      <c r="AI50" s="79" t="s">
        <v>689</v>
      </c>
      <c r="AJ50" s="79"/>
      <c r="AK50" s="87" t="s">
        <v>670</v>
      </c>
      <c r="AL50" s="79" t="b">
        <v>0</v>
      </c>
      <c r="AM50" s="79">
        <v>20</v>
      </c>
      <c r="AN50" s="87" t="s">
        <v>613</v>
      </c>
      <c r="AO50" s="79" t="s">
        <v>693</v>
      </c>
      <c r="AP50" s="79" t="b">
        <v>0</v>
      </c>
      <c r="AQ50" s="87" t="s">
        <v>613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3</v>
      </c>
      <c r="BG50" s="49">
        <v>5.555555555555555</v>
      </c>
      <c r="BH50" s="48">
        <v>2</v>
      </c>
      <c r="BI50" s="49">
        <v>3.7037037037037037</v>
      </c>
      <c r="BJ50" s="48">
        <v>0</v>
      </c>
      <c r="BK50" s="49">
        <v>0</v>
      </c>
      <c r="BL50" s="48">
        <v>49</v>
      </c>
      <c r="BM50" s="49">
        <v>90.74074074074075</v>
      </c>
      <c r="BN50" s="48">
        <v>54</v>
      </c>
    </row>
    <row r="51" spans="1:66" ht="15">
      <c r="A51" s="64" t="s">
        <v>248</v>
      </c>
      <c r="B51" s="64" t="s">
        <v>250</v>
      </c>
      <c r="C51" s="65" t="s">
        <v>1867</v>
      </c>
      <c r="D51" s="66">
        <v>3</v>
      </c>
      <c r="E51" s="67" t="s">
        <v>132</v>
      </c>
      <c r="F51" s="68">
        <v>32</v>
      </c>
      <c r="G51" s="65"/>
      <c r="H51" s="69"/>
      <c r="I51" s="70"/>
      <c r="J51" s="70"/>
      <c r="K51" s="34" t="s">
        <v>65</v>
      </c>
      <c r="L51" s="77">
        <v>51</v>
      </c>
      <c r="M51" s="77"/>
      <c r="N51" s="72"/>
      <c r="O51" s="79" t="s">
        <v>323</v>
      </c>
      <c r="P51" s="81">
        <v>43746.523726851854</v>
      </c>
      <c r="Q51" s="79" t="s">
        <v>339</v>
      </c>
      <c r="R51" s="79"/>
      <c r="S51" s="79"/>
      <c r="T51" s="79"/>
      <c r="U51" s="79"/>
      <c r="V51" s="82" t="s">
        <v>413</v>
      </c>
      <c r="W51" s="81">
        <v>43746.523726851854</v>
      </c>
      <c r="X51" s="85">
        <v>43746</v>
      </c>
      <c r="Y51" s="87" t="s">
        <v>479</v>
      </c>
      <c r="Z51" s="82" t="s">
        <v>545</v>
      </c>
      <c r="AA51" s="79"/>
      <c r="AB51" s="79"/>
      <c r="AC51" s="87" t="s">
        <v>611</v>
      </c>
      <c r="AD51" s="79"/>
      <c r="AE51" s="79" t="b">
        <v>0</v>
      </c>
      <c r="AF51" s="79">
        <v>0</v>
      </c>
      <c r="AG51" s="87" t="s">
        <v>670</v>
      </c>
      <c r="AH51" s="79" t="b">
        <v>0</v>
      </c>
      <c r="AI51" s="79" t="s">
        <v>689</v>
      </c>
      <c r="AJ51" s="79"/>
      <c r="AK51" s="87" t="s">
        <v>670</v>
      </c>
      <c r="AL51" s="79" t="b">
        <v>0</v>
      </c>
      <c r="AM51" s="79">
        <v>20</v>
      </c>
      <c r="AN51" s="87" t="s">
        <v>613</v>
      </c>
      <c r="AO51" s="79" t="s">
        <v>693</v>
      </c>
      <c r="AP51" s="79" t="b">
        <v>0</v>
      </c>
      <c r="AQ51" s="87" t="s">
        <v>613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3</v>
      </c>
      <c r="BG51" s="49">
        <v>5.555555555555555</v>
      </c>
      <c r="BH51" s="48">
        <v>2</v>
      </c>
      <c r="BI51" s="49">
        <v>3.7037037037037037</v>
      </c>
      <c r="BJ51" s="48">
        <v>0</v>
      </c>
      <c r="BK51" s="49">
        <v>0</v>
      </c>
      <c r="BL51" s="48">
        <v>49</v>
      </c>
      <c r="BM51" s="49">
        <v>90.74074074074075</v>
      </c>
      <c r="BN51" s="48">
        <v>54</v>
      </c>
    </row>
    <row r="52" spans="1:66" ht="15">
      <c r="A52" s="64" t="s">
        <v>249</v>
      </c>
      <c r="B52" s="64" t="s">
        <v>305</v>
      </c>
      <c r="C52" s="65" t="s">
        <v>1867</v>
      </c>
      <c r="D52" s="66">
        <v>3</v>
      </c>
      <c r="E52" s="67" t="s">
        <v>132</v>
      </c>
      <c r="F52" s="68">
        <v>32</v>
      </c>
      <c r="G52" s="65"/>
      <c r="H52" s="69"/>
      <c r="I52" s="70"/>
      <c r="J52" s="70"/>
      <c r="K52" s="34" t="s">
        <v>65</v>
      </c>
      <c r="L52" s="77">
        <v>52</v>
      </c>
      <c r="M52" s="77"/>
      <c r="N52" s="72"/>
      <c r="O52" s="79" t="s">
        <v>321</v>
      </c>
      <c r="P52" s="81">
        <v>43746.63460648148</v>
      </c>
      <c r="Q52" s="79" t="s">
        <v>341</v>
      </c>
      <c r="R52" s="79"/>
      <c r="S52" s="79"/>
      <c r="T52" s="79"/>
      <c r="U52" s="79"/>
      <c r="V52" s="82" t="s">
        <v>414</v>
      </c>
      <c r="W52" s="81">
        <v>43746.63460648148</v>
      </c>
      <c r="X52" s="85">
        <v>43746</v>
      </c>
      <c r="Y52" s="87" t="s">
        <v>480</v>
      </c>
      <c r="Z52" s="82" t="s">
        <v>546</v>
      </c>
      <c r="AA52" s="79"/>
      <c r="AB52" s="79"/>
      <c r="AC52" s="87" t="s">
        <v>612</v>
      </c>
      <c r="AD52" s="87" t="s">
        <v>656</v>
      </c>
      <c r="AE52" s="79" t="b">
        <v>0</v>
      </c>
      <c r="AF52" s="79">
        <v>1</v>
      </c>
      <c r="AG52" s="87" t="s">
        <v>679</v>
      </c>
      <c r="AH52" s="79" t="b">
        <v>0</v>
      </c>
      <c r="AI52" s="79" t="s">
        <v>689</v>
      </c>
      <c r="AJ52" s="79"/>
      <c r="AK52" s="87" t="s">
        <v>670</v>
      </c>
      <c r="AL52" s="79" t="b">
        <v>0</v>
      </c>
      <c r="AM52" s="79">
        <v>0</v>
      </c>
      <c r="AN52" s="87" t="s">
        <v>670</v>
      </c>
      <c r="AO52" s="79" t="s">
        <v>696</v>
      </c>
      <c r="AP52" s="79" t="b">
        <v>0</v>
      </c>
      <c r="AQ52" s="87" t="s">
        <v>656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249</v>
      </c>
      <c r="B53" s="64" t="s">
        <v>306</v>
      </c>
      <c r="C53" s="65" t="s">
        <v>1867</v>
      </c>
      <c r="D53" s="66">
        <v>3</v>
      </c>
      <c r="E53" s="67" t="s">
        <v>132</v>
      </c>
      <c r="F53" s="68">
        <v>32</v>
      </c>
      <c r="G53" s="65"/>
      <c r="H53" s="69"/>
      <c r="I53" s="70"/>
      <c r="J53" s="70"/>
      <c r="K53" s="34" t="s">
        <v>65</v>
      </c>
      <c r="L53" s="77">
        <v>53</v>
      </c>
      <c r="M53" s="77"/>
      <c r="N53" s="72"/>
      <c r="O53" s="79" t="s">
        <v>322</v>
      </c>
      <c r="P53" s="81">
        <v>43746.63460648148</v>
      </c>
      <c r="Q53" s="79" t="s">
        <v>341</v>
      </c>
      <c r="R53" s="79"/>
      <c r="S53" s="79"/>
      <c r="T53" s="79"/>
      <c r="U53" s="79"/>
      <c r="V53" s="82" t="s">
        <v>414</v>
      </c>
      <c r="W53" s="81">
        <v>43746.63460648148</v>
      </c>
      <c r="X53" s="85">
        <v>43746</v>
      </c>
      <c r="Y53" s="87" t="s">
        <v>480</v>
      </c>
      <c r="Z53" s="82" t="s">
        <v>546</v>
      </c>
      <c r="AA53" s="79"/>
      <c r="AB53" s="79"/>
      <c r="AC53" s="87" t="s">
        <v>612</v>
      </c>
      <c r="AD53" s="87" t="s">
        <v>656</v>
      </c>
      <c r="AE53" s="79" t="b">
        <v>0</v>
      </c>
      <c r="AF53" s="79">
        <v>1</v>
      </c>
      <c r="AG53" s="87" t="s">
        <v>679</v>
      </c>
      <c r="AH53" s="79" t="b">
        <v>0</v>
      </c>
      <c r="AI53" s="79" t="s">
        <v>689</v>
      </c>
      <c r="AJ53" s="79"/>
      <c r="AK53" s="87" t="s">
        <v>670</v>
      </c>
      <c r="AL53" s="79" t="b">
        <v>0</v>
      </c>
      <c r="AM53" s="79">
        <v>0</v>
      </c>
      <c r="AN53" s="87" t="s">
        <v>670</v>
      </c>
      <c r="AO53" s="79" t="s">
        <v>696</v>
      </c>
      <c r="AP53" s="79" t="b">
        <v>0</v>
      </c>
      <c r="AQ53" s="87" t="s">
        <v>656</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249</v>
      </c>
      <c r="B54" s="64" t="s">
        <v>307</v>
      </c>
      <c r="C54" s="65" t="s">
        <v>1867</v>
      </c>
      <c r="D54" s="66">
        <v>3</v>
      </c>
      <c r="E54" s="67" t="s">
        <v>132</v>
      </c>
      <c r="F54" s="68">
        <v>32</v>
      </c>
      <c r="G54" s="65"/>
      <c r="H54" s="69"/>
      <c r="I54" s="70"/>
      <c r="J54" s="70"/>
      <c r="K54" s="34" t="s">
        <v>65</v>
      </c>
      <c r="L54" s="77">
        <v>54</v>
      </c>
      <c r="M54" s="77"/>
      <c r="N54" s="72"/>
      <c r="O54" s="79" t="s">
        <v>321</v>
      </c>
      <c r="P54" s="81">
        <v>43746.63460648148</v>
      </c>
      <c r="Q54" s="79" t="s">
        <v>341</v>
      </c>
      <c r="R54" s="79"/>
      <c r="S54" s="79"/>
      <c r="T54" s="79"/>
      <c r="U54" s="79"/>
      <c r="V54" s="82" t="s">
        <v>414</v>
      </c>
      <c r="W54" s="81">
        <v>43746.63460648148</v>
      </c>
      <c r="X54" s="85">
        <v>43746</v>
      </c>
      <c r="Y54" s="87" t="s">
        <v>480</v>
      </c>
      <c r="Z54" s="82" t="s">
        <v>546</v>
      </c>
      <c r="AA54" s="79"/>
      <c r="AB54" s="79"/>
      <c r="AC54" s="87" t="s">
        <v>612</v>
      </c>
      <c r="AD54" s="87" t="s">
        <v>656</v>
      </c>
      <c r="AE54" s="79" t="b">
        <v>0</v>
      </c>
      <c r="AF54" s="79">
        <v>1</v>
      </c>
      <c r="AG54" s="87" t="s">
        <v>679</v>
      </c>
      <c r="AH54" s="79" t="b">
        <v>0</v>
      </c>
      <c r="AI54" s="79" t="s">
        <v>689</v>
      </c>
      <c r="AJ54" s="79"/>
      <c r="AK54" s="87" t="s">
        <v>670</v>
      </c>
      <c r="AL54" s="79" t="b">
        <v>0</v>
      </c>
      <c r="AM54" s="79">
        <v>0</v>
      </c>
      <c r="AN54" s="87" t="s">
        <v>670</v>
      </c>
      <c r="AO54" s="79" t="s">
        <v>696</v>
      </c>
      <c r="AP54" s="79" t="b">
        <v>0</v>
      </c>
      <c r="AQ54" s="87" t="s">
        <v>656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2</v>
      </c>
      <c r="BG54" s="49">
        <v>3.9215686274509802</v>
      </c>
      <c r="BH54" s="48">
        <v>2</v>
      </c>
      <c r="BI54" s="49">
        <v>3.9215686274509802</v>
      </c>
      <c r="BJ54" s="48">
        <v>0</v>
      </c>
      <c r="BK54" s="49">
        <v>0</v>
      </c>
      <c r="BL54" s="48">
        <v>47</v>
      </c>
      <c r="BM54" s="49">
        <v>92.15686274509804</v>
      </c>
      <c r="BN54" s="48">
        <v>51</v>
      </c>
    </row>
    <row r="55" spans="1:66" ht="15">
      <c r="A55" s="64" t="s">
        <v>250</v>
      </c>
      <c r="B55" s="64" t="s">
        <v>250</v>
      </c>
      <c r="C55" s="65" t="s">
        <v>1867</v>
      </c>
      <c r="D55" s="66">
        <v>3</v>
      </c>
      <c r="E55" s="67" t="s">
        <v>132</v>
      </c>
      <c r="F55" s="68">
        <v>32</v>
      </c>
      <c r="G55" s="65"/>
      <c r="H55" s="69"/>
      <c r="I55" s="70"/>
      <c r="J55" s="70"/>
      <c r="K55" s="34" t="s">
        <v>65</v>
      </c>
      <c r="L55" s="77">
        <v>55</v>
      </c>
      <c r="M55" s="77"/>
      <c r="N55" s="72"/>
      <c r="O55" s="79" t="s">
        <v>176</v>
      </c>
      <c r="P55" s="81">
        <v>43745.9497337963</v>
      </c>
      <c r="Q55" s="79" t="s">
        <v>339</v>
      </c>
      <c r="R55" s="79"/>
      <c r="S55" s="79"/>
      <c r="T55" s="79"/>
      <c r="U55" s="79"/>
      <c r="V55" s="82" t="s">
        <v>415</v>
      </c>
      <c r="W55" s="81">
        <v>43745.9497337963</v>
      </c>
      <c r="X55" s="85">
        <v>43745</v>
      </c>
      <c r="Y55" s="87" t="s">
        <v>481</v>
      </c>
      <c r="Z55" s="82" t="s">
        <v>547</v>
      </c>
      <c r="AA55" s="79"/>
      <c r="AB55" s="79"/>
      <c r="AC55" s="87" t="s">
        <v>613</v>
      </c>
      <c r="AD55" s="79"/>
      <c r="AE55" s="79" t="b">
        <v>0</v>
      </c>
      <c r="AF55" s="79">
        <v>265</v>
      </c>
      <c r="AG55" s="87" t="s">
        <v>670</v>
      </c>
      <c r="AH55" s="79" t="b">
        <v>0</v>
      </c>
      <c r="AI55" s="79" t="s">
        <v>689</v>
      </c>
      <c r="AJ55" s="79"/>
      <c r="AK55" s="87" t="s">
        <v>670</v>
      </c>
      <c r="AL55" s="79" t="b">
        <v>0</v>
      </c>
      <c r="AM55" s="79">
        <v>20</v>
      </c>
      <c r="AN55" s="87" t="s">
        <v>670</v>
      </c>
      <c r="AO55" s="79" t="s">
        <v>694</v>
      </c>
      <c r="AP55" s="79" t="b">
        <v>0</v>
      </c>
      <c r="AQ55" s="87" t="s">
        <v>613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3</v>
      </c>
      <c r="BG55" s="49">
        <v>5.555555555555555</v>
      </c>
      <c r="BH55" s="48">
        <v>2</v>
      </c>
      <c r="BI55" s="49">
        <v>3.7037037037037037</v>
      </c>
      <c r="BJ55" s="48">
        <v>0</v>
      </c>
      <c r="BK55" s="49">
        <v>0</v>
      </c>
      <c r="BL55" s="48">
        <v>49</v>
      </c>
      <c r="BM55" s="49">
        <v>90.74074074074075</v>
      </c>
      <c r="BN55" s="48">
        <v>54</v>
      </c>
    </row>
    <row r="56" spans="1:66" ht="15">
      <c r="A56" s="64" t="s">
        <v>251</v>
      </c>
      <c r="B56" s="64" t="s">
        <v>250</v>
      </c>
      <c r="C56" s="65" t="s">
        <v>1867</v>
      </c>
      <c r="D56" s="66">
        <v>3</v>
      </c>
      <c r="E56" s="67" t="s">
        <v>132</v>
      </c>
      <c r="F56" s="68">
        <v>32</v>
      </c>
      <c r="G56" s="65"/>
      <c r="H56" s="69"/>
      <c r="I56" s="70"/>
      <c r="J56" s="70"/>
      <c r="K56" s="34" t="s">
        <v>65</v>
      </c>
      <c r="L56" s="77">
        <v>56</v>
      </c>
      <c r="M56" s="77"/>
      <c r="N56" s="72"/>
      <c r="O56" s="79" t="s">
        <v>323</v>
      </c>
      <c r="P56" s="81">
        <v>43746.6628125</v>
      </c>
      <c r="Q56" s="79" t="s">
        <v>339</v>
      </c>
      <c r="R56" s="79"/>
      <c r="S56" s="79"/>
      <c r="T56" s="79"/>
      <c r="U56" s="79"/>
      <c r="V56" s="82" t="s">
        <v>416</v>
      </c>
      <c r="W56" s="81">
        <v>43746.6628125</v>
      </c>
      <c r="X56" s="85">
        <v>43746</v>
      </c>
      <c r="Y56" s="87" t="s">
        <v>482</v>
      </c>
      <c r="Z56" s="82" t="s">
        <v>548</v>
      </c>
      <c r="AA56" s="79"/>
      <c r="AB56" s="79"/>
      <c r="AC56" s="87" t="s">
        <v>614</v>
      </c>
      <c r="AD56" s="79"/>
      <c r="AE56" s="79" t="b">
        <v>0</v>
      </c>
      <c r="AF56" s="79">
        <v>0</v>
      </c>
      <c r="AG56" s="87" t="s">
        <v>670</v>
      </c>
      <c r="AH56" s="79" t="b">
        <v>0</v>
      </c>
      <c r="AI56" s="79" t="s">
        <v>689</v>
      </c>
      <c r="AJ56" s="79"/>
      <c r="AK56" s="87" t="s">
        <v>670</v>
      </c>
      <c r="AL56" s="79" t="b">
        <v>0</v>
      </c>
      <c r="AM56" s="79">
        <v>20</v>
      </c>
      <c r="AN56" s="87" t="s">
        <v>613</v>
      </c>
      <c r="AO56" s="79" t="s">
        <v>694</v>
      </c>
      <c r="AP56" s="79" t="b">
        <v>0</v>
      </c>
      <c r="AQ56" s="87" t="s">
        <v>613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3</v>
      </c>
      <c r="BG56" s="49">
        <v>5.555555555555555</v>
      </c>
      <c r="BH56" s="48">
        <v>2</v>
      </c>
      <c r="BI56" s="49">
        <v>3.7037037037037037</v>
      </c>
      <c r="BJ56" s="48">
        <v>0</v>
      </c>
      <c r="BK56" s="49">
        <v>0</v>
      </c>
      <c r="BL56" s="48">
        <v>49</v>
      </c>
      <c r="BM56" s="49">
        <v>90.74074074074075</v>
      </c>
      <c r="BN56" s="48">
        <v>54</v>
      </c>
    </row>
    <row r="57" spans="1:66" ht="15">
      <c r="A57" s="64" t="s">
        <v>252</v>
      </c>
      <c r="B57" s="64" t="s">
        <v>308</v>
      </c>
      <c r="C57" s="65" t="s">
        <v>1867</v>
      </c>
      <c r="D57" s="66">
        <v>3</v>
      </c>
      <c r="E57" s="67" t="s">
        <v>132</v>
      </c>
      <c r="F57" s="68">
        <v>32</v>
      </c>
      <c r="G57" s="65"/>
      <c r="H57" s="69"/>
      <c r="I57" s="70"/>
      <c r="J57" s="70"/>
      <c r="K57" s="34" t="s">
        <v>65</v>
      </c>
      <c r="L57" s="77">
        <v>57</v>
      </c>
      <c r="M57" s="77"/>
      <c r="N57" s="72"/>
      <c r="O57" s="79" t="s">
        <v>321</v>
      </c>
      <c r="P57" s="81">
        <v>43747.065347222226</v>
      </c>
      <c r="Q57" s="79" t="s">
        <v>342</v>
      </c>
      <c r="R57" s="79"/>
      <c r="S57" s="79"/>
      <c r="T57" s="79"/>
      <c r="U57" s="79"/>
      <c r="V57" s="82" t="s">
        <v>417</v>
      </c>
      <c r="W57" s="81">
        <v>43747.065347222226</v>
      </c>
      <c r="X57" s="85">
        <v>43747</v>
      </c>
      <c r="Y57" s="87" t="s">
        <v>483</v>
      </c>
      <c r="Z57" s="82" t="s">
        <v>549</v>
      </c>
      <c r="AA57" s="79"/>
      <c r="AB57" s="79"/>
      <c r="AC57" s="87" t="s">
        <v>615</v>
      </c>
      <c r="AD57" s="87" t="s">
        <v>657</v>
      </c>
      <c r="AE57" s="79" t="b">
        <v>0</v>
      </c>
      <c r="AF57" s="79">
        <v>1</v>
      </c>
      <c r="AG57" s="87" t="s">
        <v>680</v>
      </c>
      <c r="AH57" s="79" t="b">
        <v>0</v>
      </c>
      <c r="AI57" s="79" t="s">
        <v>689</v>
      </c>
      <c r="AJ57" s="79"/>
      <c r="AK57" s="87" t="s">
        <v>670</v>
      </c>
      <c r="AL57" s="79" t="b">
        <v>0</v>
      </c>
      <c r="AM57" s="79">
        <v>0</v>
      </c>
      <c r="AN57" s="87" t="s">
        <v>670</v>
      </c>
      <c r="AO57" s="79" t="s">
        <v>696</v>
      </c>
      <c r="AP57" s="79" t="b">
        <v>0</v>
      </c>
      <c r="AQ57" s="87" t="s">
        <v>657</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8"/>
      <c r="BG57" s="49"/>
      <c r="BH57" s="48"/>
      <c r="BI57" s="49"/>
      <c r="BJ57" s="48"/>
      <c r="BK57" s="49"/>
      <c r="BL57" s="48"/>
      <c r="BM57" s="49"/>
      <c r="BN57" s="48"/>
    </row>
    <row r="58" spans="1:66" ht="15">
      <c r="A58" s="64" t="s">
        <v>252</v>
      </c>
      <c r="B58" s="64" t="s">
        <v>309</v>
      </c>
      <c r="C58" s="65" t="s">
        <v>1867</v>
      </c>
      <c r="D58" s="66">
        <v>3</v>
      </c>
      <c r="E58" s="67" t="s">
        <v>132</v>
      </c>
      <c r="F58" s="68">
        <v>32</v>
      </c>
      <c r="G58" s="65"/>
      <c r="H58" s="69"/>
      <c r="I58" s="70"/>
      <c r="J58" s="70"/>
      <c r="K58" s="34" t="s">
        <v>65</v>
      </c>
      <c r="L58" s="77">
        <v>58</v>
      </c>
      <c r="M58" s="77"/>
      <c r="N58" s="72"/>
      <c r="O58" s="79" t="s">
        <v>322</v>
      </c>
      <c r="P58" s="81">
        <v>43747.065347222226</v>
      </c>
      <c r="Q58" s="79" t="s">
        <v>342</v>
      </c>
      <c r="R58" s="79"/>
      <c r="S58" s="79"/>
      <c r="T58" s="79"/>
      <c r="U58" s="79"/>
      <c r="V58" s="82" t="s">
        <v>417</v>
      </c>
      <c r="W58" s="81">
        <v>43747.065347222226</v>
      </c>
      <c r="X58" s="85">
        <v>43747</v>
      </c>
      <c r="Y58" s="87" t="s">
        <v>483</v>
      </c>
      <c r="Z58" s="82" t="s">
        <v>549</v>
      </c>
      <c r="AA58" s="79"/>
      <c r="AB58" s="79"/>
      <c r="AC58" s="87" t="s">
        <v>615</v>
      </c>
      <c r="AD58" s="87" t="s">
        <v>657</v>
      </c>
      <c r="AE58" s="79" t="b">
        <v>0</v>
      </c>
      <c r="AF58" s="79">
        <v>1</v>
      </c>
      <c r="AG58" s="87" t="s">
        <v>680</v>
      </c>
      <c r="AH58" s="79" t="b">
        <v>0</v>
      </c>
      <c r="AI58" s="79" t="s">
        <v>689</v>
      </c>
      <c r="AJ58" s="79"/>
      <c r="AK58" s="87" t="s">
        <v>670</v>
      </c>
      <c r="AL58" s="79" t="b">
        <v>0</v>
      </c>
      <c r="AM58" s="79">
        <v>0</v>
      </c>
      <c r="AN58" s="87" t="s">
        <v>670</v>
      </c>
      <c r="AO58" s="79" t="s">
        <v>696</v>
      </c>
      <c r="AP58" s="79" t="b">
        <v>0</v>
      </c>
      <c r="AQ58" s="87" t="s">
        <v>657</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8">
        <v>2</v>
      </c>
      <c r="BG58" s="49">
        <v>7.407407407407407</v>
      </c>
      <c r="BH58" s="48">
        <v>0</v>
      </c>
      <c r="BI58" s="49">
        <v>0</v>
      </c>
      <c r="BJ58" s="48">
        <v>0</v>
      </c>
      <c r="BK58" s="49">
        <v>0</v>
      </c>
      <c r="BL58" s="48">
        <v>25</v>
      </c>
      <c r="BM58" s="49">
        <v>92.5925925925926</v>
      </c>
      <c r="BN58" s="48">
        <v>27</v>
      </c>
    </row>
    <row r="59" spans="1:66" ht="15">
      <c r="A59" s="64" t="s">
        <v>253</v>
      </c>
      <c r="B59" s="64" t="s">
        <v>253</v>
      </c>
      <c r="C59" s="65" t="s">
        <v>1867</v>
      </c>
      <c r="D59" s="66">
        <v>3</v>
      </c>
      <c r="E59" s="67" t="s">
        <v>132</v>
      </c>
      <c r="F59" s="68">
        <v>32</v>
      </c>
      <c r="G59" s="65"/>
      <c r="H59" s="69"/>
      <c r="I59" s="70"/>
      <c r="J59" s="70"/>
      <c r="K59" s="34" t="s">
        <v>65</v>
      </c>
      <c r="L59" s="77">
        <v>59</v>
      </c>
      <c r="M59" s="77"/>
      <c r="N59" s="72"/>
      <c r="O59" s="79" t="s">
        <v>176</v>
      </c>
      <c r="P59" s="81">
        <v>43747.31706018518</v>
      </c>
      <c r="Q59" s="79" t="s">
        <v>343</v>
      </c>
      <c r="R59" s="82" t="s">
        <v>360</v>
      </c>
      <c r="S59" s="79" t="s">
        <v>372</v>
      </c>
      <c r="T59" s="79"/>
      <c r="U59" s="79"/>
      <c r="V59" s="82" t="s">
        <v>418</v>
      </c>
      <c r="W59" s="81">
        <v>43747.31706018518</v>
      </c>
      <c r="X59" s="85">
        <v>43747</v>
      </c>
      <c r="Y59" s="87" t="s">
        <v>484</v>
      </c>
      <c r="Z59" s="82" t="s">
        <v>550</v>
      </c>
      <c r="AA59" s="79"/>
      <c r="AB59" s="79"/>
      <c r="AC59" s="87" t="s">
        <v>616</v>
      </c>
      <c r="AD59" s="87" t="s">
        <v>658</v>
      </c>
      <c r="AE59" s="79" t="b">
        <v>0</v>
      </c>
      <c r="AF59" s="79">
        <v>5</v>
      </c>
      <c r="AG59" s="87" t="s">
        <v>681</v>
      </c>
      <c r="AH59" s="79" t="b">
        <v>0</v>
      </c>
      <c r="AI59" s="79" t="s">
        <v>689</v>
      </c>
      <c r="AJ59" s="79"/>
      <c r="AK59" s="87" t="s">
        <v>670</v>
      </c>
      <c r="AL59" s="79" t="b">
        <v>0</v>
      </c>
      <c r="AM59" s="79">
        <v>0</v>
      </c>
      <c r="AN59" s="87" t="s">
        <v>670</v>
      </c>
      <c r="AO59" s="79" t="s">
        <v>693</v>
      </c>
      <c r="AP59" s="79" t="b">
        <v>0</v>
      </c>
      <c r="AQ59" s="87" t="s">
        <v>658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3</v>
      </c>
      <c r="BG59" s="49">
        <v>6.976744186046512</v>
      </c>
      <c r="BH59" s="48">
        <v>3</v>
      </c>
      <c r="BI59" s="49">
        <v>6.976744186046512</v>
      </c>
      <c r="BJ59" s="48">
        <v>2</v>
      </c>
      <c r="BK59" s="49">
        <v>4.651162790697675</v>
      </c>
      <c r="BL59" s="48">
        <v>37</v>
      </c>
      <c r="BM59" s="49">
        <v>86.04651162790698</v>
      </c>
      <c r="BN59" s="48">
        <v>43</v>
      </c>
    </row>
    <row r="60" spans="1:66" ht="15">
      <c r="A60" s="64" t="s">
        <v>254</v>
      </c>
      <c r="B60" s="64" t="s">
        <v>310</v>
      </c>
      <c r="C60" s="65" t="s">
        <v>1867</v>
      </c>
      <c r="D60" s="66">
        <v>3</v>
      </c>
      <c r="E60" s="67" t="s">
        <v>132</v>
      </c>
      <c r="F60" s="68">
        <v>32</v>
      </c>
      <c r="G60" s="65"/>
      <c r="H60" s="69"/>
      <c r="I60" s="70"/>
      <c r="J60" s="70"/>
      <c r="K60" s="34" t="s">
        <v>65</v>
      </c>
      <c r="L60" s="77">
        <v>60</v>
      </c>
      <c r="M60" s="77"/>
      <c r="N60" s="72"/>
      <c r="O60" s="79" t="s">
        <v>321</v>
      </c>
      <c r="P60" s="81">
        <v>43747.71942129629</v>
      </c>
      <c r="Q60" s="79" t="s">
        <v>344</v>
      </c>
      <c r="R60" s="79"/>
      <c r="S60" s="79"/>
      <c r="T60" s="79"/>
      <c r="U60" s="79"/>
      <c r="V60" s="82" t="s">
        <v>419</v>
      </c>
      <c r="W60" s="81">
        <v>43747.71942129629</v>
      </c>
      <c r="X60" s="85">
        <v>43747</v>
      </c>
      <c r="Y60" s="87" t="s">
        <v>485</v>
      </c>
      <c r="Z60" s="82" t="s">
        <v>551</v>
      </c>
      <c r="AA60" s="79"/>
      <c r="AB60" s="79"/>
      <c r="AC60" s="87" t="s">
        <v>617</v>
      </c>
      <c r="AD60" s="87" t="s">
        <v>659</v>
      </c>
      <c r="AE60" s="79" t="b">
        <v>0</v>
      </c>
      <c r="AF60" s="79">
        <v>1</v>
      </c>
      <c r="AG60" s="87" t="s">
        <v>682</v>
      </c>
      <c r="AH60" s="79" t="b">
        <v>0</v>
      </c>
      <c r="AI60" s="79" t="s">
        <v>689</v>
      </c>
      <c r="AJ60" s="79"/>
      <c r="AK60" s="87" t="s">
        <v>670</v>
      </c>
      <c r="AL60" s="79" t="b">
        <v>0</v>
      </c>
      <c r="AM60" s="79">
        <v>0</v>
      </c>
      <c r="AN60" s="87" t="s">
        <v>670</v>
      </c>
      <c r="AO60" s="79" t="s">
        <v>694</v>
      </c>
      <c r="AP60" s="79" t="b">
        <v>0</v>
      </c>
      <c r="AQ60" s="87" t="s">
        <v>659</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8"/>
      <c r="BG60" s="49"/>
      <c r="BH60" s="48"/>
      <c r="BI60" s="49"/>
      <c r="BJ60" s="48"/>
      <c r="BK60" s="49"/>
      <c r="BL60" s="48"/>
      <c r="BM60" s="49"/>
      <c r="BN60" s="48"/>
    </row>
    <row r="61" spans="1:66" ht="15">
      <c r="A61" s="64" t="s">
        <v>254</v>
      </c>
      <c r="B61" s="64" t="s">
        <v>311</v>
      </c>
      <c r="C61" s="65" t="s">
        <v>1867</v>
      </c>
      <c r="D61" s="66">
        <v>3</v>
      </c>
      <c r="E61" s="67" t="s">
        <v>132</v>
      </c>
      <c r="F61" s="68">
        <v>32</v>
      </c>
      <c r="G61" s="65"/>
      <c r="H61" s="69"/>
      <c r="I61" s="70"/>
      <c r="J61" s="70"/>
      <c r="K61" s="34" t="s">
        <v>65</v>
      </c>
      <c r="L61" s="77">
        <v>61</v>
      </c>
      <c r="M61" s="77"/>
      <c r="N61" s="72"/>
      <c r="O61" s="79" t="s">
        <v>322</v>
      </c>
      <c r="P61" s="81">
        <v>43747.71942129629</v>
      </c>
      <c r="Q61" s="79" t="s">
        <v>344</v>
      </c>
      <c r="R61" s="79"/>
      <c r="S61" s="79"/>
      <c r="T61" s="79"/>
      <c r="U61" s="79"/>
      <c r="V61" s="82" t="s">
        <v>419</v>
      </c>
      <c r="W61" s="81">
        <v>43747.71942129629</v>
      </c>
      <c r="X61" s="85">
        <v>43747</v>
      </c>
      <c r="Y61" s="87" t="s">
        <v>485</v>
      </c>
      <c r="Z61" s="82" t="s">
        <v>551</v>
      </c>
      <c r="AA61" s="79"/>
      <c r="AB61" s="79"/>
      <c r="AC61" s="87" t="s">
        <v>617</v>
      </c>
      <c r="AD61" s="87" t="s">
        <v>659</v>
      </c>
      <c r="AE61" s="79" t="b">
        <v>0</v>
      </c>
      <c r="AF61" s="79">
        <v>1</v>
      </c>
      <c r="AG61" s="87" t="s">
        <v>682</v>
      </c>
      <c r="AH61" s="79" t="b">
        <v>0</v>
      </c>
      <c r="AI61" s="79" t="s">
        <v>689</v>
      </c>
      <c r="AJ61" s="79"/>
      <c r="AK61" s="87" t="s">
        <v>670</v>
      </c>
      <c r="AL61" s="79" t="b">
        <v>0</v>
      </c>
      <c r="AM61" s="79">
        <v>0</v>
      </c>
      <c r="AN61" s="87" t="s">
        <v>670</v>
      </c>
      <c r="AO61" s="79" t="s">
        <v>694</v>
      </c>
      <c r="AP61" s="79" t="b">
        <v>0</v>
      </c>
      <c r="AQ61" s="87" t="s">
        <v>659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8">
        <v>1</v>
      </c>
      <c r="BG61" s="49">
        <v>2</v>
      </c>
      <c r="BH61" s="48">
        <v>2</v>
      </c>
      <c r="BI61" s="49">
        <v>4</v>
      </c>
      <c r="BJ61" s="48">
        <v>0</v>
      </c>
      <c r="BK61" s="49">
        <v>0</v>
      </c>
      <c r="BL61" s="48">
        <v>47</v>
      </c>
      <c r="BM61" s="49">
        <v>94</v>
      </c>
      <c r="BN61" s="48">
        <v>50</v>
      </c>
    </row>
    <row r="62" spans="1:66" ht="15">
      <c r="A62" s="64" t="s">
        <v>255</v>
      </c>
      <c r="B62" s="64" t="s">
        <v>312</v>
      </c>
      <c r="C62" s="65" t="s">
        <v>1867</v>
      </c>
      <c r="D62" s="66">
        <v>3</v>
      </c>
      <c r="E62" s="67" t="s">
        <v>132</v>
      </c>
      <c r="F62" s="68">
        <v>32</v>
      </c>
      <c r="G62" s="65"/>
      <c r="H62" s="69"/>
      <c r="I62" s="70"/>
      <c r="J62" s="70"/>
      <c r="K62" s="34" t="s">
        <v>65</v>
      </c>
      <c r="L62" s="77">
        <v>62</v>
      </c>
      <c r="M62" s="77"/>
      <c r="N62" s="72"/>
      <c r="O62" s="79" t="s">
        <v>322</v>
      </c>
      <c r="P62" s="81">
        <v>43747.80498842592</v>
      </c>
      <c r="Q62" s="79" t="s">
        <v>345</v>
      </c>
      <c r="R62" s="82" t="s">
        <v>361</v>
      </c>
      <c r="S62" s="79" t="s">
        <v>373</v>
      </c>
      <c r="T62" s="79"/>
      <c r="U62" s="79"/>
      <c r="V62" s="82" t="s">
        <v>420</v>
      </c>
      <c r="W62" s="81">
        <v>43747.80498842592</v>
      </c>
      <c r="X62" s="85">
        <v>43747</v>
      </c>
      <c r="Y62" s="87" t="s">
        <v>486</v>
      </c>
      <c r="Z62" s="82" t="s">
        <v>552</v>
      </c>
      <c r="AA62" s="79"/>
      <c r="AB62" s="79"/>
      <c r="AC62" s="87" t="s">
        <v>618</v>
      </c>
      <c r="AD62" s="87" t="s">
        <v>660</v>
      </c>
      <c r="AE62" s="79" t="b">
        <v>0</v>
      </c>
      <c r="AF62" s="79">
        <v>2</v>
      </c>
      <c r="AG62" s="87" t="s">
        <v>683</v>
      </c>
      <c r="AH62" s="79" t="b">
        <v>0</v>
      </c>
      <c r="AI62" s="79" t="s">
        <v>689</v>
      </c>
      <c r="AJ62" s="79"/>
      <c r="AK62" s="87" t="s">
        <v>670</v>
      </c>
      <c r="AL62" s="79" t="b">
        <v>0</v>
      </c>
      <c r="AM62" s="79">
        <v>0</v>
      </c>
      <c r="AN62" s="87" t="s">
        <v>670</v>
      </c>
      <c r="AO62" s="79" t="s">
        <v>696</v>
      </c>
      <c r="AP62" s="79" t="b">
        <v>0</v>
      </c>
      <c r="AQ62" s="87"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16</v>
      </c>
      <c r="BE62" s="78" t="str">
        <f>REPLACE(INDEX(GroupVertices[Group],MATCH(Edges[[#This Row],[Vertex 2]],GroupVertices[Vertex],0)),1,1,"")</f>
        <v>16</v>
      </c>
      <c r="BF62" s="48">
        <v>4</v>
      </c>
      <c r="BG62" s="49">
        <v>8.16326530612245</v>
      </c>
      <c r="BH62" s="48">
        <v>3</v>
      </c>
      <c r="BI62" s="49">
        <v>6.122448979591836</v>
      </c>
      <c r="BJ62" s="48">
        <v>0</v>
      </c>
      <c r="BK62" s="49">
        <v>0</v>
      </c>
      <c r="BL62" s="48">
        <v>42</v>
      </c>
      <c r="BM62" s="49">
        <v>85.71428571428571</v>
      </c>
      <c r="BN62" s="48">
        <v>49</v>
      </c>
    </row>
    <row r="63" spans="1:66" ht="15">
      <c r="A63" s="64" t="s">
        <v>256</v>
      </c>
      <c r="B63" s="64" t="s">
        <v>303</v>
      </c>
      <c r="C63" s="65" t="s">
        <v>1867</v>
      </c>
      <c r="D63" s="66">
        <v>3</v>
      </c>
      <c r="E63" s="67" t="s">
        <v>132</v>
      </c>
      <c r="F63" s="68">
        <v>32</v>
      </c>
      <c r="G63" s="65"/>
      <c r="H63" s="69"/>
      <c r="I63" s="70"/>
      <c r="J63" s="70"/>
      <c r="K63" s="34" t="s">
        <v>65</v>
      </c>
      <c r="L63" s="77">
        <v>63</v>
      </c>
      <c r="M63" s="77"/>
      <c r="N63" s="72"/>
      <c r="O63" s="79" t="s">
        <v>321</v>
      </c>
      <c r="P63" s="81">
        <v>43748.25519675926</v>
      </c>
      <c r="Q63" s="79" t="s">
        <v>346</v>
      </c>
      <c r="R63" s="79"/>
      <c r="S63" s="79"/>
      <c r="T63" s="79"/>
      <c r="U63" s="79"/>
      <c r="V63" s="82" t="s">
        <v>421</v>
      </c>
      <c r="W63" s="81">
        <v>43748.25519675926</v>
      </c>
      <c r="X63" s="85">
        <v>43748</v>
      </c>
      <c r="Y63" s="87" t="s">
        <v>487</v>
      </c>
      <c r="Z63" s="82" t="s">
        <v>553</v>
      </c>
      <c r="AA63" s="79"/>
      <c r="AB63" s="79"/>
      <c r="AC63" s="87" t="s">
        <v>619</v>
      </c>
      <c r="AD63" s="87" t="s">
        <v>661</v>
      </c>
      <c r="AE63" s="79" t="b">
        <v>0</v>
      </c>
      <c r="AF63" s="79">
        <v>0</v>
      </c>
      <c r="AG63" s="87" t="s">
        <v>684</v>
      </c>
      <c r="AH63" s="79" t="b">
        <v>0</v>
      </c>
      <c r="AI63" s="79" t="s">
        <v>689</v>
      </c>
      <c r="AJ63" s="79"/>
      <c r="AK63" s="87" t="s">
        <v>670</v>
      </c>
      <c r="AL63" s="79" t="b">
        <v>0</v>
      </c>
      <c r="AM63" s="79">
        <v>0</v>
      </c>
      <c r="AN63" s="87" t="s">
        <v>670</v>
      </c>
      <c r="AO63" s="79" t="s">
        <v>694</v>
      </c>
      <c r="AP63" s="79" t="b">
        <v>0</v>
      </c>
      <c r="AQ63" s="87" t="s">
        <v>661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256</v>
      </c>
      <c r="B64" s="64" t="s">
        <v>313</v>
      </c>
      <c r="C64" s="65" t="s">
        <v>1867</v>
      </c>
      <c r="D64" s="66">
        <v>3</v>
      </c>
      <c r="E64" s="67" t="s">
        <v>132</v>
      </c>
      <c r="F64" s="68">
        <v>32</v>
      </c>
      <c r="G64" s="65"/>
      <c r="H64" s="69"/>
      <c r="I64" s="70"/>
      <c r="J64" s="70"/>
      <c r="K64" s="34" t="s">
        <v>65</v>
      </c>
      <c r="L64" s="77">
        <v>64</v>
      </c>
      <c r="M64" s="77"/>
      <c r="N64" s="72"/>
      <c r="O64" s="79" t="s">
        <v>321</v>
      </c>
      <c r="P64" s="81">
        <v>43748.25519675926</v>
      </c>
      <c r="Q64" s="79" t="s">
        <v>346</v>
      </c>
      <c r="R64" s="79"/>
      <c r="S64" s="79"/>
      <c r="T64" s="79"/>
      <c r="U64" s="79"/>
      <c r="V64" s="82" t="s">
        <v>421</v>
      </c>
      <c r="W64" s="81">
        <v>43748.25519675926</v>
      </c>
      <c r="X64" s="85">
        <v>43748</v>
      </c>
      <c r="Y64" s="87" t="s">
        <v>487</v>
      </c>
      <c r="Z64" s="82" t="s">
        <v>553</v>
      </c>
      <c r="AA64" s="79"/>
      <c r="AB64" s="79"/>
      <c r="AC64" s="87" t="s">
        <v>619</v>
      </c>
      <c r="AD64" s="87" t="s">
        <v>661</v>
      </c>
      <c r="AE64" s="79" t="b">
        <v>0</v>
      </c>
      <c r="AF64" s="79">
        <v>0</v>
      </c>
      <c r="AG64" s="87" t="s">
        <v>684</v>
      </c>
      <c r="AH64" s="79" t="b">
        <v>0</v>
      </c>
      <c r="AI64" s="79" t="s">
        <v>689</v>
      </c>
      <c r="AJ64" s="79"/>
      <c r="AK64" s="87" t="s">
        <v>670</v>
      </c>
      <c r="AL64" s="79" t="b">
        <v>0</v>
      </c>
      <c r="AM64" s="79">
        <v>0</v>
      </c>
      <c r="AN64" s="87" t="s">
        <v>670</v>
      </c>
      <c r="AO64" s="79" t="s">
        <v>694</v>
      </c>
      <c r="AP64" s="79" t="b">
        <v>0</v>
      </c>
      <c r="AQ64" s="87" t="s">
        <v>661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256</v>
      </c>
      <c r="B65" s="64" t="s">
        <v>314</v>
      </c>
      <c r="C65" s="65" t="s">
        <v>1867</v>
      </c>
      <c r="D65" s="66">
        <v>3</v>
      </c>
      <c r="E65" s="67" t="s">
        <v>132</v>
      </c>
      <c r="F65" s="68">
        <v>32</v>
      </c>
      <c r="G65" s="65"/>
      <c r="H65" s="69"/>
      <c r="I65" s="70"/>
      <c r="J65" s="70"/>
      <c r="K65" s="34" t="s">
        <v>65</v>
      </c>
      <c r="L65" s="77">
        <v>65</v>
      </c>
      <c r="M65" s="77"/>
      <c r="N65" s="72"/>
      <c r="O65" s="79" t="s">
        <v>322</v>
      </c>
      <c r="P65" s="81">
        <v>43748.25519675926</v>
      </c>
      <c r="Q65" s="79" t="s">
        <v>346</v>
      </c>
      <c r="R65" s="79"/>
      <c r="S65" s="79"/>
      <c r="T65" s="79"/>
      <c r="U65" s="79"/>
      <c r="V65" s="82" t="s">
        <v>421</v>
      </c>
      <c r="W65" s="81">
        <v>43748.25519675926</v>
      </c>
      <c r="X65" s="85">
        <v>43748</v>
      </c>
      <c r="Y65" s="87" t="s">
        <v>487</v>
      </c>
      <c r="Z65" s="82" t="s">
        <v>553</v>
      </c>
      <c r="AA65" s="79"/>
      <c r="AB65" s="79"/>
      <c r="AC65" s="87" t="s">
        <v>619</v>
      </c>
      <c r="AD65" s="87" t="s">
        <v>661</v>
      </c>
      <c r="AE65" s="79" t="b">
        <v>0</v>
      </c>
      <c r="AF65" s="79">
        <v>0</v>
      </c>
      <c r="AG65" s="87" t="s">
        <v>684</v>
      </c>
      <c r="AH65" s="79" t="b">
        <v>0</v>
      </c>
      <c r="AI65" s="79" t="s">
        <v>689</v>
      </c>
      <c r="AJ65" s="79"/>
      <c r="AK65" s="87" t="s">
        <v>670</v>
      </c>
      <c r="AL65" s="79" t="b">
        <v>0</v>
      </c>
      <c r="AM65" s="79">
        <v>0</v>
      </c>
      <c r="AN65" s="87" t="s">
        <v>670</v>
      </c>
      <c r="AO65" s="79" t="s">
        <v>694</v>
      </c>
      <c r="AP65" s="79" t="b">
        <v>0</v>
      </c>
      <c r="AQ65" s="87" t="s">
        <v>661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4</v>
      </c>
      <c r="BG65" s="49">
        <v>14.285714285714286</v>
      </c>
      <c r="BH65" s="48">
        <v>2</v>
      </c>
      <c r="BI65" s="49">
        <v>7.142857142857143</v>
      </c>
      <c r="BJ65" s="48">
        <v>0</v>
      </c>
      <c r="BK65" s="49">
        <v>0</v>
      </c>
      <c r="BL65" s="48">
        <v>22</v>
      </c>
      <c r="BM65" s="49">
        <v>78.57142857142857</v>
      </c>
      <c r="BN65" s="48">
        <v>28</v>
      </c>
    </row>
    <row r="66" spans="1:66" ht="15">
      <c r="A66" s="64" t="s">
        <v>257</v>
      </c>
      <c r="B66" s="64" t="s">
        <v>257</v>
      </c>
      <c r="C66" s="65" t="s">
        <v>1867</v>
      </c>
      <c r="D66" s="66">
        <v>3</v>
      </c>
      <c r="E66" s="67" t="s">
        <v>132</v>
      </c>
      <c r="F66" s="68">
        <v>32</v>
      </c>
      <c r="G66" s="65"/>
      <c r="H66" s="69"/>
      <c r="I66" s="70"/>
      <c r="J66" s="70"/>
      <c r="K66" s="34" t="s">
        <v>65</v>
      </c>
      <c r="L66" s="77">
        <v>66</v>
      </c>
      <c r="M66" s="77"/>
      <c r="N66" s="72"/>
      <c r="O66" s="79" t="s">
        <v>176</v>
      </c>
      <c r="P66" s="81">
        <v>43749.557488425926</v>
      </c>
      <c r="Q66" s="79" t="s">
        <v>347</v>
      </c>
      <c r="R66" s="82" t="s">
        <v>362</v>
      </c>
      <c r="S66" s="79" t="s">
        <v>374</v>
      </c>
      <c r="T66" s="79"/>
      <c r="U66" s="79"/>
      <c r="V66" s="82" t="s">
        <v>422</v>
      </c>
      <c r="W66" s="81">
        <v>43749.557488425926</v>
      </c>
      <c r="X66" s="85">
        <v>43749</v>
      </c>
      <c r="Y66" s="87" t="s">
        <v>488</v>
      </c>
      <c r="Z66" s="82" t="s">
        <v>554</v>
      </c>
      <c r="AA66" s="79"/>
      <c r="AB66" s="79"/>
      <c r="AC66" s="87" t="s">
        <v>620</v>
      </c>
      <c r="AD66" s="79"/>
      <c r="AE66" s="79" t="b">
        <v>0</v>
      </c>
      <c r="AF66" s="79">
        <v>4</v>
      </c>
      <c r="AG66" s="87" t="s">
        <v>670</v>
      </c>
      <c r="AH66" s="79" t="b">
        <v>1</v>
      </c>
      <c r="AI66" s="79" t="s">
        <v>689</v>
      </c>
      <c r="AJ66" s="79"/>
      <c r="AK66" s="87" t="s">
        <v>691</v>
      </c>
      <c r="AL66" s="79" t="b">
        <v>0</v>
      </c>
      <c r="AM66" s="79">
        <v>0</v>
      </c>
      <c r="AN66" s="87" t="s">
        <v>670</v>
      </c>
      <c r="AO66" s="79" t="s">
        <v>694</v>
      </c>
      <c r="AP66" s="79" t="b">
        <v>0</v>
      </c>
      <c r="AQ66" s="87" t="s">
        <v>620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v>2</v>
      </c>
      <c r="BG66" s="49">
        <v>4.25531914893617</v>
      </c>
      <c r="BH66" s="48">
        <v>2</v>
      </c>
      <c r="BI66" s="49">
        <v>4.25531914893617</v>
      </c>
      <c r="BJ66" s="48">
        <v>1</v>
      </c>
      <c r="BK66" s="49">
        <v>2.127659574468085</v>
      </c>
      <c r="BL66" s="48">
        <v>43</v>
      </c>
      <c r="BM66" s="49">
        <v>91.48936170212765</v>
      </c>
      <c r="BN66" s="48">
        <v>47</v>
      </c>
    </row>
    <row r="67" spans="1:66" ht="15">
      <c r="A67" s="64" t="s">
        <v>258</v>
      </c>
      <c r="B67" s="64" t="s">
        <v>258</v>
      </c>
      <c r="C67" s="65" t="s">
        <v>1867</v>
      </c>
      <c r="D67" s="66">
        <v>3</v>
      </c>
      <c r="E67" s="67" t="s">
        <v>132</v>
      </c>
      <c r="F67" s="68">
        <v>32</v>
      </c>
      <c r="G67" s="65"/>
      <c r="H67" s="69"/>
      <c r="I67" s="70"/>
      <c r="J67" s="70"/>
      <c r="K67" s="34" t="s">
        <v>65</v>
      </c>
      <c r="L67" s="77">
        <v>67</v>
      </c>
      <c r="M67" s="77"/>
      <c r="N67" s="72"/>
      <c r="O67" s="79" t="s">
        <v>176</v>
      </c>
      <c r="P67" s="81">
        <v>43749.56951388889</v>
      </c>
      <c r="Q67" s="79" t="s">
        <v>348</v>
      </c>
      <c r="R67" s="82" t="s">
        <v>363</v>
      </c>
      <c r="S67" s="79" t="s">
        <v>375</v>
      </c>
      <c r="T67" s="79"/>
      <c r="U67" s="79"/>
      <c r="V67" s="82" t="s">
        <v>423</v>
      </c>
      <c r="W67" s="81">
        <v>43749.56951388889</v>
      </c>
      <c r="X67" s="85">
        <v>43749</v>
      </c>
      <c r="Y67" s="87" t="s">
        <v>489</v>
      </c>
      <c r="Z67" s="82" t="s">
        <v>555</v>
      </c>
      <c r="AA67" s="79"/>
      <c r="AB67" s="79"/>
      <c r="AC67" s="87" t="s">
        <v>621</v>
      </c>
      <c r="AD67" s="79"/>
      <c r="AE67" s="79" t="b">
        <v>0</v>
      </c>
      <c r="AF67" s="79">
        <v>0</v>
      </c>
      <c r="AG67" s="87" t="s">
        <v>670</v>
      </c>
      <c r="AH67" s="79" t="b">
        <v>0</v>
      </c>
      <c r="AI67" s="79" t="s">
        <v>689</v>
      </c>
      <c r="AJ67" s="79"/>
      <c r="AK67" s="87" t="s">
        <v>670</v>
      </c>
      <c r="AL67" s="79" t="b">
        <v>0</v>
      </c>
      <c r="AM67" s="79">
        <v>0</v>
      </c>
      <c r="AN67" s="87" t="s">
        <v>670</v>
      </c>
      <c r="AO67" s="79" t="s">
        <v>694</v>
      </c>
      <c r="AP67" s="79" t="b">
        <v>0</v>
      </c>
      <c r="AQ67" s="87" t="s">
        <v>621</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2</v>
      </c>
      <c r="BG67" s="49">
        <v>8.695652173913043</v>
      </c>
      <c r="BH67" s="48">
        <v>1</v>
      </c>
      <c r="BI67" s="49">
        <v>4.3478260869565215</v>
      </c>
      <c r="BJ67" s="48">
        <v>0</v>
      </c>
      <c r="BK67" s="49">
        <v>0</v>
      </c>
      <c r="BL67" s="48">
        <v>20</v>
      </c>
      <c r="BM67" s="49">
        <v>86.95652173913044</v>
      </c>
      <c r="BN67" s="48">
        <v>23</v>
      </c>
    </row>
    <row r="68" spans="1:66" ht="15">
      <c r="A68" s="64" t="s">
        <v>259</v>
      </c>
      <c r="B68" s="64" t="s">
        <v>276</v>
      </c>
      <c r="C68" s="65" t="s">
        <v>1867</v>
      </c>
      <c r="D68" s="66">
        <v>3</v>
      </c>
      <c r="E68" s="67" t="s">
        <v>132</v>
      </c>
      <c r="F68" s="68">
        <v>32</v>
      </c>
      <c r="G68" s="65"/>
      <c r="H68" s="69"/>
      <c r="I68" s="70"/>
      <c r="J68" s="70"/>
      <c r="K68" s="34" t="s">
        <v>65</v>
      </c>
      <c r="L68" s="77">
        <v>68</v>
      </c>
      <c r="M68" s="77"/>
      <c r="N68" s="72"/>
      <c r="O68" s="79" t="s">
        <v>323</v>
      </c>
      <c r="P68" s="81">
        <v>43749.84017361111</v>
      </c>
      <c r="Q68" s="79" t="s">
        <v>349</v>
      </c>
      <c r="R68" s="79"/>
      <c r="S68" s="79"/>
      <c r="T68" s="79"/>
      <c r="U68" s="79"/>
      <c r="V68" s="82" t="s">
        <v>424</v>
      </c>
      <c r="W68" s="81">
        <v>43749.84017361111</v>
      </c>
      <c r="X68" s="85">
        <v>43749</v>
      </c>
      <c r="Y68" s="87" t="s">
        <v>490</v>
      </c>
      <c r="Z68" s="82" t="s">
        <v>556</v>
      </c>
      <c r="AA68" s="79"/>
      <c r="AB68" s="79"/>
      <c r="AC68" s="87" t="s">
        <v>622</v>
      </c>
      <c r="AD68" s="79"/>
      <c r="AE68" s="79" t="b">
        <v>0</v>
      </c>
      <c r="AF68" s="79">
        <v>0</v>
      </c>
      <c r="AG68" s="87" t="s">
        <v>670</v>
      </c>
      <c r="AH68" s="79" t="b">
        <v>1</v>
      </c>
      <c r="AI68" s="79" t="s">
        <v>690</v>
      </c>
      <c r="AJ68" s="79"/>
      <c r="AK68" s="87" t="s">
        <v>692</v>
      </c>
      <c r="AL68" s="79" t="b">
        <v>0</v>
      </c>
      <c r="AM68" s="79">
        <v>20</v>
      </c>
      <c r="AN68" s="87" t="s">
        <v>639</v>
      </c>
      <c r="AO68" s="79" t="s">
        <v>699</v>
      </c>
      <c r="AP68" s="79" t="b">
        <v>0</v>
      </c>
      <c r="AQ68" s="87" t="s">
        <v>639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2</v>
      </c>
      <c r="BG68" s="49">
        <v>5.2631578947368425</v>
      </c>
      <c r="BH68" s="48">
        <v>0</v>
      </c>
      <c r="BI68" s="49">
        <v>0</v>
      </c>
      <c r="BJ68" s="48">
        <v>0</v>
      </c>
      <c r="BK68" s="49">
        <v>0</v>
      </c>
      <c r="BL68" s="48">
        <v>36</v>
      </c>
      <c r="BM68" s="49">
        <v>94.73684210526316</v>
      </c>
      <c r="BN68" s="48">
        <v>38</v>
      </c>
    </row>
    <row r="69" spans="1:66" ht="15">
      <c r="A69" s="64" t="s">
        <v>260</v>
      </c>
      <c r="B69" s="64" t="s">
        <v>276</v>
      </c>
      <c r="C69" s="65" t="s">
        <v>1867</v>
      </c>
      <c r="D69" s="66">
        <v>3</v>
      </c>
      <c r="E69" s="67" t="s">
        <v>132</v>
      </c>
      <c r="F69" s="68">
        <v>32</v>
      </c>
      <c r="G69" s="65"/>
      <c r="H69" s="69"/>
      <c r="I69" s="70"/>
      <c r="J69" s="70"/>
      <c r="K69" s="34" t="s">
        <v>65</v>
      </c>
      <c r="L69" s="77">
        <v>69</v>
      </c>
      <c r="M69" s="77"/>
      <c r="N69" s="72"/>
      <c r="O69" s="79" t="s">
        <v>323</v>
      </c>
      <c r="P69" s="81">
        <v>43749.8449537037</v>
      </c>
      <c r="Q69" s="79" t="s">
        <v>349</v>
      </c>
      <c r="R69" s="79"/>
      <c r="S69" s="79"/>
      <c r="T69" s="79"/>
      <c r="U69" s="79"/>
      <c r="V69" s="82" t="s">
        <v>425</v>
      </c>
      <c r="W69" s="81">
        <v>43749.8449537037</v>
      </c>
      <c r="X69" s="85">
        <v>43749</v>
      </c>
      <c r="Y69" s="87" t="s">
        <v>491</v>
      </c>
      <c r="Z69" s="82" t="s">
        <v>557</v>
      </c>
      <c r="AA69" s="79"/>
      <c r="AB69" s="79"/>
      <c r="AC69" s="87" t="s">
        <v>623</v>
      </c>
      <c r="AD69" s="79"/>
      <c r="AE69" s="79" t="b">
        <v>0</v>
      </c>
      <c r="AF69" s="79">
        <v>0</v>
      </c>
      <c r="AG69" s="87" t="s">
        <v>670</v>
      </c>
      <c r="AH69" s="79" t="b">
        <v>1</v>
      </c>
      <c r="AI69" s="79" t="s">
        <v>690</v>
      </c>
      <c r="AJ69" s="79"/>
      <c r="AK69" s="87" t="s">
        <v>692</v>
      </c>
      <c r="AL69" s="79" t="b">
        <v>0</v>
      </c>
      <c r="AM69" s="79">
        <v>20</v>
      </c>
      <c r="AN69" s="87" t="s">
        <v>639</v>
      </c>
      <c r="AO69" s="79" t="s">
        <v>693</v>
      </c>
      <c r="AP69" s="79" t="b">
        <v>0</v>
      </c>
      <c r="AQ69" s="87" t="s">
        <v>639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2</v>
      </c>
      <c r="BG69" s="49">
        <v>5.2631578947368425</v>
      </c>
      <c r="BH69" s="48">
        <v>0</v>
      </c>
      <c r="BI69" s="49">
        <v>0</v>
      </c>
      <c r="BJ69" s="48">
        <v>0</v>
      </c>
      <c r="BK69" s="49">
        <v>0</v>
      </c>
      <c r="BL69" s="48">
        <v>36</v>
      </c>
      <c r="BM69" s="49">
        <v>94.73684210526316</v>
      </c>
      <c r="BN69" s="48">
        <v>38</v>
      </c>
    </row>
    <row r="70" spans="1:66" ht="15">
      <c r="A70" s="64" t="s">
        <v>261</v>
      </c>
      <c r="B70" s="64" t="s">
        <v>276</v>
      </c>
      <c r="C70" s="65" t="s">
        <v>1867</v>
      </c>
      <c r="D70" s="66">
        <v>3</v>
      </c>
      <c r="E70" s="67" t="s">
        <v>132</v>
      </c>
      <c r="F70" s="68">
        <v>32</v>
      </c>
      <c r="G70" s="65"/>
      <c r="H70" s="69"/>
      <c r="I70" s="70"/>
      <c r="J70" s="70"/>
      <c r="K70" s="34" t="s">
        <v>65</v>
      </c>
      <c r="L70" s="77">
        <v>70</v>
      </c>
      <c r="M70" s="77"/>
      <c r="N70" s="72"/>
      <c r="O70" s="79" t="s">
        <v>323</v>
      </c>
      <c r="P70" s="81">
        <v>43749.84527777778</v>
      </c>
      <c r="Q70" s="79" t="s">
        <v>349</v>
      </c>
      <c r="R70" s="79"/>
      <c r="S70" s="79"/>
      <c r="T70" s="79"/>
      <c r="U70" s="79"/>
      <c r="V70" s="82" t="s">
        <v>426</v>
      </c>
      <c r="W70" s="81">
        <v>43749.84527777778</v>
      </c>
      <c r="X70" s="85">
        <v>43749</v>
      </c>
      <c r="Y70" s="87" t="s">
        <v>492</v>
      </c>
      <c r="Z70" s="82" t="s">
        <v>558</v>
      </c>
      <c r="AA70" s="79"/>
      <c r="AB70" s="79"/>
      <c r="AC70" s="87" t="s">
        <v>624</v>
      </c>
      <c r="AD70" s="79"/>
      <c r="AE70" s="79" t="b">
        <v>0</v>
      </c>
      <c r="AF70" s="79">
        <v>0</v>
      </c>
      <c r="AG70" s="87" t="s">
        <v>670</v>
      </c>
      <c r="AH70" s="79" t="b">
        <v>1</v>
      </c>
      <c r="AI70" s="79" t="s">
        <v>690</v>
      </c>
      <c r="AJ70" s="79"/>
      <c r="AK70" s="87" t="s">
        <v>692</v>
      </c>
      <c r="AL70" s="79" t="b">
        <v>0</v>
      </c>
      <c r="AM70" s="79">
        <v>20</v>
      </c>
      <c r="AN70" s="87" t="s">
        <v>639</v>
      </c>
      <c r="AO70" s="79" t="s">
        <v>693</v>
      </c>
      <c r="AP70" s="79" t="b">
        <v>0</v>
      </c>
      <c r="AQ70" s="87" t="s">
        <v>639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2</v>
      </c>
      <c r="BG70" s="49">
        <v>5.2631578947368425</v>
      </c>
      <c r="BH70" s="48">
        <v>0</v>
      </c>
      <c r="BI70" s="49">
        <v>0</v>
      </c>
      <c r="BJ70" s="48">
        <v>0</v>
      </c>
      <c r="BK70" s="49">
        <v>0</v>
      </c>
      <c r="BL70" s="48">
        <v>36</v>
      </c>
      <c r="BM70" s="49">
        <v>94.73684210526316</v>
      </c>
      <c r="BN70" s="48">
        <v>38</v>
      </c>
    </row>
    <row r="71" spans="1:66" ht="15">
      <c r="A71" s="64" t="s">
        <v>262</v>
      </c>
      <c r="B71" s="64" t="s">
        <v>276</v>
      </c>
      <c r="C71" s="65" t="s">
        <v>1867</v>
      </c>
      <c r="D71" s="66">
        <v>3</v>
      </c>
      <c r="E71" s="67" t="s">
        <v>132</v>
      </c>
      <c r="F71" s="68">
        <v>32</v>
      </c>
      <c r="G71" s="65"/>
      <c r="H71" s="69"/>
      <c r="I71" s="70"/>
      <c r="J71" s="70"/>
      <c r="K71" s="34" t="s">
        <v>65</v>
      </c>
      <c r="L71" s="77">
        <v>71</v>
      </c>
      <c r="M71" s="77"/>
      <c r="N71" s="72"/>
      <c r="O71" s="79" t="s">
        <v>323</v>
      </c>
      <c r="P71" s="81">
        <v>43749.84673611111</v>
      </c>
      <c r="Q71" s="79" t="s">
        <v>349</v>
      </c>
      <c r="R71" s="79"/>
      <c r="S71" s="79"/>
      <c r="T71" s="79"/>
      <c r="U71" s="79"/>
      <c r="V71" s="82" t="s">
        <v>427</v>
      </c>
      <c r="W71" s="81">
        <v>43749.84673611111</v>
      </c>
      <c r="X71" s="85">
        <v>43749</v>
      </c>
      <c r="Y71" s="87" t="s">
        <v>493</v>
      </c>
      <c r="Z71" s="82" t="s">
        <v>559</v>
      </c>
      <c r="AA71" s="79"/>
      <c r="AB71" s="79"/>
      <c r="AC71" s="87" t="s">
        <v>625</v>
      </c>
      <c r="AD71" s="79"/>
      <c r="AE71" s="79" t="b">
        <v>0</v>
      </c>
      <c r="AF71" s="79">
        <v>0</v>
      </c>
      <c r="AG71" s="87" t="s">
        <v>670</v>
      </c>
      <c r="AH71" s="79" t="b">
        <v>1</v>
      </c>
      <c r="AI71" s="79" t="s">
        <v>690</v>
      </c>
      <c r="AJ71" s="79"/>
      <c r="AK71" s="87" t="s">
        <v>692</v>
      </c>
      <c r="AL71" s="79" t="b">
        <v>0</v>
      </c>
      <c r="AM71" s="79">
        <v>20</v>
      </c>
      <c r="AN71" s="87" t="s">
        <v>639</v>
      </c>
      <c r="AO71" s="79" t="s">
        <v>694</v>
      </c>
      <c r="AP71" s="79" t="b">
        <v>0</v>
      </c>
      <c r="AQ71" s="87" t="s">
        <v>639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2</v>
      </c>
      <c r="BG71" s="49">
        <v>5.2631578947368425</v>
      </c>
      <c r="BH71" s="48">
        <v>0</v>
      </c>
      <c r="BI71" s="49">
        <v>0</v>
      </c>
      <c r="BJ71" s="48">
        <v>0</v>
      </c>
      <c r="BK71" s="49">
        <v>0</v>
      </c>
      <c r="BL71" s="48">
        <v>36</v>
      </c>
      <c r="BM71" s="49">
        <v>94.73684210526316</v>
      </c>
      <c r="BN71" s="48">
        <v>38</v>
      </c>
    </row>
    <row r="72" spans="1:66" ht="15">
      <c r="A72" s="64" t="s">
        <v>263</v>
      </c>
      <c r="B72" s="64" t="s">
        <v>276</v>
      </c>
      <c r="C72" s="65" t="s">
        <v>1867</v>
      </c>
      <c r="D72" s="66">
        <v>3</v>
      </c>
      <c r="E72" s="67" t="s">
        <v>132</v>
      </c>
      <c r="F72" s="68">
        <v>32</v>
      </c>
      <c r="G72" s="65"/>
      <c r="H72" s="69"/>
      <c r="I72" s="70"/>
      <c r="J72" s="70"/>
      <c r="K72" s="34" t="s">
        <v>65</v>
      </c>
      <c r="L72" s="77">
        <v>72</v>
      </c>
      <c r="M72" s="77"/>
      <c r="N72" s="72"/>
      <c r="O72" s="79" t="s">
        <v>323</v>
      </c>
      <c r="P72" s="81">
        <v>43749.84753472222</v>
      </c>
      <c r="Q72" s="79" t="s">
        <v>349</v>
      </c>
      <c r="R72" s="79"/>
      <c r="S72" s="79"/>
      <c r="T72" s="79"/>
      <c r="U72" s="79"/>
      <c r="V72" s="82" t="s">
        <v>428</v>
      </c>
      <c r="W72" s="81">
        <v>43749.84753472222</v>
      </c>
      <c r="X72" s="85">
        <v>43749</v>
      </c>
      <c r="Y72" s="87" t="s">
        <v>494</v>
      </c>
      <c r="Z72" s="82" t="s">
        <v>560</v>
      </c>
      <c r="AA72" s="79"/>
      <c r="AB72" s="79"/>
      <c r="AC72" s="87" t="s">
        <v>626</v>
      </c>
      <c r="AD72" s="79"/>
      <c r="AE72" s="79" t="b">
        <v>0</v>
      </c>
      <c r="AF72" s="79">
        <v>0</v>
      </c>
      <c r="AG72" s="87" t="s">
        <v>670</v>
      </c>
      <c r="AH72" s="79" t="b">
        <v>1</v>
      </c>
      <c r="AI72" s="79" t="s">
        <v>690</v>
      </c>
      <c r="AJ72" s="79"/>
      <c r="AK72" s="87" t="s">
        <v>692</v>
      </c>
      <c r="AL72" s="79" t="b">
        <v>0</v>
      </c>
      <c r="AM72" s="79">
        <v>20</v>
      </c>
      <c r="AN72" s="87" t="s">
        <v>639</v>
      </c>
      <c r="AO72" s="79" t="s">
        <v>700</v>
      </c>
      <c r="AP72" s="79" t="b">
        <v>0</v>
      </c>
      <c r="AQ72" s="87" t="s">
        <v>639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2</v>
      </c>
      <c r="BG72" s="49">
        <v>5.2631578947368425</v>
      </c>
      <c r="BH72" s="48">
        <v>0</v>
      </c>
      <c r="BI72" s="49">
        <v>0</v>
      </c>
      <c r="BJ72" s="48">
        <v>0</v>
      </c>
      <c r="BK72" s="49">
        <v>0</v>
      </c>
      <c r="BL72" s="48">
        <v>36</v>
      </c>
      <c r="BM72" s="49">
        <v>94.73684210526316</v>
      </c>
      <c r="BN72" s="48">
        <v>38</v>
      </c>
    </row>
    <row r="73" spans="1:66" ht="15">
      <c r="A73" s="64" t="s">
        <v>264</v>
      </c>
      <c r="B73" s="64" t="s">
        <v>276</v>
      </c>
      <c r="C73" s="65" t="s">
        <v>1867</v>
      </c>
      <c r="D73" s="66">
        <v>3</v>
      </c>
      <c r="E73" s="67" t="s">
        <v>132</v>
      </c>
      <c r="F73" s="68">
        <v>32</v>
      </c>
      <c r="G73" s="65"/>
      <c r="H73" s="69"/>
      <c r="I73" s="70"/>
      <c r="J73" s="70"/>
      <c r="K73" s="34" t="s">
        <v>65</v>
      </c>
      <c r="L73" s="77">
        <v>73</v>
      </c>
      <c r="M73" s="77"/>
      <c r="N73" s="72"/>
      <c r="O73" s="79" t="s">
        <v>323</v>
      </c>
      <c r="P73" s="81">
        <v>43749.867106481484</v>
      </c>
      <c r="Q73" s="79" t="s">
        <v>349</v>
      </c>
      <c r="R73" s="79"/>
      <c r="S73" s="79"/>
      <c r="T73" s="79"/>
      <c r="U73" s="79"/>
      <c r="V73" s="82" t="s">
        <v>429</v>
      </c>
      <c r="W73" s="81">
        <v>43749.867106481484</v>
      </c>
      <c r="X73" s="85">
        <v>43749</v>
      </c>
      <c r="Y73" s="87" t="s">
        <v>495</v>
      </c>
      <c r="Z73" s="82" t="s">
        <v>561</v>
      </c>
      <c r="AA73" s="79"/>
      <c r="AB73" s="79"/>
      <c r="AC73" s="87" t="s">
        <v>627</v>
      </c>
      <c r="AD73" s="79"/>
      <c r="AE73" s="79" t="b">
        <v>0</v>
      </c>
      <c r="AF73" s="79">
        <v>0</v>
      </c>
      <c r="AG73" s="87" t="s">
        <v>670</v>
      </c>
      <c r="AH73" s="79" t="b">
        <v>1</v>
      </c>
      <c r="AI73" s="79" t="s">
        <v>690</v>
      </c>
      <c r="AJ73" s="79"/>
      <c r="AK73" s="87" t="s">
        <v>692</v>
      </c>
      <c r="AL73" s="79" t="b">
        <v>0</v>
      </c>
      <c r="AM73" s="79">
        <v>20</v>
      </c>
      <c r="AN73" s="87" t="s">
        <v>639</v>
      </c>
      <c r="AO73" s="79" t="s">
        <v>696</v>
      </c>
      <c r="AP73" s="79" t="b">
        <v>0</v>
      </c>
      <c r="AQ73" s="87" t="s">
        <v>639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2</v>
      </c>
      <c r="BG73" s="49">
        <v>5.2631578947368425</v>
      </c>
      <c r="BH73" s="48">
        <v>0</v>
      </c>
      <c r="BI73" s="49">
        <v>0</v>
      </c>
      <c r="BJ73" s="48">
        <v>0</v>
      </c>
      <c r="BK73" s="49">
        <v>0</v>
      </c>
      <c r="BL73" s="48">
        <v>36</v>
      </c>
      <c r="BM73" s="49">
        <v>94.73684210526316</v>
      </c>
      <c r="BN73" s="48">
        <v>38</v>
      </c>
    </row>
    <row r="74" spans="1:66" ht="15">
      <c r="A74" s="64" t="s">
        <v>265</v>
      </c>
      <c r="B74" s="64" t="s">
        <v>276</v>
      </c>
      <c r="C74" s="65" t="s">
        <v>1867</v>
      </c>
      <c r="D74" s="66">
        <v>3</v>
      </c>
      <c r="E74" s="67" t="s">
        <v>132</v>
      </c>
      <c r="F74" s="68">
        <v>32</v>
      </c>
      <c r="G74" s="65"/>
      <c r="H74" s="69"/>
      <c r="I74" s="70"/>
      <c r="J74" s="70"/>
      <c r="K74" s="34" t="s">
        <v>65</v>
      </c>
      <c r="L74" s="77">
        <v>74</v>
      </c>
      <c r="M74" s="77"/>
      <c r="N74" s="72"/>
      <c r="O74" s="79" t="s">
        <v>323</v>
      </c>
      <c r="P74" s="81">
        <v>43749.873090277775</v>
      </c>
      <c r="Q74" s="79" t="s">
        <v>349</v>
      </c>
      <c r="R74" s="79"/>
      <c r="S74" s="79"/>
      <c r="T74" s="79"/>
      <c r="U74" s="79"/>
      <c r="V74" s="82" t="s">
        <v>430</v>
      </c>
      <c r="W74" s="81">
        <v>43749.873090277775</v>
      </c>
      <c r="X74" s="85">
        <v>43749</v>
      </c>
      <c r="Y74" s="87" t="s">
        <v>496</v>
      </c>
      <c r="Z74" s="82" t="s">
        <v>562</v>
      </c>
      <c r="AA74" s="79"/>
      <c r="AB74" s="79"/>
      <c r="AC74" s="87" t="s">
        <v>628</v>
      </c>
      <c r="AD74" s="79"/>
      <c r="AE74" s="79" t="b">
        <v>0</v>
      </c>
      <c r="AF74" s="79">
        <v>0</v>
      </c>
      <c r="AG74" s="87" t="s">
        <v>670</v>
      </c>
      <c r="AH74" s="79" t="b">
        <v>1</v>
      </c>
      <c r="AI74" s="79" t="s">
        <v>690</v>
      </c>
      <c r="AJ74" s="79"/>
      <c r="AK74" s="87" t="s">
        <v>692</v>
      </c>
      <c r="AL74" s="79" t="b">
        <v>0</v>
      </c>
      <c r="AM74" s="79">
        <v>20</v>
      </c>
      <c r="AN74" s="87" t="s">
        <v>639</v>
      </c>
      <c r="AO74" s="79" t="s">
        <v>693</v>
      </c>
      <c r="AP74" s="79" t="b">
        <v>0</v>
      </c>
      <c r="AQ74" s="87" t="s">
        <v>639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2</v>
      </c>
      <c r="BG74" s="49">
        <v>5.2631578947368425</v>
      </c>
      <c r="BH74" s="48">
        <v>0</v>
      </c>
      <c r="BI74" s="49">
        <v>0</v>
      </c>
      <c r="BJ74" s="48">
        <v>0</v>
      </c>
      <c r="BK74" s="49">
        <v>0</v>
      </c>
      <c r="BL74" s="48">
        <v>36</v>
      </c>
      <c r="BM74" s="49">
        <v>94.73684210526316</v>
      </c>
      <c r="BN74" s="48">
        <v>38</v>
      </c>
    </row>
    <row r="75" spans="1:66" ht="15">
      <c r="A75" s="64" t="s">
        <v>266</v>
      </c>
      <c r="B75" s="64" t="s">
        <v>276</v>
      </c>
      <c r="C75" s="65" t="s">
        <v>1867</v>
      </c>
      <c r="D75" s="66">
        <v>3</v>
      </c>
      <c r="E75" s="67" t="s">
        <v>132</v>
      </c>
      <c r="F75" s="68">
        <v>32</v>
      </c>
      <c r="G75" s="65"/>
      <c r="H75" s="69"/>
      <c r="I75" s="70"/>
      <c r="J75" s="70"/>
      <c r="K75" s="34" t="s">
        <v>65</v>
      </c>
      <c r="L75" s="77">
        <v>75</v>
      </c>
      <c r="M75" s="77"/>
      <c r="N75" s="72"/>
      <c r="O75" s="79" t="s">
        <v>323</v>
      </c>
      <c r="P75" s="81">
        <v>43749.88165509259</v>
      </c>
      <c r="Q75" s="79" t="s">
        <v>349</v>
      </c>
      <c r="R75" s="79"/>
      <c r="S75" s="79"/>
      <c r="T75" s="79"/>
      <c r="U75" s="79"/>
      <c r="V75" s="82" t="s">
        <v>431</v>
      </c>
      <c r="W75" s="81">
        <v>43749.88165509259</v>
      </c>
      <c r="X75" s="85">
        <v>43749</v>
      </c>
      <c r="Y75" s="87" t="s">
        <v>497</v>
      </c>
      <c r="Z75" s="82" t="s">
        <v>563</v>
      </c>
      <c r="AA75" s="79"/>
      <c r="AB75" s="79"/>
      <c r="AC75" s="87" t="s">
        <v>629</v>
      </c>
      <c r="AD75" s="79"/>
      <c r="AE75" s="79" t="b">
        <v>0</v>
      </c>
      <c r="AF75" s="79">
        <v>0</v>
      </c>
      <c r="AG75" s="87" t="s">
        <v>670</v>
      </c>
      <c r="AH75" s="79" t="b">
        <v>1</v>
      </c>
      <c r="AI75" s="79" t="s">
        <v>690</v>
      </c>
      <c r="AJ75" s="79"/>
      <c r="AK75" s="87" t="s">
        <v>692</v>
      </c>
      <c r="AL75" s="79" t="b">
        <v>0</v>
      </c>
      <c r="AM75" s="79">
        <v>20</v>
      </c>
      <c r="AN75" s="87" t="s">
        <v>639</v>
      </c>
      <c r="AO75" s="79" t="s">
        <v>694</v>
      </c>
      <c r="AP75" s="79" t="b">
        <v>0</v>
      </c>
      <c r="AQ75" s="87" t="s">
        <v>639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2</v>
      </c>
      <c r="BG75" s="49">
        <v>5.2631578947368425</v>
      </c>
      <c r="BH75" s="48">
        <v>0</v>
      </c>
      <c r="BI75" s="49">
        <v>0</v>
      </c>
      <c r="BJ75" s="48">
        <v>0</v>
      </c>
      <c r="BK75" s="49">
        <v>0</v>
      </c>
      <c r="BL75" s="48">
        <v>36</v>
      </c>
      <c r="BM75" s="49">
        <v>94.73684210526316</v>
      </c>
      <c r="BN75" s="48">
        <v>38</v>
      </c>
    </row>
    <row r="76" spans="1:66" ht="15">
      <c r="A76" s="64" t="s">
        <v>267</v>
      </c>
      <c r="B76" s="64" t="s">
        <v>276</v>
      </c>
      <c r="C76" s="65" t="s">
        <v>1867</v>
      </c>
      <c r="D76" s="66">
        <v>3</v>
      </c>
      <c r="E76" s="67" t="s">
        <v>132</v>
      </c>
      <c r="F76" s="68">
        <v>32</v>
      </c>
      <c r="G76" s="65"/>
      <c r="H76" s="69"/>
      <c r="I76" s="70"/>
      <c r="J76" s="70"/>
      <c r="K76" s="34" t="s">
        <v>65</v>
      </c>
      <c r="L76" s="77">
        <v>76</v>
      </c>
      <c r="M76" s="77"/>
      <c r="N76" s="72"/>
      <c r="O76" s="79" t="s">
        <v>323</v>
      </c>
      <c r="P76" s="81">
        <v>43749.88315972222</v>
      </c>
      <c r="Q76" s="79" t="s">
        <v>349</v>
      </c>
      <c r="R76" s="79"/>
      <c r="S76" s="79"/>
      <c r="T76" s="79"/>
      <c r="U76" s="79"/>
      <c r="V76" s="82" t="s">
        <v>432</v>
      </c>
      <c r="W76" s="81">
        <v>43749.88315972222</v>
      </c>
      <c r="X76" s="85">
        <v>43749</v>
      </c>
      <c r="Y76" s="87" t="s">
        <v>498</v>
      </c>
      <c r="Z76" s="82" t="s">
        <v>564</v>
      </c>
      <c r="AA76" s="79"/>
      <c r="AB76" s="79"/>
      <c r="AC76" s="87" t="s">
        <v>630</v>
      </c>
      <c r="AD76" s="79"/>
      <c r="AE76" s="79" t="b">
        <v>0</v>
      </c>
      <c r="AF76" s="79">
        <v>0</v>
      </c>
      <c r="AG76" s="87" t="s">
        <v>670</v>
      </c>
      <c r="AH76" s="79" t="b">
        <v>1</v>
      </c>
      <c r="AI76" s="79" t="s">
        <v>690</v>
      </c>
      <c r="AJ76" s="79"/>
      <c r="AK76" s="87" t="s">
        <v>692</v>
      </c>
      <c r="AL76" s="79" t="b">
        <v>0</v>
      </c>
      <c r="AM76" s="79">
        <v>20</v>
      </c>
      <c r="AN76" s="87" t="s">
        <v>639</v>
      </c>
      <c r="AO76" s="79" t="s">
        <v>694</v>
      </c>
      <c r="AP76" s="79" t="b">
        <v>0</v>
      </c>
      <c r="AQ76" s="87" t="s">
        <v>639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2</v>
      </c>
      <c r="BG76" s="49">
        <v>5.2631578947368425</v>
      </c>
      <c r="BH76" s="48">
        <v>0</v>
      </c>
      <c r="BI76" s="49">
        <v>0</v>
      </c>
      <c r="BJ76" s="48">
        <v>0</v>
      </c>
      <c r="BK76" s="49">
        <v>0</v>
      </c>
      <c r="BL76" s="48">
        <v>36</v>
      </c>
      <c r="BM76" s="49">
        <v>94.73684210526316</v>
      </c>
      <c r="BN76" s="48">
        <v>38</v>
      </c>
    </row>
    <row r="77" spans="1:66" ht="15">
      <c r="A77" s="64" t="s">
        <v>268</v>
      </c>
      <c r="B77" s="64" t="s">
        <v>315</v>
      </c>
      <c r="C77" s="65" t="s">
        <v>1867</v>
      </c>
      <c r="D77" s="66">
        <v>3</v>
      </c>
      <c r="E77" s="67" t="s">
        <v>132</v>
      </c>
      <c r="F77" s="68">
        <v>32</v>
      </c>
      <c r="G77" s="65"/>
      <c r="H77" s="69"/>
      <c r="I77" s="70"/>
      <c r="J77" s="70"/>
      <c r="K77" s="34" t="s">
        <v>65</v>
      </c>
      <c r="L77" s="77">
        <v>77</v>
      </c>
      <c r="M77" s="77"/>
      <c r="N77" s="72"/>
      <c r="O77" s="79" t="s">
        <v>321</v>
      </c>
      <c r="P77" s="81">
        <v>43749.89065972222</v>
      </c>
      <c r="Q77" s="79" t="s">
        <v>350</v>
      </c>
      <c r="R77" s="79"/>
      <c r="S77" s="79"/>
      <c r="T77" s="79"/>
      <c r="U77" s="79"/>
      <c r="V77" s="82" t="s">
        <v>433</v>
      </c>
      <c r="W77" s="81">
        <v>43749.89065972222</v>
      </c>
      <c r="X77" s="85">
        <v>43749</v>
      </c>
      <c r="Y77" s="87" t="s">
        <v>499</v>
      </c>
      <c r="Z77" s="82" t="s">
        <v>565</v>
      </c>
      <c r="AA77" s="79"/>
      <c r="AB77" s="79"/>
      <c r="AC77" s="87" t="s">
        <v>631</v>
      </c>
      <c r="AD77" s="87" t="s">
        <v>662</v>
      </c>
      <c r="AE77" s="79" t="b">
        <v>0</v>
      </c>
      <c r="AF77" s="79">
        <v>1</v>
      </c>
      <c r="AG77" s="87" t="s">
        <v>685</v>
      </c>
      <c r="AH77" s="79" t="b">
        <v>0</v>
      </c>
      <c r="AI77" s="79" t="s">
        <v>689</v>
      </c>
      <c r="AJ77" s="79"/>
      <c r="AK77" s="87" t="s">
        <v>670</v>
      </c>
      <c r="AL77" s="79" t="b">
        <v>0</v>
      </c>
      <c r="AM77" s="79">
        <v>0</v>
      </c>
      <c r="AN77" s="87" t="s">
        <v>670</v>
      </c>
      <c r="AO77" s="79" t="s">
        <v>693</v>
      </c>
      <c r="AP77" s="79" t="b">
        <v>0</v>
      </c>
      <c r="AQ77" s="87" t="s">
        <v>662</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8"/>
      <c r="BG77" s="49"/>
      <c r="BH77" s="48"/>
      <c r="BI77" s="49"/>
      <c r="BJ77" s="48"/>
      <c r="BK77" s="49"/>
      <c r="BL77" s="48"/>
      <c r="BM77" s="49"/>
      <c r="BN77" s="48"/>
    </row>
    <row r="78" spans="1:66" ht="15">
      <c r="A78" s="64" t="s">
        <v>268</v>
      </c>
      <c r="B78" s="64" t="s">
        <v>316</v>
      </c>
      <c r="C78" s="65" t="s">
        <v>1867</v>
      </c>
      <c r="D78" s="66">
        <v>3</v>
      </c>
      <c r="E78" s="67" t="s">
        <v>132</v>
      </c>
      <c r="F78" s="68">
        <v>32</v>
      </c>
      <c r="G78" s="65"/>
      <c r="H78" s="69"/>
      <c r="I78" s="70"/>
      <c r="J78" s="70"/>
      <c r="K78" s="34" t="s">
        <v>65</v>
      </c>
      <c r="L78" s="77">
        <v>78</v>
      </c>
      <c r="M78" s="77"/>
      <c r="N78" s="72"/>
      <c r="O78" s="79" t="s">
        <v>321</v>
      </c>
      <c r="P78" s="81">
        <v>43749.89065972222</v>
      </c>
      <c r="Q78" s="79" t="s">
        <v>350</v>
      </c>
      <c r="R78" s="79"/>
      <c r="S78" s="79"/>
      <c r="T78" s="79"/>
      <c r="U78" s="79"/>
      <c r="V78" s="82" t="s">
        <v>433</v>
      </c>
      <c r="W78" s="81">
        <v>43749.89065972222</v>
      </c>
      <c r="X78" s="85">
        <v>43749</v>
      </c>
      <c r="Y78" s="87" t="s">
        <v>499</v>
      </c>
      <c r="Z78" s="82" t="s">
        <v>565</v>
      </c>
      <c r="AA78" s="79"/>
      <c r="AB78" s="79"/>
      <c r="AC78" s="87" t="s">
        <v>631</v>
      </c>
      <c r="AD78" s="87" t="s">
        <v>662</v>
      </c>
      <c r="AE78" s="79" t="b">
        <v>0</v>
      </c>
      <c r="AF78" s="79">
        <v>1</v>
      </c>
      <c r="AG78" s="87" t="s">
        <v>685</v>
      </c>
      <c r="AH78" s="79" t="b">
        <v>0</v>
      </c>
      <c r="AI78" s="79" t="s">
        <v>689</v>
      </c>
      <c r="AJ78" s="79"/>
      <c r="AK78" s="87" t="s">
        <v>670</v>
      </c>
      <c r="AL78" s="79" t="b">
        <v>0</v>
      </c>
      <c r="AM78" s="79">
        <v>0</v>
      </c>
      <c r="AN78" s="87" t="s">
        <v>670</v>
      </c>
      <c r="AO78" s="79" t="s">
        <v>693</v>
      </c>
      <c r="AP78" s="79" t="b">
        <v>0</v>
      </c>
      <c r="AQ78" s="87" t="s">
        <v>662</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8"/>
      <c r="BG78" s="49"/>
      <c r="BH78" s="48"/>
      <c r="BI78" s="49"/>
      <c r="BJ78" s="48"/>
      <c r="BK78" s="49"/>
      <c r="BL78" s="48"/>
      <c r="BM78" s="49"/>
      <c r="BN78" s="48"/>
    </row>
    <row r="79" spans="1:66" ht="15">
      <c r="A79" s="64" t="s">
        <v>268</v>
      </c>
      <c r="B79" s="64" t="s">
        <v>317</v>
      </c>
      <c r="C79" s="65" t="s">
        <v>1867</v>
      </c>
      <c r="D79" s="66">
        <v>3</v>
      </c>
      <c r="E79" s="67" t="s">
        <v>132</v>
      </c>
      <c r="F79" s="68">
        <v>32</v>
      </c>
      <c r="G79" s="65"/>
      <c r="H79" s="69"/>
      <c r="I79" s="70"/>
      <c r="J79" s="70"/>
      <c r="K79" s="34" t="s">
        <v>65</v>
      </c>
      <c r="L79" s="77">
        <v>79</v>
      </c>
      <c r="M79" s="77"/>
      <c r="N79" s="72"/>
      <c r="O79" s="79" t="s">
        <v>322</v>
      </c>
      <c r="P79" s="81">
        <v>43749.89065972222</v>
      </c>
      <c r="Q79" s="79" t="s">
        <v>350</v>
      </c>
      <c r="R79" s="79"/>
      <c r="S79" s="79"/>
      <c r="T79" s="79"/>
      <c r="U79" s="79"/>
      <c r="V79" s="82" t="s">
        <v>433</v>
      </c>
      <c r="W79" s="81">
        <v>43749.89065972222</v>
      </c>
      <c r="X79" s="85">
        <v>43749</v>
      </c>
      <c r="Y79" s="87" t="s">
        <v>499</v>
      </c>
      <c r="Z79" s="82" t="s">
        <v>565</v>
      </c>
      <c r="AA79" s="79"/>
      <c r="AB79" s="79"/>
      <c r="AC79" s="87" t="s">
        <v>631</v>
      </c>
      <c r="AD79" s="87" t="s">
        <v>662</v>
      </c>
      <c r="AE79" s="79" t="b">
        <v>0</v>
      </c>
      <c r="AF79" s="79">
        <v>1</v>
      </c>
      <c r="AG79" s="87" t="s">
        <v>685</v>
      </c>
      <c r="AH79" s="79" t="b">
        <v>0</v>
      </c>
      <c r="AI79" s="79" t="s">
        <v>689</v>
      </c>
      <c r="AJ79" s="79"/>
      <c r="AK79" s="87" t="s">
        <v>670</v>
      </c>
      <c r="AL79" s="79" t="b">
        <v>0</v>
      </c>
      <c r="AM79" s="79">
        <v>0</v>
      </c>
      <c r="AN79" s="87" t="s">
        <v>670</v>
      </c>
      <c r="AO79" s="79" t="s">
        <v>693</v>
      </c>
      <c r="AP79" s="79" t="b">
        <v>0</v>
      </c>
      <c r="AQ79" s="87" t="s">
        <v>662</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v>2</v>
      </c>
      <c r="BG79" s="49">
        <v>4.166666666666667</v>
      </c>
      <c r="BH79" s="48">
        <v>1</v>
      </c>
      <c r="BI79" s="49">
        <v>2.0833333333333335</v>
      </c>
      <c r="BJ79" s="48">
        <v>0</v>
      </c>
      <c r="BK79" s="49">
        <v>0</v>
      </c>
      <c r="BL79" s="48">
        <v>45</v>
      </c>
      <c r="BM79" s="49">
        <v>93.75</v>
      </c>
      <c r="BN79" s="48">
        <v>48</v>
      </c>
    </row>
    <row r="80" spans="1:66" ht="15">
      <c r="A80" s="64" t="s">
        <v>269</v>
      </c>
      <c r="B80" s="64" t="s">
        <v>276</v>
      </c>
      <c r="C80" s="65" t="s">
        <v>1867</v>
      </c>
      <c r="D80" s="66">
        <v>3</v>
      </c>
      <c r="E80" s="67" t="s">
        <v>132</v>
      </c>
      <c r="F80" s="68">
        <v>32</v>
      </c>
      <c r="G80" s="65"/>
      <c r="H80" s="69"/>
      <c r="I80" s="70"/>
      <c r="J80" s="70"/>
      <c r="K80" s="34" t="s">
        <v>65</v>
      </c>
      <c r="L80" s="77">
        <v>80</v>
      </c>
      <c r="M80" s="77"/>
      <c r="N80" s="72"/>
      <c r="O80" s="79" t="s">
        <v>323</v>
      </c>
      <c r="P80" s="81">
        <v>43749.899988425925</v>
      </c>
      <c r="Q80" s="79" t="s">
        <v>349</v>
      </c>
      <c r="R80" s="79"/>
      <c r="S80" s="79"/>
      <c r="T80" s="79"/>
      <c r="U80" s="79"/>
      <c r="V80" s="82" t="s">
        <v>434</v>
      </c>
      <c r="W80" s="81">
        <v>43749.899988425925</v>
      </c>
      <c r="X80" s="85">
        <v>43749</v>
      </c>
      <c r="Y80" s="87" t="s">
        <v>500</v>
      </c>
      <c r="Z80" s="82" t="s">
        <v>566</v>
      </c>
      <c r="AA80" s="79"/>
      <c r="AB80" s="79"/>
      <c r="AC80" s="87" t="s">
        <v>632</v>
      </c>
      <c r="AD80" s="79"/>
      <c r="AE80" s="79" t="b">
        <v>0</v>
      </c>
      <c r="AF80" s="79">
        <v>0</v>
      </c>
      <c r="AG80" s="87" t="s">
        <v>670</v>
      </c>
      <c r="AH80" s="79" t="b">
        <v>1</v>
      </c>
      <c r="AI80" s="79" t="s">
        <v>690</v>
      </c>
      <c r="AJ80" s="79"/>
      <c r="AK80" s="87" t="s">
        <v>692</v>
      </c>
      <c r="AL80" s="79" t="b">
        <v>0</v>
      </c>
      <c r="AM80" s="79">
        <v>20</v>
      </c>
      <c r="AN80" s="87" t="s">
        <v>639</v>
      </c>
      <c r="AO80" s="79" t="s">
        <v>693</v>
      </c>
      <c r="AP80" s="79" t="b">
        <v>0</v>
      </c>
      <c r="AQ80" s="87" t="s">
        <v>639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2</v>
      </c>
      <c r="BG80" s="49">
        <v>5.2631578947368425</v>
      </c>
      <c r="BH80" s="48">
        <v>0</v>
      </c>
      <c r="BI80" s="49">
        <v>0</v>
      </c>
      <c r="BJ80" s="48">
        <v>0</v>
      </c>
      <c r="BK80" s="49">
        <v>0</v>
      </c>
      <c r="BL80" s="48">
        <v>36</v>
      </c>
      <c r="BM80" s="49">
        <v>94.73684210526316</v>
      </c>
      <c r="BN80" s="48">
        <v>38</v>
      </c>
    </row>
    <row r="81" spans="1:66" ht="15">
      <c r="A81" s="64" t="s">
        <v>270</v>
      </c>
      <c r="B81" s="64" t="s">
        <v>276</v>
      </c>
      <c r="C81" s="65" t="s">
        <v>1867</v>
      </c>
      <c r="D81" s="66">
        <v>3</v>
      </c>
      <c r="E81" s="67" t="s">
        <v>132</v>
      </c>
      <c r="F81" s="68">
        <v>32</v>
      </c>
      <c r="G81" s="65"/>
      <c r="H81" s="69"/>
      <c r="I81" s="70"/>
      <c r="J81" s="70"/>
      <c r="K81" s="34" t="s">
        <v>65</v>
      </c>
      <c r="L81" s="77">
        <v>81</v>
      </c>
      <c r="M81" s="77"/>
      <c r="N81" s="72"/>
      <c r="O81" s="79" t="s">
        <v>323</v>
      </c>
      <c r="P81" s="81">
        <v>43749.90490740741</v>
      </c>
      <c r="Q81" s="79" t="s">
        <v>349</v>
      </c>
      <c r="R81" s="79"/>
      <c r="S81" s="79"/>
      <c r="T81" s="79"/>
      <c r="U81" s="79"/>
      <c r="V81" s="82" t="s">
        <v>435</v>
      </c>
      <c r="W81" s="81">
        <v>43749.90490740741</v>
      </c>
      <c r="X81" s="85">
        <v>43749</v>
      </c>
      <c r="Y81" s="87" t="s">
        <v>501</v>
      </c>
      <c r="Z81" s="82" t="s">
        <v>567</v>
      </c>
      <c r="AA81" s="79"/>
      <c r="AB81" s="79"/>
      <c r="AC81" s="87" t="s">
        <v>633</v>
      </c>
      <c r="AD81" s="79"/>
      <c r="AE81" s="79" t="b">
        <v>0</v>
      </c>
      <c r="AF81" s="79">
        <v>0</v>
      </c>
      <c r="AG81" s="87" t="s">
        <v>670</v>
      </c>
      <c r="AH81" s="79" t="b">
        <v>1</v>
      </c>
      <c r="AI81" s="79" t="s">
        <v>690</v>
      </c>
      <c r="AJ81" s="79"/>
      <c r="AK81" s="87" t="s">
        <v>692</v>
      </c>
      <c r="AL81" s="79" t="b">
        <v>0</v>
      </c>
      <c r="AM81" s="79">
        <v>20</v>
      </c>
      <c r="AN81" s="87" t="s">
        <v>639</v>
      </c>
      <c r="AO81" s="79" t="s">
        <v>693</v>
      </c>
      <c r="AP81" s="79" t="b">
        <v>0</v>
      </c>
      <c r="AQ81" s="87" t="s">
        <v>639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2</v>
      </c>
      <c r="BG81" s="49">
        <v>5.2631578947368425</v>
      </c>
      <c r="BH81" s="48">
        <v>0</v>
      </c>
      <c r="BI81" s="49">
        <v>0</v>
      </c>
      <c r="BJ81" s="48">
        <v>0</v>
      </c>
      <c r="BK81" s="49">
        <v>0</v>
      </c>
      <c r="BL81" s="48">
        <v>36</v>
      </c>
      <c r="BM81" s="49">
        <v>94.73684210526316</v>
      </c>
      <c r="BN81" s="48">
        <v>38</v>
      </c>
    </row>
    <row r="82" spans="1:66" ht="15">
      <c r="A82" s="64" t="s">
        <v>271</v>
      </c>
      <c r="B82" s="64" t="s">
        <v>276</v>
      </c>
      <c r="C82" s="65" t="s">
        <v>1867</v>
      </c>
      <c r="D82" s="66">
        <v>3</v>
      </c>
      <c r="E82" s="67" t="s">
        <v>132</v>
      </c>
      <c r="F82" s="68">
        <v>32</v>
      </c>
      <c r="G82" s="65"/>
      <c r="H82" s="69"/>
      <c r="I82" s="70"/>
      <c r="J82" s="70"/>
      <c r="K82" s="34" t="s">
        <v>65</v>
      </c>
      <c r="L82" s="77">
        <v>82</v>
      </c>
      <c r="M82" s="77"/>
      <c r="N82" s="72"/>
      <c r="O82" s="79" t="s">
        <v>323</v>
      </c>
      <c r="P82" s="81">
        <v>43749.97555555555</v>
      </c>
      <c r="Q82" s="79" t="s">
        <v>349</v>
      </c>
      <c r="R82" s="79"/>
      <c r="S82" s="79"/>
      <c r="T82" s="79"/>
      <c r="U82" s="79"/>
      <c r="V82" s="82" t="s">
        <v>436</v>
      </c>
      <c r="W82" s="81">
        <v>43749.97555555555</v>
      </c>
      <c r="X82" s="85">
        <v>43749</v>
      </c>
      <c r="Y82" s="87" t="s">
        <v>502</v>
      </c>
      <c r="Z82" s="82" t="s">
        <v>568</v>
      </c>
      <c r="AA82" s="79"/>
      <c r="AB82" s="79"/>
      <c r="AC82" s="87" t="s">
        <v>634</v>
      </c>
      <c r="AD82" s="79"/>
      <c r="AE82" s="79" t="b">
        <v>0</v>
      </c>
      <c r="AF82" s="79">
        <v>0</v>
      </c>
      <c r="AG82" s="87" t="s">
        <v>670</v>
      </c>
      <c r="AH82" s="79" t="b">
        <v>1</v>
      </c>
      <c r="AI82" s="79" t="s">
        <v>690</v>
      </c>
      <c r="AJ82" s="79"/>
      <c r="AK82" s="87" t="s">
        <v>692</v>
      </c>
      <c r="AL82" s="79" t="b">
        <v>0</v>
      </c>
      <c r="AM82" s="79">
        <v>20</v>
      </c>
      <c r="AN82" s="87" t="s">
        <v>639</v>
      </c>
      <c r="AO82" s="79" t="s">
        <v>693</v>
      </c>
      <c r="AP82" s="79" t="b">
        <v>0</v>
      </c>
      <c r="AQ82" s="87" t="s">
        <v>639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5.2631578947368425</v>
      </c>
      <c r="BH82" s="48">
        <v>0</v>
      </c>
      <c r="BI82" s="49">
        <v>0</v>
      </c>
      <c r="BJ82" s="48">
        <v>0</v>
      </c>
      <c r="BK82" s="49">
        <v>0</v>
      </c>
      <c r="BL82" s="48">
        <v>36</v>
      </c>
      <c r="BM82" s="49">
        <v>94.73684210526316</v>
      </c>
      <c r="BN82" s="48">
        <v>38</v>
      </c>
    </row>
    <row r="83" spans="1:66" ht="15">
      <c r="A83" s="64" t="s">
        <v>272</v>
      </c>
      <c r="B83" s="64" t="s">
        <v>276</v>
      </c>
      <c r="C83" s="65" t="s">
        <v>1867</v>
      </c>
      <c r="D83" s="66">
        <v>3</v>
      </c>
      <c r="E83" s="67" t="s">
        <v>132</v>
      </c>
      <c r="F83" s="68">
        <v>32</v>
      </c>
      <c r="G83" s="65"/>
      <c r="H83" s="69"/>
      <c r="I83" s="70"/>
      <c r="J83" s="70"/>
      <c r="K83" s="34" t="s">
        <v>65</v>
      </c>
      <c r="L83" s="77">
        <v>83</v>
      </c>
      <c r="M83" s="77"/>
      <c r="N83" s="72"/>
      <c r="O83" s="79" t="s">
        <v>323</v>
      </c>
      <c r="P83" s="81">
        <v>43749.977997685186</v>
      </c>
      <c r="Q83" s="79" t="s">
        <v>349</v>
      </c>
      <c r="R83" s="79"/>
      <c r="S83" s="79"/>
      <c r="T83" s="79"/>
      <c r="U83" s="79"/>
      <c r="V83" s="82" t="s">
        <v>437</v>
      </c>
      <c r="W83" s="81">
        <v>43749.977997685186</v>
      </c>
      <c r="X83" s="85">
        <v>43749</v>
      </c>
      <c r="Y83" s="87" t="s">
        <v>503</v>
      </c>
      <c r="Z83" s="82" t="s">
        <v>569</v>
      </c>
      <c r="AA83" s="79"/>
      <c r="AB83" s="79"/>
      <c r="AC83" s="87" t="s">
        <v>635</v>
      </c>
      <c r="AD83" s="79"/>
      <c r="AE83" s="79" t="b">
        <v>0</v>
      </c>
      <c r="AF83" s="79">
        <v>0</v>
      </c>
      <c r="AG83" s="87" t="s">
        <v>670</v>
      </c>
      <c r="AH83" s="79" t="b">
        <v>1</v>
      </c>
      <c r="AI83" s="79" t="s">
        <v>690</v>
      </c>
      <c r="AJ83" s="79"/>
      <c r="AK83" s="87" t="s">
        <v>692</v>
      </c>
      <c r="AL83" s="79" t="b">
        <v>0</v>
      </c>
      <c r="AM83" s="79">
        <v>20</v>
      </c>
      <c r="AN83" s="87" t="s">
        <v>639</v>
      </c>
      <c r="AO83" s="79" t="s">
        <v>693</v>
      </c>
      <c r="AP83" s="79" t="b">
        <v>0</v>
      </c>
      <c r="AQ83" s="87" t="s">
        <v>639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2</v>
      </c>
      <c r="BG83" s="49">
        <v>5.2631578947368425</v>
      </c>
      <c r="BH83" s="48">
        <v>0</v>
      </c>
      <c r="BI83" s="49">
        <v>0</v>
      </c>
      <c r="BJ83" s="48">
        <v>0</v>
      </c>
      <c r="BK83" s="49">
        <v>0</v>
      </c>
      <c r="BL83" s="48">
        <v>36</v>
      </c>
      <c r="BM83" s="49">
        <v>94.73684210526316</v>
      </c>
      <c r="BN83" s="48">
        <v>38</v>
      </c>
    </row>
    <row r="84" spans="1:66" ht="15">
      <c r="A84" s="64" t="s">
        <v>273</v>
      </c>
      <c r="B84" s="64" t="s">
        <v>299</v>
      </c>
      <c r="C84" s="65" t="s">
        <v>1867</v>
      </c>
      <c r="D84" s="66">
        <v>3</v>
      </c>
      <c r="E84" s="67" t="s">
        <v>132</v>
      </c>
      <c r="F84" s="68">
        <v>32</v>
      </c>
      <c r="G84" s="65"/>
      <c r="H84" s="69"/>
      <c r="I84" s="70"/>
      <c r="J84" s="70"/>
      <c r="K84" s="34" t="s">
        <v>65</v>
      </c>
      <c r="L84" s="77">
        <v>84</v>
      </c>
      <c r="M84" s="77"/>
      <c r="N84" s="72"/>
      <c r="O84" s="79" t="s">
        <v>321</v>
      </c>
      <c r="P84" s="81">
        <v>43750.12069444444</v>
      </c>
      <c r="Q84" s="79" t="s">
        <v>351</v>
      </c>
      <c r="R84" s="79"/>
      <c r="S84" s="79"/>
      <c r="T84" s="79"/>
      <c r="U84" s="79"/>
      <c r="V84" s="82" t="s">
        <v>438</v>
      </c>
      <c r="W84" s="81">
        <v>43750.12069444444</v>
      </c>
      <c r="X84" s="85">
        <v>43750</v>
      </c>
      <c r="Y84" s="87" t="s">
        <v>504</v>
      </c>
      <c r="Z84" s="82" t="s">
        <v>570</v>
      </c>
      <c r="AA84" s="79"/>
      <c r="AB84" s="79"/>
      <c r="AC84" s="87" t="s">
        <v>636</v>
      </c>
      <c r="AD84" s="79"/>
      <c r="AE84" s="79" t="b">
        <v>0</v>
      </c>
      <c r="AF84" s="79">
        <v>0</v>
      </c>
      <c r="AG84" s="87" t="s">
        <v>670</v>
      </c>
      <c r="AH84" s="79" t="b">
        <v>0</v>
      </c>
      <c r="AI84" s="79" t="s">
        <v>689</v>
      </c>
      <c r="AJ84" s="79"/>
      <c r="AK84" s="87" t="s">
        <v>670</v>
      </c>
      <c r="AL84" s="79" t="b">
        <v>0</v>
      </c>
      <c r="AM84" s="79">
        <v>0</v>
      </c>
      <c r="AN84" s="87" t="s">
        <v>670</v>
      </c>
      <c r="AO84" s="79" t="s">
        <v>696</v>
      </c>
      <c r="AP84" s="79" t="b">
        <v>0</v>
      </c>
      <c r="AQ84" s="87" t="s">
        <v>636</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8">
        <v>2</v>
      </c>
      <c r="BG84" s="49">
        <v>6.0606060606060606</v>
      </c>
      <c r="BH84" s="48">
        <v>2</v>
      </c>
      <c r="BI84" s="49">
        <v>6.0606060606060606</v>
      </c>
      <c r="BJ84" s="48">
        <v>0</v>
      </c>
      <c r="BK84" s="49">
        <v>0</v>
      </c>
      <c r="BL84" s="48">
        <v>29</v>
      </c>
      <c r="BM84" s="49">
        <v>87.87878787878788</v>
      </c>
      <c r="BN84" s="48">
        <v>33</v>
      </c>
    </row>
    <row r="85" spans="1:66" ht="15">
      <c r="A85" s="64" t="s">
        <v>274</v>
      </c>
      <c r="B85" s="64" t="s">
        <v>318</v>
      </c>
      <c r="C85" s="65" t="s">
        <v>1867</v>
      </c>
      <c r="D85" s="66">
        <v>3</v>
      </c>
      <c r="E85" s="67" t="s">
        <v>132</v>
      </c>
      <c r="F85" s="68">
        <v>32</v>
      </c>
      <c r="G85" s="65"/>
      <c r="H85" s="69"/>
      <c r="I85" s="70"/>
      <c r="J85" s="70"/>
      <c r="K85" s="34" t="s">
        <v>65</v>
      </c>
      <c r="L85" s="77">
        <v>85</v>
      </c>
      <c r="M85" s="77"/>
      <c r="N85" s="72"/>
      <c r="O85" s="79" t="s">
        <v>322</v>
      </c>
      <c r="P85" s="81">
        <v>43750.15116898148</v>
      </c>
      <c r="Q85" s="79" t="s">
        <v>352</v>
      </c>
      <c r="R85" s="82" t="s">
        <v>364</v>
      </c>
      <c r="S85" s="79" t="s">
        <v>376</v>
      </c>
      <c r="T85" s="79"/>
      <c r="U85" s="79"/>
      <c r="V85" s="82" t="s">
        <v>439</v>
      </c>
      <c r="W85" s="81">
        <v>43750.15116898148</v>
      </c>
      <c r="X85" s="85">
        <v>43750</v>
      </c>
      <c r="Y85" s="87" t="s">
        <v>505</v>
      </c>
      <c r="Z85" s="82" t="s">
        <v>571</v>
      </c>
      <c r="AA85" s="79"/>
      <c r="AB85" s="79"/>
      <c r="AC85" s="87" t="s">
        <v>637</v>
      </c>
      <c r="AD85" s="87" t="s">
        <v>663</v>
      </c>
      <c r="AE85" s="79" t="b">
        <v>0</v>
      </c>
      <c r="AF85" s="79">
        <v>0</v>
      </c>
      <c r="AG85" s="87" t="s">
        <v>686</v>
      </c>
      <c r="AH85" s="79" t="b">
        <v>0</v>
      </c>
      <c r="AI85" s="79" t="s">
        <v>689</v>
      </c>
      <c r="AJ85" s="79"/>
      <c r="AK85" s="87" t="s">
        <v>670</v>
      </c>
      <c r="AL85" s="79" t="b">
        <v>0</v>
      </c>
      <c r="AM85" s="79">
        <v>0</v>
      </c>
      <c r="AN85" s="87" t="s">
        <v>670</v>
      </c>
      <c r="AO85" s="79" t="s">
        <v>693</v>
      </c>
      <c r="AP85" s="79" t="b">
        <v>0</v>
      </c>
      <c r="AQ85" s="87" t="s">
        <v>663</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8">
        <v>4</v>
      </c>
      <c r="BG85" s="49">
        <v>16.666666666666668</v>
      </c>
      <c r="BH85" s="48">
        <v>1</v>
      </c>
      <c r="BI85" s="49">
        <v>4.166666666666667</v>
      </c>
      <c r="BJ85" s="48">
        <v>0</v>
      </c>
      <c r="BK85" s="49">
        <v>0</v>
      </c>
      <c r="BL85" s="48">
        <v>19</v>
      </c>
      <c r="BM85" s="49">
        <v>79.16666666666667</v>
      </c>
      <c r="BN85" s="48">
        <v>24</v>
      </c>
    </row>
    <row r="86" spans="1:66" ht="15">
      <c r="A86" s="64" t="s">
        <v>275</v>
      </c>
      <c r="B86" s="64" t="s">
        <v>319</v>
      </c>
      <c r="C86" s="65" t="s">
        <v>1867</v>
      </c>
      <c r="D86" s="66">
        <v>3</v>
      </c>
      <c r="E86" s="67" t="s">
        <v>132</v>
      </c>
      <c r="F86" s="68">
        <v>32</v>
      </c>
      <c r="G86" s="65"/>
      <c r="H86" s="69"/>
      <c r="I86" s="70"/>
      <c r="J86" s="70"/>
      <c r="K86" s="34" t="s">
        <v>65</v>
      </c>
      <c r="L86" s="77">
        <v>86</v>
      </c>
      <c r="M86" s="77"/>
      <c r="N86" s="72"/>
      <c r="O86" s="79" t="s">
        <v>322</v>
      </c>
      <c r="P86" s="81">
        <v>43750.45395833333</v>
      </c>
      <c r="Q86" s="79" t="s">
        <v>353</v>
      </c>
      <c r="R86" s="82" t="s">
        <v>365</v>
      </c>
      <c r="S86" s="79" t="s">
        <v>375</v>
      </c>
      <c r="T86" s="79"/>
      <c r="U86" s="79"/>
      <c r="V86" s="82" t="s">
        <v>440</v>
      </c>
      <c r="W86" s="81">
        <v>43750.45395833333</v>
      </c>
      <c r="X86" s="85">
        <v>43750</v>
      </c>
      <c r="Y86" s="87" t="s">
        <v>506</v>
      </c>
      <c r="Z86" s="82" t="s">
        <v>572</v>
      </c>
      <c r="AA86" s="79"/>
      <c r="AB86" s="79"/>
      <c r="AC86" s="87" t="s">
        <v>638</v>
      </c>
      <c r="AD86" s="79"/>
      <c r="AE86" s="79" t="b">
        <v>0</v>
      </c>
      <c r="AF86" s="79">
        <v>0</v>
      </c>
      <c r="AG86" s="87" t="s">
        <v>687</v>
      </c>
      <c r="AH86" s="79" t="b">
        <v>0</v>
      </c>
      <c r="AI86" s="79" t="s">
        <v>690</v>
      </c>
      <c r="AJ86" s="79"/>
      <c r="AK86" s="87" t="s">
        <v>670</v>
      </c>
      <c r="AL86" s="79" t="b">
        <v>0</v>
      </c>
      <c r="AM86" s="79">
        <v>0</v>
      </c>
      <c r="AN86" s="87" t="s">
        <v>670</v>
      </c>
      <c r="AO86" s="79" t="s">
        <v>694</v>
      </c>
      <c r="AP86" s="79" t="b">
        <v>0</v>
      </c>
      <c r="AQ86" s="87" t="s">
        <v>638</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8">
        <v>1</v>
      </c>
      <c r="BG86" s="49">
        <v>3.7037037037037037</v>
      </c>
      <c r="BH86" s="48">
        <v>0</v>
      </c>
      <c r="BI86" s="49">
        <v>0</v>
      </c>
      <c r="BJ86" s="48">
        <v>0</v>
      </c>
      <c r="BK86" s="49">
        <v>0</v>
      </c>
      <c r="BL86" s="48">
        <v>26</v>
      </c>
      <c r="BM86" s="49">
        <v>96.29629629629629</v>
      </c>
      <c r="BN86" s="48">
        <v>27</v>
      </c>
    </row>
    <row r="87" spans="1:66" ht="15">
      <c r="A87" s="64" t="s">
        <v>276</v>
      </c>
      <c r="B87" s="64" t="s">
        <v>276</v>
      </c>
      <c r="C87" s="65" t="s">
        <v>1867</v>
      </c>
      <c r="D87" s="66">
        <v>3</v>
      </c>
      <c r="E87" s="67" t="s">
        <v>132</v>
      </c>
      <c r="F87" s="68">
        <v>32</v>
      </c>
      <c r="G87" s="65"/>
      <c r="H87" s="69"/>
      <c r="I87" s="70"/>
      <c r="J87" s="70"/>
      <c r="K87" s="34" t="s">
        <v>65</v>
      </c>
      <c r="L87" s="77">
        <v>87</v>
      </c>
      <c r="M87" s="77"/>
      <c r="N87" s="72"/>
      <c r="O87" s="79" t="s">
        <v>176</v>
      </c>
      <c r="P87" s="81">
        <v>43749.839895833335</v>
      </c>
      <c r="Q87" s="79" t="s">
        <v>349</v>
      </c>
      <c r="R87" s="82" t="s">
        <v>366</v>
      </c>
      <c r="S87" s="79" t="s">
        <v>374</v>
      </c>
      <c r="T87" s="79"/>
      <c r="U87" s="79"/>
      <c r="V87" s="82" t="s">
        <v>441</v>
      </c>
      <c r="W87" s="81">
        <v>43749.839895833335</v>
      </c>
      <c r="X87" s="85">
        <v>43749</v>
      </c>
      <c r="Y87" s="87" t="s">
        <v>507</v>
      </c>
      <c r="Z87" s="82" t="s">
        <v>573</v>
      </c>
      <c r="AA87" s="79"/>
      <c r="AB87" s="79"/>
      <c r="AC87" s="87" t="s">
        <v>639</v>
      </c>
      <c r="AD87" s="79"/>
      <c r="AE87" s="79" t="b">
        <v>0</v>
      </c>
      <c r="AF87" s="79">
        <v>60</v>
      </c>
      <c r="AG87" s="87" t="s">
        <v>670</v>
      </c>
      <c r="AH87" s="79" t="b">
        <v>1</v>
      </c>
      <c r="AI87" s="79" t="s">
        <v>690</v>
      </c>
      <c r="AJ87" s="79"/>
      <c r="AK87" s="87" t="s">
        <v>692</v>
      </c>
      <c r="AL87" s="79" t="b">
        <v>0</v>
      </c>
      <c r="AM87" s="79">
        <v>20</v>
      </c>
      <c r="AN87" s="87" t="s">
        <v>670</v>
      </c>
      <c r="AO87" s="79" t="s">
        <v>693</v>
      </c>
      <c r="AP87" s="79" t="b">
        <v>0</v>
      </c>
      <c r="AQ87" s="87" t="s">
        <v>639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2</v>
      </c>
      <c r="BG87" s="49">
        <v>5.2631578947368425</v>
      </c>
      <c r="BH87" s="48">
        <v>0</v>
      </c>
      <c r="BI87" s="49">
        <v>0</v>
      </c>
      <c r="BJ87" s="48">
        <v>0</v>
      </c>
      <c r="BK87" s="49">
        <v>0</v>
      </c>
      <c r="BL87" s="48">
        <v>36</v>
      </c>
      <c r="BM87" s="49">
        <v>94.73684210526316</v>
      </c>
      <c r="BN87" s="48">
        <v>38</v>
      </c>
    </row>
    <row r="88" spans="1:66" ht="15">
      <c r="A88" s="64" t="s">
        <v>277</v>
      </c>
      <c r="B88" s="64" t="s">
        <v>276</v>
      </c>
      <c r="C88" s="65" t="s">
        <v>1867</v>
      </c>
      <c r="D88" s="66">
        <v>3</v>
      </c>
      <c r="E88" s="67" t="s">
        <v>132</v>
      </c>
      <c r="F88" s="68">
        <v>32</v>
      </c>
      <c r="G88" s="65"/>
      <c r="H88" s="69"/>
      <c r="I88" s="70"/>
      <c r="J88" s="70"/>
      <c r="K88" s="34" t="s">
        <v>65</v>
      </c>
      <c r="L88" s="77">
        <v>88</v>
      </c>
      <c r="M88" s="77"/>
      <c r="N88" s="72"/>
      <c r="O88" s="79" t="s">
        <v>323</v>
      </c>
      <c r="P88" s="81">
        <v>43750.751979166664</v>
      </c>
      <c r="Q88" s="79" t="s">
        <v>349</v>
      </c>
      <c r="R88" s="79"/>
      <c r="S88" s="79"/>
      <c r="T88" s="79"/>
      <c r="U88" s="79"/>
      <c r="V88" s="82" t="s">
        <v>442</v>
      </c>
      <c r="W88" s="81">
        <v>43750.751979166664</v>
      </c>
      <c r="X88" s="85">
        <v>43750</v>
      </c>
      <c r="Y88" s="87" t="s">
        <v>508</v>
      </c>
      <c r="Z88" s="82" t="s">
        <v>574</v>
      </c>
      <c r="AA88" s="79"/>
      <c r="AB88" s="79"/>
      <c r="AC88" s="87" t="s">
        <v>640</v>
      </c>
      <c r="AD88" s="79"/>
      <c r="AE88" s="79" t="b">
        <v>0</v>
      </c>
      <c r="AF88" s="79">
        <v>0</v>
      </c>
      <c r="AG88" s="87" t="s">
        <v>670</v>
      </c>
      <c r="AH88" s="79" t="b">
        <v>1</v>
      </c>
      <c r="AI88" s="79" t="s">
        <v>690</v>
      </c>
      <c r="AJ88" s="79"/>
      <c r="AK88" s="87" t="s">
        <v>692</v>
      </c>
      <c r="AL88" s="79" t="b">
        <v>0</v>
      </c>
      <c r="AM88" s="79">
        <v>20</v>
      </c>
      <c r="AN88" s="87" t="s">
        <v>639</v>
      </c>
      <c r="AO88" s="79" t="s">
        <v>694</v>
      </c>
      <c r="AP88" s="79" t="b">
        <v>0</v>
      </c>
      <c r="AQ88" s="87" t="s">
        <v>639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2</v>
      </c>
      <c r="BG88" s="49">
        <v>5.2631578947368425</v>
      </c>
      <c r="BH88" s="48">
        <v>0</v>
      </c>
      <c r="BI88" s="49">
        <v>0</v>
      </c>
      <c r="BJ88" s="48">
        <v>0</v>
      </c>
      <c r="BK88" s="49">
        <v>0</v>
      </c>
      <c r="BL88" s="48">
        <v>36</v>
      </c>
      <c r="BM88" s="49">
        <v>94.73684210526316</v>
      </c>
      <c r="BN88" s="48">
        <v>38</v>
      </c>
    </row>
    <row r="89" spans="1:66" ht="15">
      <c r="A89" s="64" t="s">
        <v>278</v>
      </c>
      <c r="B89" s="64" t="s">
        <v>307</v>
      </c>
      <c r="C89" s="65" t="s">
        <v>1867</v>
      </c>
      <c r="D89" s="66">
        <v>3</v>
      </c>
      <c r="E89" s="67" t="s">
        <v>132</v>
      </c>
      <c r="F89" s="68">
        <v>32</v>
      </c>
      <c r="G89" s="65"/>
      <c r="H89" s="69"/>
      <c r="I89" s="70"/>
      <c r="J89" s="70"/>
      <c r="K89" s="34" t="s">
        <v>65</v>
      </c>
      <c r="L89" s="77">
        <v>89</v>
      </c>
      <c r="M89" s="77"/>
      <c r="N89" s="72"/>
      <c r="O89" s="79" t="s">
        <v>321</v>
      </c>
      <c r="P89" s="81">
        <v>43751.07666666667</v>
      </c>
      <c r="Q89" s="79" t="s">
        <v>354</v>
      </c>
      <c r="R89" s="82" t="s">
        <v>367</v>
      </c>
      <c r="S89" s="79" t="s">
        <v>377</v>
      </c>
      <c r="T89" s="79"/>
      <c r="U89" s="79"/>
      <c r="V89" s="82" t="s">
        <v>443</v>
      </c>
      <c r="W89" s="81">
        <v>43751.07666666667</v>
      </c>
      <c r="X89" s="85">
        <v>43751</v>
      </c>
      <c r="Y89" s="87" t="s">
        <v>509</v>
      </c>
      <c r="Z89" s="82" t="s">
        <v>575</v>
      </c>
      <c r="AA89" s="79"/>
      <c r="AB89" s="79"/>
      <c r="AC89" s="87" t="s">
        <v>641</v>
      </c>
      <c r="AD89" s="87" t="s">
        <v>664</v>
      </c>
      <c r="AE89" s="79" t="b">
        <v>0</v>
      </c>
      <c r="AF89" s="79">
        <v>0</v>
      </c>
      <c r="AG89" s="87" t="s">
        <v>688</v>
      </c>
      <c r="AH89" s="79" t="b">
        <v>0</v>
      </c>
      <c r="AI89" s="79" t="s">
        <v>689</v>
      </c>
      <c r="AJ89" s="79"/>
      <c r="AK89" s="87" t="s">
        <v>670</v>
      </c>
      <c r="AL89" s="79" t="b">
        <v>0</v>
      </c>
      <c r="AM89" s="79">
        <v>0</v>
      </c>
      <c r="AN89" s="87" t="s">
        <v>670</v>
      </c>
      <c r="AO89" s="79" t="s">
        <v>693</v>
      </c>
      <c r="AP89" s="79" t="b">
        <v>0</v>
      </c>
      <c r="AQ89" s="87" t="s">
        <v>664</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278</v>
      </c>
      <c r="B90" s="64" t="s">
        <v>320</v>
      </c>
      <c r="C90" s="65" t="s">
        <v>1867</v>
      </c>
      <c r="D90" s="66">
        <v>3</v>
      </c>
      <c r="E90" s="67" t="s">
        <v>132</v>
      </c>
      <c r="F90" s="68">
        <v>32</v>
      </c>
      <c r="G90" s="65"/>
      <c r="H90" s="69"/>
      <c r="I90" s="70"/>
      <c r="J90" s="70"/>
      <c r="K90" s="34" t="s">
        <v>65</v>
      </c>
      <c r="L90" s="77">
        <v>90</v>
      </c>
      <c r="M90" s="77"/>
      <c r="N90" s="72"/>
      <c r="O90" s="79" t="s">
        <v>322</v>
      </c>
      <c r="P90" s="81">
        <v>43751.07666666667</v>
      </c>
      <c r="Q90" s="79" t="s">
        <v>354</v>
      </c>
      <c r="R90" s="82" t="s">
        <v>367</v>
      </c>
      <c r="S90" s="79" t="s">
        <v>377</v>
      </c>
      <c r="T90" s="79"/>
      <c r="U90" s="79"/>
      <c r="V90" s="82" t="s">
        <v>443</v>
      </c>
      <c r="W90" s="81">
        <v>43751.07666666667</v>
      </c>
      <c r="X90" s="85">
        <v>43751</v>
      </c>
      <c r="Y90" s="87" t="s">
        <v>509</v>
      </c>
      <c r="Z90" s="82" t="s">
        <v>575</v>
      </c>
      <c r="AA90" s="79"/>
      <c r="AB90" s="79"/>
      <c r="AC90" s="87" t="s">
        <v>641</v>
      </c>
      <c r="AD90" s="87" t="s">
        <v>664</v>
      </c>
      <c r="AE90" s="79" t="b">
        <v>0</v>
      </c>
      <c r="AF90" s="79">
        <v>0</v>
      </c>
      <c r="AG90" s="87" t="s">
        <v>688</v>
      </c>
      <c r="AH90" s="79" t="b">
        <v>0</v>
      </c>
      <c r="AI90" s="79" t="s">
        <v>689</v>
      </c>
      <c r="AJ90" s="79"/>
      <c r="AK90" s="87" t="s">
        <v>670</v>
      </c>
      <c r="AL90" s="79" t="b">
        <v>0</v>
      </c>
      <c r="AM90" s="79">
        <v>0</v>
      </c>
      <c r="AN90" s="87" t="s">
        <v>670</v>
      </c>
      <c r="AO90" s="79" t="s">
        <v>693</v>
      </c>
      <c r="AP90" s="79" t="b">
        <v>0</v>
      </c>
      <c r="AQ90" s="87" t="s">
        <v>664</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v>2</v>
      </c>
      <c r="BG90" s="49">
        <v>7.6923076923076925</v>
      </c>
      <c r="BH90" s="48">
        <v>2</v>
      </c>
      <c r="BI90" s="49">
        <v>7.6923076923076925</v>
      </c>
      <c r="BJ90" s="48">
        <v>0</v>
      </c>
      <c r="BK90" s="49">
        <v>0</v>
      </c>
      <c r="BL90" s="48">
        <v>22</v>
      </c>
      <c r="BM90" s="49">
        <v>84.61538461538461</v>
      </c>
      <c r="BN90" s="48">
        <v>26</v>
      </c>
    </row>
    <row r="91" spans="1:66" ht="15">
      <c r="A91" s="64" t="s">
        <v>279</v>
      </c>
      <c r="B91" s="64" t="s">
        <v>279</v>
      </c>
      <c r="C91" s="65" t="s">
        <v>1867</v>
      </c>
      <c r="D91" s="66">
        <v>3</v>
      </c>
      <c r="E91" s="67" t="s">
        <v>132</v>
      </c>
      <c r="F91" s="68">
        <v>32</v>
      </c>
      <c r="G91" s="65"/>
      <c r="H91" s="69"/>
      <c r="I91" s="70"/>
      <c r="J91" s="70"/>
      <c r="K91" s="34" t="s">
        <v>65</v>
      </c>
      <c r="L91" s="77">
        <v>91</v>
      </c>
      <c r="M91" s="77"/>
      <c r="N91" s="72"/>
      <c r="O91" s="79" t="s">
        <v>176</v>
      </c>
      <c r="P91" s="81">
        <v>43751.17177083333</v>
      </c>
      <c r="Q91" s="79" t="s">
        <v>355</v>
      </c>
      <c r="R91" s="79"/>
      <c r="S91" s="79"/>
      <c r="T91" s="79"/>
      <c r="U91" s="79"/>
      <c r="V91" s="82" t="s">
        <v>444</v>
      </c>
      <c r="W91" s="81">
        <v>43751.17177083333</v>
      </c>
      <c r="X91" s="85">
        <v>43751</v>
      </c>
      <c r="Y91" s="87" t="s">
        <v>510</v>
      </c>
      <c r="Z91" s="82" t="s">
        <v>576</v>
      </c>
      <c r="AA91" s="79"/>
      <c r="AB91" s="79"/>
      <c r="AC91" s="87" t="s">
        <v>642</v>
      </c>
      <c r="AD91" s="79"/>
      <c r="AE91" s="79" t="b">
        <v>0</v>
      </c>
      <c r="AF91" s="79">
        <v>0</v>
      </c>
      <c r="AG91" s="87" t="s">
        <v>670</v>
      </c>
      <c r="AH91" s="79" t="b">
        <v>0</v>
      </c>
      <c r="AI91" s="79" t="s">
        <v>689</v>
      </c>
      <c r="AJ91" s="79"/>
      <c r="AK91" s="87" t="s">
        <v>670</v>
      </c>
      <c r="AL91" s="79" t="b">
        <v>0</v>
      </c>
      <c r="AM91" s="79">
        <v>0</v>
      </c>
      <c r="AN91" s="87" t="s">
        <v>670</v>
      </c>
      <c r="AO91" s="79" t="s">
        <v>701</v>
      </c>
      <c r="AP91" s="79" t="b">
        <v>0</v>
      </c>
      <c r="AQ91" s="87" t="s">
        <v>642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v>1</v>
      </c>
      <c r="BG91" s="49">
        <v>5.882352941176471</v>
      </c>
      <c r="BH91" s="48">
        <v>0</v>
      </c>
      <c r="BI91" s="49">
        <v>0</v>
      </c>
      <c r="BJ91" s="48">
        <v>0</v>
      </c>
      <c r="BK91" s="49">
        <v>0</v>
      </c>
      <c r="BL91" s="48">
        <v>16</v>
      </c>
      <c r="BM91" s="49">
        <v>94.11764705882354</v>
      </c>
      <c r="BN91"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15" r:id="rId1" display="https://www.huffpost.com/entry/laura-ingraham-tries-to-drink-light-bulb-steak-to-trigger-liberals_n_5d73c962e4b0fde50c2740cd"/>
    <hyperlink ref="R16" r:id="rId2" display="https://www.huffpost.com/entry/laura-ingraham-tries-to-drink-light-bulb-steak-to-trigger-liberals_n_5d73c962e4b0fde50c2740cd"/>
    <hyperlink ref="R26" r:id="rId3" display="http://www.pnj.com/story/news/politics/2018/02/01/rep-matt-gaetz-under-fire-inviting-alt-right-white-nationalist-state-union/1086196001/"/>
    <hyperlink ref="R27" r:id="rId4" display="https://www.thedrum.com/opinion/2019/10/07/no-nonsense-guide-using-ymyl-and-e-t-seo"/>
    <hyperlink ref="R59" r:id="rId5" display="https://patch.com/idaho/boise/idaho-most-hateful-state-us-analysis-hate-map-shows"/>
    <hyperlink ref="R62" r:id="rId6" display="https://www.gq.com/story/last-jedi-spam-rotten-tomatoes"/>
    <hyperlink ref="R66" r:id="rId7" display="https://twitter.com/CSpan22/status/1182645065535119361"/>
    <hyperlink ref="R67" r:id="rId8" display="https://www.theguardian.com/environment/2019/oct/11/google-contributions-climate-change-deniers"/>
    <hyperlink ref="R85" r:id="rId9" display="https://www.washingtonexaminer.com/the-alt-right-is-not-truly-right"/>
    <hyperlink ref="R86" r:id="rId10" display="https://amp.theguardian.com/environment/2019/oct/11/google-contributions-climate-change-deniers?CMP=share_btn_tw&amp;__twitter_impression=true"/>
    <hyperlink ref="R87" r:id="rId11" display="https://twitter.com/guardian/status/1182546303739404288"/>
    <hyperlink ref="R89" r:id="rId12" display="https://www.politico.com/news/2019/10/12/mattis-isis-resurge-trump-syria-045118"/>
    <hyperlink ref="R90" r:id="rId13" display="https://www.politico.com/news/2019/10/12/mattis-isis-resurge-trump-syria-045118"/>
    <hyperlink ref="U19" r:id="rId14" display="https://pbs.twimg.com/media/EGKg6lKW4AAZlF-.jpg"/>
    <hyperlink ref="U27" r:id="rId15" display="https://pbs.twimg.com/media/EGRweraX0AAFi0c.jpg"/>
    <hyperlink ref="U48" r:id="rId16" display="https://pbs.twimg.com/media/EGVfvtcW4AAjWth.jpg"/>
    <hyperlink ref="V3" r:id="rId17" display="http://pbs.twimg.com/profile_images/1096457102896160768/qNyyq4GG_normal.jpg"/>
    <hyperlink ref="V4" r:id="rId18" display="http://pbs.twimg.com/profile_images/1096457102896160768/qNyyq4GG_normal.jpg"/>
    <hyperlink ref="V5" r:id="rId19" display="http://pbs.twimg.com/profile_images/1096457102896160768/qNyyq4GG_normal.jpg"/>
    <hyperlink ref="V6" r:id="rId20" display="http://pbs.twimg.com/profile_images/1096457102896160768/qNyyq4GG_normal.jpg"/>
    <hyperlink ref="V7" r:id="rId21" display="http://pbs.twimg.com/profile_images/1183209761711513600/NU56RloP_normal.jpg"/>
    <hyperlink ref="V8" r:id="rId22" display="http://pbs.twimg.com/profile_images/1167082352788549632/tCIqsroi_normal.jpg"/>
    <hyperlink ref="V9" r:id="rId23" display="http://pbs.twimg.com/profile_images/868986257644408832/8jvKBiZy_normal.jpg"/>
    <hyperlink ref="V10" r:id="rId24" display="http://pbs.twimg.com/profile_images/868986257644408832/8jvKBiZy_normal.jpg"/>
    <hyperlink ref="V11" r:id="rId25" display="http://pbs.twimg.com/profile_images/868986257644408832/8jvKBiZy_normal.jpg"/>
    <hyperlink ref="V12" r:id="rId26" display="http://pbs.twimg.com/profile_images/868986257644408832/8jvKBiZy_normal.jpg"/>
    <hyperlink ref="V13" r:id="rId27" display="http://pbs.twimg.com/profile_images/868986257644408832/8jvKBiZy_normal.jpg"/>
    <hyperlink ref="V14" r:id="rId28" display="http://pbs.twimg.com/profile_images/1146073491059302401/wjNAAemk_normal.png"/>
    <hyperlink ref="V15" r:id="rId29" display="http://pbs.twimg.com/profile_images/877210324092338176/6Sw0xbip_normal.jpg"/>
    <hyperlink ref="V16" r:id="rId30" display="http://pbs.twimg.com/profile_images/517093665185861633/bBPZIhje_normal.jpeg"/>
    <hyperlink ref="V17" r:id="rId31" display="http://pbs.twimg.com/profile_images/1118614618467737600/ZIMux6_n_normal.png"/>
    <hyperlink ref="V18" r:id="rId32" display="http://pbs.twimg.com/profile_images/1118614618467737600/ZIMux6_n_normal.png"/>
    <hyperlink ref="V19" r:id="rId33" display="https://pbs.twimg.com/media/EGKg6lKW4AAZlF-.jpg"/>
    <hyperlink ref="V20" r:id="rId34" display="http://pbs.twimg.com/profile_images/1010410680959168512/3zuNC571_normal.jpg"/>
    <hyperlink ref="V21" r:id="rId35" display="http://pbs.twimg.com/profile_images/1010410680959168512/3zuNC571_normal.jpg"/>
    <hyperlink ref="V22" r:id="rId36" display="http://pbs.twimg.com/profile_images/1010410680959168512/3zuNC571_normal.jpg"/>
    <hyperlink ref="V23" r:id="rId37" display="http://pbs.twimg.com/profile_images/1129427673355345922/_OgS7kbk_normal.png"/>
    <hyperlink ref="V24" r:id="rId38" display="http://pbs.twimg.com/profile_images/1075449090123608064/A6Icl54b_normal.jpg"/>
    <hyperlink ref="V25" r:id="rId39" display="http://pbs.twimg.com/profile_images/1075449090123608064/A6Icl54b_normal.jpg"/>
    <hyperlink ref="V26" r:id="rId40" display="http://pbs.twimg.com/profile_images/975993468140040192/IbsKxHGr_normal.jpg"/>
    <hyperlink ref="V27" r:id="rId41" display="https://pbs.twimg.com/media/EGRweraX0AAFi0c.jpg"/>
    <hyperlink ref="V28" r:id="rId42" display="http://pbs.twimg.com/profile_images/1108906893588598784/ph8Qa9l7_normal.png"/>
    <hyperlink ref="V29" r:id="rId43" display="http://pbs.twimg.com/profile_images/1108906893588598784/ph8Qa9l7_normal.png"/>
    <hyperlink ref="V30" r:id="rId44" display="http://pbs.twimg.com/profile_images/1108906893588598784/ph8Qa9l7_normal.png"/>
    <hyperlink ref="V31" r:id="rId45" display="http://pbs.twimg.com/profile_images/1108906893588598784/ph8Qa9l7_normal.png"/>
    <hyperlink ref="V32" r:id="rId46" display="http://pbs.twimg.com/profile_images/997204211279409153/wktiRWaE_normal.jpg"/>
    <hyperlink ref="V33" r:id="rId47" display="http://pbs.twimg.com/profile_images/1179272595557908480/ImAoXsub_normal.jpg"/>
    <hyperlink ref="V34" r:id="rId48" display="http://pbs.twimg.com/profile_images/992499241170780160/koFHIfRO_normal.jpg"/>
    <hyperlink ref="V35" r:id="rId49" display="http://pbs.twimg.com/profile_images/1180146798314344449/x96_HrTj_normal.jpg"/>
    <hyperlink ref="V36" r:id="rId50" display="http://pbs.twimg.com/profile_images/1094569245520867328/z-6jx1gM_normal.jpg"/>
    <hyperlink ref="V37" r:id="rId51" display="http://pbs.twimg.com/profile_images/1113538294527266816/P0fWIGGL_normal.png"/>
    <hyperlink ref="V38" r:id="rId52" display="http://pbs.twimg.com/profile_images/378800000004015453/054fc0233a66d419a77d8c225e9354e4_normal.jpeg"/>
    <hyperlink ref="V39" r:id="rId53" display="http://pbs.twimg.com/profile_images/1180256303387537408/RH5rjkAw_normal.jpg"/>
    <hyperlink ref="V40" r:id="rId54" display="http://pbs.twimg.com/profile_images/747001480536821760/0tkw-yE3_normal.jpg"/>
    <hyperlink ref="V41" r:id="rId55" display="http://pbs.twimg.com/profile_images/1104725429640929285/0T_K6SIL_normal.jpg"/>
    <hyperlink ref="V42" r:id="rId56" display="http://pbs.twimg.com/profile_images/567218174471315458/ARtHwro8_normal.jpeg"/>
    <hyperlink ref="V43" r:id="rId57" display="http://pbs.twimg.com/profile_images/1137089576911167488/Y6P3jU5Y_normal.png"/>
    <hyperlink ref="V44" r:id="rId58" display="http://pbs.twimg.com/profile_images/1074509740330364929/q-Q5gG-Y_normal.jpg"/>
    <hyperlink ref="V45" r:id="rId59" display="http://abs.twimg.com/sticky/default_profile_images/default_profile_normal.png"/>
    <hyperlink ref="V46" r:id="rId60" display="http://pbs.twimg.com/profile_images/1131358251130478593/pAfdHII1_normal.jpg"/>
    <hyperlink ref="V47" r:id="rId61" display="http://pbs.twimg.com/profile_images/636639515885629444/n_onQSXB_normal.jpg"/>
    <hyperlink ref="V48" r:id="rId62" display="https://pbs.twimg.com/media/EGVfvtcW4AAjWth.jpg"/>
    <hyperlink ref="V49" r:id="rId63" display="http://pbs.twimg.com/profile_images/1180787606663159808/w0rOVpfh_normal.jpg"/>
    <hyperlink ref="V50" r:id="rId64" display="http://pbs.twimg.com/profile_images/872690454369796096/f8iHNMLZ_normal.jpg"/>
    <hyperlink ref="V51" r:id="rId65" display="http://pbs.twimg.com/profile_images/1124780571631280135/vzV4AOKq_normal.jpg"/>
    <hyperlink ref="V52" r:id="rId66" display="http://pbs.twimg.com/profile_images/1150727240763633667/QO5k_V61_normal.jpg"/>
    <hyperlink ref="V53" r:id="rId67" display="http://pbs.twimg.com/profile_images/1150727240763633667/QO5k_V61_normal.jpg"/>
    <hyperlink ref="V54" r:id="rId68" display="http://pbs.twimg.com/profile_images/1150727240763633667/QO5k_V61_normal.jpg"/>
    <hyperlink ref="V55" r:id="rId69" display="http://pbs.twimg.com/profile_images/1057809236200247301/xu6asBj4_normal.jpg"/>
    <hyperlink ref="V56" r:id="rId70" display="http://pbs.twimg.com/profile_images/1122272721407283200/rwx3PKGh_normal.jpg"/>
    <hyperlink ref="V57" r:id="rId71" display="http://pbs.twimg.com/profile_images/1181010960120713216/AOVWBzVi_normal.jpg"/>
    <hyperlink ref="V58" r:id="rId72" display="http://pbs.twimg.com/profile_images/1181010960120713216/AOVWBzVi_normal.jpg"/>
    <hyperlink ref="V59" r:id="rId73" display="http://pbs.twimg.com/profile_images/1144052487667634177/ik4F8eus_normal.png"/>
    <hyperlink ref="V60" r:id="rId74" display="http://pbs.twimg.com/profile_images/893644646982856705/ur0MRoaU_normal.jpg"/>
    <hyperlink ref="V61" r:id="rId75" display="http://pbs.twimg.com/profile_images/893644646982856705/ur0MRoaU_normal.jpg"/>
    <hyperlink ref="V62" r:id="rId76" display="http://pbs.twimg.com/profile_images/1166117861854785537/HaAiGmP2_normal.jpg"/>
    <hyperlink ref="V63" r:id="rId77" display="http://pbs.twimg.com/profile_images/1149862773909872641/uwt-7aS3_normal.png"/>
    <hyperlink ref="V64" r:id="rId78" display="http://pbs.twimg.com/profile_images/1149862773909872641/uwt-7aS3_normal.png"/>
    <hyperlink ref="V65" r:id="rId79" display="http://pbs.twimg.com/profile_images/1149862773909872641/uwt-7aS3_normal.png"/>
    <hyperlink ref="V66" r:id="rId80" display="http://pbs.twimg.com/profile_images/1062486511051071489/9prTqD-k_normal.jpg"/>
    <hyperlink ref="V67" r:id="rId81" display="http://pbs.twimg.com/profile_images/1163905033332805632/PQSeASmT_normal.jpg"/>
    <hyperlink ref="V68" r:id="rId82" display="http://pbs.twimg.com/profile_images/1179815232472059904/LnRdUR5F_normal.png"/>
    <hyperlink ref="V69" r:id="rId83" display="http://pbs.twimg.com/profile_images/1124023326656143360/CLS8o_jq_normal.jpg"/>
    <hyperlink ref="V70" r:id="rId84" display="http://pbs.twimg.com/profile_images/1175519158970257409/cS5DbgWJ_normal.jpg"/>
    <hyperlink ref="V71" r:id="rId85" display="http://pbs.twimg.com/profile_images/1099435842999857152/Oih8vzQ4_normal.png"/>
    <hyperlink ref="V72" r:id="rId86" display="http://pbs.twimg.com/profile_images/1180949155381952512/oJLXAqax_normal.jpg"/>
    <hyperlink ref="V73" r:id="rId87" display="http://pbs.twimg.com/profile_images/1103458295149486081/lD8E0o5U_normal.jpg"/>
    <hyperlink ref="V74" r:id="rId88" display="http://pbs.twimg.com/profile_images/540612605111705601/j-zRT017_normal.jpeg"/>
    <hyperlink ref="V75" r:id="rId89" display="http://pbs.twimg.com/profile_images/1109818728152215552/-SyJ6zAG_normal.png"/>
    <hyperlink ref="V76" r:id="rId90" display="http://pbs.twimg.com/profile_images/1157452111900303360/9LHqBGuh_normal.jpg"/>
    <hyperlink ref="V77" r:id="rId91" display="http://pbs.twimg.com/profile_images/1095176099066245120/w7NpPKkN_normal.jpg"/>
    <hyperlink ref="V78" r:id="rId92" display="http://pbs.twimg.com/profile_images/1095176099066245120/w7NpPKkN_normal.jpg"/>
    <hyperlink ref="V79" r:id="rId93" display="http://pbs.twimg.com/profile_images/1095176099066245120/w7NpPKkN_normal.jpg"/>
    <hyperlink ref="V80" r:id="rId94" display="http://pbs.twimg.com/profile_images/1181544809049272320/WrHLyTsB_normal.jpg"/>
    <hyperlink ref="V81" r:id="rId95" display="http://pbs.twimg.com/profile_images/1179254699578580994/6iKoHCUI_normal.jpg"/>
    <hyperlink ref="V82" r:id="rId96" display="http://pbs.twimg.com/profile_images/1061982720119762945/1PBHcQs9_normal.jpg"/>
    <hyperlink ref="V83" r:id="rId97" display="http://pbs.twimg.com/profile_images/1058226559058829312/d4vJ76QL_normal.jpg"/>
    <hyperlink ref="V84" r:id="rId98" display="http://pbs.twimg.com/profile_images/1152259142536650754/bA7ZGnDu_normal.jpg"/>
    <hyperlink ref="V85" r:id="rId99" display="http://pbs.twimg.com/profile_images/780674137266196480/huULQvJB_normal.jpg"/>
    <hyperlink ref="V86" r:id="rId100" display="http://pbs.twimg.com/profile_images/111945955/leandro_new_normal.jpg"/>
    <hyperlink ref="V87" r:id="rId101" display="http://pbs.twimg.com/profile_images/1180496766652882944/c4bHWv4D_normal.jpg"/>
    <hyperlink ref="V88" r:id="rId102" display="http://pbs.twimg.com/profile_images/1155681860783132672/tjabAcZ0_normal.jpg"/>
    <hyperlink ref="V89" r:id="rId103" display="http://pbs.twimg.com/profile_images/1043709843792523264/VkKwnHHa_normal.jpg"/>
    <hyperlink ref="V90" r:id="rId104" display="http://pbs.twimg.com/profile_images/1043709843792523264/VkKwnHHa_normal.jpg"/>
    <hyperlink ref="V91" r:id="rId105" display="http://pbs.twimg.com/profile_images/1143253246036905985/z9HiNBKZ_normal.png"/>
    <hyperlink ref="Z3" r:id="rId106" display="https://twitter.com/atomicsyzygy/status/1179980529581481984"/>
    <hyperlink ref="Z4" r:id="rId107" display="https://twitter.com/atomicsyzygy/status/1179980529581481984"/>
    <hyperlink ref="Z5" r:id="rId108" display="https://twitter.com/atomicsyzygy/status/1179980529581481984"/>
    <hyperlink ref="Z6" r:id="rId109" display="https://twitter.com/atomicsyzygy/status/1179980529581481984"/>
    <hyperlink ref="Z7" r:id="rId110" display="https://twitter.com/iradiotube/status/1180130121807585282"/>
    <hyperlink ref="Z8" r:id="rId111" display="https://twitter.com/alexprice0/status/1180130183925440512"/>
    <hyperlink ref="Z9" r:id="rId112" display="https://twitter.com/cerbb88/status/1180138216470597632"/>
    <hyperlink ref="Z10" r:id="rId113" display="https://twitter.com/cerbb88/status/1180138216470597632"/>
    <hyperlink ref="Z11" r:id="rId114" display="https://twitter.com/cerbb88/status/1180138216470597632"/>
    <hyperlink ref="Z12" r:id="rId115" display="https://twitter.com/cerbb88/status/1180138216470597632"/>
    <hyperlink ref="Z13" r:id="rId116" display="https://twitter.com/cerbb88/status/1180138216470597632"/>
    <hyperlink ref="Z14" r:id="rId117" display="https://twitter.com/adrparsons/status/1180156865390379010"/>
    <hyperlink ref="Z15" r:id="rId118" display="https://twitter.com/sunjay_kelkar/status/1180230744607789058"/>
    <hyperlink ref="Z16" r:id="rId119" display="https://twitter.com/occupysac247/status/1180289299058761728"/>
    <hyperlink ref="Z17" r:id="rId120" display="https://twitter.com/whale_eat_squid/status/1180538255751577600"/>
    <hyperlink ref="Z18" r:id="rId121" display="https://twitter.com/whale_eat_squid/status/1180538255751577600"/>
    <hyperlink ref="Z19" r:id="rId122" display="https://twitter.com/samasmith23/status/1180682995990183937"/>
    <hyperlink ref="Z20" r:id="rId123" display="https://twitter.com/cybil63169431/status/1180791201550626817"/>
    <hyperlink ref="Z21" r:id="rId124" display="https://twitter.com/cybil63169431/status/1180791201550626817"/>
    <hyperlink ref="Z22" r:id="rId125" display="https://twitter.com/cybil63169431/status/1180791201550626817"/>
    <hyperlink ref="Z23" r:id="rId126" display="https://twitter.com/jrshepard90/status/1180820420922093568"/>
    <hyperlink ref="Z24" r:id="rId127" display="https://twitter.com/cecycorrea/status/1180880580206043137"/>
    <hyperlink ref="Z25" r:id="rId128" display="https://twitter.com/cecycorrea/status/1180880580206043137"/>
    <hyperlink ref="Z26" r:id="rId129" display="https://twitter.com/littlebee88/status/1181082801967374337"/>
    <hyperlink ref="Z27" r:id="rId130" display="https://twitter.com/jemimag/status/1181192676831633408"/>
    <hyperlink ref="Z28" r:id="rId131" display="https://twitter.com/realfoxd/status/1181235994151899136"/>
    <hyperlink ref="Z29" r:id="rId132" display="https://twitter.com/realfoxd/status/1181235994151899136"/>
    <hyperlink ref="Z30" r:id="rId133" display="https://twitter.com/realfoxd/status/1181235994151899136"/>
    <hyperlink ref="Z31" r:id="rId134" display="https://twitter.com/realfoxd/status/1181235994151899136"/>
    <hyperlink ref="Z32" r:id="rId135" display="https://twitter.com/ritzonthewar/status/1181340409957617664"/>
    <hyperlink ref="Z33" r:id="rId136" display="https://twitter.com/testefy_hd/status/1181340468757454849"/>
    <hyperlink ref="Z34" r:id="rId137" display="https://twitter.com/sheaffer117/status/1181341404330508290"/>
    <hyperlink ref="Z35" r:id="rId138" display="https://twitter.com/dudetheangerbu1/status/1181341976983199749"/>
    <hyperlink ref="Z36" r:id="rId139" display="https://twitter.com/grimisus1978/status/1181342782675308544"/>
    <hyperlink ref="Z37" r:id="rId140" display="https://twitter.com/raptorias/status/1181344276774637570"/>
    <hyperlink ref="Z38" r:id="rId141" display="https://twitter.com/miguelzig/status/1181344960706048000"/>
    <hyperlink ref="Z39" r:id="rId142" display="https://twitter.com/gamerscion/status/1181345502392180736"/>
    <hyperlink ref="Z40" r:id="rId143" display="https://twitter.com/animeknight99/status/1181349218201591808"/>
    <hyperlink ref="Z41" r:id="rId144" display="https://twitter.com/bubbles_gt/status/1181349854167097344"/>
    <hyperlink ref="Z42" r:id="rId145" display="https://twitter.com/blaugast/status/1181351553812316162"/>
    <hyperlink ref="Z43" r:id="rId146" display="https://twitter.com/adamo55f/status/1181357959693111296"/>
    <hyperlink ref="Z44" r:id="rId147" display="https://twitter.com/eduardogeneva/status/1181372033453740033"/>
    <hyperlink ref="Z45" r:id="rId148" display="https://twitter.com/firemaste13579/status/1181375250166091777"/>
    <hyperlink ref="Z46" r:id="rId149" display="https://twitter.com/steevisms/status/1181391611479150594"/>
    <hyperlink ref="Z47" r:id="rId150" display="https://twitter.com/hockeyspaz62/status/1181422819579715585"/>
    <hyperlink ref="Z48" r:id="rId151" display="https://twitter.com/dragnetizen/status/1181455759697166337"/>
    <hyperlink ref="Z49" r:id="rId152" display="https://twitter.com/lucifermartyr/status/1181471672702050306"/>
    <hyperlink ref="Z50" r:id="rId153" display="https://twitter.com/thekomradtom/status/1181517652361129989"/>
    <hyperlink ref="Z51" r:id="rId154" display="https://twitter.com/raislergaming/status/1181548337239068672"/>
    <hyperlink ref="Z52" r:id="rId155" display="https://twitter.com/whitney_skip/status/1181588520525152257"/>
    <hyperlink ref="Z53" r:id="rId156" display="https://twitter.com/whitney_skip/status/1181588520525152257"/>
    <hyperlink ref="Z54" r:id="rId157" display="https://twitter.com/whitney_skip/status/1181588520525152257"/>
    <hyperlink ref="Z55" r:id="rId158" display="https://twitter.com/thequartering/status/1181340329267609600"/>
    <hyperlink ref="Z56" r:id="rId159" display="https://twitter.com/nathanknox19/status/1181598740718739457"/>
    <hyperlink ref="Z57" r:id="rId160" display="https://twitter.com/eriatarrka/status/1181744614635692032"/>
    <hyperlink ref="Z58" r:id="rId161" display="https://twitter.com/eriatarrka/status/1181744614635692032"/>
    <hyperlink ref="Z59" r:id="rId162" display="https://twitter.com/jetterella/status/1181835833193578497"/>
    <hyperlink ref="Z60" r:id="rId163" display="https://twitter.com/mrdax30/status/1181981643856400389"/>
    <hyperlink ref="Z61" r:id="rId164" display="https://twitter.com/mrdax30/status/1181981643856400389"/>
    <hyperlink ref="Z62" r:id="rId165" display="https://twitter.com/ursulams13/status/1182012649925746689"/>
    <hyperlink ref="Z63" r:id="rId166" display="https://twitter.com/allenzhu88/status/1182175799727681536"/>
    <hyperlink ref="Z64" r:id="rId167" display="https://twitter.com/allenzhu88/status/1182175799727681536"/>
    <hyperlink ref="Z65" r:id="rId168" display="https://twitter.com/allenzhu88/status/1182175799727681536"/>
    <hyperlink ref="Z66" r:id="rId169" display="https://twitter.com/nikos_17/status/1182647734702084096"/>
    <hyperlink ref="Z67" r:id="rId170" display="https://twitter.com/lizardunicorn/status/1182652094354018304"/>
    <hyperlink ref="Z68" r:id="rId171" display="https://twitter.com/rlivre/status/1182750176991162368"/>
    <hyperlink ref="Z69" r:id="rId172" display="https://twitter.com/dnascim78/status/1182751910341857280"/>
    <hyperlink ref="Z70" r:id="rId173" display="https://twitter.com/bahmiguel/status/1182752028780576773"/>
    <hyperlink ref="Z71" r:id="rId174" display="https://twitter.com/mdalessandrorj/status/1182752557682311169"/>
    <hyperlink ref="Z72" r:id="rId175" display="https://twitter.com/_kawen/status/1182752845889789958"/>
    <hyperlink ref="Z73" r:id="rId176" display="https://twitter.com/doublekillx/status/1182759938793398278"/>
    <hyperlink ref="Z74" r:id="rId177" display="https://twitter.com/dan_s_reis/status/1182762104480243713"/>
    <hyperlink ref="Z75" r:id="rId178" display="https://twitter.com/jenega43/status/1182765210303639557"/>
    <hyperlink ref="Z76" r:id="rId179" display="https://twitter.com/mauricelacerda/status/1182765753667330050"/>
    <hyperlink ref="Z77" r:id="rId180" display="https://twitter.com/augustakaiserin/status/1182768474675916802"/>
    <hyperlink ref="Z78" r:id="rId181" display="https://twitter.com/augustakaiserin/status/1182768474675916802"/>
    <hyperlink ref="Z79" r:id="rId182" display="https://twitter.com/augustakaiserin/status/1182768474675916802"/>
    <hyperlink ref="Z80" r:id="rId183" display="https://twitter.com/_matiassoares/status/1182771852655124480"/>
    <hyperlink ref="Z81" r:id="rId184" display="https://twitter.com/bicicreta/status/1182773638107451392"/>
    <hyperlink ref="Z82" r:id="rId185" display="https://twitter.com/bruno_olivera13/status/1182799240579485697"/>
    <hyperlink ref="Z83" r:id="rId186" display="https://twitter.com/odio_nao/status/1182800122473783297"/>
    <hyperlink ref="Z84" r:id="rId187" display="https://twitter.com/jarodkral/status/1182851834395971586"/>
    <hyperlink ref="Z85" r:id="rId188" display="https://twitter.com/nrthms1/status/1182862878241710081"/>
    <hyperlink ref="Z86" r:id="rId189" display="https://twitter.com/greatthorn/status/1182972605134974976"/>
    <hyperlink ref="Z87" r:id="rId190" display="https://twitter.com/nomelouco33/status/1182750078815166465"/>
    <hyperlink ref="Z88" r:id="rId191" display="https://twitter.com/cosmicbrave/status/1183080603421331456"/>
    <hyperlink ref="Z89" r:id="rId192" display="https://twitter.com/melloniesorens1/status/1183198266860507137"/>
    <hyperlink ref="Z90" r:id="rId193" display="https://twitter.com/melloniesorens1/status/1183198266860507137"/>
    <hyperlink ref="Z91" r:id="rId194" display="https://twitter.com/porcosucks/status/1183232732312137729"/>
  </hyperlinks>
  <printOptions/>
  <pageMargins left="0.7" right="0.7" top="0.75" bottom="0.75" header="0.3" footer="0.3"/>
  <pageSetup horizontalDpi="600" verticalDpi="600" orientation="portrait" r:id="rId198"/>
  <legacyDrawing r:id="rId196"/>
  <tableParts>
    <tablePart r:id="rId1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1818</v>
      </c>
      <c r="B1" s="13" t="s">
        <v>1819</v>
      </c>
      <c r="C1" s="13" t="s">
        <v>1812</v>
      </c>
      <c r="D1" s="13" t="s">
        <v>1813</v>
      </c>
      <c r="E1" s="13" t="s">
        <v>1820</v>
      </c>
      <c r="F1" s="13" t="s">
        <v>144</v>
      </c>
      <c r="G1" s="13" t="s">
        <v>1821</v>
      </c>
      <c r="H1" s="13" t="s">
        <v>1822</v>
      </c>
      <c r="I1" s="13" t="s">
        <v>1823</v>
      </c>
      <c r="J1" s="13" t="s">
        <v>1824</v>
      </c>
      <c r="K1" s="13" t="s">
        <v>1825</v>
      </c>
      <c r="L1" s="13" t="s">
        <v>1826</v>
      </c>
    </row>
    <row r="2" spans="1:12" ht="15">
      <c r="A2" s="86" t="s">
        <v>1524</v>
      </c>
      <c r="B2" s="86" t="s">
        <v>1523</v>
      </c>
      <c r="C2" s="86">
        <v>88</v>
      </c>
      <c r="D2" s="121">
        <v>0</v>
      </c>
      <c r="E2" s="121">
        <v>1.1725474876336854</v>
      </c>
      <c r="F2" s="86" t="s">
        <v>1814</v>
      </c>
      <c r="G2" s="86" t="b">
        <v>0</v>
      </c>
      <c r="H2" s="86" t="b">
        <v>0</v>
      </c>
      <c r="I2" s="86" t="b">
        <v>0</v>
      </c>
      <c r="J2" s="86" t="b">
        <v>1</v>
      </c>
      <c r="K2" s="86" t="b">
        <v>0</v>
      </c>
      <c r="L2" s="86" t="b">
        <v>0</v>
      </c>
    </row>
    <row r="3" spans="1:12" ht="15">
      <c r="A3" s="86" t="s">
        <v>1528</v>
      </c>
      <c r="B3" s="86" t="s">
        <v>1529</v>
      </c>
      <c r="C3" s="86">
        <v>21</v>
      </c>
      <c r="D3" s="121">
        <v>0.006287668547240782</v>
      </c>
      <c r="E3" s="121">
        <v>1.8805413926592807</v>
      </c>
      <c r="F3" s="86" t="s">
        <v>1814</v>
      </c>
      <c r="G3" s="86" t="b">
        <v>0</v>
      </c>
      <c r="H3" s="86" t="b">
        <v>0</v>
      </c>
      <c r="I3" s="86" t="b">
        <v>0</v>
      </c>
      <c r="J3" s="86" t="b">
        <v>0</v>
      </c>
      <c r="K3" s="86" t="b">
        <v>0</v>
      </c>
      <c r="L3" s="86" t="b">
        <v>0</v>
      </c>
    </row>
    <row r="4" spans="1:12" ht="15">
      <c r="A4" s="86" t="s">
        <v>1529</v>
      </c>
      <c r="B4" s="86" t="s">
        <v>1530</v>
      </c>
      <c r="C4" s="86">
        <v>21</v>
      </c>
      <c r="D4" s="121">
        <v>0.006287668547240782</v>
      </c>
      <c r="E4" s="121">
        <v>1.8805413926592807</v>
      </c>
      <c r="F4" s="86" t="s">
        <v>1814</v>
      </c>
      <c r="G4" s="86" t="b">
        <v>0</v>
      </c>
      <c r="H4" s="86" t="b">
        <v>0</v>
      </c>
      <c r="I4" s="86" t="b">
        <v>0</v>
      </c>
      <c r="J4" s="86" t="b">
        <v>0</v>
      </c>
      <c r="K4" s="86" t="b">
        <v>1</v>
      </c>
      <c r="L4" s="86" t="b">
        <v>0</v>
      </c>
    </row>
    <row r="5" spans="1:12" ht="15">
      <c r="A5" s="86" t="s">
        <v>1530</v>
      </c>
      <c r="B5" s="86" t="s">
        <v>1531</v>
      </c>
      <c r="C5" s="86">
        <v>21</v>
      </c>
      <c r="D5" s="121">
        <v>0.006287668547240782</v>
      </c>
      <c r="E5" s="121">
        <v>1.8805413926592807</v>
      </c>
      <c r="F5" s="86" t="s">
        <v>1814</v>
      </c>
      <c r="G5" s="86" t="b">
        <v>0</v>
      </c>
      <c r="H5" s="86" t="b">
        <v>1</v>
      </c>
      <c r="I5" s="86" t="b">
        <v>0</v>
      </c>
      <c r="J5" s="86" t="b">
        <v>0</v>
      </c>
      <c r="K5" s="86" t="b">
        <v>0</v>
      </c>
      <c r="L5" s="86" t="b">
        <v>0</v>
      </c>
    </row>
    <row r="6" spans="1:12" ht="15">
      <c r="A6" s="86" t="s">
        <v>1531</v>
      </c>
      <c r="B6" s="86" t="s">
        <v>1532</v>
      </c>
      <c r="C6" s="86">
        <v>21</v>
      </c>
      <c r="D6" s="121">
        <v>0.006287668547240782</v>
      </c>
      <c r="E6" s="121">
        <v>1.8805413926592807</v>
      </c>
      <c r="F6" s="86" t="s">
        <v>1814</v>
      </c>
      <c r="G6" s="86" t="b">
        <v>0</v>
      </c>
      <c r="H6" s="86" t="b">
        <v>0</v>
      </c>
      <c r="I6" s="86" t="b">
        <v>0</v>
      </c>
      <c r="J6" s="86" t="b">
        <v>0</v>
      </c>
      <c r="K6" s="86" t="b">
        <v>0</v>
      </c>
      <c r="L6" s="86" t="b">
        <v>0</v>
      </c>
    </row>
    <row r="7" spans="1:12" ht="15">
      <c r="A7" s="86" t="s">
        <v>1532</v>
      </c>
      <c r="B7" s="86" t="s">
        <v>1533</v>
      </c>
      <c r="C7" s="86">
        <v>21</v>
      </c>
      <c r="D7" s="121">
        <v>0.006287668547240782</v>
      </c>
      <c r="E7" s="121">
        <v>1.8805413926592807</v>
      </c>
      <c r="F7" s="86" t="s">
        <v>1814</v>
      </c>
      <c r="G7" s="86" t="b">
        <v>0</v>
      </c>
      <c r="H7" s="86" t="b">
        <v>0</v>
      </c>
      <c r="I7" s="86" t="b">
        <v>0</v>
      </c>
      <c r="J7" s="86" t="b">
        <v>0</v>
      </c>
      <c r="K7" s="86" t="b">
        <v>0</v>
      </c>
      <c r="L7" s="86" t="b">
        <v>0</v>
      </c>
    </row>
    <row r="8" spans="1:12" ht="15">
      <c r="A8" s="86" t="s">
        <v>1533</v>
      </c>
      <c r="B8" s="86" t="s">
        <v>1534</v>
      </c>
      <c r="C8" s="86">
        <v>21</v>
      </c>
      <c r="D8" s="121">
        <v>0.006287668547240782</v>
      </c>
      <c r="E8" s="121">
        <v>1.8805413926592807</v>
      </c>
      <c r="F8" s="86" t="s">
        <v>1814</v>
      </c>
      <c r="G8" s="86" t="b">
        <v>0</v>
      </c>
      <c r="H8" s="86" t="b">
        <v>0</v>
      </c>
      <c r="I8" s="86" t="b">
        <v>0</v>
      </c>
      <c r="J8" s="86" t="b">
        <v>0</v>
      </c>
      <c r="K8" s="86" t="b">
        <v>0</v>
      </c>
      <c r="L8" s="86" t="b">
        <v>0</v>
      </c>
    </row>
    <row r="9" spans="1:12" ht="15">
      <c r="A9" s="86" t="s">
        <v>1534</v>
      </c>
      <c r="B9" s="86" t="s">
        <v>1535</v>
      </c>
      <c r="C9" s="86">
        <v>21</v>
      </c>
      <c r="D9" s="121">
        <v>0.006287668547240782</v>
      </c>
      <c r="E9" s="121">
        <v>1.8805413926592807</v>
      </c>
      <c r="F9" s="86" t="s">
        <v>1814</v>
      </c>
      <c r="G9" s="86" t="b">
        <v>0</v>
      </c>
      <c r="H9" s="86" t="b">
        <v>0</v>
      </c>
      <c r="I9" s="86" t="b">
        <v>0</v>
      </c>
      <c r="J9" s="86" t="b">
        <v>0</v>
      </c>
      <c r="K9" s="86" t="b">
        <v>0</v>
      </c>
      <c r="L9" s="86" t="b">
        <v>0</v>
      </c>
    </row>
    <row r="10" spans="1:12" ht="15">
      <c r="A10" s="86" t="s">
        <v>1535</v>
      </c>
      <c r="B10" s="86" t="s">
        <v>1756</v>
      </c>
      <c r="C10" s="86">
        <v>21</v>
      </c>
      <c r="D10" s="121">
        <v>0.006287668547240782</v>
      </c>
      <c r="E10" s="121">
        <v>1.8805413926592807</v>
      </c>
      <c r="F10" s="86" t="s">
        <v>1814</v>
      </c>
      <c r="G10" s="86" t="b">
        <v>0</v>
      </c>
      <c r="H10" s="86" t="b">
        <v>0</v>
      </c>
      <c r="I10" s="86" t="b">
        <v>0</v>
      </c>
      <c r="J10" s="86" t="b">
        <v>0</v>
      </c>
      <c r="K10" s="86" t="b">
        <v>0</v>
      </c>
      <c r="L10" s="86" t="b">
        <v>0</v>
      </c>
    </row>
    <row r="11" spans="1:12" ht="15">
      <c r="A11" s="86" t="s">
        <v>1756</v>
      </c>
      <c r="B11" s="86" t="s">
        <v>1757</v>
      </c>
      <c r="C11" s="86">
        <v>21</v>
      </c>
      <c r="D11" s="121">
        <v>0.006287668547240782</v>
      </c>
      <c r="E11" s="121">
        <v>1.8805413926592807</v>
      </c>
      <c r="F11" s="86" t="s">
        <v>1814</v>
      </c>
      <c r="G11" s="86" t="b">
        <v>0</v>
      </c>
      <c r="H11" s="86" t="b">
        <v>0</v>
      </c>
      <c r="I11" s="86" t="b">
        <v>0</v>
      </c>
      <c r="J11" s="86" t="b">
        <v>0</v>
      </c>
      <c r="K11" s="86" t="b">
        <v>0</v>
      </c>
      <c r="L11" s="86" t="b">
        <v>0</v>
      </c>
    </row>
    <row r="12" spans="1:12" ht="15">
      <c r="A12" s="86" t="s">
        <v>1757</v>
      </c>
      <c r="B12" s="86" t="s">
        <v>1758</v>
      </c>
      <c r="C12" s="86">
        <v>21</v>
      </c>
      <c r="D12" s="121">
        <v>0.006287668547240782</v>
      </c>
      <c r="E12" s="121">
        <v>1.8805413926592807</v>
      </c>
      <c r="F12" s="86" t="s">
        <v>1814</v>
      </c>
      <c r="G12" s="86" t="b">
        <v>0</v>
      </c>
      <c r="H12" s="86" t="b">
        <v>0</v>
      </c>
      <c r="I12" s="86" t="b">
        <v>0</v>
      </c>
      <c r="J12" s="86" t="b">
        <v>0</v>
      </c>
      <c r="K12" s="86" t="b">
        <v>0</v>
      </c>
      <c r="L12" s="86" t="b">
        <v>0</v>
      </c>
    </row>
    <row r="13" spans="1:12" ht="15">
      <c r="A13" s="86" t="s">
        <v>1758</v>
      </c>
      <c r="B13" s="86" t="s">
        <v>1759</v>
      </c>
      <c r="C13" s="86">
        <v>21</v>
      </c>
      <c r="D13" s="121">
        <v>0.006287668547240782</v>
      </c>
      <c r="E13" s="121">
        <v>1.8805413926592807</v>
      </c>
      <c r="F13" s="86" t="s">
        <v>1814</v>
      </c>
      <c r="G13" s="86" t="b">
        <v>0</v>
      </c>
      <c r="H13" s="86" t="b">
        <v>0</v>
      </c>
      <c r="I13" s="86" t="b">
        <v>0</v>
      </c>
      <c r="J13" s="86" t="b">
        <v>0</v>
      </c>
      <c r="K13" s="86" t="b">
        <v>0</v>
      </c>
      <c r="L13" s="86" t="b">
        <v>0</v>
      </c>
    </row>
    <row r="14" spans="1:12" ht="15">
      <c r="A14" s="86" t="s">
        <v>1759</v>
      </c>
      <c r="B14" s="86" t="s">
        <v>1524</v>
      </c>
      <c r="C14" s="86">
        <v>21</v>
      </c>
      <c r="D14" s="121">
        <v>0.006287668547240782</v>
      </c>
      <c r="E14" s="121">
        <v>1.2582780152430313</v>
      </c>
      <c r="F14" s="86" t="s">
        <v>1814</v>
      </c>
      <c r="G14" s="86" t="b">
        <v>0</v>
      </c>
      <c r="H14" s="86" t="b">
        <v>0</v>
      </c>
      <c r="I14" s="86" t="b">
        <v>0</v>
      </c>
      <c r="J14" s="86" t="b">
        <v>0</v>
      </c>
      <c r="K14" s="86" t="b">
        <v>0</v>
      </c>
      <c r="L14" s="86" t="b">
        <v>0</v>
      </c>
    </row>
    <row r="15" spans="1:12" ht="15">
      <c r="A15" s="86" t="s">
        <v>1523</v>
      </c>
      <c r="B15" s="86" t="s">
        <v>1752</v>
      </c>
      <c r="C15" s="86">
        <v>21</v>
      </c>
      <c r="D15" s="121">
        <v>0.006287668547240782</v>
      </c>
      <c r="E15" s="121">
        <v>1.1739571295429954</v>
      </c>
      <c r="F15" s="86" t="s">
        <v>1814</v>
      </c>
      <c r="G15" s="86" t="b">
        <v>1</v>
      </c>
      <c r="H15" s="86" t="b">
        <v>0</v>
      </c>
      <c r="I15" s="86" t="b">
        <v>0</v>
      </c>
      <c r="J15" s="86" t="b">
        <v>0</v>
      </c>
      <c r="K15" s="86" t="b">
        <v>1</v>
      </c>
      <c r="L15" s="86" t="b">
        <v>0</v>
      </c>
    </row>
    <row r="16" spans="1:12" ht="15">
      <c r="A16" s="86" t="s">
        <v>1752</v>
      </c>
      <c r="B16" s="86" t="s">
        <v>1760</v>
      </c>
      <c r="C16" s="86">
        <v>21</v>
      </c>
      <c r="D16" s="121">
        <v>0.006287668547240782</v>
      </c>
      <c r="E16" s="121">
        <v>1.8603380065709938</v>
      </c>
      <c r="F16" s="86" t="s">
        <v>1814</v>
      </c>
      <c r="G16" s="86" t="b">
        <v>0</v>
      </c>
      <c r="H16" s="86" t="b">
        <v>1</v>
      </c>
      <c r="I16" s="86" t="b">
        <v>0</v>
      </c>
      <c r="J16" s="86" t="b">
        <v>0</v>
      </c>
      <c r="K16" s="86" t="b">
        <v>0</v>
      </c>
      <c r="L16" s="86" t="b">
        <v>0</v>
      </c>
    </row>
    <row r="17" spans="1:12" ht="15">
      <c r="A17" s="86" t="s">
        <v>1760</v>
      </c>
      <c r="B17" s="86" t="s">
        <v>299</v>
      </c>
      <c r="C17" s="86">
        <v>21</v>
      </c>
      <c r="D17" s="121">
        <v>0.006287668547240782</v>
      </c>
      <c r="E17" s="121">
        <v>1.462397997898956</v>
      </c>
      <c r="F17" s="86" t="s">
        <v>1814</v>
      </c>
      <c r="G17" s="86" t="b">
        <v>0</v>
      </c>
      <c r="H17" s="86" t="b">
        <v>0</v>
      </c>
      <c r="I17" s="86" t="b">
        <v>0</v>
      </c>
      <c r="J17" s="86" t="b">
        <v>0</v>
      </c>
      <c r="K17" s="86" t="b">
        <v>0</v>
      </c>
      <c r="L17" s="86" t="b">
        <v>0</v>
      </c>
    </row>
    <row r="18" spans="1:12" ht="15">
      <c r="A18" s="86" t="s">
        <v>299</v>
      </c>
      <c r="B18" s="86" t="s">
        <v>1550</v>
      </c>
      <c r="C18" s="86">
        <v>21</v>
      </c>
      <c r="D18" s="121">
        <v>0.006287668547240782</v>
      </c>
      <c r="E18" s="121">
        <v>1.407377290437035</v>
      </c>
      <c r="F18" s="86" t="s">
        <v>1814</v>
      </c>
      <c r="G18" s="86" t="b">
        <v>0</v>
      </c>
      <c r="H18" s="86" t="b">
        <v>0</v>
      </c>
      <c r="I18" s="86" t="b">
        <v>0</v>
      </c>
      <c r="J18" s="86" t="b">
        <v>0</v>
      </c>
      <c r="K18" s="86" t="b">
        <v>0</v>
      </c>
      <c r="L18" s="86" t="b">
        <v>0</v>
      </c>
    </row>
    <row r="19" spans="1:12" ht="15">
      <c r="A19" s="86" t="s">
        <v>1550</v>
      </c>
      <c r="B19" s="86" t="s">
        <v>1753</v>
      </c>
      <c r="C19" s="86">
        <v>21</v>
      </c>
      <c r="D19" s="121">
        <v>0.006287668547240782</v>
      </c>
      <c r="E19" s="121">
        <v>1.82082946528732</v>
      </c>
      <c r="F19" s="86" t="s">
        <v>1814</v>
      </c>
      <c r="G19" s="86" t="b">
        <v>0</v>
      </c>
      <c r="H19" s="86" t="b">
        <v>0</v>
      </c>
      <c r="I19" s="86" t="b">
        <v>0</v>
      </c>
      <c r="J19" s="86" t="b">
        <v>0</v>
      </c>
      <c r="K19" s="86" t="b">
        <v>0</v>
      </c>
      <c r="L19" s="86" t="b">
        <v>0</v>
      </c>
    </row>
    <row r="20" spans="1:12" ht="15">
      <c r="A20" s="86" t="s">
        <v>1753</v>
      </c>
      <c r="B20" s="86" t="s">
        <v>1524</v>
      </c>
      <c r="C20" s="86">
        <v>21</v>
      </c>
      <c r="D20" s="121">
        <v>0.006287668547240782</v>
      </c>
      <c r="E20" s="121">
        <v>1.2380746291547444</v>
      </c>
      <c r="F20" s="86" t="s">
        <v>1814</v>
      </c>
      <c r="G20" s="86" t="b">
        <v>0</v>
      </c>
      <c r="H20" s="86" t="b">
        <v>0</v>
      </c>
      <c r="I20" s="86" t="b">
        <v>0</v>
      </c>
      <c r="J20" s="86" t="b">
        <v>0</v>
      </c>
      <c r="K20" s="86" t="b">
        <v>0</v>
      </c>
      <c r="L20" s="86" t="b">
        <v>0</v>
      </c>
    </row>
    <row r="21" spans="1:12" ht="15">
      <c r="A21" s="86" t="s">
        <v>1523</v>
      </c>
      <c r="B21" s="86" t="s">
        <v>1754</v>
      </c>
      <c r="C21" s="86">
        <v>21</v>
      </c>
      <c r="D21" s="121">
        <v>0.006287668547240782</v>
      </c>
      <c r="E21" s="121">
        <v>1.1739571295429954</v>
      </c>
      <c r="F21" s="86" t="s">
        <v>1814</v>
      </c>
      <c r="G21" s="86" t="b">
        <v>1</v>
      </c>
      <c r="H21" s="86" t="b">
        <v>0</v>
      </c>
      <c r="I21" s="86" t="b">
        <v>0</v>
      </c>
      <c r="J21" s="86" t="b">
        <v>0</v>
      </c>
      <c r="K21" s="86" t="b">
        <v>0</v>
      </c>
      <c r="L21" s="86" t="b">
        <v>0</v>
      </c>
    </row>
    <row r="22" spans="1:12" ht="15">
      <c r="A22" s="86" t="s">
        <v>1754</v>
      </c>
      <c r="B22" s="86" t="s">
        <v>1761</v>
      </c>
      <c r="C22" s="86">
        <v>21</v>
      </c>
      <c r="D22" s="121">
        <v>0.006287668547240782</v>
      </c>
      <c r="E22" s="121">
        <v>1.8603380065709938</v>
      </c>
      <c r="F22" s="86" t="s">
        <v>1814</v>
      </c>
      <c r="G22" s="86" t="b">
        <v>0</v>
      </c>
      <c r="H22" s="86" t="b">
        <v>0</v>
      </c>
      <c r="I22" s="86" t="b">
        <v>0</v>
      </c>
      <c r="J22" s="86" t="b">
        <v>0</v>
      </c>
      <c r="K22" s="86" t="b">
        <v>0</v>
      </c>
      <c r="L22" s="86" t="b">
        <v>0</v>
      </c>
    </row>
    <row r="23" spans="1:12" ht="15">
      <c r="A23" s="86" t="s">
        <v>1761</v>
      </c>
      <c r="B23" s="86" t="s">
        <v>1762</v>
      </c>
      <c r="C23" s="86">
        <v>21</v>
      </c>
      <c r="D23" s="121">
        <v>0.006287668547240782</v>
      </c>
      <c r="E23" s="121">
        <v>1.8805413926592807</v>
      </c>
      <c r="F23" s="86" t="s">
        <v>1814</v>
      </c>
      <c r="G23" s="86" t="b">
        <v>0</v>
      </c>
      <c r="H23" s="86" t="b">
        <v>0</v>
      </c>
      <c r="I23" s="86" t="b">
        <v>0</v>
      </c>
      <c r="J23" s="86" t="b">
        <v>0</v>
      </c>
      <c r="K23" s="86" t="b">
        <v>0</v>
      </c>
      <c r="L23" s="86" t="b">
        <v>0</v>
      </c>
    </row>
    <row r="24" spans="1:12" ht="15">
      <c r="A24" s="86" t="s">
        <v>1762</v>
      </c>
      <c r="B24" s="86" t="s">
        <v>1755</v>
      </c>
      <c r="C24" s="86">
        <v>21</v>
      </c>
      <c r="D24" s="121">
        <v>0.006287668547240782</v>
      </c>
      <c r="E24" s="121">
        <v>1.8603380065709938</v>
      </c>
      <c r="F24" s="86" t="s">
        <v>1814</v>
      </c>
      <c r="G24" s="86" t="b">
        <v>0</v>
      </c>
      <c r="H24" s="86" t="b">
        <v>0</v>
      </c>
      <c r="I24" s="86" t="b">
        <v>0</v>
      </c>
      <c r="J24" s="86" t="b">
        <v>0</v>
      </c>
      <c r="K24" s="86" t="b">
        <v>0</v>
      </c>
      <c r="L24" s="86" t="b">
        <v>0</v>
      </c>
    </row>
    <row r="25" spans="1:12" ht="15">
      <c r="A25" s="86" t="s">
        <v>1755</v>
      </c>
      <c r="B25" s="86" t="s">
        <v>1560</v>
      </c>
      <c r="C25" s="86">
        <v>21</v>
      </c>
      <c r="D25" s="121">
        <v>0.006287668547240782</v>
      </c>
      <c r="E25" s="121">
        <v>1.802346059593307</v>
      </c>
      <c r="F25" s="86" t="s">
        <v>1814</v>
      </c>
      <c r="G25" s="86" t="b">
        <v>0</v>
      </c>
      <c r="H25" s="86" t="b">
        <v>0</v>
      </c>
      <c r="I25" s="86" t="b">
        <v>0</v>
      </c>
      <c r="J25" s="86" t="b">
        <v>0</v>
      </c>
      <c r="K25" s="86" t="b">
        <v>0</v>
      </c>
      <c r="L25" s="86" t="b">
        <v>0</v>
      </c>
    </row>
    <row r="26" spans="1:12" ht="15">
      <c r="A26" s="86" t="s">
        <v>1560</v>
      </c>
      <c r="B26" s="86" t="s">
        <v>1763</v>
      </c>
      <c r="C26" s="86">
        <v>21</v>
      </c>
      <c r="D26" s="121">
        <v>0.006287668547240782</v>
      </c>
      <c r="E26" s="121">
        <v>1.822549445681594</v>
      </c>
      <c r="F26" s="86" t="s">
        <v>1814</v>
      </c>
      <c r="G26" s="86" t="b">
        <v>0</v>
      </c>
      <c r="H26" s="86" t="b">
        <v>0</v>
      </c>
      <c r="I26" s="86" t="b">
        <v>0</v>
      </c>
      <c r="J26" s="86" t="b">
        <v>0</v>
      </c>
      <c r="K26" s="86" t="b">
        <v>0</v>
      </c>
      <c r="L26" s="86" t="b">
        <v>0</v>
      </c>
    </row>
    <row r="27" spans="1:12" ht="15">
      <c r="A27" s="86" t="s">
        <v>1764</v>
      </c>
      <c r="B27" s="86" t="s">
        <v>1523</v>
      </c>
      <c r="C27" s="86">
        <v>16</v>
      </c>
      <c r="D27" s="121">
        <v>0.005928225915818845</v>
      </c>
      <c r="E27" s="121">
        <v>1.1774548221284296</v>
      </c>
      <c r="F27" s="86" t="s">
        <v>1814</v>
      </c>
      <c r="G27" s="86" t="b">
        <v>0</v>
      </c>
      <c r="H27" s="86" t="b">
        <v>0</v>
      </c>
      <c r="I27" s="86" t="b">
        <v>0</v>
      </c>
      <c r="J27" s="86" t="b">
        <v>1</v>
      </c>
      <c r="K27" s="86" t="b">
        <v>0</v>
      </c>
      <c r="L27" s="86" t="b">
        <v>0</v>
      </c>
    </row>
    <row r="28" spans="1:12" ht="15">
      <c r="A28" s="86" t="s">
        <v>1537</v>
      </c>
      <c r="B28" s="86" t="s">
        <v>1538</v>
      </c>
      <c r="C28" s="86">
        <v>15</v>
      </c>
      <c r="D28" s="121">
        <v>0.005810830913481524</v>
      </c>
      <c r="E28" s="121">
        <v>2.026669428337519</v>
      </c>
      <c r="F28" s="86" t="s">
        <v>1814</v>
      </c>
      <c r="G28" s="86" t="b">
        <v>0</v>
      </c>
      <c r="H28" s="86" t="b">
        <v>0</v>
      </c>
      <c r="I28" s="86" t="b">
        <v>0</v>
      </c>
      <c r="J28" s="86" t="b">
        <v>0</v>
      </c>
      <c r="K28" s="86" t="b">
        <v>0</v>
      </c>
      <c r="L28" s="86" t="b">
        <v>0</v>
      </c>
    </row>
    <row r="29" spans="1:12" ht="15">
      <c r="A29" s="86" t="s">
        <v>1538</v>
      </c>
      <c r="B29" s="86" t="s">
        <v>1539</v>
      </c>
      <c r="C29" s="86">
        <v>15</v>
      </c>
      <c r="D29" s="121">
        <v>0.005810830913481524</v>
      </c>
      <c r="E29" s="121">
        <v>2.026669428337519</v>
      </c>
      <c r="F29" s="86" t="s">
        <v>1814</v>
      </c>
      <c r="G29" s="86" t="b">
        <v>0</v>
      </c>
      <c r="H29" s="86" t="b">
        <v>0</v>
      </c>
      <c r="I29" s="86" t="b">
        <v>0</v>
      </c>
      <c r="J29" s="86" t="b">
        <v>0</v>
      </c>
      <c r="K29" s="86" t="b">
        <v>0</v>
      </c>
      <c r="L29" s="86" t="b">
        <v>0</v>
      </c>
    </row>
    <row r="30" spans="1:12" ht="15">
      <c r="A30" s="86" t="s">
        <v>1539</v>
      </c>
      <c r="B30" s="86" t="s">
        <v>1540</v>
      </c>
      <c r="C30" s="86">
        <v>15</v>
      </c>
      <c r="D30" s="121">
        <v>0.005810830913481524</v>
      </c>
      <c r="E30" s="121">
        <v>2.026669428337519</v>
      </c>
      <c r="F30" s="86" t="s">
        <v>1814</v>
      </c>
      <c r="G30" s="86" t="b">
        <v>0</v>
      </c>
      <c r="H30" s="86" t="b">
        <v>0</v>
      </c>
      <c r="I30" s="86" t="b">
        <v>0</v>
      </c>
      <c r="J30" s="86" t="b">
        <v>0</v>
      </c>
      <c r="K30" s="86" t="b">
        <v>0</v>
      </c>
      <c r="L30" s="86" t="b">
        <v>0</v>
      </c>
    </row>
    <row r="31" spans="1:12" ht="15">
      <c r="A31" s="86" t="s">
        <v>1540</v>
      </c>
      <c r="B31" s="86" t="s">
        <v>1541</v>
      </c>
      <c r="C31" s="86">
        <v>15</v>
      </c>
      <c r="D31" s="121">
        <v>0.005810830913481524</v>
      </c>
      <c r="E31" s="121">
        <v>2.026669428337519</v>
      </c>
      <c r="F31" s="86" t="s">
        <v>1814</v>
      </c>
      <c r="G31" s="86" t="b">
        <v>0</v>
      </c>
      <c r="H31" s="86" t="b">
        <v>0</v>
      </c>
      <c r="I31" s="86" t="b">
        <v>0</v>
      </c>
      <c r="J31" s="86" t="b">
        <v>0</v>
      </c>
      <c r="K31" s="86" t="b">
        <v>0</v>
      </c>
      <c r="L31" s="86" t="b">
        <v>0</v>
      </c>
    </row>
    <row r="32" spans="1:12" ht="15">
      <c r="A32" s="86" t="s">
        <v>1541</v>
      </c>
      <c r="B32" s="86" t="s">
        <v>1542</v>
      </c>
      <c r="C32" s="86">
        <v>15</v>
      </c>
      <c r="D32" s="121">
        <v>0.005810830913481524</v>
      </c>
      <c r="E32" s="121">
        <v>2.026669428337519</v>
      </c>
      <c r="F32" s="86" t="s">
        <v>1814</v>
      </c>
      <c r="G32" s="86" t="b">
        <v>0</v>
      </c>
      <c r="H32" s="86" t="b">
        <v>0</v>
      </c>
      <c r="I32" s="86" t="b">
        <v>0</v>
      </c>
      <c r="J32" s="86" t="b">
        <v>0</v>
      </c>
      <c r="K32" s="86" t="b">
        <v>0</v>
      </c>
      <c r="L32" s="86" t="b">
        <v>0</v>
      </c>
    </row>
    <row r="33" spans="1:12" ht="15">
      <c r="A33" s="86" t="s">
        <v>1542</v>
      </c>
      <c r="B33" s="86" t="s">
        <v>1543</v>
      </c>
      <c r="C33" s="86">
        <v>15</v>
      </c>
      <c r="D33" s="121">
        <v>0.005810830913481524</v>
      </c>
      <c r="E33" s="121">
        <v>2.026669428337519</v>
      </c>
      <c r="F33" s="86" t="s">
        <v>1814</v>
      </c>
      <c r="G33" s="86" t="b">
        <v>0</v>
      </c>
      <c r="H33" s="86" t="b">
        <v>0</v>
      </c>
      <c r="I33" s="86" t="b">
        <v>0</v>
      </c>
      <c r="J33" s="86" t="b">
        <v>0</v>
      </c>
      <c r="K33" s="86" t="b">
        <v>0</v>
      </c>
      <c r="L33" s="86" t="b">
        <v>0</v>
      </c>
    </row>
    <row r="34" spans="1:12" ht="15">
      <c r="A34" s="86" t="s">
        <v>1543</v>
      </c>
      <c r="B34" s="86" t="s">
        <v>1766</v>
      </c>
      <c r="C34" s="86">
        <v>15</v>
      </c>
      <c r="D34" s="121">
        <v>0.005810830913481524</v>
      </c>
      <c r="E34" s="121">
        <v>2.026669428337519</v>
      </c>
      <c r="F34" s="86" t="s">
        <v>1814</v>
      </c>
      <c r="G34" s="86" t="b">
        <v>0</v>
      </c>
      <c r="H34" s="86" t="b">
        <v>0</v>
      </c>
      <c r="I34" s="86" t="b">
        <v>0</v>
      </c>
      <c r="J34" s="86" t="b">
        <v>0</v>
      </c>
      <c r="K34" s="86" t="b">
        <v>0</v>
      </c>
      <c r="L34" s="86" t="b">
        <v>0</v>
      </c>
    </row>
    <row r="35" spans="1:12" ht="15">
      <c r="A35" s="86" t="s">
        <v>1766</v>
      </c>
      <c r="B35" s="86" t="s">
        <v>1767</v>
      </c>
      <c r="C35" s="86">
        <v>15</v>
      </c>
      <c r="D35" s="121">
        <v>0.005810830913481524</v>
      </c>
      <c r="E35" s="121">
        <v>2.026669428337519</v>
      </c>
      <c r="F35" s="86" t="s">
        <v>1814</v>
      </c>
      <c r="G35" s="86" t="b">
        <v>0</v>
      </c>
      <c r="H35" s="86" t="b">
        <v>0</v>
      </c>
      <c r="I35" s="86" t="b">
        <v>0</v>
      </c>
      <c r="J35" s="86" t="b">
        <v>0</v>
      </c>
      <c r="K35" s="86" t="b">
        <v>0</v>
      </c>
      <c r="L35" s="86" t="b">
        <v>0</v>
      </c>
    </row>
    <row r="36" spans="1:12" ht="15">
      <c r="A36" s="86" t="s">
        <v>1767</v>
      </c>
      <c r="B36" s="86" t="s">
        <v>1525</v>
      </c>
      <c r="C36" s="86">
        <v>15</v>
      </c>
      <c r="D36" s="121">
        <v>0.005810830913481524</v>
      </c>
      <c r="E36" s="121">
        <v>1.697610709073294</v>
      </c>
      <c r="F36" s="86" t="s">
        <v>1814</v>
      </c>
      <c r="G36" s="86" t="b">
        <v>0</v>
      </c>
      <c r="H36" s="86" t="b">
        <v>0</v>
      </c>
      <c r="I36" s="86" t="b">
        <v>0</v>
      </c>
      <c r="J36" s="86" t="b">
        <v>0</v>
      </c>
      <c r="K36" s="86" t="b">
        <v>0</v>
      </c>
      <c r="L36" s="86" t="b">
        <v>0</v>
      </c>
    </row>
    <row r="37" spans="1:12" ht="15">
      <c r="A37" s="86" t="s">
        <v>1525</v>
      </c>
      <c r="B37" s="86" t="s">
        <v>1768</v>
      </c>
      <c r="C37" s="86">
        <v>15</v>
      </c>
      <c r="D37" s="121">
        <v>0.005810830913481524</v>
      </c>
      <c r="E37" s="121">
        <v>1.697610709073294</v>
      </c>
      <c r="F37" s="86" t="s">
        <v>1814</v>
      </c>
      <c r="G37" s="86" t="b">
        <v>0</v>
      </c>
      <c r="H37" s="86" t="b">
        <v>0</v>
      </c>
      <c r="I37" s="86" t="b">
        <v>0</v>
      </c>
      <c r="J37" s="86" t="b">
        <v>0</v>
      </c>
      <c r="K37" s="86" t="b">
        <v>0</v>
      </c>
      <c r="L37" s="86" t="b">
        <v>0</v>
      </c>
    </row>
    <row r="38" spans="1:12" ht="15">
      <c r="A38" s="86" t="s">
        <v>1768</v>
      </c>
      <c r="B38" s="86" t="s">
        <v>1769</v>
      </c>
      <c r="C38" s="86">
        <v>15</v>
      </c>
      <c r="D38" s="121">
        <v>0.005810830913481524</v>
      </c>
      <c r="E38" s="121">
        <v>2.026669428337519</v>
      </c>
      <c r="F38" s="86" t="s">
        <v>1814</v>
      </c>
      <c r="G38" s="86" t="b">
        <v>0</v>
      </c>
      <c r="H38" s="86" t="b">
        <v>0</v>
      </c>
      <c r="I38" s="86" t="b">
        <v>0</v>
      </c>
      <c r="J38" s="86" t="b">
        <v>0</v>
      </c>
      <c r="K38" s="86" t="b">
        <v>0</v>
      </c>
      <c r="L38" s="86" t="b">
        <v>0</v>
      </c>
    </row>
    <row r="39" spans="1:12" ht="15">
      <c r="A39" s="86" t="s">
        <v>1769</v>
      </c>
      <c r="B39" s="86" t="s">
        <v>1526</v>
      </c>
      <c r="C39" s="86">
        <v>15</v>
      </c>
      <c r="D39" s="121">
        <v>0.005810830913481524</v>
      </c>
      <c r="E39" s="121">
        <v>1.7113989935589273</v>
      </c>
      <c r="F39" s="86" t="s">
        <v>1814</v>
      </c>
      <c r="G39" s="86" t="b">
        <v>0</v>
      </c>
      <c r="H39" s="86" t="b">
        <v>0</v>
      </c>
      <c r="I39" s="86" t="b">
        <v>0</v>
      </c>
      <c r="J39" s="86" t="b">
        <v>0</v>
      </c>
      <c r="K39" s="86" t="b">
        <v>0</v>
      </c>
      <c r="L39" s="86" t="b">
        <v>0</v>
      </c>
    </row>
    <row r="40" spans="1:12" ht="15">
      <c r="A40" s="86" t="s">
        <v>1526</v>
      </c>
      <c r="B40" s="86" t="s">
        <v>1770</v>
      </c>
      <c r="C40" s="86">
        <v>15</v>
      </c>
      <c r="D40" s="121">
        <v>0.005810830913481524</v>
      </c>
      <c r="E40" s="121">
        <v>1.7113989935589273</v>
      </c>
      <c r="F40" s="86" t="s">
        <v>1814</v>
      </c>
      <c r="G40" s="86" t="b">
        <v>0</v>
      </c>
      <c r="H40" s="86" t="b">
        <v>0</v>
      </c>
      <c r="I40" s="86" t="b">
        <v>0</v>
      </c>
      <c r="J40" s="86" t="b">
        <v>0</v>
      </c>
      <c r="K40" s="86" t="b">
        <v>0</v>
      </c>
      <c r="L40" s="86" t="b">
        <v>0</v>
      </c>
    </row>
    <row r="41" spans="1:12" ht="15">
      <c r="A41" s="86" t="s">
        <v>1770</v>
      </c>
      <c r="B41" s="86" t="s">
        <v>1771</v>
      </c>
      <c r="C41" s="86">
        <v>15</v>
      </c>
      <c r="D41" s="121">
        <v>0.005810830913481524</v>
      </c>
      <c r="E41" s="121">
        <v>2.026669428337519</v>
      </c>
      <c r="F41" s="86" t="s">
        <v>1814</v>
      </c>
      <c r="G41" s="86" t="b">
        <v>0</v>
      </c>
      <c r="H41" s="86" t="b">
        <v>0</v>
      </c>
      <c r="I41" s="86" t="b">
        <v>0</v>
      </c>
      <c r="J41" s="86" t="b">
        <v>0</v>
      </c>
      <c r="K41" s="86" t="b">
        <v>0</v>
      </c>
      <c r="L41" s="86" t="b">
        <v>0</v>
      </c>
    </row>
    <row r="42" spans="1:12" ht="15">
      <c r="A42" s="86" t="s">
        <v>1771</v>
      </c>
      <c r="B42" s="86" t="s">
        <v>1524</v>
      </c>
      <c r="C42" s="86">
        <v>15</v>
      </c>
      <c r="D42" s="121">
        <v>0.005810830913481524</v>
      </c>
      <c r="E42" s="121">
        <v>1.2582780152430313</v>
      </c>
      <c r="F42" s="86" t="s">
        <v>1814</v>
      </c>
      <c r="G42" s="86" t="b">
        <v>0</v>
      </c>
      <c r="H42" s="86" t="b">
        <v>0</v>
      </c>
      <c r="I42" s="86" t="b">
        <v>0</v>
      </c>
      <c r="J42" s="86" t="b">
        <v>0</v>
      </c>
      <c r="K42" s="86" t="b">
        <v>0</v>
      </c>
      <c r="L42" s="86" t="b">
        <v>0</v>
      </c>
    </row>
    <row r="43" spans="1:12" ht="15">
      <c r="A43" s="86" t="s">
        <v>1523</v>
      </c>
      <c r="B43" s="86" t="s">
        <v>1525</v>
      </c>
      <c r="C43" s="86">
        <v>15</v>
      </c>
      <c r="D43" s="121">
        <v>0.005810830913481524</v>
      </c>
      <c r="E43" s="121">
        <v>0.8651017963670576</v>
      </c>
      <c r="F43" s="86" t="s">
        <v>1814</v>
      </c>
      <c r="G43" s="86" t="b">
        <v>1</v>
      </c>
      <c r="H43" s="86" t="b">
        <v>0</v>
      </c>
      <c r="I43" s="86" t="b">
        <v>0</v>
      </c>
      <c r="J43" s="86" t="b">
        <v>0</v>
      </c>
      <c r="K43" s="86" t="b">
        <v>0</v>
      </c>
      <c r="L43" s="86" t="b">
        <v>0</v>
      </c>
    </row>
    <row r="44" spans="1:12" ht="15">
      <c r="A44" s="86" t="s">
        <v>1525</v>
      </c>
      <c r="B44" s="86" t="s">
        <v>1764</v>
      </c>
      <c r="C44" s="86">
        <v>15</v>
      </c>
      <c r="D44" s="121">
        <v>0.005810830913481524</v>
      </c>
      <c r="E44" s="121">
        <v>1.6695819854730505</v>
      </c>
      <c r="F44" s="86" t="s">
        <v>1814</v>
      </c>
      <c r="G44" s="86" t="b">
        <v>0</v>
      </c>
      <c r="H44" s="86" t="b">
        <v>0</v>
      </c>
      <c r="I44" s="86" t="b">
        <v>0</v>
      </c>
      <c r="J44" s="86" t="b">
        <v>0</v>
      </c>
      <c r="K44" s="86" t="b">
        <v>0</v>
      </c>
      <c r="L44" s="86" t="b">
        <v>0</v>
      </c>
    </row>
    <row r="45" spans="1:12" ht="15">
      <c r="A45" s="86" t="s">
        <v>1523</v>
      </c>
      <c r="B45" s="86" t="s">
        <v>1526</v>
      </c>
      <c r="C45" s="86">
        <v>15</v>
      </c>
      <c r="D45" s="121">
        <v>0.005810830913481524</v>
      </c>
      <c r="E45" s="121">
        <v>0.8788900808526909</v>
      </c>
      <c r="F45" s="86" t="s">
        <v>1814</v>
      </c>
      <c r="G45" s="86" t="b">
        <v>1</v>
      </c>
      <c r="H45" s="86" t="b">
        <v>0</v>
      </c>
      <c r="I45" s="86" t="b">
        <v>0</v>
      </c>
      <c r="J45" s="86" t="b">
        <v>0</v>
      </c>
      <c r="K45" s="86" t="b">
        <v>0</v>
      </c>
      <c r="L45" s="86" t="b">
        <v>0</v>
      </c>
    </row>
    <row r="46" spans="1:12" ht="15">
      <c r="A46" s="86" t="s">
        <v>1526</v>
      </c>
      <c r="B46" s="86" t="s">
        <v>1772</v>
      </c>
      <c r="C46" s="86">
        <v>15</v>
      </c>
      <c r="D46" s="121">
        <v>0.005810830913481524</v>
      </c>
      <c r="E46" s="121">
        <v>1.7113989935589273</v>
      </c>
      <c r="F46" s="86" t="s">
        <v>1814</v>
      </c>
      <c r="G46" s="86" t="b">
        <v>0</v>
      </c>
      <c r="H46" s="86" t="b">
        <v>0</v>
      </c>
      <c r="I46" s="86" t="b">
        <v>0</v>
      </c>
      <c r="J46" s="86" t="b">
        <v>0</v>
      </c>
      <c r="K46" s="86" t="b">
        <v>0</v>
      </c>
      <c r="L46" s="86" t="b">
        <v>0</v>
      </c>
    </row>
    <row r="47" spans="1:12" ht="15">
      <c r="A47" s="86" t="s">
        <v>1772</v>
      </c>
      <c r="B47" s="86" t="s">
        <v>1773</v>
      </c>
      <c r="C47" s="86">
        <v>15</v>
      </c>
      <c r="D47" s="121">
        <v>0.005810830913481524</v>
      </c>
      <c r="E47" s="121">
        <v>2.026669428337519</v>
      </c>
      <c r="F47" s="86" t="s">
        <v>1814</v>
      </c>
      <c r="G47" s="86" t="b">
        <v>0</v>
      </c>
      <c r="H47" s="86" t="b">
        <v>0</v>
      </c>
      <c r="I47" s="86" t="b">
        <v>0</v>
      </c>
      <c r="J47" s="86" t="b">
        <v>0</v>
      </c>
      <c r="K47" s="86" t="b">
        <v>0</v>
      </c>
      <c r="L47" s="86" t="b">
        <v>0</v>
      </c>
    </row>
    <row r="48" spans="1:12" ht="15">
      <c r="A48" s="86" t="s">
        <v>1773</v>
      </c>
      <c r="B48" s="86" t="s">
        <v>1765</v>
      </c>
      <c r="C48" s="86">
        <v>15</v>
      </c>
      <c r="D48" s="121">
        <v>0.005810830913481524</v>
      </c>
      <c r="E48" s="121">
        <v>1.9986407047372752</v>
      </c>
      <c r="F48" s="86" t="s">
        <v>1814</v>
      </c>
      <c r="G48" s="86" t="b">
        <v>0</v>
      </c>
      <c r="H48" s="86" t="b">
        <v>0</v>
      </c>
      <c r="I48" s="86" t="b">
        <v>0</v>
      </c>
      <c r="J48" s="86" t="b">
        <v>0</v>
      </c>
      <c r="K48" s="86" t="b">
        <v>0</v>
      </c>
      <c r="L48" s="86" t="b">
        <v>0</v>
      </c>
    </row>
    <row r="49" spans="1:12" ht="15">
      <c r="A49" s="86" t="s">
        <v>1765</v>
      </c>
      <c r="B49" s="86" t="s">
        <v>299</v>
      </c>
      <c r="C49" s="86">
        <v>15</v>
      </c>
      <c r="D49" s="121">
        <v>0.005810830913481524</v>
      </c>
      <c r="E49" s="121">
        <v>1.4343692742987126</v>
      </c>
      <c r="F49" s="86" t="s">
        <v>1814</v>
      </c>
      <c r="G49" s="86" t="b">
        <v>0</v>
      </c>
      <c r="H49" s="86" t="b">
        <v>0</v>
      </c>
      <c r="I49" s="86" t="b">
        <v>0</v>
      </c>
      <c r="J49" s="86" t="b">
        <v>0</v>
      </c>
      <c r="K49" s="86" t="b">
        <v>0</v>
      </c>
      <c r="L49" s="86" t="b">
        <v>0</v>
      </c>
    </row>
    <row r="50" spans="1:12" ht="15">
      <c r="A50" s="86" t="s">
        <v>299</v>
      </c>
      <c r="B50" s="86" t="s">
        <v>1774</v>
      </c>
      <c r="C50" s="86">
        <v>15</v>
      </c>
      <c r="D50" s="121">
        <v>0.005810830913481524</v>
      </c>
      <c r="E50" s="121">
        <v>1.4468858317207085</v>
      </c>
      <c r="F50" s="86" t="s">
        <v>1814</v>
      </c>
      <c r="G50" s="86" t="b">
        <v>0</v>
      </c>
      <c r="H50" s="86" t="b">
        <v>0</v>
      </c>
      <c r="I50" s="86" t="b">
        <v>0</v>
      </c>
      <c r="J50" s="86" t="b">
        <v>0</v>
      </c>
      <c r="K50" s="86" t="b">
        <v>0</v>
      </c>
      <c r="L50" s="86" t="b">
        <v>0</v>
      </c>
    </row>
    <row r="51" spans="1:12" ht="15">
      <c r="A51" s="86" t="s">
        <v>1774</v>
      </c>
      <c r="B51" s="86" t="s">
        <v>1775</v>
      </c>
      <c r="C51" s="86">
        <v>15</v>
      </c>
      <c r="D51" s="121">
        <v>0.005810830913481524</v>
      </c>
      <c r="E51" s="121">
        <v>2.026669428337519</v>
      </c>
      <c r="F51" s="86" t="s">
        <v>1814</v>
      </c>
      <c r="G51" s="86" t="b">
        <v>0</v>
      </c>
      <c r="H51" s="86" t="b">
        <v>0</v>
      </c>
      <c r="I51" s="86" t="b">
        <v>0</v>
      </c>
      <c r="J51" s="86" t="b">
        <v>0</v>
      </c>
      <c r="K51" s="86" t="b">
        <v>0</v>
      </c>
      <c r="L51" s="86" t="b">
        <v>0</v>
      </c>
    </row>
    <row r="52" spans="1:12" ht="15">
      <c r="A52" s="86" t="s">
        <v>1775</v>
      </c>
      <c r="B52" s="86" t="s">
        <v>1776</v>
      </c>
      <c r="C52" s="86">
        <v>15</v>
      </c>
      <c r="D52" s="121">
        <v>0.005810830913481524</v>
      </c>
      <c r="E52" s="121">
        <v>2.026669428337519</v>
      </c>
      <c r="F52" s="86" t="s">
        <v>1814</v>
      </c>
      <c r="G52" s="86" t="b">
        <v>0</v>
      </c>
      <c r="H52" s="86" t="b">
        <v>0</v>
      </c>
      <c r="I52" s="86" t="b">
        <v>0</v>
      </c>
      <c r="J52" s="86" t="b">
        <v>0</v>
      </c>
      <c r="K52" s="86" t="b">
        <v>0</v>
      </c>
      <c r="L52" s="86" t="b">
        <v>0</v>
      </c>
    </row>
    <row r="53" spans="1:12" ht="15">
      <c r="A53" s="86" t="s">
        <v>1776</v>
      </c>
      <c r="B53" s="86" t="s">
        <v>1777</v>
      </c>
      <c r="C53" s="86">
        <v>15</v>
      </c>
      <c r="D53" s="121">
        <v>0.005810830913481524</v>
      </c>
      <c r="E53" s="121">
        <v>2.026669428337519</v>
      </c>
      <c r="F53" s="86" t="s">
        <v>1814</v>
      </c>
      <c r="G53" s="86" t="b">
        <v>0</v>
      </c>
      <c r="H53" s="86" t="b">
        <v>0</v>
      </c>
      <c r="I53" s="86" t="b">
        <v>0</v>
      </c>
      <c r="J53" s="86" t="b">
        <v>0</v>
      </c>
      <c r="K53" s="86" t="b">
        <v>0</v>
      </c>
      <c r="L53" s="86" t="b">
        <v>0</v>
      </c>
    </row>
    <row r="54" spans="1:12" ht="15">
      <c r="A54" s="86" t="s">
        <v>1777</v>
      </c>
      <c r="B54" s="86" t="s">
        <v>1778</v>
      </c>
      <c r="C54" s="86">
        <v>15</v>
      </c>
      <c r="D54" s="121">
        <v>0.005810830913481524</v>
      </c>
      <c r="E54" s="121">
        <v>2.026669428337519</v>
      </c>
      <c r="F54" s="86" t="s">
        <v>1814</v>
      </c>
      <c r="G54" s="86" t="b">
        <v>0</v>
      </c>
      <c r="H54" s="86" t="b">
        <v>0</v>
      </c>
      <c r="I54" s="86" t="b">
        <v>0</v>
      </c>
      <c r="J54" s="86" t="b">
        <v>0</v>
      </c>
      <c r="K54" s="86" t="b">
        <v>0</v>
      </c>
      <c r="L54" s="86" t="b">
        <v>0</v>
      </c>
    </row>
    <row r="55" spans="1:12" ht="15">
      <c r="A55" s="86" t="s">
        <v>1778</v>
      </c>
      <c r="B55" s="86" t="s">
        <v>1779</v>
      </c>
      <c r="C55" s="86">
        <v>15</v>
      </c>
      <c r="D55" s="121">
        <v>0.005810830913481524</v>
      </c>
      <c r="E55" s="121">
        <v>2.026669428337519</v>
      </c>
      <c r="F55" s="86" t="s">
        <v>1814</v>
      </c>
      <c r="G55" s="86" t="b">
        <v>0</v>
      </c>
      <c r="H55" s="86" t="b">
        <v>0</v>
      </c>
      <c r="I55" s="86" t="b">
        <v>0</v>
      </c>
      <c r="J55" s="86" t="b">
        <v>0</v>
      </c>
      <c r="K55" s="86" t="b">
        <v>0</v>
      </c>
      <c r="L55" s="86" t="b">
        <v>0</v>
      </c>
    </row>
    <row r="56" spans="1:12" ht="15">
      <c r="A56" s="86" t="s">
        <v>1779</v>
      </c>
      <c r="B56" s="86" t="s">
        <v>1780</v>
      </c>
      <c r="C56" s="86">
        <v>15</v>
      </c>
      <c r="D56" s="121">
        <v>0.005810830913481524</v>
      </c>
      <c r="E56" s="121">
        <v>2.026669428337519</v>
      </c>
      <c r="F56" s="86" t="s">
        <v>1814</v>
      </c>
      <c r="G56" s="86" t="b">
        <v>0</v>
      </c>
      <c r="H56" s="86" t="b">
        <v>0</v>
      </c>
      <c r="I56" s="86" t="b">
        <v>0</v>
      </c>
      <c r="J56" s="86" t="b">
        <v>0</v>
      </c>
      <c r="K56" s="86" t="b">
        <v>0</v>
      </c>
      <c r="L56" s="86" t="b">
        <v>0</v>
      </c>
    </row>
    <row r="57" spans="1:12" ht="15">
      <c r="A57" s="86" t="s">
        <v>299</v>
      </c>
      <c r="B57" s="86" t="s">
        <v>1524</v>
      </c>
      <c r="C57" s="86">
        <v>2</v>
      </c>
      <c r="D57" s="121">
        <v>0.0018284334014182873</v>
      </c>
      <c r="E57" s="121">
        <v>-0.19656684476547892</v>
      </c>
      <c r="F57" s="86" t="s">
        <v>1814</v>
      </c>
      <c r="G57" s="86" t="b">
        <v>0</v>
      </c>
      <c r="H57" s="86" t="b">
        <v>0</v>
      </c>
      <c r="I57" s="86" t="b">
        <v>0</v>
      </c>
      <c r="J57" s="86" t="b">
        <v>0</v>
      </c>
      <c r="K57" s="86" t="b">
        <v>0</v>
      </c>
      <c r="L57" s="86" t="b">
        <v>0</v>
      </c>
    </row>
    <row r="58" spans="1:12" ht="15">
      <c r="A58" s="86" t="s">
        <v>1787</v>
      </c>
      <c r="B58" s="86" t="s">
        <v>1808</v>
      </c>
      <c r="C58" s="86">
        <v>2</v>
      </c>
      <c r="D58" s="121">
        <v>0.0018284334014182873</v>
      </c>
      <c r="E58" s="121">
        <v>2.7256394326735376</v>
      </c>
      <c r="F58" s="86" t="s">
        <v>1814</v>
      </c>
      <c r="G58" s="86" t="b">
        <v>0</v>
      </c>
      <c r="H58" s="86" t="b">
        <v>1</v>
      </c>
      <c r="I58" s="86" t="b">
        <v>0</v>
      </c>
      <c r="J58" s="86" t="b">
        <v>0</v>
      </c>
      <c r="K58" s="86" t="b">
        <v>0</v>
      </c>
      <c r="L58" s="86" t="b">
        <v>0</v>
      </c>
    </row>
    <row r="59" spans="1:12" ht="15">
      <c r="A59" s="86" t="s">
        <v>1523</v>
      </c>
      <c r="B59" s="86" t="s">
        <v>1548</v>
      </c>
      <c r="C59" s="86">
        <v>2</v>
      </c>
      <c r="D59" s="121">
        <v>0.0018284334014182873</v>
      </c>
      <c r="E59" s="121">
        <v>1.018069256575601</v>
      </c>
      <c r="F59" s="86" t="s">
        <v>1814</v>
      </c>
      <c r="G59" s="86" t="b">
        <v>1</v>
      </c>
      <c r="H59" s="86" t="b">
        <v>0</v>
      </c>
      <c r="I59" s="86" t="b">
        <v>0</v>
      </c>
      <c r="J59" s="86" t="b">
        <v>0</v>
      </c>
      <c r="K59" s="86" t="b">
        <v>0</v>
      </c>
      <c r="L59" s="86" t="b">
        <v>0</v>
      </c>
    </row>
    <row r="60" spans="1:12" ht="15">
      <c r="A60" s="86" t="s">
        <v>1782</v>
      </c>
      <c r="B60" s="86" t="s">
        <v>1811</v>
      </c>
      <c r="C60" s="86">
        <v>2</v>
      </c>
      <c r="D60" s="121">
        <v>0.0018284334014182873</v>
      </c>
      <c r="E60" s="121">
        <v>2.6007006960652377</v>
      </c>
      <c r="F60" s="86" t="s">
        <v>1814</v>
      </c>
      <c r="G60" s="86" t="b">
        <v>0</v>
      </c>
      <c r="H60" s="86" t="b">
        <v>0</v>
      </c>
      <c r="I60" s="86" t="b">
        <v>0</v>
      </c>
      <c r="J60" s="86" t="b">
        <v>0</v>
      </c>
      <c r="K60" s="86" t="b">
        <v>0</v>
      </c>
      <c r="L60" s="86" t="b">
        <v>0</v>
      </c>
    </row>
    <row r="61" spans="1:12" ht="15">
      <c r="A61" s="86" t="s">
        <v>1524</v>
      </c>
      <c r="B61" s="86" t="s">
        <v>1523</v>
      </c>
      <c r="C61" s="86">
        <v>42</v>
      </c>
      <c r="D61" s="121">
        <v>0</v>
      </c>
      <c r="E61" s="121">
        <v>1.1139433523068367</v>
      </c>
      <c r="F61" s="86" t="s">
        <v>1425</v>
      </c>
      <c r="G61" s="86" t="b">
        <v>0</v>
      </c>
      <c r="H61" s="86" t="b">
        <v>0</v>
      </c>
      <c r="I61" s="86" t="b">
        <v>0</v>
      </c>
      <c r="J61" s="86" t="b">
        <v>1</v>
      </c>
      <c r="K61" s="86" t="b">
        <v>0</v>
      </c>
      <c r="L61" s="86" t="b">
        <v>0</v>
      </c>
    </row>
    <row r="62" spans="1:12" ht="15">
      <c r="A62" s="86" t="s">
        <v>1528</v>
      </c>
      <c r="B62" s="86" t="s">
        <v>1529</v>
      </c>
      <c r="C62" s="86">
        <v>21</v>
      </c>
      <c r="D62" s="121">
        <v>0</v>
      </c>
      <c r="E62" s="121">
        <v>1.414973347970818</v>
      </c>
      <c r="F62" s="86" t="s">
        <v>1425</v>
      </c>
      <c r="G62" s="86" t="b">
        <v>0</v>
      </c>
      <c r="H62" s="86" t="b">
        <v>0</v>
      </c>
      <c r="I62" s="86" t="b">
        <v>0</v>
      </c>
      <c r="J62" s="86" t="b">
        <v>0</v>
      </c>
      <c r="K62" s="86" t="b">
        <v>0</v>
      </c>
      <c r="L62" s="86" t="b">
        <v>0</v>
      </c>
    </row>
    <row r="63" spans="1:12" ht="15">
      <c r="A63" s="86" t="s">
        <v>1529</v>
      </c>
      <c r="B63" s="86" t="s">
        <v>1530</v>
      </c>
      <c r="C63" s="86">
        <v>21</v>
      </c>
      <c r="D63" s="121">
        <v>0</v>
      </c>
      <c r="E63" s="121">
        <v>1.414973347970818</v>
      </c>
      <c r="F63" s="86" t="s">
        <v>1425</v>
      </c>
      <c r="G63" s="86" t="b">
        <v>0</v>
      </c>
      <c r="H63" s="86" t="b">
        <v>0</v>
      </c>
      <c r="I63" s="86" t="b">
        <v>0</v>
      </c>
      <c r="J63" s="86" t="b">
        <v>0</v>
      </c>
      <c r="K63" s="86" t="b">
        <v>1</v>
      </c>
      <c r="L63" s="86" t="b">
        <v>0</v>
      </c>
    </row>
    <row r="64" spans="1:12" ht="15">
      <c r="A64" s="86" t="s">
        <v>1530</v>
      </c>
      <c r="B64" s="86" t="s">
        <v>1531</v>
      </c>
      <c r="C64" s="86">
        <v>21</v>
      </c>
      <c r="D64" s="121">
        <v>0</v>
      </c>
      <c r="E64" s="121">
        <v>1.414973347970818</v>
      </c>
      <c r="F64" s="86" t="s">
        <v>1425</v>
      </c>
      <c r="G64" s="86" t="b">
        <v>0</v>
      </c>
      <c r="H64" s="86" t="b">
        <v>1</v>
      </c>
      <c r="I64" s="86" t="b">
        <v>0</v>
      </c>
      <c r="J64" s="86" t="b">
        <v>0</v>
      </c>
      <c r="K64" s="86" t="b">
        <v>0</v>
      </c>
      <c r="L64" s="86" t="b">
        <v>0</v>
      </c>
    </row>
    <row r="65" spans="1:12" ht="15">
      <c r="A65" s="86" t="s">
        <v>1531</v>
      </c>
      <c r="B65" s="86" t="s">
        <v>1532</v>
      </c>
      <c r="C65" s="86">
        <v>21</v>
      </c>
      <c r="D65" s="121">
        <v>0</v>
      </c>
      <c r="E65" s="121">
        <v>1.414973347970818</v>
      </c>
      <c r="F65" s="86" t="s">
        <v>1425</v>
      </c>
      <c r="G65" s="86" t="b">
        <v>0</v>
      </c>
      <c r="H65" s="86" t="b">
        <v>0</v>
      </c>
      <c r="I65" s="86" t="b">
        <v>0</v>
      </c>
      <c r="J65" s="86" t="b">
        <v>0</v>
      </c>
      <c r="K65" s="86" t="b">
        <v>0</v>
      </c>
      <c r="L65" s="86" t="b">
        <v>0</v>
      </c>
    </row>
    <row r="66" spans="1:12" ht="15">
      <c r="A66" s="86" t="s">
        <v>1532</v>
      </c>
      <c r="B66" s="86" t="s">
        <v>1533</v>
      </c>
      <c r="C66" s="86">
        <v>21</v>
      </c>
      <c r="D66" s="121">
        <v>0</v>
      </c>
      <c r="E66" s="121">
        <v>1.414973347970818</v>
      </c>
      <c r="F66" s="86" t="s">
        <v>1425</v>
      </c>
      <c r="G66" s="86" t="b">
        <v>0</v>
      </c>
      <c r="H66" s="86" t="b">
        <v>0</v>
      </c>
      <c r="I66" s="86" t="b">
        <v>0</v>
      </c>
      <c r="J66" s="86" t="b">
        <v>0</v>
      </c>
      <c r="K66" s="86" t="b">
        <v>0</v>
      </c>
      <c r="L66" s="86" t="b">
        <v>0</v>
      </c>
    </row>
    <row r="67" spans="1:12" ht="15">
      <c r="A67" s="86" t="s">
        <v>1533</v>
      </c>
      <c r="B67" s="86" t="s">
        <v>1534</v>
      </c>
      <c r="C67" s="86">
        <v>21</v>
      </c>
      <c r="D67" s="121">
        <v>0</v>
      </c>
      <c r="E67" s="121">
        <v>1.414973347970818</v>
      </c>
      <c r="F67" s="86" t="s">
        <v>1425</v>
      </c>
      <c r="G67" s="86" t="b">
        <v>0</v>
      </c>
      <c r="H67" s="86" t="b">
        <v>0</v>
      </c>
      <c r="I67" s="86" t="b">
        <v>0</v>
      </c>
      <c r="J67" s="86" t="b">
        <v>0</v>
      </c>
      <c r="K67" s="86" t="b">
        <v>0</v>
      </c>
      <c r="L67" s="86" t="b">
        <v>0</v>
      </c>
    </row>
    <row r="68" spans="1:12" ht="15">
      <c r="A68" s="86" t="s">
        <v>1534</v>
      </c>
      <c r="B68" s="86" t="s">
        <v>1535</v>
      </c>
      <c r="C68" s="86">
        <v>21</v>
      </c>
      <c r="D68" s="121">
        <v>0</v>
      </c>
      <c r="E68" s="121">
        <v>1.414973347970818</v>
      </c>
      <c r="F68" s="86" t="s">
        <v>1425</v>
      </c>
      <c r="G68" s="86" t="b">
        <v>0</v>
      </c>
      <c r="H68" s="86" t="b">
        <v>0</v>
      </c>
      <c r="I68" s="86" t="b">
        <v>0</v>
      </c>
      <c r="J68" s="86" t="b">
        <v>0</v>
      </c>
      <c r="K68" s="86" t="b">
        <v>0</v>
      </c>
      <c r="L68" s="86" t="b">
        <v>0</v>
      </c>
    </row>
    <row r="69" spans="1:12" ht="15">
      <c r="A69" s="86" t="s">
        <v>1535</v>
      </c>
      <c r="B69" s="86" t="s">
        <v>1756</v>
      </c>
      <c r="C69" s="86">
        <v>21</v>
      </c>
      <c r="D69" s="121">
        <v>0</v>
      </c>
      <c r="E69" s="121">
        <v>1.414973347970818</v>
      </c>
      <c r="F69" s="86" t="s">
        <v>1425</v>
      </c>
      <c r="G69" s="86" t="b">
        <v>0</v>
      </c>
      <c r="H69" s="86" t="b">
        <v>0</v>
      </c>
      <c r="I69" s="86" t="b">
        <v>0</v>
      </c>
      <c r="J69" s="86" t="b">
        <v>0</v>
      </c>
      <c r="K69" s="86" t="b">
        <v>0</v>
      </c>
      <c r="L69" s="86" t="b">
        <v>0</v>
      </c>
    </row>
    <row r="70" spans="1:12" ht="15">
      <c r="A70" s="86" t="s">
        <v>1756</v>
      </c>
      <c r="B70" s="86" t="s">
        <v>1757</v>
      </c>
      <c r="C70" s="86">
        <v>21</v>
      </c>
      <c r="D70" s="121">
        <v>0</v>
      </c>
      <c r="E70" s="121">
        <v>1.414973347970818</v>
      </c>
      <c r="F70" s="86" t="s">
        <v>1425</v>
      </c>
      <c r="G70" s="86" t="b">
        <v>0</v>
      </c>
      <c r="H70" s="86" t="b">
        <v>0</v>
      </c>
      <c r="I70" s="86" t="b">
        <v>0</v>
      </c>
      <c r="J70" s="86" t="b">
        <v>0</v>
      </c>
      <c r="K70" s="86" t="b">
        <v>0</v>
      </c>
      <c r="L70" s="86" t="b">
        <v>0</v>
      </c>
    </row>
    <row r="71" spans="1:12" ht="15">
      <c r="A71" s="86" t="s">
        <v>1757</v>
      </c>
      <c r="B71" s="86" t="s">
        <v>1758</v>
      </c>
      <c r="C71" s="86">
        <v>21</v>
      </c>
      <c r="D71" s="121">
        <v>0</v>
      </c>
      <c r="E71" s="121">
        <v>1.414973347970818</v>
      </c>
      <c r="F71" s="86" t="s">
        <v>1425</v>
      </c>
      <c r="G71" s="86" t="b">
        <v>0</v>
      </c>
      <c r="H71" s="86" t="b">
        <v>0</v>
      </c>
      <c r="I71" s="86" t="b">
        <v>0</v>
      </c>
      <c r="J71" s="86" t="b">
        <v>0</v>
      </c>
      <c r="K71" s="86" t="b">
        <v>0</v>
      </c>
      <c r="L71" s="86" t="b">
        <v>0</v>
      </c>
    </row>
    <row r="72" spans="1:12" ht="15">
      <c r="A72" s="86" t="s">
        <v>1758</v>
      </c>
      <c r="B72" s="86" t="s">
        <v>1759</v>
      </c>
      <c r="C72" s="86">
        <v>21</v>
      </c>
      <c r="D72" s="121">
        <v>0</v>
      </c>
      <c r="E72" s="121">
        <v>1.414973347970818</v>
      </c>
      <c r="F72" s="86" t="s">
        <v>1425</v>
      </c>
      <c r="G72" s="86" t="b">
        <v>0</v>
      </c>
      <c r="H72" s="86" t="b">
        <v>0</v>
      </c>
      <c r="I72" s="86" t="b">
        <v>0</v>
      </c>
      <c r="J72" s="86" t="b">
        <v>0</v>
      </c>
      <c r="K72" s="86" t="b">
        <v>0</v>
      </c>
      <c r="L72" s="86" t="b">
        <v>0</v>
      </c>
    </row>
    <row r="73" spans="1:12" ht="15">
      <c r="A73" s="86" t="s">
        <v>1759</v>
      </c>
      <c r="B73" s="86" t="s">
        <v>1524</v>
      </c>
      <c r="C73" s="86">
        <v>21</v>
      </c>
      <c r="D73" s="121">
        <v>0</v>
      </c>
      <c r="E73" s="121">
        <v>1.1139433523068367</v>
      </c>
      <c r="F73" s="86" t="s">
        <v>1425</v>
      </c>
      <c r="G73" s="86" t="b">
        <v>0</v>
      </c>
      <c r="H73" s="86" t="b">
        <v>0</v>
      </c>
      <c r="I73" s="86" t="b">
        <v>0</v>
      </c>
      <c r="J73" s="86" t="b">
        <v>0</v>
      </c>
      <c r="K73" s="86" t="b">
        <v>0</v>
      </c>
      <c r="L73" s="86" t="b">
        <v>0</v>
      </c>
    </row>
    <row r="74" spans="1:12" ht="15">
      <c r="A74" s="86" t="s">
        <v>1523</v>
      </c>
      <c r="B74" s="86" t="s">
        <v>1752</v>
      </c>
      <c r="C74" s="86">
        <v>21</v>
      </c>
      <c r="D74" s="121">
        <v>0</v>
      </c>
      <c r="E74" s="121">
        <v>1.1139433523068367</v>
      </c>
      <c r="F74" s="86" t="s">
        <v>1425</v>
      </c>
      <c r="G74" s="86" t="b">
        <v>1</v>
      </c>
      <c r="H74" s="86" t="b">
        <v>0</v>
      </c>
      <c r="I74" s="86" t="b">
        <v>0</v>
      </c>
      <c r="J74" s="86" t="b">
        <v>0</v>
      </c>
      <c r="K74" s="86" t="b">
        <v>1</v>
      </c>
      <c r="L74" s="86" t="b">
        <v>0</v>
      </c>
    </row>
    <row r="75" spans="1:12" ht="15">
      <c r="A75" s="86" t="s">
        <v>1752</v>
      </c>
      <c r="B75" s="86" t="s">
        <v>1760</v>
      </c>
      <c r="C75" s="86">
        <v>21</v>
      </c>
      <c r="D75" s="121">
        <v>0</v>
      </c>
      <c r="E75" s="121">
        <v>1.414973347970818</v>
      </c>
      <c r="F75" s="86" t="s">
        <v>1425</v>
      </c>
      <c r="G75" s="86" t="b">
        <v>0</v>
      </c>
      <c r="H75" s="86" t="b">
        <v>1</v>
      </c>
      <c r="I75" s="86" t="b">
        <v>0</v>
      </c>
      <c r="J75" s="86" t="b">
        <v>0</v>
      </c>
      <c r="K75" s="86" t="b">
        <v>0</v>
      </c>
      <c r="L75" s="86" t="b">
        <v>0</v>
      </c>
    </row>
    <row r="76" spans="1:12" ht="15">
      <c r="A76" s="86" t="s">
        <v>1760</v>
      </c>
      <c r="B76" s="86" t="s">
        <v>299</v>
      </c>
      <c r="C76" s="86">
        <v>21</v>
      </c>
      <c r="D76" s="121">
        <v>0</v>
      </c>
      <c r="E76" s="121">
        <v>1.414973347970818</v>
      </c>
      <c r="F76" s="86" t="s">
        <v>1425</v>
      </c>
      <c r="G76" s="86" t="b">
        <v>0</v>
      </c>
      <c r="H76" s="86" t="b">
        <v>0</v>
      </c>
      <c r="I76" s="86" t="b">
        <v>0</v>
      </c>
      <c r="J76" s="86" t="b">
        <v>0</v>
      </c>
      <c r="K76" s="86" t="b">
        <v>0</v>
      </c>
      <c r="L76" s="86" t="b">
        <v>0</v>
      </c>
    </row>
    <row r="77" spans="1:12" ht="15">
      <c r="A77" s="86" t="s">
        <v>299</v>
      </c>
      <c r="B77" s="86" t="s">
        <v>1550</v>
      </c>
      <c r="C77" s="86">
        <v>21</v>
      </c>
      <c r="D77" s="121">
        <v>0</v>
      </c>
      <c r="E77" s="121">
        <v>1.414973347970818</v>
      </c>
      <c r="F77" s="86" t="s">
        <v>1425</v>
      </c>
      <c r="G77" s="86" t="b">
        <v>0</v>
      </c>
      <c r="H77" s="86" t="b">
        <v>0</v>
      </c>
      <c r="I77" s="86" t="b">
        <v>0</v>
      </c>
      <c r="J77" s="86" t="b">
        <v>0</v>
      </c>
      <c r="K77" s="86" t="b">
        <v>0</v>
      </c>
      <c r="L77" s="86" t="b">
        <v>0</v>
      </c>
    </row>
    <row r="78" spans="1:12" ht="15">
      <c r="A78" s="86" t="s">
        <v>1550</v>
      </c>
      <c r="B78" s="86" t="s">
        <v>1753</v>
      </c>
      <c r="C78" s="86">
        <v>21</v>
      </c>
      <c r="D78" s="121">
        <v>0</v>
      </c>
      <c r="E78" s="121">
        <v>1.414973347970818</v>
      </c>
      <c r="F78" s="86" t="s">
        <v>1425</v>
      </c>
      <c r="G78" s="86" t="b">
        <v>0</v>
      </c>
      <c r="H78" s="86" t="b">
        <v>0</v>
      </c>
      <c r="I78" s="86" t="b">
        <v>0</v>
      </c>
      <c r="J78" s="86" t="b">
        <v>0</v>
      </c>
      <c r="K78" s="86" t="b">
        <v>0</v>
      </c>
      <c r="L78" s="86" t="b">
        <v>0</v>
      </c>
    </row>
    <row r="79" spans="1:12" ht="15">
      <c r="A79" s="86" t="s">
        <v>1753</v>
      </c>
      <c r="B79" s="86" t="s">
        <v>1524</v>
      </c>
      <c r="C79" s="86">
        <v>21</v>
      </c>
      <c r="D79" s="121">
        <v>0</v>
      </c>
      <c r="E79" s="121">
        <v>1.1139433523068367</v>
      </c>
      <c r="F79" s="86" t="s">
        <v>1425</v>
      </c>
      <c r="G79" s="86" t="b">
        <v>0</v>
      </c>
      <c r="H79" s="86" t="b">
        <v>0</v>
      </c>
      <c r="I79" s="86" t="b">
        <v>0</v>
      </c>
      <c r="J79" s="86" t="b">
        <v>0</v>
      </c>
      <c r="K79" s="86" t="b">
        <v>0</v>
      </c>
      <c r="L79" s="86" t="b">
        <v>0</v>
      </c>
    </row>
    <row r="80" spans="1:12" ht="15">
      <c r="A80" s="86" t="s">
        <v>1523</v>
      </c>
      <c r="B80" s="86" t="s">
        <v>1754</v>
      </c>
      <c r="C80" s="86">
        <v>21</v>
      </c>
      <c r="D80" s="121">
        <v>0</v>
      </c>
      <c r="E80" s="121">
        <v>1.1139433523068367</v>
      </c>
      <c r="F80" s="86" t="s">
        <v>1425</v>
      </c>
      <c r="G80" s="86" t="b">
        <v>1</v>
      </c>
      <c r="H80" s="86" t="b">
        <v>0</v>
      </c>
      <c r="I80" s="86" t="b">
        <v>0</v>
      </c>
      <c r="J80" s="86" t="b">
        <v>0</v>
      </c>
      <c r="K80" s="86" t="b">
        <v>0</v>
      </c>
      <c r="L80" s="86" t="b">
        <v>0</v>
      </c>
    </row>
    <row r="81" spans="1:12" ht="15">
      <c r="A81" s="86" t="s">
        <v>1754</v>
      </c>
      <c r="B81" s="86" t="s">
        <v>1761</v>
      </c>
      <c r="C81" s="86">
        <v>21</v>
      </c>
      <c r="D81" s="121">
        <v>0</v>
      </c>
      <c r="E81" s="121">
        <v>1.414973347970818</v>
      </c>
      <c r="F81" s="86" t="s">
        <v>1425</v>
      </c>
      <c r="G81" s="86" t="b">
        <v>0</v>
      </c>
      <c r="H81" s="86" t="b">
        <v>0</v>
      </c>
      <c r="I81" s="86" t="b">
        <v>0</v>
      </c>
      <c r="J81" s="86" t="b">
        <v>0</v>
      </c>
      <c r="K81" s="86" t="b">
        <v>0</v>
      </c>
      <c r="L81" s="86" t="b">
        <v>0</v>
      </c>
    </row>
    <row r="82" spans="1:12" ht="15">
      <c r="A82" s="86" t="s">
        <v>1761</v>
      </c>
      <c r="B82" s="86" t="s">
        <v>1762</v>
      </c>
      <c r="C82" s="86">
        <v>21</v>
      </c>
      <c r="D82" s="121">
        <v>0</v>
      </c>
      <c r="E82" s="121">
        <v>1.414973347970818</v>
      </c>
      <c r="F82" s="86" t="s">
        <v>1425</v>
      </c>
      <c r="G82" s="86" t="b">
        <v>0</v>
      </c>
      <c r="H82" s="86" t="b">
        <v>0</v>
      </c>
      <c r="I82" s="86" t="b">
        <v>0</v>
      </c>
      <c r="J82" s="86" t="b">
        <v>0</v>
      </c>
      <c r="K82" s="86" t="b">
        <v>0</v>
      </c>
      <c r="L82" s="86" t="b">
        <v>0</v>
      </c>
    </row>
    <row r="83" spans="1:12" ht="15">
      <c r="A83" s="86" t="s">
        <v>1762</v>
      </c>
      <c r="B83" s="86" t="s">
        <v>1755</v>
      </c>
      <c r="C83" s="86">
        <v>21</v>
      </c>
      <c r="D83" s="121">
        <v>0</v>
      </c>
      <c r="E83" s="121">
        <v>1.414973347970818</v>
      </c>
      <c r="F83" s="86" t="s">
        <v>1425</v>
      </c>
      <c r="G83" s="86" t="b">
        <v>0</v>
      </c>
      <c r="H83" s="86" t="b">
        <v>0</v>
      </c>
      <c r="I83" s="86" t="b">
        <v>0</v>
      </c>
      <c r="J83" s="86" t="b">
        <v>0</v>
      </c>
      <c r="K83" s="86" t="b">
        <v>0</v>
      </c>
      <c r="L83" s="86" t="b">
        <v>0</v>
      </c>
    </row>
    <row r="84" spans="1:12" ht="15">
      <c r="A84" s="86" t="s">
        <v>1755</v>
      </c>
      <c r="B84" s="86" t="s">
        <v>1560</v>
      </c>
      <c r="C84" s="86">
        <v>21</v>
      </c>
      <c r="D84" s="121">
        <v>0</v>
      </c>
      <c r="E84" s="121">
        <v>1.414973347970818</v>
      </c>
      <c r="F84" s="86" t="s">
        <v>1425</v>
      </c>
      <c r="G84" s="86" t="b">
        <v>0</v>
      </c>
      <c r="H84" s="86" t="b">
        <v>0</v>
      </c>
      <c r="I84" s="86" t="b">
        <v>0</v>
      </c>
      <c r="J84" s="86" t="b">
        <v>0</v>
      </c>
      <c r="K84" s="86" t="b">
        <v>0</v>
      </c>
      <c r="L84" s="86" t="b">
        <v>0</v>
      </c>
    </row>
    <row r="85" spans="1:12" ht="15">
      <c r="A85" s="86" t="s">
        <v>1560</v>
      </c>
      <c r="B85" s="86" t="s">
        <v>1763</v>
      </c>
      <c r="C85" s="86">
        <v>21</v>
      </c>
      <c r="D85" s="121">
        <v>0</v>
      </c>
      <c r="E85" s="121">
        <v>1.414973347970818</v>
      </c>
      <c r="F85" s="86" t="s">
        <v>1425</v>
      </c>
      <c r="G85" s="86" t="b">
        <v>0</v>
      </c>
      <c r="H85" s="86" t="b">
        <v>0</v>
      </c>
      <c r="I85" s="86" t="b">
        <v>0</v>
      </c>
      <c r="J85" s="86" t="b">
        <v>0</v>
      </c>
      <c r="K85" s="86" t="b">
        <v>0</v>
      </c>
      <c r="L85" s="86" t="b">
        <v>0</v>
      </c>
    </row>
    <row r="86" spans="1:12" ht="15">
      <c r="A86" s="86" t="s">
        <v>1537</v>
      </c>
      <c r="B86" s="86" t="s">
        <v>1538</v>
      </c>
      <c r="C86" s="86">
        <v>15</v>
      </c>
      <c r="D86" s="121">
        <v>0</v>
      </c>
      <c r="E86" s="121">
        <v>1.4913616938342726</v>
      </c>
      <c r="F86" s="86" t="s">
        <v>1426</v>
      </c>
      <c r="G86" s="86" t="b">
        <v>0</v>
      </c>
      <c r="H86" s="86" t="b">
        <v>0</v>
      </c>
      <c r="I86" s="86" t="b">
        <v>0</v>
      </c>
      <c r="J86" s="86" t="b">
        <v>0</v>
      </c>
      <c r="K86" s="86" t="b">
        <v>0</v>
      </c>
      <c r="L86" s="86" t="b">
        <v>0</v>
      </c>
    </row>
    <row r="87" spans="1:12" ht="15">
      <c r="A87" s="86" t="s">
        <v>1538</v>
      </c>
      <c r="B87" s="86" t="s">
        <v>1539</v>
      </c>
      <c r="C87" s="86">
        <v>15</v>
      </c>
      <c r="D87" s="121">
        <v>0</v>
      </c>
      <c r="E87" s="121">
        <v>1.4913616938342726</v>
      </c>
      <c r="F87" s="86" t="s">
        <v>1426</v>
      </c>
      <c r="G87" s="86" t="b">
        <v>0</v>
      </c>
      <c r="H87" s="86" t="b">
        <v>0</v>
      </c>
      <c r="I87" s="86" t="b">
        <v>0</v>
      </c>
      <c r="J87" s="86" t="b">
        <v>0</v>
      </c>
      <c r="K87" s="86" t="b">
        <v>0</v>
      </c>
      <c r="L87" s="86" t="b">
        <v>0</v>
      </c>
    </row>
    <row r="88" spans="1:12" ht="15">
      <c r="A88" s="86" t="s">
        <v>1539</v>
      </c>
      <c r="B88" s="86" t="s">
        <v>1540</v>
      </c>
      <c r="C88" s="86">
        <v>15</v>
      </c>
      <c r="D88" s="121">
        <v>0</v>
      </c>
      <c r="E88" s="121">
        <v>1.4913616938342726</v>
      </c>
      <c r="F88" s="86" t="s">
        <v>1426</v>
      </c>
      <c r="G88" s="86" t="b">
        <v>0</v>
      </c>
      <c r="H88" s="86" t="b">
        <v>0</v>
      </c>
      <c r="I88" s="86" t="b">
        <v>0</v>
      </c>
      <c r="J88" s="86" t="b">
        <v>0</v>
      </c>
      <c r="K88" s="86" t="b">
        <v>0</v>
      </c>
      <c r="L88" s="86" t="b">
        <v>0</v>
      </c>
    </row>
    <row r="89" spans="1:12" ht="15">
      <c r="A89" s="86" t="s">
        <v>1540</v>
      </c>
      <c r="B89" s="86" t="s">
        <v>1541</v>
      </c>
      <c r="C89" s="86">
        <v>15</v>
      </c>
      <c r="D89" s="121">
        <v>0</v>
      </c>
      <c r="E89" s="121">
        <v>1.4913616938342726</v>
      </c>
      <c r="F89" s="86" t="s">
        <v>1426</v>
      </c>
      <c r="G89" s="86" t="b">
        <v>0</v>
      </c>
      <c r="H89" s="86" t="b">
        <v>0</v>
      </c>
      <c r="I89" s="86" t="b">
        <v>0</v>
      </c>
      <c r="J89" s="86" t="b">
        <v>0</v>
      </c>
      <c r="K89" s="86" t="b">
        <v>0</v>
      </c>
      <c r="L89" s="86" t="b">
        <v>0</v>
      </c>
    </row>
    <row r="90" spans="1:12" ht="15">
      <c r="A90" s="86" t="s">
        <v>1541</v>
      </c>
      <c r="B90" s="86" t="s">
        <v>1542</v>
      </c>
      <c r="C90" s="86">
        <v>15</v>
      </c>
      <c r="D90" s="121">
        <v>0</v>
      </c>
      <c r="E90" s="121">
        <v>1.4913616938342726</v>
      </c>
      <c r="F90" s="86" t="s">
        <v>1426</v>
      </c>
      <c r="G90" s="86" t="b">
        <v>0</v>
      </c>
      <c r="H90" s="86" t="b">
        <v>0</v>
      </c>
      <c r="I90" s="86" t="b">
        <v>0</v>
      </c>
      <c r="J90" s="86" t="b">
        <v>0</v>
      </c>
      <c r="K90" s="86" t="b">
        <v>0</v>
      </c>
      <c r="L90" s="86" t="b">
        <v>0</v>
      </c>
    </row>
    <row r="91" spans="1:12" ht="15">
      <c r="A91" s="86" t="s">
        <v>1542</v>
      </c>
      <c r="B91" s="86" t="s">
        <v>1543</v>
      </c>
      <c r="C91" s="86">
        <v>15</v>
      </c>
      <c r="D91" s="121">
        <v>0</v>
      </c>
      <c r="E91" s="121">
        <v>1.4913616938342726</v>
      </c>
      <c r="F91" s="86" t="s">
        <v>1426</v>
      </c>
      <c r="G91" s="86" t="b">
        <v>0</v>
      </c>
      <c r="H91" s="86" t="b">
        <v>0</v>
      </c>
      <c r="I91" s="86" t="b">
        <v>0</v>
      </c>
      <c r="J91" s="86" t="b">
        <v>0</v>
      </c>
      <c r="K91" s="86" t="b">
        <v>0</v>
      </c>
      <c r="L91" s="86" t="b">
        <v>0</v>
      </c>
    </row>
    <row r="92" spans="1:12" ht="15">
      <c r="A92" s="86" t="s">
        <v>1543</v>
      </c>
      <c r="B92" s="86" t="s">
        <v>1766</v>
      </c>
      <c r="C92" s="86">
        <v>15</v>
      </c>
      <c r="D92" s="121">
        <v>0</v>
      </c>
      <c r="E92" s="121">
        <v>1.4913616938342726</v>
      </c>
      <c r="F92" s="86" t="s">
        <v>1426</v>
      </c>
      <c r="G92" s="86" t="b">
        <v>0</v>
      </c>
      <c r="H92" s="86" t="b">
        <v>0</v>
      </c>
      <c r="I92" s="86" t="b">
        <v>0</v>
      </c>
      <c r="J92" s="86" t="b">
        <v>0</v>
      </c>
      <c r="K92" s="86" t="b">
        <v>0</v>
      </c>
      <c r="L92" s="86" t="b">
        <v>0</v>
      </c>
    </row>
    <row r="93" spans="1:12" ht="15">
      <c r="A93" s="86" t="s">
        <v>1766</v>
      </c>
      <c r="B93" s="86" t="s">
        <v>1767</v>
      </c>
      <c r="C93" s="86">
        <v>15</v>
      </c>
      <c r="D93" s="121">
        <v>0</v>
      </c>
      <c r="E93" s="121">
        <v>1.4913616938342726</v>
      </c>
      <c r="F93" s="86" t="s">
        <v>1426</v>
      </c>
      <c r="G93" s="86" t="b">
        <v>0</v>
      </c>
      <c r="H93" s="86" t="b">
        <v>0</v>
      </c>
      <c r="I93" s="86" t="b">
        <v>0</v>
      </c>
      <c r="J93" s="86" t="b">
        <v>0</v>
      </c>
      <c r="K93" s="86" t="b">
        <v>0</v>
      </c>
      <c r="L93" s="86" t="b">
        <v>0</v>
      </c>
    </row>
    <row r="94" spans="1:12" ht="15">
      <c r="A94" s="86" t="s">
        <v>1767</v>
      </c>
      <c r="B94" s="86" t="s">
        <v>1525</v>
      </c>
      <c r="C94" s="86">
        <v>15</v>
      </c>
      <c r="D94" s="121">
        <v>0</v>
      </c>
      <c r="E94" s="121">
        <v>1.1903316981702916</v>
      </c>
      <c r="F94" s="86" t="s">
        <v>1426</v>
      </c>
      <c r="G94" s="86" t="b">
        <v>0</v>
      </c>
      <c r="H94" s="86" t="b">
        <v>0</v>
      </c>
      <c r="I94" s="86" t="b">
        <v>0</v>
      </c>
      <c r="J94" s="86" t="b">
        <v>0</v>
      </c>
      <c r="K94" s="86" t="b">
        <v>0</v>
      </c>
      <c r="L94" s="86" t="b">
        <v>0</v>
      </c>
    </row>
    <row r="95" spans="1:12" ht="15">
      <c r="A95" s="86" t="s">
        <v>1525</v>
      </c>
      <c r="B95" s="86" t="s">
        <v>1768</v>
      </c>
      <c r="C95" s="86">
        <v>15</v>
      </c>
      <c r="D95" s="121">
        <v>0</v>
      </c>
      <c r="E95" s="121">
        <v>1.1903316981702916</v>
      </c>
      <c r="F95" s="86" t="s">
        <v>1426</v>
      </c>
      <c r="G95" s="86" t="b">
        <v>0</v>
      </c>
      <c r="H95" s="86" t="b">
        <v>0</v>
      </c>
      <c r="I95" s="86" t="b">
        <v>0</v>
      </c>
      <c r="J95" s="86" t="b">
        <v>0</v>
      </c>
      <c r="K95" s="86" t="b">
        <v>0</v>
      </c>
      <c r="L95" s="86" t="b">
        <v>0</v>
      </c>
    </row>
    <row r="96" spans="1:12" ht="15">
      <c r="A96" s="86" t="s">
        <v>1768</v>
      </c>
      <c r="B96" s="86" t="s">
        <v>1769</v>
      </c>
      <c r="C96" s="86">
        <v>15</v>
      </c>
      <c r="D96" s="121">
        <v>0</v>
      </c>
      <c r="E96" s="121">
        <v>1.4913616938342726</v>
      </c>
      <c r="F96" s="86" t="s">
        <v>1426</v>
      </c>
      <c r="G96" s="86" t="b">
        <v>0</v>
      </c>
      <c r="H96" s="86" t="b">
        <v>0</v>
      </c>
      <c r="I96" s="86" t="b">
        <v>0</v>
      </c>
      <c r="J96" s="86" t="b">
        <v>0</v>
      </c>
      <c r="K96" s="86" t="b">
        <v>0</v>
      </c>
      <c r="L96" s="86" t="b">
        <v>0</v>
      </c>
    </row>
    <row r="97" spans="1:12" ht="15">
      <c r="A97" s="86" t="s">
        <v>1769</v>
      </c>
      <c r="B97" s="86" t="s">
        <v>1526</v>
      </c>
      <c r="C97" s="86">
        <v>15</v>
      </c>
      <c r="D97" s="121">
        <v>0</v>
      </c>
      <c r="E97" s="121">
        <v>1.1903316981702916</v>
      </c>
      <c r="F97" s="86" t="s">
        <v>1426</v>
      </c>
      <c r="G97" s="86" t="b">
        <v>0</v>
      </c>
      <c r="H97" s="86" t="b">
        <v>0</v>
      </c>
      <c r="I97" s="86" t="b">
        <v>0</v>
      </c>
      <c r="J97" s="86" t="b">
        <v>0</v>
      </c>
      <c r="K97" s="86" t="b">
        <v>0</v>
      </c>
      <c r="L97" s="86" t="b">
        <v>0</v>
      </c>
    </row>
    <row r="98" spans="1:12" ht="15">
      <c r="A98" s="86" t="s">
        <v>1526</v>
      </c>
      <c r="B98" s="86" t="s">
        <v>1770</v>
      </c>
      <c r="C98" s="86">
        <v>15</v>
      </c>
      <c r="D98" s="121">
        <v>0</v>
      </c>
      <c r="E98" s="121">
        <v>1.1903316981702916</v>
      </c>
      <c r="F98" s="86" t="s">
        <v>1426</v>
      </c>
      <c r="G98" s="86" t="b">
        <v>0</v>
      </c>
      <c r="H98" s="86" t="b">
        <v>0</v>
      </c>
      <c r="I98" s="86" t="b">
        <v>0</v>
      </c>
      <c r="J98" s="86" t="b">
        <v>0</v>
      </c>
      <c r="K98" s="86" t="b">
        <v>0</v>
      </c>
      <c r="L98" s="86" t="b">
        <v>0</v>
      </c>
    </row>
    <row r="99" spans="1:12" ht="15">
      <c r="A99" s="86" t="s">
        <v>1770</v>
      </c>
      <c r="B99" s="86" t="s">
        <v>1771</v>
      </c>
      <c r="C99" s="86">
        <v>15</v>
      </c>
      <c r="D99" s="121">
        <v>0</v>
      </c>
      <c r="E99" s="121">
        <v>1.4913616938342726</v>
      </c>
      <c r="F99" s="86" t="s">
        <v>1426</v>
      </c>
      <c r="G99" s="86" t="b">
        <v>0</v>
      </c>
      <c r="H99" s="86" t="b">
        <v>0</v>
      </c>
      <c r="I99" s="86" t="b">
        <v>0</v>
      </c>
      <c r="J99" s="86" t="b">
        <v>0</v>
      </c>
      <c r="K99" s="86" t="b">
        <v>0</v>
      </c>
      <c r="L99" s="86" t="b">
        <v>0</v>
      </c>
    </row>
    <row r="100" spans="1:12" ht="15">
      <c r="A100" s="86" t="s">
        <v>1771</v>
      </c>
      <c r="B100" s="86" t="s">
        <v>1524</v>
      </c>
      <c r="C100" s="86">
        <v>15</v>
      </c>
      <c r="D100" s="121">
        <v>0</v>
      </c>
      <c r="E100" s="121">
        <v>1.4913616938342726</v>
      </c>
      <c r="F100" s="86" t="s">
        <v>1426</v>
      </c>
      <c r="G100" s="86" t="b">
        <v>0</v>
      </c>
      <c r="H100" s="86" t="b">
        <v>0</v>
      </c>
      <c r="I100" s="86" t="b">
        <v>0</v>
      </c>
      <c r="J100" s="86" t="b">
        <v>0</v>
      </c>
      <c r="K100" s="86" t="b">
        <v>0</v>
      </c>
      <c r="L100" s="86" t="b">
        <v>0</v>
      </c>
    </row>
    <row r="101" spans="1:12" ht="15">
      <c r="A101" s="86" t="s">
        <v>1524</v>
      </c>
      <c r="B101" s="86" t="s">
        <v>1523</v>
      </c>
      <c r="C101" s="86">
        <v>15</v>
      </c>
      <c r="D101" s="121">
        <v>0</v>
      </c>
      <c r="E101" s="121">
        <v>1.1903316981702916</v>
      </c>
      <c r="F101" s="86" t="s">
        <v>1426</v>
      </c>
      <c r="G101" s="86" t="b">
        <v>0</v>
      </c>
      <c r="H101" s="86" t="b">
        <v>0</v>
      </c>
      <c r="I101" s="86" t="b">
        <v>0</v>
      </c>
      <c r="J101" s="86" t="b">
        <v>1</v>
      </c>
      <c r="K101" s="86" t="b">
        <v>0</v>
      </c>
      <c r="L101" s="86" t="b">
        <v>0</v>
      </c>
    </row>
    <row r="102" spans="1:12" ht="15">
      <c r="A102" s="86" t="s">
        <v>1523</v>
      </c>
      <c r="B102" s="86" t="s">
        <v>1525</v>
      </c>
      <c r="C102" s="86">
        <v>15</v>
      </c>
      <c r="D102" s="121">
        <v>0</v>
      </c>
      <c r="E102" s="121">
        <v>0.8893017025063104</v>
      </c>
      <c r="F102" s="86" t="s">
        <v>1426</v>
      </c>
      <c r="G102" s="86" t="b">
        <v>1</v>
      </c>
      <c r="H102" s="86" t="b">
        <v>0</v>
      </c>
      <c r="I102" s="86" t="b">
        <v>0</v>
      </c>
      <c r="J102" s="86" t="b">
        <v>0</v>
      </c>
      <c r="K102" s="86" t="b">
        <v>0</v>
      </c>
      <c r="L102" s="86" t="b">
        <v>0</v>
      </c>
    </row>
    <row r="103" spans="1:12" ht="15">
      <c r="A103" s="86" t="s">
        <v>1525</v>
      </c>
      <c r="B103" s="86" t="s">
        <v>1764</v>
      </c>
      <c r="C103" s="86">
        <v>15</v>
      </c>
      <c r="D103" s="121">
        <v>0</v>
      </c>
      <c r="E103" s="121">
        <v>1.1903316981702916</v>
      </c>
      <c r="F103" s="86" t="s">
        <v>1426</v>
      </c>
      <c r="G103" s="86" t="b">
        <v>0</v>
      </c>
      <c r="H103" s="86" t="b">
        <v>0</v>
      </c>
      <c r="I103" s="86" t="b">
        <v>0</v>
      </c>
      <c r="J103" s="86" t="b">
        <v>0</v>
      </c>
      <c r="K103" s="86" t="b">
        <v>0</v>
      </c>
      <c r="L103" s="86" t="b">
        <v>0</v>
      </c>
    </row>
    <row r="104" spans="1:12" ht="15">
      <c r="A104" s="86" t="s">
        <v>1764</v>
      </c>
      <c r="B104" s="86" t="s">
        <v>1523</v>
      </c>
      <c r="C104" s="86">
        <v>15</v>
      </c>
      <c r="D104" s="121">
        <v>0</v>
      </c>
      <c r="E104" s="121">
        <v>1.1903316981702916</v>
      </c>
      <c r="F104" s="86" t="s">
        <v>1426</v>
      </c>
      <c r="G104" s="86" t="b">
        <v>0</v>
      </c>
      <c r="H104" s="86" t="b">
        <v>0</v>
      </c>
      <c r="I104" s="86" t="b">
        <v>0</v>
      </c>
      <c r="J104" s="86" t="b">
        <v>1</v>
      </c>
      <c r="K104" s="86" t="b">
        <v>0</v>
      </c>
      <c r="L104" s="86" t="b">
        <v>0</v>
      </c>
    </row>
    <row r="105" spans="1:12" ht="15">
      <c r="A105" s="86" t="s">
        <v>1523</v>
      </c>
      <c r="B105" s="86" t="s">
        <v>1526</v>
      </c>
      <c r="C105" s="86">
        <v>15</v>
      </c>
      <c r="D105" s="121">
        <v>0</v>
      </c>
      <c r="E105" s="121">
        <v>0.8893017025063104</v>
      </c>
      <c r="F105" s="86" t="s">
        <v>1426</v>
      </c>
      <c r="G105" s="86" t="b">
        <v>1</v>
      </c>
      <c r="H105" s="86" t="b">
        <v>0</v>
      </c>
      <c r="I105" s="86" t="b">
        <v>0</v>
      </c>
      <c r="J105" s="86" t="b">
        <v>0</v>
      </c>
      <c r="K105" s="86" t="b">
        <v>0</v>
      </c>
      <c r="L105" s="86" t="b">
        <v>0</v>
      </c>
    </row>
    <row r="106" spans="1:12" ht="15">
      <c r="A106" s="86" t="s">
        <v>1526</v>
      </c>
      <c r="B106" s="86" t="s">
        <v>1772</v>
      </c>
      <c r="C106" s="86">
        <v>15</v>
      </c>
      <c r="D106" s="121">
        <v>0</v>
      </c>
      <c r="E106" s="121">
        <v>1.1903316981702916</v>
      </c>
      <c r="F106" s="86" t="s">
        <v>1426</v>
      </c>
      <c r="G106" s="86" t="b">
        <v>0</v>
      </c>
      <c r="H106" s="86" t="b">
        <v>0</v>
      </c>
      <c r="I106" s="86" t="b">
        <v>0</v>
      </c>
      <c r="J106" s="86" t="b">
        <v>0</v>
      </c>
      <c r="K106" s="86" t="b">
        <v>0</v>
      </c>
      <c r="L106" s="86" t="b">
        <v>0</v>
      </c>
    </row>
    <row r="107" spans="1:12" ht="15">
      <c r="A107" s="86" t="s">
        <v>1772</v>
      </c>
      <c r="B107" s="86" t="s">
        <v>1773</v>
      </c>
      <c r="C107" s="86">
        <v>15</v>
      </c>
      <c r="D107" s="121">
        <v>0</v>
      </c>
      <c r="E107" s="121">
        <v>1.4913616938342726</v>
      </c>
      <c r="F107" s="86" t="s">
        <v>1426</v>
      </c>
      <c r="G107" s="86" t="b">
        <v>0</v>
      </c>
      <c r="H107" s="86" t="b">
        <v>0</v>
      </c>
      <c r="I107" s="86" t="b">
        <v>0</v>
      </c>
      <c r="J107" s="86" t="b">
        <v>0</v>
      </c>
      <c r="K107" s="86" t="b">
        <v>0</v>
      </c>
      <c r="L107" s="86" t="b">
        <v>0</v>
      </c>
    </row>
    <row r="108" spans="1:12" ht="15">
      <c r="A108" s="86" t="s">
        <v>1773</v>
      </c>
      <c r="B108" s="86" t="s">
        <v>1765</v>
      </c>
      <c r="C108" s="86">
        <v>15</v>
      </c>
      <c r="D108" s="121">
        <v>0</v>
      </c>
      <c r="E108" s="121">
        <v>1.4913616938342726</v>
      </c>
      <c r="F108" s="86" t="s">
        <v>1426</v>
      </c>
      <c r="G108" s="86" t="b">
        <v>0</v>
      </c>
      <c r="H108" s="86" t="b">
        <v>0</v>
      </c>
      <c r="I108" s="86" t="b">
        <v>0</v>
      </c>
      <c r="J108" s="86" t="b">
        <v>0</v>
      </c>
      <c r="K108" s="86" t="b">
        <v>0</v>
      </c>
      <c r="L108" s="86" t="b">
        <v>0</v>
      </c>
    </row>
    <row r="109" spans="1:12" ht="15">
      <c r="A109" s="86" t="s">
        <v>1765</v>
      </c>
      <c r="B109" s="86" t="s">
        <v>299</v>
      </c>
      <c r="C109" s="86">
        <v>15</v>
      </c>
      <c r="D109" s="121">
        <v>0</v>
      </c>
      <c r="E109" s="121">
        <v>1.4913616938342726</v>
      </c>
      <c r="F109" s="86" t="s">
        <v>1426</v>
      </c>
      <c r="G109" s="86" t="b">
        <v>0</v>
      </c>
      <c r="H109" s="86" t="b">
        <v>0</v>
      </c>
      <c r="I109" s="86" t="b">
        <v>0</v>
      </c>
      <c r="J109" s="86" t="b">
        <v>0</v>
      </c>
      <c r="K109" s="86" t="b">
        <v>0</v>
      </c>
      <c r="L109" s="86" t="b">
        <v>0</v>
      </c>
    </row>
    <row r="110" spans="1:12" ht="15">
      <c r="A110" s="86" t="s">
        <v>299</v>
      </c>
      <c r="B110" s="86" t="s">
        <v>1774</v>
      </c>
      <c r="C110" s="86">
        <v>15</v>
      </c>
      <c r="D110" s="121">
        <v>0</v>
      </c>
      <c r="E110" s="121">
        <v>1.4913616938342726</v>
      </c>
      <c r="F110" s="86" t="s">
        <v>1426</v>
      </c>
      <c r="G110" s="86" t="b">
        <v>0</v>
      </c>
      <c r="H110" s="86" t="b">
        <v>0</v>
      </c>
      <c r="I110" s="86" t="b">
        <v>0</v>
      </c>
      <c r="J110" s="86" t="b">
        <v>0</v>
      </c>
      <c r="K110" s="86" t="b">
        <v>0</v>
      </c>
      <c r="L110" s="86" t="b">
        <v>0</v>
      </c>
    </row>
    <row r="111" spans="1:12" ht="15">
      <c r="A111" s="86" t="s">
        <v>1774</v>
      </c>
      <c r="B111" s="86" t="s">
        <v>1775</v>
      </c>
      <c r="C111" s="86">
        <v>15</v>
      </c>
      <c r="D111" s="121">
        <v>0</v>
      </c>
      <c r="E111" s="121">
        <v>1.4913616938342726</v>
      </c>
      <c r="F111" s="86" t="s">
        <v>1426</v>
      </c>
      <c r="G111" s="86" t="b">
        <v>0</v>
      </c>
      <c r="H111" s="86" t="b">
        <v>0</v>
      </c>
      <c r="I111" s="86" t="b">
        <v>0</v>
      </c>
      <c r="J111" s="86" t="b">
        <v>0</v>
      </c>
      <c r="K111" s="86" t="b">
        <v>0</v>
      </c>
      <c r="L111" s="86" t="b">
        <v>0</v>
      </c>
    </row>
    <row r="112" spans="1:12" ht="15">
      <c r="A112" s="86" t="s">
        <v>1775</v>
      </c>
      <c r="B112" s="86" t="s">
        <v>1776</v>
      </c>
      <c r="C112" s="86">
        <v>15</v>
      </c>
      <c r="D112" s="121">
        <v>0</v>
      </c>
      <c r="E112" s="121">
        <v>1.4913616938342726</v>
      </c>
      <c r="F112" s="86" t="s">
        <v>1426</v>
      </c>
      <c r="G112" s="86" t="b">
        <v>0</v>
      </c>
      <c r="H112" s="86" t="b">
        <v>0</v>
      </c>
      <c r="I112" s="86" t="b">
        <v>0</v>
      </c>
      <c r="J112" s="86" t="b">
        <v>0</v>
      </c>
      <c r="K112" s="86" t="b">
        <v>0</v>
      </c>
      <c r="L112" s="86" t="b">
        <v>0</v>
      </c>
    </row>
    <row r="113" spans="1:12" ht="15">
      <c r="A113" s="86" t="s">
        <v>1776</v>
      </c>
      <c r="B113" s="86" t="s">
        <v>1777</v>
      </c>
      <c r="C113" s="86">
        <v>15</v>
      </c>
      <c r="D113" s="121">
        <v>0</v>
      </c>
      <c r="E113" s="121">
        <v>1.4913616938342726</v>
      </c>
      <c r="F113" s="86" t="s">
        <v>1426</v>
      </c>
      <c r="G113" s="86" t="b">
        <v>0</v>
      </c>
      <c r="H113" s="86" t="b">
        <v>0</v>
      </c>
      <c r="I113" s="86" t="b">
        <v>0</v>
      </c>
      <c r="J113" s="86" t="b">
        <v>0</v>
      </c>
      <c r="K113" s="86" t="b">
        <v>0</v>
      </c>
      <c r="L113" s="86" t="b">
        <v>0</v>
      </c>
    </row>
    <row r="114" spans="1:12" ht="15">
      <c r="A114" s="86" t="s">
        <v>1777</v>
      </c>
      <c r="B114" s="86" t="s">
        <v>1778</v>
      </c>
      <c r="C114" s="86">
        <v>15</v>
      </c>
      <c r="D114" s="121">
        <v>0</v>
      </c>
      <c r="E114" s="121">
        <v>1.4913616938342726</v>
      </c>
      <c r="F114" s="86" t="s">
        <v>1426</v>
      </c>
      <c r="G114" s="86" t="b">
        <v>0</v>
      </c>
      <c r="H114" s="86" t="b">
        <v>0</v>
      </c>
      <c r="I114" s="86" t="b">
        <v>0</v>
      </c>
      <c r="J114" s="86" t="b">
        <v>0</v>
      </c>
      <c r="K114" s="86" t="b">
        <v>0</v>
      </c>
      <c r="L114" s="86" t="b">
        <v>0</v>
      </c>
    </row>
    <row r="115" spans="1:12" ht="15">
      <c r="A115" s="86" t="s">
        <v>1778</v>
      </c>
      <c r="B115" s="86" t="s">
        <v>1779</v>
      </c>
      <c r="C115" s="86">
        <v>15</v>
      </c>
      <c r="D115" s="121">
        <v>0</v>
      </c>
      <c r="E115" s="121">
        <v>1.4913616938342726</v>
      </c>
      <c r="F115" s="86" t="s">
        <v>1426</v>
      </c>
      <c r="G115" s="86" t="b">
        <v>0</v>
      </c>
      <c r="H115" s="86" t="b">
        <v>0</v>
      </c>
      <c r="I115" s="86" t="b">
        <v>0</v>
      </c>
      <c r="J115" s="86" t="b">
        <v>0</v>
      </c>
      <c r="K115" s="86" t="b">
        <v>0</v>
      </c>
      <c r="L115" s="86" t="b">
        <v>0</v>
      </c>
    </row>
    <row r="116" spans="1:12" ht="15">
      <c r="A116" s="86" t="s">
        <v>1779</v>
      </c>
      <c r="B116" s="86" t="s">
        <v>1780</v>
      </c>
      <c r="C116" s="86">
        <v>15</v>
      </c>
      <c r="D116" s="121">
        <v>0</v>
      </c>
      <c r="E116" s="121">
        <v>1.4913616938342726</v>
      </c>
      <c r="F116" s="86" t="s">
        <v>1426</v>
      </c>
      <c r="G116" s="86" t="b">
        <v>0</v>
      </c>
      <c r="H116" s="86" t="b">
        <v>0</v>
      </c>
      <c r="I116" s="86" t="b">
        <v>0</v>
      </c>
      <c r="J116" s="86" t="b">
        <v>0</v>
      </c>
      <c r="K116" s="86" t="b">
        <v>0</v>
      </c>
      <c r="L116" s="86" t="b">
        <v>0</v>
      </c>
    </row>
    <row r="117" spans="1:12" ht="15">
      <c r="A117" s="86" t="s">
        <v>1524</v>
      </c>
      <c r="B117" s="86" t="s">
        <v>1523</v>
      </c>
      <c r="C117" s="86">
        <v>2</v>
      </c>
      <c r="D117" s="121">
        <v>0</v>
      </c>
      <c r="E117" s="121">
        <v>1.0280287236002434</v>
      </c>
      <c r="F117" s="86" t="s">
        <v>1427</v>
      </c>
      <c r="G117" s="86" t="b">
        <v>0</v>
      </c>
      <c r="H117" s="86" t="b">
        <v>0</v>
      </c>
      <c r="I117" s="86" t="b">
        <v>0</v>
      </c>
      <c r="J117" s="86" t="b">
        <v>1</v>
      </c>
      <c r="K117" s="86" t="b">
        <v>0</v>
      </c>
      <c r="L117" s="86" t="b">
        <v>0</v>
      </c>
    </row>
    <row r="118" spans="1:12" ht="15">
      <c r="A118" s="86" t="s">
        <v>1524</v>
      </c>
      <c r="B118" s="86" t="s">
        <v>1523</v>
      </c>
      <c r="C118" s="86">
        <v>8</v>
      </c>
      <c r="D118" s="121">
        <v>0</v>
      </c>
      <c r="E118" s="121">
        <v>1.2671717284030137</v>
      </c>
      <c r="F118" s="86" t="s">
        <v>1428</v>
      </c>
      <c r="G118" s="86" t="b">
        <v>0</v>
      </c>
      <c r="H118" s="86" t="b">
        <v>0</v>
      </c>
      <c r="I118" s="86" t="b">
        <v>0</v>
      </c>
      <c r="J118" s="86" t="b">
        <v>1</v>
      </c>
      <c r="K118" s="86" t="b">
        <v>0</v>
      </c>
      <c r="L118" s="86" t="b">
        <v>0</v>
      </c>
    </row>
    <row r="119" spans="1:12" ht="15">
      <c r="A119" s="86" t="s">
        <v>1524</v>
      </c>
      <c r="B119" s="86" t="s">
        <v>1523</v>
      </c>
      <c r="C119" s="86">
        <v>2</v>
      </c>
      <c r="D119" s="121">
        <v>0</v>
      </c>
      <c r="E119" s="121">
        <v>1.1461280356782382</v>
      </c>
      <c r="F119" s="86" t="s">
        <v>1429</v>
      </c>
      <c r="G119" s="86" t="b">
        <v>0</v>
      </c>
      <c r="H119" s="86" t="b">
        <v>0</v>
      </c>
      <c r="I119" s="86" t="b">
        <v>0</v>
      </c>
      <c r="J119" s="86" t="b">
        <v>1</v>
      </c>
      <c r="K119" s="86" t="b">
        <v>0</v>
      </c>
      <c r="L119" s="86" t="b">
        <v>0</v>
      </c>
    </row>
    <row r="120" spans="1:12" ht="15">
      <c r="A120" s="86" t="s">
        <v>1524</v>
      </c>
      <c r="B120" s="86" t="s">
        <v>1523</v>
      </c>
      <c r="C120" s="86">
        <v>3</v>
      </c>
      <c r="D120" s="121">
        <v>0</v>
      </c>
      <c r="E120" s="121">
        <v>1.1760912590556813</v>
      </c>
      <c r="F120" s="86" t="s">
        <v>1431</v>
      </c>
      <c r="G120" s="86" t="b">
        <v>0</v>
      </c>
      <c r="H120" s="86" t="b">
        <v>0</v>
      </c>
      <c r="I120" s="86" t="b">
        <v>0</v>
      </c>
      <c r="J120" s="86" t="b">
        <v>1</v>
      </c>
      <c r="K120" s="86" t="b">
        <v>0</v>
      </c>
      <c r="L120" s="86" t="b">
        <v>0</v>
      </c>
    </row>
    <row r="121" spans="1:12" ht="15">
      <c r="A121" s="86" t="s">
        <v>1524</v>
      </c>
      <c r="B121" s="86" t="s">
        <v>1523</v>
      </c>
      <c r="C121" s="86">
        <v>2</v>
      </c>
      <c r="D121" s="121">
        <v>0</v>
      </c>
      <c r="E121" s="121">
        <v>1.2430380486862944</v>
      </c>
      <c r="F121" s="86" t="s">
        <v>1435</v>
      </c>
      <c r="G121" s="86" t="b">
        <v>0</v>
      </c>
      <c r="H121" s="86" t="b">
        <v>0</v>
      </c>
      <c r="I121" s="86" t="b">
        <v>0</v>
      </c>
      <c r="J121" s="86" t="b">
        <v>1</v>
      </c>
      <c r="K121" s="86" t="b">
        <v>0</v>
      </c>
      <c r="L12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1838</v>
      </c>
      <c r="B2" s="125" t="s">
        <v>1839</v>
      </c>
      <c r="C2" s="122" t="s">
        <v>1840</v>
      </c>
    </row>
    <row r="3" spans="1:3" ht="15">
      <c r="A3" s="124" t="s">
        <v>1425</v>
      </c>
      <c r="B3" s="124" t="s">
        <v>1425</v>
      </c>
      <c r="C3" s="34">
        <v>21</v>
      </c>
    </row>
    <row r="4" spans="1:3" ht="15">
      <c r="A4" s="124" t="s">
        <v>1426</v>
      </c>
      <c r="B4" s="124" t="s">
        <v>1426</v>
      </c>
      <c r="C4" s="34">
        <v>15</v>
      </c>
    </row>
    <row r="5" spans="1:3" ht="15">
      <c r="A5" s="124" t="s">
        <v>1427</v>
      </c>
      <c r="B5" s="124" t="s">
        <v>1427</v>
      </c>
      <c r="C5" s="34">
        <v>7</v>
      </c>
    </row>
    <row r="6" spans="1:3" ht="15">
      <c r="A6" s="124" t="s">
        <v>1428</v>
      </c>
      <c r="B6" s="124" t="s">
        <v>1428</v>
      </c>
      <c r="C6" s="34">
        <v>8</v>
      </c>
    </row>
    <row r="7" spans="1:3" ht="15">
      <c r="A7" s="124" t="s">
        <v>1429</v>
      </c>
      <c r="B7" s="124" t="s">
        <v>1429</v>
      </c>
      <c r="C7" s="34">
        <v>5</v>
      </c>
    </row>
    <row r="8" spans="1:3" ht="15">
      <c r="A8" s="124" t="s">
        <v>1430</v>
      </c>
      <c r="B8" s="124" t="s">
        <v>1430</v>
      </c>
      <c r="C8" s="34">
        <v>5</v>
      </c>
    </row>
    <row r="9" spans="1:3" ht="15">
      <c r="A9" s="124" t="s">
        <v>1431</v>
      </c>
      <c r="B9" s="124" t="s">
        <v>1431</v>
      </c>
      <c r="C9" s="34">
        <v>4</v>
      </c>
    </row>
    <row r="10" spans="1:3" ht="15">
      <c r="A10" s="124" t="s">
        <v>1432</v>
      </c>
      <c r="B10" s="124" t="s">
        <v>1432</v>
      </c>
      <c r="C10" s="34">
        <v>4</v>
      </c>
    </row>
    <row r="11" spans="1:3" ht="15">
      <c r="A11" s="124" t="s">
        <v>1433</v>
      </c>
      <c r="B11" s="124" t="s">
        <v>1433</v>
      </c>
      <c r="C11" s="34">
        <v>3</v>
      </c>
    </row>
    <row r="12" spans="1:3" ht="15">
      <c r="A12" s="124" t="s">
        <v>1434</v>
      </c>
      <c r="B12" s="124" t="s">
        <v>1434</v>
      </c>
      <c r="C12" s="34">
        <v>3</v>
      </c>
    </row>
    <row r="13" spans="1:3" ht="15">
      <c r="A13" s="124" t="s">
        <v>1435</v>
      </c>
      <c r="B13" s="124" t="s">
        <v>1435</v>
      </c>
      <c r="C13" s="34">
        <v>2</v>
      </c>
    </row>
    <row r="14" spans="1:3" ht="15">
      <c r="A14" s="124" t="s">
        <v>1436</v>
      </c>
      <c r="B14" s="124" t="s">
        <v>1436</v>
      </c>
      <c r="C14" s="34">
        <v>2</v>
      </c>
    </row>
    <row r="15" spans="1:3" ht="15">
      <c r="A15" s="124" t="s">
        <v>1437</v>
      </c>
      <c r="B15" s="124" t="s">
        <v>1437</v>
      </c>
      <c r="C15" s="34">
        <v>2</v>
      </c>
    </row>
    <row r="16" spans="1:3" ht="15">
      <c r="A16" s="124" t="s">
        <v>1438</v>
      </c>
      <c r="B16" s="124" t="s">
        <v>1438</v>
      </c>
      <c r="C16" s="34">
        <v>1</v>
      </c>
    </row>
    <row r="17" spans="1:3" ht="15">
      <c r="A17" s="124" t="s">
        <v>1439</v>
      </c>
      <c r="B17" s="124" t="s">
        <v>1439</v>
      </c>
      <c r="C17" s="34">
        <v>1</v>
      </c>
    </row>
    <row r="18" spans="1:3" ht="15">
      <c r="A18" s="124" t="s">
        <v>1440</v>
      </c>
      <c r="B18" s="124" t="s">
        <v>1440</v>
      </c>
      <c r="C18" s="34">
        <v>1</v>
      </c>
    </row>
    <row r="19" spans="1:3" ht="15">
      <c r="A19" s="124" t="s">
        <v>1441</v>
      </c>
      <c r="B19" s="124" t="s">
        <v>1441</v>
      </c>
      <c r="C19" s="34">
        <v>1</v>
      </c>
    </row>
    <row r="20" spans="1:3" ht="15">
      <c r="A20" s="124" t="s">
        <v>1442</v>
      </c>
      <c r="B20" s="124" t="s">
        <v>1442</v>
      </c>
      <c r="C20" s="34">
        <v>1</v>
      </c>
    </row>
    <row r="21" spans="1:3" ht="15">
      <c r="A21" s="124" t="s">
        <v>1443</v>
      </c>
      <c r="B21" s="124" t="s">
        <v>1443</v>
      </c>
      <c r="C21" s="34">
        <v>1</v>
      </c>
    </row>
    <row r="22" spans="1:3" ht="15">
      <c r="A22" s="124" t="s">
        <v>1444</v>
      </c>
      <c r="B22" s="124" t="s">
        <v>1444</v>
      </c>
      <c r="C22" s="34">
        <v>1</v>
      </c>
    </row>
    <row r="23" spans="1:3" ht="15">
      <c r="A23" s="124" t="s">
        <v>1445</v>
      </c>
      <c r="B23" s="124" t="s">
        <v>1445</v>
      </c>
      <c r="C23"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1854</v>
      </c>
      <c r="B1" s="13" t="s">
        <v>17</v>
      </c>
    </row>
    <row r="2" spans="1:2" ht="15">
      <c r="A2" s="78" t="s">
        <v>1855</v>
      </c>
      <c r="B2" s="78" t="s">
        <v>1861</v>
      </c>
    </row>
    <row r="3" spans="1:2" ht="15">
      <c r="A3" s="78" t="s">
        <v>1856</v>
      </c>
      <c r="B3" s="78" t="s">
        <v>1862</v>
      </c>
    </row>
    <row r="4" spans="1:2" ht="15">
      <c r="A4" s="78" t="s">
        <v>1857</v>
      </c>
      <c r="B4" s="78" t="s">
        <v>1863</v>
      </c>
    </row>
    <row r="5" spans="1:2" ht="15">
      <c r="A5" s="78" t="s">
        <v>1858</v>
      </c>
      <c r="B5" s="78" t="s">
        <v>1864</v>
      </c>
    </row>
    <row r="6" spans="1:2" ht="15">
      <c r="A6" s="78" t="s">
        <v>1859</v>
      </c>
      <c r="B6" s="78" t="s">
        <v>1865</v>
      </c>
    </row>
    <row r="7" spans="1:2" ht="15">
      <c r="A7" s="78" t="s">
        <v>1860</v>
      </c>
      <c r="B7" s="78" t="s">
        <v>1862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1866</v>
      </c>
      <c r="B1" s="13" t="s">
        <v>34</v>
      </c>
    </row>
    <row r="2" spans="1:2" ht="15">
      <c r="A2" s="117" t="s">
        <v>250</v>
      </c>
      <c r="B2" s="78">
        <v>380</v>
      </c>
    </row>
    <row r="3" spans="1:2" ht="15">
      <c r="A3" s="117" t="s">
        <v>276</v>
      </c>
      <c r="B3" s="78">
        <v>182</v>
      </c>
    </row>
    <row r="4" spans="1:2" ht="15">
      <c r="A4" s="117" t="s">
        <v>228</v>
      </c>
      <c r="B4" s="78">
        <v>30</v>
      </c>
    </row>
    <row r="5" spans="1:2" ht="15">
      <c r="A5" s="117" t="s">
        <v>303</v>
      </c>
      <c r="B5" s="78">
        <v>24</v>
      </c>
    </row>
    <row r="6" spans="1:2" ht="15">
      <c r="A6" s="117" t="s">
        <v>256</v>
      </c>
      <c r="B6" s="78">
        <v>22</v>
      </c>
    </row>
    <row r="7" spans="1:2" ht="15">
      <c r="A7" s="117" t="s">
        <v>217</v>
      </c>
      <c r="B7" s="78">
        <v>20</v>
      </c>
    </row>
    <row r="8" spans="1:2" ht="15">
      <c r="A8" s="117" t="s">
        <v>249</v>
      </c>
      <c r="B8" s="78">
        <v>14</v>
      </c>
    </row>
    <row r="9" spans="1:2" ht="15">
      <c r="A9" s="117" t="s">
        <v>214</v>
      </c>
      <c r="B9" s="78">
        <v>12</v>
      </c>
    </row>
    <row r="10" spans="1:2" ht="15">
      <c r="A10" s="117" t="s">
        <v>307</v>
      </c>
      <c r="B10" s="78">
        <v>12</v>
      </c>
    </row>
    <row r="11" spans="1:2" ht="15">
      <c r="A11" s="117" t="s">
        <v>292</v>
      </c>
      <c r="B11" s="78">
        <v>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1882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702</v>
      </c>
      <c r="AF2" s="13" t="s">
        <v>703</v>
      </c>
      <c r="AG2" s="13" t="s">
        <v>704</v>
      </c>
      <c r="AH2" s="13" t="s">
        <v>705</v>
      </c>
      <c r="AI2" s="13" t="s">
        <v>706</v>
      </c>
      <c r="AJ2" s="13" t="s">
        <v>707</v>
      </c>
      <c r="AK2" s="13" t="s">
        <v>708</v>
      </c>
      <c r="AL2" s="13" t="s">
        <v>709</v>
      </c>
      <c r="AM2" s="13" t="s">
        <v>710</v>
      </c>
      <c r="AN2" s="13" t="s">
        <v>711</v>
      </c>
      <c r="AO2" s="13" t="s">
        <v>712</v>
      </c>
      <c r="AP2" s="13" t="s">
        <v>713</v>
      </c>
      <c r="AQ2" s="13" t="s">
        <v>714</v>
      </c>
      <c r="AR2" s="13" t="s">
        <v>715</v>
      </c>
      <c r="AS2" s="13" t="s">
        <v>716</v>
      </c>
      <c r="AT2" s="13" t="s">
        <v>194</v>
      </c>
      <c r="AU2" s="13" t="s">
        <v>717</v>
      </c>
      <c r="AV2" s="13" t="s">
        <v>718</v>
      </c>
      <c r="AW2" s="13" t="s">
        <v>719</v>
      </c>
      <c r="AX2" s="13" t="s">
        <v>720</v>
      </c>
      <c r="AY2" s="13" t="s">
        <v>721</v>
      </c>
      <c r="AZ2" s="13" t="s">
        <v>722</v>
      </c>
      <c r="BA2" s="13" t="s">
        <v>1458</v>
      </c>
      <c r="BB2" s="118" t="s">
        <v>1679</v>
      </c>
      <c r="BC2" s="118" t="s">
        <v>1680</v>
      </c>
      <c r="BD2" s="118" t="s">
        <v>1681</v>
      </c>
      <c r="BE2" s="118" t="s">
        <v>1682</v>
      </c>
      <c r="BF2" s="118" t="s">
        <v>1683</v>
      </c>
      <c r="BG2" s="118" t="s">
        <v>1684</v>
      </c>
      <c r="BH2" s="118" t="s">
        <v>1685</v>
      </c>
      <c r="BI2" s="118" t="s">
        <v>1717</v>
      </c>
      <c r="BJ2" s="118" t="s">
        <v>1718</v>
      </c>
      <c r="BK2" s="118" t="s">
        <v>1750</v>
      </c>
      <c r="BL2" s="118" t="s">
        <v>1827</v>
      </c>
      <c r="BM2" s="118" t="s">
        <v>1828</v>
      </c>
      <c r="BN2" s="118" t="s">
        <v>1829</v>
      </c>
      <c r="BO2" s="118" t="s">
        <v>1830</v>
      </c>
      <c r="BP2" s="118" t="s">
        <v>1831</v>
      </c>
      <c r="BQ2" s="118" t="s">
        <v>1832</v>
      </c>
      <c r="BR2" s="118" t="s">
        <v>1833</v>
      </c>
      <c r="BS2" s="118" t="s">
        <v>1834</v>
      </c>
      <c r="BT2" s="118" t="s">
        <v>1836</v>
      </c>
      <c r="BU2" s="3"/>
      <c r="BV2" s="3"/>
    </row>
    <row r="3" spans="1:74" ht="41.45" customHeight="1">
      <c r="A3" s="64" t="s">
        <v>214</v>
      </c>
      <c r="C3" s="65"/>
      <c r="D3" s="65" t="s">
        <v>64</v>
      </c>
      <c r="E3" s="66">
        <v>162.03999460401084</v>
      </c>
      <c r="F3" s="68">
        <v>99.99995918968256</v>
      </c>
      <c r="G3" s="102" t="s">
        <v>382</v>
      </c>
      <c r="H3" s="65"/>
      <c r="I3" s="69" t="s">
        <v>214</v>
      </c>
      <c r="J3" s="70"/>
      <c r="K3" s="70"/>
      <c r="L3" s="69" t="s">
        <v>1279</v>
      </c>
      <c r="M3" s="73">
        <v>1.0136007184614744</v>
      </c>
      <c r="N3" s="74">
        <v>7796.49169921875</v>
      </c>
      <c r="O3" s="74">
        <v>8246.2646484375</v>
      </c>
      <c r="P3" s="75"/>
      <c r="Q3" s="76"/>
      <c r="R3" s="76"/>
      <c r="S3" s="48"/>
      <c r="T3" s="48">
        <v>0</v>
      </c>
      <c r="U3" s="48">
        <v>4</v>
      </c>
      <c r="V3" s="49">
        <v>12</v>
      </c>
      <c r="W3" s="49">
        <v>0.25</v>
      </c>
      <c r="X3" s="49">
        <v>0</v>
      </c>
      <c r="Y3" s="49">
        <v>2.378365</v>
      </c>
      <c r="Z3" s="49">
        <v>0</v>
      </c>
      <c r="AA3" s="49">
        <v>0</v>
      </c>
      <c r="AB3" s="71">
        <v>3</v>
      </c>
      <c r="AC3" s="71"/>
      <c r="AD3" s="72"/>
      <c r="AE3" s="78" t="s">
        <v>723</v>
      </c>
      <c r="AF3" s="78">
        <v>860</v>
      </c>
      <c r="AG3" s="78">
        <v>102</v>
      </c>
      <c r="AH3" s="78">
        <v>13129</v>
      </c>
      <c r="AI3" s="78">
        <v>18022</v>
      </c>
      <c r="AJ3" s="78"/>
      <c r="AK3" s="78" t="s">
        <v>830</v>
      </c>
      <c r="AL3" s="78" t="s">
        <v>920</v>
      </c>
      <c r="AM3" s="78"/>
      <c r="AN3" s="78"/>
      <c r="AO3" s="80">
        <v>42056.82474537037</v>
      </c>
      <c r="AP3" s="83" t="s">
        <v>1027</v>
      </c>
      <c r="AQ3" s="78" t="b">
        <v>0</v>
      </c>
      <c r="AR3" s="78" t="b">
        <v>0</v>
      </c>
      <c r="AS3" s="78" t="b">
        <v>1</v>
      </c>
      <c r="AT3" s="78"/>
      <c r="AU3" s="78">
        <v>84</v>
      </c>
      <c r="AV3" s="83" t="s">
        <v>1117</v>
      </c>
      <c r="AW3" s="78" t="b">
        <v>0</v>
      </c>
      <c r="AX3" s="78" t="s">
        <v>1171</v>
      </c>
      <c r="AY3" s="83" t="s">
        <v>1172</v>
      </c>
      <c r="AZ3" s="78" t="s">
        <v>66</v>
      </c>
      <c r="BA3" s="78" t="str">
        <f>REPLACE(INDEX(GroupVertices[Group],MATCH(Vertices[[#This Row],[Vertex]],GroupVertices[Vertex],0)),1,1,"")</f>
        <v>8</v>
      </c>
      <c r="BB3" s="48"/>
      <c r="BC3" s="48"/>
      <c r="BD3" s="48"/>
      <c r="BE3" s="48"/>
      <c r="BF3" s="48"/>
      <c r="BG3" s="48"/>
      <c r="BH3" s="119" t="s">
        <v>1686</v>
      </c>
      <c r="BI3" s="119" t="s">
        <v>1686</v>
      </c>
      <c r="BJ3" s="119" t="s">
        <v>1719</v>
      </c>
      <c r="BK3" s="119" t="s">
        <v>1719</v>
      </c>
      <c r="BL3" s="119">
        <v>1</v>
      </c>
      <c r="BM3" s="123">
        <v>5</v>
      </c>
      <c r="BN3" s="119">
        <v>0</v>
      </c>
      <c r="BO3" s="123">
        <v>0</v>
      </c>
      <c r="BP3" s="119">
        <v>0</v>
      </c>
      <c r="BQ3" s="123">
        <v>0</v>
      </c>
      <c r="BR3" s="119">
        <v>19</v>
      </c>
      <c r="BS3" s="123">
        <v>95</v>
      </c>
      <c r="BT3" s="119">
        <v>20</v>
      </c>
      <c r="BU3" s="3"/>
      <c r="BV3" s="3"/>
    </row>
    <row r="4" spans="1:77" ht="41.45" customHeight="1">
      <c r="A4" s="64" t="s">
        <v>280</v>
      </c>
      <c r="C4" s="65"/>
      <c r="D4" s="65" t="s">
        <v>64</v>
      </c>
      <c r="E4" s="66">
        <v>170.52578849378366</v>
      </c>
      <c r="F4" s="68">
        <v>99.99130032304281</v>
      </c>
      <c r="G4" s="102" t="s">
        <v>1129</v>
      </c>
      <c r="H4" s="65"/>
      <c r="I4" s="69" t="s">
        <v>280</v>
      </c>
      <c r="J4" s="70"/>
      <c r="K4" s="70"/>
      <c r="L4" s="69" t="s">
        <v>1280</v>
      </c>
      <c r="M4" s="73">
        <v>3.8993123405985783</v>
      </c>
      <c r="N4" s="74">
        <v>8400.7197265625</v>
      </c>
      <c r="O4" s="74">
        <v>9376.5380859375</v>
      </c>
      <c r="P4" s="75"/>
      <c r="Q4" s="76"/>
      <c r="R4" s="76"/>
      <c r="S4" s="88"/>
      <c r="T4" s="48">
        <v>1</v>
      </c>
      <c r="U4" s="48">
        <v>0</v>
      </c>
      <c r="V4" s="49">
        <v>0</v>
      </c>
      <c r="W4" s="49">
        <v>0.142857</v>
      </c>
      <c r="X4" s="49">
        <v>0</v>
      </c>
      <c r="Y4" s="49">
        <v>0.655402</v>
      </c>
      <c r="Z4" s="49">
        <v>0</v>
      </c>
      <c r="AA4" s="49">
        <v>0</v>
      </c>
      <c r="AB4" s="71">
        <v>4</v>
      </c>
      <c r="AC4" s="71"/>
      <c r="AD4" s="72"/>
      <c r="AE4" s="78" t="s">
        <v>724</v>
      </c>
      <c r="AF4" s="78">
        <v>888</v>
      </c>
      <c r="AG4" s="78">
        <v>20895</v>
      </c>
      <c r="AH4" s="78">
        <v>58205</v>
      </c>
      <c r="AI4" s="78">
        <v>33425</v>
      </c>
      <c r="AJ4" s="78"/>
      <c r="AK4" s="78" t="s">
        <v>831</v>
      </c>
      <c r="AL4" s="78" t="s">
        <v>921</v>
      </c>
      <c r="AM4" s="83" t="s">
        <v>989</v>
      </c>
      <c r="AN4" s="78"/>
      <c r="AO4" s="80">
        <v>41182.85774305555</v>
      </c>
      <c r="AP4" s="83" t="s">
        <v>1028</v>
      </c>
      <c r="AQ4" s="78" t="b">
        <v>0</v>
      </c>
      <c r="AR4" s="78" t="b">
        <v>0</v>
      </c>
      <c r="AS4" s="78" t="b">
        <v>0</v>
      </c>
      <c r="AT4" s="78"/>
      <c r="AU4" s="78">
        <v>278</v>
      </c>
      <c r="AV4" s="83" t="s">
        <v>1118</v>
      </c>
      <c r="AW4" s="78" t="b">
        <v>1</v>
      </c>
      <c r="AX4" s="78" t="s">
        <v>1171</v>
      </c>
      <c r="AY4" s="83" t="s">
        <v>1173</v>
      </c>
      <c r="AZ4" s="78" t="s">
        <v>65</v>
      </c>
      <c r="BA4" s="78" t="str">
        <f>REPLACE(INDEX(GroupVertices[Group],MATCH(Vertices[[#This Row],[Vertex]],GroupVertices[Vertex],0)),1,1,"")</f>
        <v>8</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281</v>
      </c>
      <c r="C5" s="65"/>
      <c r="D5" s="65" t="s">
        <v>64</v>
      </c>
      <c r="E5" s="66">
        <v>162.0440756860528</v>
      </c>
      <c r="F5" s="68">
        <v>99.99995502536444</v>
      </c>
      <c r="G5" s="102" t="s">
        <v>1130</v>
      </c>
      <c r="H5" s="65"/>
      <c r="I5" s="69" t="s">
        <v>281</v>
      </c>
      <c r="J5" s="70"/>
      <c r="K5" s="70"/>
      <c r="L5" s="69" t="s">
        <v>1281</v>
      </c>
      <c r="M5" s="73">
        <v>1.0149885468759106</v>
      </c>
      <c r="N5" s="74">
        <v>8284.3466796875</v>
      </c>
      <c r="O5" s="74">
        <v>6846.3740234375</v>
      </c>
      <c r="P5" s="75"/>
      <c r="Q5" s="76"/>
      <c r="R5" s="76"/>
      <c r="S5" s="88"/>
      <c r="T5" s="48">
        <v>1</v>
      </c>
      <c r="U5" s="48">
        <v>0</v>
      </c>
      <c r="V5" s="49">
        <v>0</v>
      </c>
      <c r="W5" s="49">
        <v>0.142857</v>
      </c>
      <c r="X5" s="49">
        <v>0</v>
      </c>
      <c r="Y5" s="49">
        <v>0.655402</v>
      </c>
      <c r="Z5" s="49">
        <v>0</v>
      </c>
      <c r="AA5" s="49">
        <v>0</v>
      </c>
      <c r="AB5" s="71">
        <v>5</v>
      </c>
      <c r="AC5" s="71"/>
      <c r="AD5" s="72"/>
      <c r="AE5" s="78" t="s">
        <v>725</v>
      </c>
      <c r="AF5" s="78">
        <v>104</v>
      </c>
      <c r="AG5" s="78">
        <v>112</v>
      </c>
      <c r="AH5" s="78">
        <v>4192</v>
      </c>
      <c r="AI5" s="78">
        <v>2160</v>
      </c>
      <c r="AJ5" s="78"/>
      <c r="AK5" s="78" t="s">
        <v>832</v>
      </c>
      <c r="AL5" s="78"/>
      <c r="AM5" s="78"/>
      <c r="AN5" s="78"/>
      <c r="AO5" s="80">
        <v>40351.654490740744</v>
      </c>
      <c r="AP5" s="83" t="s">
        <v>1029</v>
      </c>
      <c r="AQ5" s="78" t="b">
        <v>0</v>
      </c>
      <c r="AR5" s="78" t="b">
        <v>0</v>
      </c>
      <c r="AS5" s="78" t="b">
        <v>0</v>
      </c>
      <c r="AT5" s="78"/>
      <c r="AU5" s="78">
        <v>8</v>
      </c>
      <c r="AV5" s="83" t="s">
        <v>1119</v>
      </c>
      <c r="AW5" s="78" t="b">
        <v>0</v>
      </c>
      <c r="AX5" s="78" t="s">
        <v>1171</v>
      </c>
      <c r="AY5" s="83" t="s">
        <v>1174</v>
      </c>
      <c r="AZ5" s="78" t="s">
        <v>65</v>
      </c>
      <c r="BA5" s="78" t="str">
        <f>REPLACE(INDEX(GroupVertices[Group],MATCH(Vertices[[#This Row],[Vertex]],GroupVertices[Vertex],0)),1,1,"")</f>
        <v>8</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282</v>
      </c>
      <c r="C6" s="65"/>
      <c r="D6" s="65" t="s">
        <v>64</v>
      </c>
      <c r="E6" s="66">
        <v>162.01836486918864</v>
      </c>
      <c r="F6" s="68">
        <v>99.99998126056852</v>
      </c>
      <c r="G6" s="102" t="s">
        <v>408</v>
      </c>
      <c r="H6" s="65"/>
      <c r="I6" s="69" t="s">
        <v>282</v>
      </c>
      <c r="J6" s="70"/>
      <c r="K6" s="70"/>
      <c r="L6" s="69" t="s">
        <v>1282</v>
      </c>
      <c r="M6" s="73">
        <v>1.0062452278649627</v>
      </c>
      <c r="N6" s="74">
        <v>7192.26318359375</v>
      </c>
      <c r="O6" s="74">
        <v>7115.98876953125</v>
      </c>
      <c r="P6" s="75"/>
      <c r="Q6" s="76"/>
      <c r="R6" s="76"/>
      <c r="S6" s="88"/>
      <c r="T6" s="48">
        <v>1</v>
      </c>
      <c r="U6" s="48">
        <v>0</v>
      </c>
      <c r="V6" s="49">
        <v>0</v>
      </c>
      <c r="W6" s="49">
        <v>0.142857</v>
      </c>
      <c r="X6" s="49">
        <v>0</v>
      </c>
      <c r="Y6" s="49">
        <v>0.655402</v>
      </c>
      <c r="Z6" s="49">
        <v>0</v>
      </c>
      <c r="AA6" s="49">
        <v>0</v>
      </c>
      <c r="AB6" s="71">
        <v>6</v>
      </c>
      <c r="AC6" s="71"/>
      <c r="AD6" s="72"/>
      <c r="AE6" s="78" t="s">
        <v>726</v>
      </c>
      <c r="AF6" s="78">
        <v>1182</v>
      </c>
      <c r="AG6" s="78">
        <v>49</v>
      </c>
      <c r="AH6" s="78">
        <v>1025</v>
      </c>
      <c r="AI6" s="78">
        <v>1530</v>
      </c>
      <c r="AJ6" s="78"/>
      <c r="AK6" s="78" t="s">
        <v>833</v>
      </c>
      <c r="AL6" s="78"/>
      <c r="AM6" s="78"/>
      <c r="AN6" s="78"/>
      <c r="AO6" s="80">
        <v>41791.61704861111</v>
      </c>
      <c r="AP6" s="78"/>
      <c r="AQ6" s="78" t="b">
        <v>1</v>
      </c>
      <c r="AR6" s="78" t="b">
        <v>1</v>
      </c>
      <c r="AS6" s="78" t="b">
        <v>0</v>
      </c>
      <c r="AT6" s="78"/>
      <c r="AU6" s="78">
        <v>0</v>
      </c>
      <c r="AV6" s="83" t="s">
        <v>1117</v>
      </c>
      <c r="AW6" s="78" t="b">
        <v>0</v>
      </c>
      <c r="AX6" s="78" t="s">
        <v>1171</v>
      </c>
      <c r="AY6" s="83" t="s">
        <v>1175</v>
      </c>
      <c r="AZ6" s="78" t="s">
        <v>65</v>
      </c>
      <c r="BA6" s="78" t="str">
        <f>REPLACE(INDEX(GroupVertices[Group],MATCH(Vertices[[#This Row],[Vertex]],GroupVertices[Vertex],0)),1,1,"")</f>
        <v>8</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283</v>
      </c>
      <c r="C7" s="65"/>
      <c r="D7" s="65" t="s">
        <v>64</v>
      </c>
      <c r="E7" s="66">
        <v>162.01918108559704</v>
      </c>
      <c r="F7" s="68">
        <v>99.9999804277049</v>
      </c>
      <c r="G7" s="102" t="s">
        <v>1131</v>
      </c>
      <c r="H7" s="65"/>
      <c r="I7" s="69" t="s">
        <v>283</v>
      </c>
      <c r="J7" s="70"/>
      <c r="K7" s="70"/>
      <c r="L7" s="69" t="s">
        <v>1283</v>
      </c>
      <c r="M7" s="73">
        <v>1.00652279354785</v>
      </c>
      <c r="N7" s="74">
        <v>7308.6044921875</v>
      </c>
      <c r="O7" s="74">
        <v>9646.09375</v>
      </c>
      <c r="P7" s="75"/>
      <c r="Q7" s="76"/>
      <c r="R7" s="76"/>
      <c r="S7" s="88"/>
      <c r="T7" s="48">
        <v>1</v>
      </c>
      <c r="U7" s="48">
        <v>0</v>
      </c>
      <c r="V7" s="49">
        <v>0</v>
      </c>
      <c r="W7" s="49">
        <v>0.142857</v>
      </c>
      <c r="X7" s="49">
        <v>0</v>
      </c>
      <c r="Y7" s="49">
        <v>0.655402</v>
      </c>
      <c r="Z7" s="49">
        <v>0</v>
      </c>
      <c r="AA7" s="49">
        <v>0</v>
      </c>
      <c r="AB7" s="71">
        <v>7</v>
      </c>
      <c r="AC7" s="71"/>
      <c r="AD7" s="72"/>
      <c r="AE7" s="78" t="s">
        <v>727</v>
      </c>
      <c r="AF7" s="78">
        <v>174</v>
      </c>
      <c r="AG7" s="78">
        <v>51</v>
      </c>
      <c r="AH7" s="78">
        <v>4165</v>
      </c>
      <c r="AI7" s="78">
        <v>6150</v>
      </c>
      <c r="AJ7" s="78"/>
      <c r="AK7" s="78" t="s">
        <v>834</v>
      </c>
      <c r="AL7" s="78" t="s">
        <v>922</v>
      </c>
      <c r="AM7" s="78"/>
      <c r="AN7" s="78"/>
      <c r="AO7" s="80">
        <v>42332.053506944445</v>
      </c>
      <c r="AP7" s="83" t="s">
        <v>1030</v>
      </c>
      <c r="AQ7" s="78" t="b">
        <v>1</v>
      </c>
      <c r="AR7" s="78" t="b">
        <v>0</v>
      </c>
      <c r="AS7" s="78" t="b">
        <v>1</v>
      </c>
      <c r="AT7" s="78"/>
      <c r="AU7" s="78">
        <v>0</v>
      </c>
      <c r="AV7" s="83" t="s">
        <v>1117</v>
      </c>
      <c r="AW7" s="78" t="b">
        <v>0</v>
      </c>
      <c r="AX7" s="78" t="s">
        <v>1171</v>
      </c>
      <c r="AY7" s="83" t="s">
        <v>1176</v>
      </c>
      <c r="AZ7" s="78" t="s">
        <v>65</v>
      </c>
      <c r="BA7" s="78" t="str">
        <f>REPLACE(INDEX(GroupVertices[Group],MATCH(Vertices[[#This Row],[Vertex]],GroupVertices[Vertex],0)),1,1,"")</f>
        <v>8</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215</v>
      </c>
      <c r="C8" s="65"/>
      <c r="D8" s="65" t="s">
        <v>64</v>
      </c>
      <c r="E8" s="66">
        <v>162.6982731373732</v>
      </c>
      <c r="F8" s="68">
        <v>99.9992874851719</v>
      </c>
      <c r="G8" s="102" t="s">
        <v>383</v>
      </c>
      <c r="H8" s="65"/>
      <c r="I8" s="69" t="s">
        <v>215</v>
      </c>
      <c r="J8" s="70"/>
      <c r="K8" s="70"/>
      <c r="L8" s="69" t="s">
        <v>1284</v>
      </c>
      <c r="M8" s="73">
        <v>1.2374574417100268</v>
      </c>
      <c r="N8" s="74">
        <v>7468.388671875</v>
      </c>
      <c r="O8" s="74">
        <v>1270.461181640625</v>
      </c>
      <c r="P8" s="75"/>
      <c r="Q8" s="76"/>
      <c r="R8" s="76"/>
      <c r="S8" s="88"/>
      <c r="T8" s="48">
        <v>0</v>
      </c>
      <c r="U8" s="48">
        <v>1</v>
      </c>
      <c r="V8" s="49">
        <v>0</v>
      </c>
      <c r="W8" s="49">
        <v>1</v>
      </c>
      <c r="X8" s="49">
        <v>0</v>
      </c>
      <c r="Y8" s="49">
        <v>0.999995</v>
      </c>
      <c r="Z8" s="49">
        <v>0</v>
      </c>
      <c r="AA8" s="49">
        <v>0</v>
      </c>
      <c r="AB8" s="71">
        <v>8</v>
      </c>
      <c r="AC8" s="71"/>
      <c r="AD8" s="72"/>
      <c r="AE8" s="78" t="s">
        <v>728</v>
      </c>
      <c r="AF8" s="78">
        <v>3571</v>
      </c>
      <c r="AG8" s="78">
        <v>1715</v>
      </c>
      <c r="AH8" s="78">
        <v>48216</v>
      </c>
      <c r="AI8" s="78">
        <v>22981</v>
      </c>
      <c r="AJ8" s="78"/>
      <c r="AK8" s="78" t="s">
        <v>835</v>
      </c>
      <c r="AL8" s="78" t="s">
        <v>923</v>
      </c>
      <c r="AM8" s="83" t="s">
        <v>990</v>
      </c>
      <c r="AN8" s="78"/>
      <c r="AO8" s="80">
        <v>40922.79954861111</v>
      </c>
      <c r="AP8" s="83" t="s">
        <v>1031</v>
      </c>
      <c r="AQ8" s="78" t="b">
        <v>0</v>
      </c>
      <c r="AR8" s="78" t="b">
        <v>0</v>
      </c>
      <c r="AS8" s="78" t="b">
        <v>0</v>
      </c>
      <c r="AT8" s="78"/>
      <c r="AU8" s="78">
        <v>74</v>
      </c>
      <c r="AV8" s="83" t="s">
        <v>1117</v>
      </c>
      <c r="AW8" s="78" t="b">
        <v>0</v>
      </c>
      <c r="AX8" s="78" t="s">
        <v>1171</v>
      </c>
      <c r="AY8" s="83" t="s">
        <v>1177</v>
      </c>
      <c r="AZ8" s="78" t="s">
        <v>66</v>
      </c>
      <c r="BA8" s="78" t="str">
        <f>REPLACE(INDEX(GroupVertices[Group],MATCH(Vertices[[#This Row],[Vertex]],GroupVertices[Vertex],0)),1,1,"")</f>
        <v>21</v>
      </c>
      <c r="BB8" s="48"/>
      <c r="BC8" s="48"/>
      <c r="BD8" s="48"/>
      <c r="BE8" s="48"/>
      <c r="BF8" s="48"/>
      <c r="BG8" s="48"/>
      <c r="BH8" s="119" t="s">
        <v>1687</v>
      </c>
      <c r="BI8" s="119" t="s">
        <v>1687</v>
      </c>
      <c r="BJ8" s="119" t="s">
        <v>1720</v>
      </c>
      <c r="BK8" s="119" t="s">
        <v>1720</v>
      </c>
      <c r="BL8" s="119">
        <v>1</v>
      </c>
      <c r="BM8" s="123">
        <v>2.4390243902439024</v>
      </c>
      <c r="BN8" s="119">
        <v>2</v>
      </c>
      <c r="BO8" s="123">
        <v>4.878048780487805</v>
      </c>
      <c r="BP8" s="119">
        <v>0</v>
      </c>
      <c r="BQ8" s="123">
        <v>0</v>
      </c>
      <c r="BR8" s="119">
        <v>38</v>
      </c>
      <c r="BS8" s="123">
        <v>92.6829268292683</v>
      </c>
      <c r="BT8" s="119">
        <v>41</v>
      </c>
      <c r="BU8" s="2"/>
      <c r="BV8" s="3"/>
      <c r="BW8" s="3"/>
      <c r="BX8" s="3"/>
      <c r="BY8" s="3"/>
    </row>
    <row r="9" spans="1:77" ht="41.45" customHeight="1">
      <c r="A9" s="64" t="s">
        <v>284</v>
      </c>
      <c r="C9" s="65"/>
      <c r="D9" s="65" t="s">
        <v>64</v>
      </c>
      <c r="E9" s="66">
        <v>162.76152990902304</v>
      </c>
      <c r="F9" s="68">
        <v>99.99922293824125</v>
      </c>
      <c r="G9" s="102" t="s">
        <v>1132</v>
      </c>
      <c r="H9" s="65"/>
      <c r="I9" s="69" t="s">
        <v>284</v>
      </c>
      <c r="J9" s="70"/>
      <c r="K9" s="70"/>
      <c r="L9" s="69" t="s">
        <v>1285</v>
      </c>
      <c r="M9" s="73">
        <v>1.2589687821337872</v>
      </c>
      <c r="N9" s="74">
        <v>7468.388671875</v>
      </c>
      <c r="O9" s="74">
        <v>658.7576293945312</v>
      </c>
      <c r="P9" s="75"/>
      <c r="Q9" s="76"/>
      <c r="R9" s="76"/>
      <c r="S9" s="88"/>
      <c r="T9" s="48">
        <v>1</v>
      </c>
      <c r="U9" s="48">
        <v>0</v>
      </c>
      <c r="V9" s="49">
        <v>0</v>
      </c>
      <c r="W9" s="49">
        <v>1</v>
      </c>
      <c r="X9" s="49">
        <v>0</v>
      </c>
      <c r="Y9" s="49">
        <v>0.999995</v>
      </c>
      <c r="Z9" s="49">
        <v>0</v>
      </c>
      <c r="AA9" s="49">
        <v>0</v>
      </c>
      <c r="AB9" s="71">
        <v>9</v>
      </c>
      <c r="AC9" s="71"/>
      <c r="AD9" s="72"/>
      <c r="AE9" s="78" t="s">
        <v>729</v>
      </c>
      <c r="AF9" s="78">
        <v>28</v>
      </c>
      <c r="AG9" s="78">
        <v>1870</v>
      </c>
      <c r="AH9" s="78">
        <v>1177</v>
      </c>
      <c r="AI9" s="78">
        <v>1204</v>
      </c>
      <c r="AJ9" s="78"/>
      <c r="AK9" s="78" t="s">
        <v>836</v>
      </c>
      <c r="AL9" s="78"/>
      <c r="AM9" s="83" t="s">
        <v>991</v>
      </c>
      <c r="AN9" s="78"/>
      <c r="AO9" s="80">
        <v>39868.49254629629</v>
      </c>
      <c r="AP9" s="83" t="s">
        <v>1032</v>
      </c>
      <c r="AQ9" s="78" t="b">
        <v>0</v>
      </c>
      <c r="AR9" s="78" t="b">
        <v>0</v>
      </c>
      <c r="AS9" s="78" t="b">
        <v>1</v>
      </c>
      <c r="AT9" s="78"/>
      <c r="AU9" s="78">
        <v>103</v>
      </c>
      <c r="AV9" s="83" t="s">
        <v>1117</v>
      </c>
      <c r="AW9" s="78" t="b">
        <v>0</v>
      </c>
      <c r="AX9" s="78" t="s">
        <v>1171</v>
      </c>
      <c r="AY9" s="83" t="s">
        <v>1178</v>
      </c>
      <c r="AZ9" s="78" t="s">
        <v>65</v>
      </c>
      <c r="BA9" s="78" t="str">
        <f>REPLACE(INDEX(GroupVertices[Group],MATCH(Vertices[[#This Row],[Vertex]],GroupVertices[Vertex],0)),1,1,"")</f>
        <v>21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216</v>
      </c>
      <c r="C10" s="65"/>
      <c r="D10" s="65" t="s">
        <v>64</v>
      </c>
      <c r="E10" s="66">
        <v>162.02775135788508</v>
      </c>
      <c r="F10" s="68">
        <v>99.99997168263687</v>
      </c>
      <c r="G10" s="102" t="s">
        <v>384</v>
      </c>
      <c r="H10" s="65"/>
      <c r="I10" s="69" t="s">
        <v>216</v>
      </c>
      <c r="J10" s="70"/>
      <c r="K10" s="70"/>
      <c r="L10" s="69" t="s">
        <v>1286</v>
      </c>
      <c r="M10" s="73">
        <v>1.0094372332181658</v>
      </c>
      <c r="N10" s="74">
        <v>8498.17578125</v>
      </c>
      <c r="O10" s="74">
        <v>4343.68310546875</v>
      </c>
      <c r="P10" s="75"/>
      <c r="Q10" s="76"/>
      <c r="R10" s="76"/>
      <c r="S10" s="88"/>
      <c r="T10" s="48">
        <v>0</v>
      </c>
      <c r="U10" s="48">
        <v>1</v>
      </c>
      <c r="V10" s="49">
        <v>0</v>
      </c>
      <c r="W10" s="49">
        <v>1</v>
      </c>
      <c r="X10" s="49">
        <v>0</v>
      </c>
      <c r="Y10" s="49">
        <v>0.999995</v>
      </c>
      <c r="Z10" s="49">
        <v>0</v>
      </c>
      <c r="AA10" s="49">
        <v>0</v>
      </c>
      <c r="AB10" s="71">
        <v>10</v>
      </c>
      <c r="AC10" s="71"/>
      <c r="AD10" s="72"/>
      <c r="AE10" s="78" t="s">
        <v>730</v>
      </c>
      <c r="AF10" s="78">
        <v>583</v>
      </c>
      <c r="AG10" s="78">
        <v>72</v>
      </c>
      <c r="AH10" s="78">
        <v>1923</v>
      </c>
      <c r="AI10" s="78">
        <v>1353</v>
      </c>
      <c r="AJ10" s="78"/>
      <c r="AK10" s="78" t="s">
        <v>837</v>
      </c>
      <c r="AL10" s="78" t="s">
        <v>924</v>
      </c>
      <c r="AM10" s="78"/>
      <c r="AN10" s="78"/>
      <c r="AO10" s="80">
        <v>39873.812106481484</v>
      </c>
      <c r="AP10" s="83" t="s">
        <v>1033</v>
      </c>
      <c r="AQ10" s="78" t="b">
        <v>1</v>
      </c>
      <c r="AR10" s="78" t="b">
        <v>0</v>
      </c>
      <c r="AS10" s="78" t="b">
        <v>1</v>
      </c>
      <c r="AT10" s="78"/>
      <c r="AU10" s="78">
        <v>0</v>
      </c>
      <c r="AV10" s="83" t="s">
        <v>1117</v>
      </c>
      <c r="AW10" s="78" t="b">
        <v>0</v>
      </c>
      <c r="AX10" s="78" t="s">
        <v>1171</v>
      </c>
      <c r="AY10" s="83" t="s">
        <v>1179</v>
      </c>
      <c r="AZ10" s="78" t="s">
        <v>66</v>
      </c>
      <c r="BA10" s="78" t="str">
        <f>REPLACE(INDEX(GroupVertices[Group],MATCH(Vertices[[#This Row],[Vertex]],GroupVertices[Vertex],0)),1,1,"")</f>
        <v>20</v>
      </c>
      <c r="BB10" s="48"/>
      <c r="BC10" s="48"/>
      <c r="BD10" s="48"/>
      <c r="BE10" s="48"/>
      <c r="BF10" s="48"/>
      <c r="BG10" s="48"/>
      <c r="BH10" s="119" t="s">
        <v>1688</v>
      </c>
      <c r="BI10" s="119" t="s">
        <v>1688</v>
      </c>
      <c r="BJ10" s="119" t="s">
        <v>1721</v>
      </c>
      <c r="BK10" s="119" t="s">
        <v>1721</v>
      </c>
      <c r="BL10" s="119">
        <v>2</v>
      </c>
      <c r="BM10" s="123">
        <v>6.666666666666667</v>
      </c>
      <c r="BN10" s="119">
        <v>2</v>
      </c>
      <c r="BO10" s="123">
        <v>6.666666666666667</v>
      </c>
      <c r="BP10" s="119">
        <v>0</v>
      </c>
      <c r="BQ10" s="123">
        <v>0</v>
      </c>
      <c r="BR10" s="119">
        <v>26</v>
      </c>
      <c r="BS10" s="123">
        <v>86.66666666666667</v>
      </c>
      <c r="BT10" s="119">
        <v>30</v>
      </c>
      <c r="BU10" s="2"/>
      <c r="BV10" s="3"/>
      <c r="BW10" s="3"/>
      <c r="BX10" s="3"/>
      <c r="BY10" s="3"/>
    </row>
    <row r="11" spans="1:77" ht="41.45" customHeight="1">
      <c r="A11" s="64" t="s">
        <v>285</v>
      </c>
      <c r="C11" s="65"/>
      <c r="D11" s="65" t="s">
        <v>64</v>
      </c>
      <c r="E11" s="66">
        <v>165.17467372041276</v>
      </c>
      <c r="F11" s="68">
        <v>99.99676057694462</v>
      </c>
      <c r="G11" s="102" t="s">
        <v>1133</v>
      </c>
      <c r="H11" s="65"/>
      <c r="I11" s="69" t="s">
        <v>285</v>
      </c>
      <c r="J11" s="70"/>
      <c r="K11" s="70"/>
      <c r="L11" s="69" t="s">
        <v>1287</v>
      </c>
      <c r="M11" s="73">
        <v>2.0795917235898873</v>
      </c>
      <c r="N11" s="74">
        <v>8498.17578125</v>
      </c>
      <c r="O11" s="74">
        <v>3573.172119140625</v>
      </c>
      <c r="P11" s="75"/>
      <c r="Q11" s="76"/>
      <c r="R11" s="76"/>
      <c r="S11" s="88"/>
      <c r="T11" s="48">
        <v>1</v>
      </c>
      <c r="U11" s="48">
        <v>0</v>
      </c>
      <c r="V11" s="49">
        <v>0</v>
      </c>
      <c r="W11" s="49">
        <v>1</v>
      </c>
      <c r="X11" s="49">
        <v>0</v>
      </c>
      <c r="Y11" s="49">
        <v>0.999995</v>
      </c>
      <c r="Z11" s="49">
        <v>0</v>
      </c>
      <c r="AA11" s="49">
        <v>0</v>
      </c>
      <c r="AB11" s="71">
        <v>11</v>
      </c>
      <c r="AC11" s="71"/>
      <c r="AD11" s="72"/>
      <c r="AE11" s="78" t="s">
        <v>731</v>
      </c>
      <c r="AF11" s="78">
        <v>8214</v>
      </c>
      <c r="AG11" s="78">
        <v>7783</v>
      </c>
      <c r="AH11" s="78">
        <v>83408</v>
      </c>
      <c r="AI11" s="78">
        <v>48981</v>
      </c>
      <c r="AJ11" s="78"/>
      <c r="AK11" s="78" t="s">
        <v>838</v>
      </c>
      <c r="AL11" s="78" t="s">
        <v>925</v>
      </c>
      <c r="AM11" s="83" t="s">
        <v>992</v>
      </c>
      <c r="AN11" s="78"/>
      <c r="AO11" s="80">
        <v>41108.66789351852</v>
      </c>
      <c r="AP11" s="83" t="s">
        <v>1034</v>
      </c>
      <c r="AQ11" s="78" t="b">
        <v>0</v>
      </c>
      <c r="AR11" s="78" t="b">
        <v>0</v>
      </c>
      <c r="AS11" s="78" t="b">
        <v>0</v>
      </c>
      <c r="AT11" s="78"/>
      <c r="AU11" s="78">
        <v>152</v>
      </c>
      <c r="AV11" s="83" t="s">
        <v>1117</v>
      </c>
      <c r="AW11" s="78" t="b">
        <v>0</v>
      </c>
      <c r="AX11" s="78" t="s">
        <v>1171</v>
      </c>
      <c r="AY11" s="83" t="s">
        <v>1180</v>
      </c>
      <c r="AZ11" s="78" t="s">
        <v>65</v>
      </c>
      <c r="BA11" s="78" t="str">
        <f>REPLACE(INDEX(GroupVertices[Group],MATCH(Vertices[[#This Row],[Vertex]],GroupVertices[Vertex],0)),1,1,"")</f>
        <v>20</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217</v>
      </c>
      <c r="C12" s="65"/>
      <c r="D12" s="65" t="s">
        <v>64</v>
      </c>
      <c r="E12" s="66">
        <v>162.0224459512306</v>
      </c>
      <c r="F12" s="68">
        <v>99.99997709625042</v>
      </c>
      <c r="G12" s="102" t="s">
        <v>385</v>
      </c>
      <c r="H12" s="65"/>
      <c r="I12" s="69" t="s">
        <v>217</v>
      </c>
      <c r="J12" s="70"/>
      <c r="K12" s="70"/>
      <c r="L12" s="69" t="s">
        <v>1288</v>
      </c>
      <c r="M12" s="73">
        <v>1.007633056279399</v>
      </c>
      <c r="N12" s="74">
        <v>4451.4853515625</v>
      </c>
      <c r="O12" s="74">
        <v>1434.8175048828125</v>
      </c>
      <c r="P12" s="75"/>
      <c r="Q12" s="76"/>
      <c r="R12" s="76"/>
      <c r="S12" s="88"/>
      <c r="T12" s="48">
        <v>0</v>
      </c>
      <c r="U12" s="48">
        <v>5</v>
      </c>
      <c r="V12" s="49">
        <v>20</v>
      </c>
      <c r="W12" s="49">
        <v>0.2</v>
      </c>
      <c r="X12" s="49">
        <v>0</v>
      </c>
      <c r="Y12" s="49">
        <v>2.837822</v>
      </c>
      <c r="Z12" s="49">
        <v>0</v>
      </c>
      <c r="AA12" s="49">
        <v>0</v>
      </c>
      <c r="AB12" s="71">
        <v>12</v>
      </c>
      <c r="AC12" s="71"/>
      <c r="AD12" s="72"/>
      <c r="AE12" s="78" t="s">
        <v>732</v>
      </c>
      <c r="AF12" s="78">
        <v>671</v>
      </c>
      <c r="AG12" s="78">
        <v>59</v>
      </c>
      <c r="AH12" s="78">
        <v>975</v>
      </c>
      <c r="AI12" s="78">
        <v>19853</v>
      </c>
      <c r="AJ12" s="78"/>
      <c r="AK12" s="78"/>
      <c r="AL12" s="78" t="s">
        <v>926</v>
      </c>
      <c r="AM12" s="78"/>
      <c r="AN12" s="78"/>
      <c r="AO12" s="80">
        <v>41412.25273148148</v>
      </c>
      <c r="AP12" s="78"/>
      <c r="AQ12" s="78" t="b">
        <v>1</v>
      </c>
      <c r="AR12" s="78" t="b">
        <v>0</v>
      </c>
      <c r="AS12" s="78" t="b">
        <v>0</v>
      </c>
      <c r="AT12" s="78"/>
      <c r="AU12" s="78">
        <v>2</v>
      </c>
      <c r="AV12" s="83" t="s">
        <v>1117</v>
      </c>
      <c r="AW12" s="78" t="b">
        <v>0</v>
      </c>
      <c r="AX12" s="78" t="s">
        <v>1171</v>
      </c>
      <c r="AY12" s="83" t="s">
        <v>1181</v>
      </c>
      <c r="AZ12" s="78" t="s">
        <v>66</v>
      </c>
      <c r="BA12" s="78" t="str">
        <f>REPLACE(INDEX(GroupVertices[Group],MATCH(Vertices[[#This Row],[Vertex]],GroupVertices[Vertex],0)),1,1,"")</f>
        <v>6</v>
      </c>
      <c r="BB12" s="48"/>
      <c r="BC12" s="48"/>
      <c r="BD12" s="48"/>
      <c r="BE12" s="48"/>
      <c r="BF12" s="48"/>
      <c r="BG12" s="48"/>
      <c r="BH12" s="119" t="s">
        <v>1689</v>
      </c>
      <c r="BI12" s="119" t="s">
        <v>1689</v>
      </c>
      <c r="BJ12" s="119" t="s">
        <v>1722</v>
      </c>
      <c r="BK12" s="119" t="s">
        <v>1722</v>
      </c>
      <c r="BL12" s="119">
        <v>2</v>
      </c>
      <c r="BM12" s="123">
        <v>3.508771929824561</v>
      </c>
      <c r="BN12" s="119">
        <v>8</v>
      </c>
      <c r="BO12" s="123">
        <v>14.035087719298245</v>
      </c>
      <c r="BP12" s="119">
        <v>0</v>
      </c>
      <c r="BQ12" s="123">
        <v>0</v>
      </c>
      <c r="BR12" s="119">
        <v>47</v>
      </c>
      <c r="BS12" s="123">
        <v>82.45614035087719</v>
      </c>
      <c r="BT12" s="119">
        <v>57</v>
      </c>
      <c r="BU12" s="2"/>
      <c r="BV12" s="3"/>
      <c r="BW12" s="3"/>
      <c r="BX12" s="3"/>
      <c r="BY12" s="3"/>
    </row>
    <row r="13" spans="1:77" ht="41.45" customHeight="1">
      <c r="A13" s="64" t="s">
        <v>286</v>
      </c>
      <c r="C13" s="65"/>
      <c r="D13" s="65" t="s">
        <v>64</v>
      </c>
      <c r="E13" s="66">
        <v>831.8063658061817</v>
      </c>
      <c r="F13" s="68">
        <v>99.31653253999556</v>
      </c>
      <c r="G13" s="102" t="s">
        <v>1134</v>
      </c>
      <c r="H13" s="65"/>
      <c r="I13" s="69" t="s">
        <v>286</v>
      </c>
      <c r="J13" s="70"/>
      <c r="K13" s="70"/>
      <c r="L13" s="69" t="s">
        <v>1289</v>
      </c>
      <c r="M13" s="73">
        <v>228.77692217081017</v>
      </c>
      <c r="N13" s="74">
        <v>5135.29736328125</v>
      </c>
      <c r="O13" s="74">
        <v>574.7443237304688</v>
      </c>
      <c r="P13" s="75"/>
      <c r="Q13" s="76"/>
      <c r="R13" s="76"/>
      <c r="S13" s="88"/>
      <c r="T13" s="48">
        <v>1</v>
      </c>
      <c r="U13" s="48">
        <v>0</v>
      </c>
      <c r="V13" s="49">
        <v>0</v>
      </c>
      <c r="W13" s="49">
        <v>0.111111</v>
      </c>
      <c r="X13" s="49">
        <v>0</v>
      </c>
      <c r="Y13" s="49">
        <v>0.63243</v>
      </c>
      <c r="Z13" s="49">
        <v>0</v>
      </c>
      <c r="AA13" s="49">
        <v>0</v>
      </c>
      <c r="AB13" s="71">
        <v>13</v>
      </c>
      <c r="AC13" s="71"/>
      <c r="AD13" s="72"/>
      <c r="AE13" s="78" t="s">
        <v>733</v>
      </c>
      <c r="AF13" s="78">
        <v>1307</v>
      </c>
      <c r="AG13" s="78">
        <v>1641251</v>
      </c>
      <c r="AH13" s="78">
        <v>12736</v>
      </c>
      <c r="AI13" s="78">
        <v>15934</v>
      </c>
      <c r="AJ13" s="78"/>
      <c r="AK13" s="78" t="s">
        <v>839</v>
      </c>
      <c r="AL13" s="78" t="s">
        <v>927</v>
      </c>
      <c r="AM13" s="83" t="s">
        <v>993</v>
      </c>
      <c r="AN13" s="78"/>
      <c r="AO13" s="80">
        <v>41148.18172453704</v>
      </c>
      <c r="AP13" s="83" t="s">
        <v>1035</v>
      </c>
      <c r="AQ13" s="78" t="b">
        <v>1</v>
      </c>
      <c r="AR13" s="78" t="b">
        <v>0</v>
      </c>
      <c r="AS13" s="78" t="b">
        <v>1</v>
      </c>
      <c r="AT13" s="78"/>
      <c r="AU13" s="78">
        <v>5081</v>
      </c>
      <c r="AV13" s="83" t="s">
        <v>1117</v>
      </c>
      <c r="AW13" s="78" t="b">
        <v>1</v>
      </c>
      <c r="AX13" s="78" t="s">
        <v>1171</v>
      </c>
      <c r="AY13" s="83" t="s">
        <v>1182</v>
      </c>
      <c r="AZ13" s="78" t="s">
        <v>65</v>
      </c>
      <c r="BA13" s="78" t="str">
        <f>REPLACE(INDEX(GroupVertices[Group],MATCH(Vertices[[#This Row],[Vertex]],GroupVertices[Vertex],0)),1,1,"")</f>
        <v>6</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287</v>
      </c>
      <c r="C14" s="65"/>
      <c r="D14" s="65" t="s">
        <v>64</v>
      </c>
      <c r="E14" s="66">
        <v>162.1191675956242</v>
      </c>
      <c r="F14" s="68">
        <v>99.99987840191127</v>
      </c>
      <c r="G14" s="102" t="s">
        <v>1135</v>
      </c>
      <c r="H14" s="65"/>
      <c r="I14" s="69" t="s">
        <v>287</v>
      </c>
      <c r="J14" s="70"/>
      <c r="K14" s="70"/>
      <c r="L14" s="69" t="s">
        <v>1290</v>
      </c>
      <c r="M14" s="73">
        <v>1.0405245897015358</v>
      </c>
      <c r="N14" s="74">
        <v>4010.9814453125</v>
      </c>
      <c r="O14" s="74">
        <v>352.9058837890625</v>
      </c>
      <c r="P14" s="75"/>
      <c r="Q14" s="76"/>
      <c r="R14" s="76"/>
      <c r="S14" s="88"/>
      <c r="T14" s="48">
        <v>1</v>
      </c>
      <c r="U14" s="48">
        <v>0</v>
      </c>
      <c r="V14" s="49">
        <v>0</v>
      </c>
      <c r="W14" s="49">
        <v>0.111111</v>
      </c>
      <c r="X14" s="49">
        <v>0</v>
      </c>
      <c r="Y14" s="49">
        <v>0.63243</v>
      </c>
      <c r="Z14" s="49">
        <v>0</v>
      </c>
      <c r="AA14" s="49">
        <v>0</v>
      </c>
      <c r="AB14" s="71">
        <v>14</v>
      </c>
      <c r="AC14" s="71"/>
      <c r="AD14" s="72"/>
      <c r="AE14" s="78" t="s">
        <v>734</v>
      </c>
      <c r="AF14" s="78">
        <v>1035</v>
      </c>
      <c r="AG14" s="78">
        <v>296</v>
      </c>
      <c r="AH14" s="78">
        <v>4012</v>
      </c>
      <c r="AI14" s="78">
        <v>18450</v>
      </c>
      <c r="AJ14" s="78"/>
      <c r="AK14" s="78" t="s">
        <v>840</v>
      </c>
      <c r="AL14" s="78" t="s">
        <v>928</v>
      </c>
      <c r="AM14" s="83" t="s">
        <v>994</v>
      </c>
      <c r="AN14" s="78"/>
      <c r="AO14" s="80">
        <v>42640.96710648148</v>
      </c>
      <c r="AP14" s="83" t="s">
        <v>1036</v>
      </c>
      <c r="AQ14" s="78" t="b">
        <v>0</v>
      </c>
      <c r="AR14" s="78" t="b">
        <v>0</v>
      </c>
      <c r="AS14" s="78" t="b">
        <v>0</v>
      </c>
      <c r="AT14" s="78"/>
      <c r="AU14" s="78">
        <v>3</v>
      </c>
      <c r="AV14" s="83" t="s">
        <v>1117</v>
      </c>
      <c r="AW14" s="78" t="b">
        <v>0</v>
      </c>
      <c r="AX14" s="78" t="s">
        <v>1171</v>
      </c>
      <c r="AY14" s="83" t="s">
        <v>1183</v>
      </c>
      <c r="AZ14" s="78" t="s">
        <v>65</v>
      </c>
      <c r="BA14" s="78" t="str">
        <f>REPLACE(INDEX(GroupVertices[Group],MATCH(Vertices[[#This Row],[Vertex]],GroupVertices[Vertex],0)),1,1,"")</f>
        <v>6</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288</v>
      </c>
      <c r="C15" s="65"/>
      <c r="D15" s="65" t="s">
        <v>64</v>
      </c>
      <c r="E15" s="66">
        <v>162.19670815442075</v>
      </c>
      <c r="F15" s="68">
        <v>99.99979927986725</v>
      </c>
      <c r="G15" s="102" t="s">
        <v>1136</v>
      </c>
      <c r="H15" s="65"/>
      <c r="I15" s="69" t="s">
        <v>288</v>
      </c>
      <c r="J15" s="70"/>
      <c r="K15" s="70"/>
      <c r="L15" s="69" t="s">
        <v>1291</v>
      </c>
      <c r="M15" s="73">
        <v>1.066893329575823</v>
      </c>
      <c r="N15" s="74">
        <v>5314.6083984375</v>
      </c>
      <c r="O15" s="74">
        <v>1985.174560546875</v>
      </c>
      <c r="P15" s="75"/>
      <c r="Q15" s="76"/>
      <c r="R15" s="76"/>
      <c r="S15" s="88"/>
      <c r="T15" s="48">
        <v>1</v>
      </c>
      <c r="U15" s="48">
        <v>0</v>
      </c>
      <c r="V15" s="49">
        <v>0</v>
      </c>
      <c r="W15" s="49">
        <v>0.111111</v>
      </c>
      <c r="X15" s="49">
        <v>0</v>
      </c>
      <c r="Y15" s="49">
        <v>0.63243</v>
      </c>
      <c r="Z15" s="49">
        <v>0</v>
      </c>
      <c r="AA15" s="49">
        <v>0</v>
      </c>
      <c r="AB15" s="71">
        <v>15</v>
      </c>
      <c r="AC15" s="71"/>
      <c r="AD15" s="72"/>
      <c r="AE15" s="78" t="s">
        <v>735</v>
      </c>
      <c r="AF15" s="78">
        <v>675</v>
      </c>
      <c r="AG15" s="78">
        <v>486</v>
      </c>
      <c r="AH15" s="78">
        <v>6707</v>
      </c>
      <c r="AI15" s="78">
        <v>48890</v>
      </c>
      <c r="AJ15" s="78"/>
      <c r="AK15" s="78" t="s">
        <v>841</v>
      </c>
      <c r="AL15" s="78"/>
      <c r="AM15" s="83" t="s">
        <v>995</v>
      </c>
      <c r="AN15" s="78"/>
      <c r="AO15" s="80">
        <v>42763.123136574075</v>
      </c>
      <c r="AP15" s="83" t="s">
        <v>1037</v>
      </c>
      <c r="AQ15" s="78" t="b">
        <v>0</v>
      </c>
      <c r="AR15" s="78" t="b">
        <v>0</v>
      </c>
      <c r="AS15" s="78" t="b">
        <v>0</v>
      </c>
      <c r="AT15" s="78"/>
      <c r="AU15" s="78">
        <v>2</v>
      </c>
      <c r="AV15" s="83" t="s">
        <v>1117</v>
      </c>
      <c r="AW15" s="78" t="b">
        <v>0</v>
      </c>
      <c r="AX15" s="78" t="s">
        <v>1171</v>
      </c>
      <c r="AY15" s="83" t="s">
        <v>1184</v>
      </c>
      <c r="AZ15" s="78" t="s">
        <v>65</v>
      </c>
      <c r="BA15" s="78" t="str">
        <f>REPLACE(INDEX(GroupVertices[Group],MATCH(Vertices[[#This Row],[Vertex]],GroupVertices[Vertex],0)),1,1,"")</f>
        <v>6</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289</v>
      </c>
      <c r="C16" s="65"/>
      <c r="D16" s="65" t="s">
        <v>64</v>
      </c>
      <c r="E16" s="66">
        <v>162.24037573226934</v>
      </c>
      <c r="F16" s="68">
        <v>99.9997547216635</v>
      </c>
      <c r="G16" s="102" t="s">
        <v>1137</v>
      </c>
      <c r="H16" s="65"/>
      <c r="I16" s="69" t="s">
        <v>289</v>
      </c>
      <c r="J16" s="70"/>
      <c r="K16" s="70"/>
      <c r="L16" s="69" t="s">
        <v>1292</v>
      </c>
      <c r="M16" s="73">
        <v>1.0817430936102896</v>
      </c>
      <c r="N16" s="74">
        <v>4301.11279296875</v>
      </c>
      <c r="O16" s="74">
        <v>2635.030517578125</v>
      </c>
      <c r="P16" s="75"/>
      <c r="Q16" s="76"/>
      <c r="R16" s="76"/>
      <c r="S16" s="88"/>
      <c r="T16" s="48">
        <v>1</v>
      </c>
      <c r="U16" s="48">
        <v>0</v>
      </c>
      <c r="V16" s="49">
        <v>0</v>
      </c>
      <c r="W16" s="49">
        <v>0.111111</v>
      </c>
      <c r="X16" s="49">
        <v>0</v>
      </c>
      <c r="Y16" s="49">
        <v>0.63243</v>
      </c>
      <c r="Z16" s="49">
        <v>0</v>
      </c>
      <c r="AA16" s="49">
        <v>0</v>
      </c>
      <c r="AB16" s="71">
        <v>16</v>
      </c>
      <c r="AC16" s="71"/>
      <c r="AD16" s="72"/>
      <c r="AE16" s="78" t="s">
        <v>736</v>
      </c>
      <c r="AF16" s="78">
        <v>1674</v>
      </c>
      <c r="AG16" s="78">
        <v>593</v>
      </c>
      <c r="AH16" s="78">
        <v>1668</v>
      </c>
      <c r="AI16" s="78">
        <v>2693</v>
      </c>
      <c r="AJ16" s="78"/>
      <c r="AK16" s="78" t="s">
        <v>842</v>
      </c>
      <c r="AL16" s="78" t="s">
        <v>929</v>
      </c>
      <c r="AM16" s="78"/>
      <c r="AN16" s="78"/>
      <c r="AO16" s="80">
        <v>40556.09303240741</v>
      </c>
      <c r="AP16" s="83" t="s">
        <v>1038</v>
      </c>
      <c r="AQ16" s="78" t="b">
        <v>1</v>
      </c>
      <c r="AR16" s="78" t="b">
        <v>0</v>
      </c>
      <c r="AS16" s="78" t="b">
        <v>1</v>
      </c>
      <c r="AT16" s="78"/>
      <c r="AU16" s="78">
        <v>12</v>
      </c>
      <c r="AV16" s="83" t="s">
        <v>1117</v>
      </c>
      <c r="AW16" s="78" t="b">
        <v>0</v>
      </c>
      <c r="AX16" s="78" t="s">
        <v>1171</v>
      </c>
      <c r="AY16" s="83" t="s">
        <v>1185</v>
      </c>
      <c r="AZ16" s="78" t="s">
        <v>65</v>
      </c>
      <c r="BA16" s="78" t="str">
        <f>REPLACE(INDEX(GroupVertices[Group],MATCH(Vertices[[#This Row],[Vertex]],GroupVertices[Vertex],0)),1,1,"")</f>
        <v>6</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290</v>
      </c>
      <c r="C17" s="65"/>
      <c r="D17" s="65" t="s">
        <v>64</v>
      </c>
      <c r="E17" s="66">
        <v>162.00816216408384</v>
      </c>
      <c r="F17" s="68">
        <v>99.99999167136379</v>
      </c>
      <c r="G17" s="102" t="s">
        <v>1138</v>
      </c>
      <c r="H17" s="65"/>
      <c r="I17" s="69" t="s">
        <v>290</v>
      </c>
      <c r="J17" s="70"/>
      <c r="K17" s="70"/>
      <c r="L17" s="69" t="s">
        <v>1293</v>
      </c>
      <c r="M17" s="73">
        <v>1.0027756568288724</v>
      </c>
      <c r="N17" s="74">
        <v>3495.427001953125</v>
      </c>
      <c r="O17" s="74">
        <v>1626.2332763671875</v>
      </c>
      <c r="P17" s="75"/>
      <c r="Q17" s="76"/>
      <c r="R17" s="76"/>
      <c r="S17" s="88"/>
      <c r="T17" s="48">
        <v>1</v>
      </c>
      <c r="U17" s="48">
        <v>0</v>
      </c>
      <c r="V17" s="49">
        <v>0</v>
      </c>
      <c r="W17" s="49">
        <v>0.111111</v>
      </c>
      <c r="X17" s="49">
        <v>0</v>
      </c>
      <c r="Y17" s="49">
        <v>0.63243</v>
      </c>
      <c r="Z17" s="49">
        <v>0</v>
      </c>
      <c r="AA17" s="49">
        <v>0</v>
      </c>
      <c r="AB17" s="71">
        <v>17</v>
      </c>
      <c r="AC17" s="71"/>
      <c r="AD17" s="72"/>
      <c r="AE17" s="78" t="s">
        <v>737</v>
      </c>
      <c r="AF17" s="78">
        <v>423</v>
      </c>
      <c r="AG17" s="78">
        <v>24</v>
      </c>
      <c r="AH17" s="78">
        <v>841</v>
      </c>
      <c r="AI17" s="78">
        <v>281</v>
      </c>
      <c r="AJ17" s="78"/>
      <c r="AK17" s="78"/>
      <c r="AL17" s="78"/>
      <c r="AM17" s="78"/>
      <c r="AN17" s="78"/>
      <c r="AO17" s="80">
        <v>43714.16626157407</v>
      </c>
      <c r="AP17" s="83" t="s">
        <v>1039</v>
      </c>
      <c r="AQ17" s="78" t="b">
        <v>1</v>
      </c>
      <c r="AR17" s="78" t="b">
        <v>0</v>
      </c>
      <c r="AS17" s="78" t="b">
        <v>0</v>
      </c>
      <c r="AT17" s="78"/>
      <c r="AU17" s="78">
        <v>3</v>
      </c>
      <c r="AV17" s="78"/>
      <c r="AW17" s="78" t="b">
        <v>0</v>
      </c>
      <c r="AX17" s="78" t="s">
        <v>1171</v>
      </c>
      <c r="AY17" s="83" t="s">
        <v>1186</v>
      </c>
      <c r="AZ17" s="78" t="s">
        <v>65</v>
      </c>
      <c r="BA17" s="78" t="str">
        <f>REPLACE(INDEX(GroupVertices[Group],MATCH(Vertices[[#This Row],[Vertex]],GroupVertices[Vertex],0)),1,1,"")</f>
        <v>6</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218</v>
      </c>
      <c r="C18" s="65"/>
      <c r="D18" s="65" t="s">
        <v>64</v>
      </c>
      <c r="E18" s="66">
        <v>164.10012481877413</v>
      </c>
      <c r="F18" s="68">
        <v>99.99785704190218</v>
      </c>
      <c r="G18" s="102" t="s">
        <v>386</v>
      </c>
      <c r="H18" s="65"/>
      <c r="I18" s="69" t="s">
        <v>218</v>
      </c>
      <c r="J18" s="70"/>
      <c r="K18" s="70"/>
      <c r="L18" s="69" t="s">
        <v>1294</v>
      </c>
      <c r="M18" s="73">
        <v>1.714176502068847</v>
      </c>
      <c r="N18" s="74">
        <v>4405.017578125</v>
      </c>
      <c r="O18" s="74">
        <v>7018.90576171875</v>
      </c>
      <c r="P18" s="75"/>
      <c r="Q18" s="76"/>
      <c r="R18" s="76"/>
      <c r="S18" s="88"/>
      <c r="T18" s="48">
        <v>1</v>
      </c>
      <c r="U18" s="48">
        <v>1</v>
      </c>
      <c r="V18" s="49">
        <v>0</v>
      </c>
      <c r="W18" s="49">
        <v>0</v>
      </c>
      <c r="X18" s="49">
        <v>0</v>
      </c>
      <c r="Y18" s="49">
        <v>0.999995</v>
      </c>
      <c r="Z18" s="49">
        <v>0</v>
      </c>
      <c r="AA18" s="49" t="s">
        <v>1461</v>
      </c>
      <c r="AB18" s="71">
        <v>18</v>
      </c>
      <c r="AC18" s="71"/>
      <c r="AD18" s="72"/>
      <c r="AE18" s="78" t="s">
        <v>738</v>
      </c>
      <c r="AF18" s="78">
        <v>445</v>
      </c>
      <c r="AG18" s="78">
        <v>5150</v>
      </c>
      <c r="AH18" s="78">
        <v>2615</v>
      </c>
      <c r="AI18" s="78">
        <v>271308</v>
      </c>
      <c r="AJ18" s="78"/>
      <c r="AK18" s="78" t="s">
        <v>843</v>
      </c>
      <c r="AL18" s="78" t="s">
        <v>930</v>
      </c>
      <c r="AM18" s="83" t="s">
        <v>996</v>
      </c>
      <c r="AN18" s="78"/>
      <c r="AO18" s="80">
        <v>42809.986180555556</v>
      </c>
      <c r="AP18" s="83" t="s">
        <v>1040</v>
      </c>
      <c r="AQ18" s="78" t="b">
        <v>0</v>
      </c>
      <c r="AR18" s="78" t="b">
        <v>0</v>
      </c>
      <c r="AS18" s="78" t="b">
        <v>0</v>
      </c>
      <c r="AT18" s="78"/>
      <c r="AU18" s="78">
        <v>22</v>
      </c>
      <c r="AV18" s="83" t="s">
        <v>1117</v>
      </c>
      <c r="AW18" s="78" t="b">
        <v>0</v>
      </c>
      <c r="AX18" s="78" t="s">
        <v>1171</v>
      </c>
      <c r="AY18" s="83" t="s">
        <v>1187</v>
      </c>
      <c r="AZ18" s="78" t="s">
        <v>66</v>
      </c>
      <c r="BA18" s="78" t="str">
        <f>REPLACE(INDEX(GroupVertices[Group],MATCH(Vertices[[#This Row],[Vertex]],GroupVertices[Vertex],0)),1,1,"")</f>
        <v>4</v>
      </c>
      <c r="BB18" s="48" t="s">
        <v>356</v>
      </c>
      <c r="BC18" s="48" t="s">
        <v>356</v>
      </c>
      <c r="BD18" s="48" t="s">
        <v>368</v>
      </c>
      <c r="BE18" s="48" t="s">
        <v>368</v>
      </c>
      <c r="BF18" s="48"/>
      <c r="BG18" s="48"/>
      <c r="BH18" s="119" t="s">
        <v>1690</v>
      </c>
      <c r="BI18" s="119" t="s">
        <v>1690</v>
      </c>
      <c r="BJ18" s="119" t="s">
        <v>1723</v>
      </c>
      <c r="BK18" s="119" t="s">
        <v>1723</v>
      </c>
      <c r="BL18" s="119">
        <v>3</v>
      </c>
      <c r="BM18" s="123">
        <v>10</v>
      </c>
      <c r="BN18" s="119">
        <v>2</v>
      </c>
      <c r="BO18" s="123">
        <v>6.666666666666667</v>
      </c>
      <c r="BP18" s="119">
        <v>0</v>
      </c>
      <c r="BQ18" s="123">
        <v>0</v>
      </c>
      <c r="BR18" s="119">
        <v>25</v>
      </c>
      <c r="BS18" s="123">
        <v>83.33333333333333</v>
      </c>
      <c r="BT18" s="119">
        <v>30</v>
      </c>
      <c r="BU18" s="2"/>
      <c r="BV18" s="3"/>
      <c r="BW18" s="3"/>
      <c r="BX18" s="3"/>
      <c r="BY18" s="3"/>
    </row>
    <row r="19" spans="1:77" ht="41.45" customHeight="1">
      <c r="A19" s="64" t="s">
        <v>219</v>
      </c>
      <c r="C19" s="65"/>
      <c r="D19" s="65" t="s">
        <v>64</v>
      </c>
      <c r="E19" s="66">
        <v>162.1501838191428</v>
      </c>
      <c r="F19" s="68">
        <v>99.99984675309366</v>
      </c>
      <c r="G19" s="102" t="s">
        <v>387</v>
      </c>
      <c r="H19" s="65"/>
      <c r="I19" s="69" t="s">
        <v>219</v>
      </c>
      <c r="J19" s="70"/>
      <c r="K19" s="70"/>
      <c r="L19" s="69" t="s">
        <v>1295</v>
      </c>
      <c r="M19" s="73">
        <v>1.0510720856512505</v>
      </c>
      <c r="N19" s="74">
        <v>4405.017578125</v>
      </c>
      <c r="O19" s="74">
        <v>8069.78125</v>
      </c>
      <c r="P19" s="75"/>
      <c r="Q19" s="76"/>
      <c r="R19" s="76"/>
      <c r="S19" s="88"/>
      <c r="T19" s="48">
        <v>1</v>
      </c>
      <c r="U19" s="48">
        <v>1</v>
      </c>
      <c r="V19" s="49">
        <v>0</v>
      </c>
      <c r="W19" s="49">
        <v>0</v>
      </c>
      <c r="X19" s="49">
        <v>0</v>
      </c>
      <c r="Y19" s="49">
        <v>0.999995</v>
      </c>
      <c r="Z19" s="49">
        <v>0</v>
      </c>
      <c r="AA19" s="49" t="s">
        <v>1461</v>
      </c>
      <c r="AB19" s="71">
        <v>19</v>
      </c>
      <c r="AC19" s="71"/>
      <c r="AD19" s="72"/>
      <c r="AE19" s="78" t="s">
        <v>739</v>
      </c>
      <c r="AF19" s="78">
        <v>311</v>
      </c>
      <c r="AG19" s="78">
        <v>372</v>
      </c>
      <c r="AH19" s="78">
        <v>26874</v>
      </c>
      <c r="AI19" s="78">
        <v>7783</v>
      </c>
      <c r="AJ19" s="78"/>
      <c r="AK19" s="78"/>
      <c r="AL19" s="78"/>
      <c r="AM19" s="78"/>
      <c r="AN19" s="78"/>
      <c r="AO19" s="80">
        <v>40956.0705787037</v>
      </c>
      <c r="AP19" s="83" t="s">
        <v>1041</v>
      </c>
      <c r="AQ19" s="78" t="b">
        <v>1</v>
      </c>
      <c r="AR19" s="78" t="b">
        <v>0</v>
      </c>
      <c r="AS19" s="78" t="b">
        <v>1</v>
      </c>
      <c r="AT19" s="78"/>
      <c r="AU19" s="78">
        <v>2</v>
      </c>
      <c r="AV19" s="83" t="s">
        <v>1117</v>
      </c>
      <c r="AW19" s="78" t="b">
        <v>0</v>
      </c>
      <c r="AX19" s="78" t="s">
        <v>1171</v>
      </c>
      <c r="AY19" s="83" t="s">
        <v>1188</v>
      </c>
      <c r="AZ19" s="78" t="s">
        <v>66</v>
      </c>
      <c r="BA19" s="78" t="str">
        <f>REPLACE(INDEX(GroupVertices[Group],MATCH(Vertices[[#This Row],[Vertex]],GroupVertices[Vertex],0)),1,1,"")</f>
        <v>4</v>
      </c>
      <c r="BB19" s="48" t="s">
        <v>357</v>
      </c>
      <c r="BC19" s="48" t="s">
        <v>357</v>
      </c>
      <c r="BD19" s="48" t="s">
        <v>369</v>
      </c>
      <c r="BE19" s="48" t="s">
        <v>369</v>
      </c>
      <c r="BF19" s="48"/>
      <c r="BG19" s="48"/>
      <c r="BH19" s="119" t="s">
        <v>1691</v>
      </c>
      <c r="BI19" s="119" t="s">
        <v>1691</v>
      </c>
      <c r="BJ19" s="119" t="s">
        <v>1724</v>
      </c>
      <c r="BK19" s="119" t="s">
        <v>1724</v>
      </c>
      <c r="BL19" s="119">
        <v>1</v>
      </c>
      <c r="BM19" s="123">
        <v>2.9411764705882355</v>
      </c>
      <c r="BN19" s="119">
        <v>0</v>
      </c>
      <c r="BO19" s="123">
        <v>0</v>
      </c>
      <c r="BP19" s="119">
        <v>0</v>
      </c>
      <c r="BQ19" s="123">
        <v>0</v>
      </c>
      <c r="BR19" s="119">
        <v>33</v>
      </c>
      <c r="BS19" s="123">
        <v>97.05882352941177</v>
      </c>
      <c r="BT19" s="119">
        <v>34</v>
      </c>
      <c r="BU19" s="2"/>
      <c r="BV19" s="3"/>
      <c r="BW19" s="3"/>
      <c r="BX19" s="3"/>
      <c r="BY19" s="3"/>
    </row>
    <row r="20" spans="1:77" ht="41.45" customHeight="1">
      <c r="A20" s="64" t="s">
        <v>220</v>
      </c>
      <c r="C20" s="65"/>
      <c r="D20" s="65" t="s">
        <v>64</v>
      </c>
      <c r="E20" s="66">
        <v>162.19017842315367</v>
      </c>
      <c r="F20" s="68">
        <v>99.99980594277622</v>
      </c>
      <c r="G20" s="102" t="s">
        <v>388</v>
      </c>
      <c r="H20" s="65"/>
      <c r="I20" s="69" t="s">
        <v>220</v>
      </c>
      <c r="J20" s="70"/>
      <c r="K20" s="70"/>
      <c r="L20" s="69" t="s">
        <v>1296</v>
      </c>
      <c r="M20" s="73">
        <v>1.064672804112725</v>
      </c>
      <c r="N20" s="74">
        <v>5011.4111328125</v>
      </c>
      <c r="O20" s="74">
        <v>8069.78125</v>
      </c>
      <c r="P20" s="75"/>
      <c r="Q20" s="76"/>
      <c r="R20" s="76"/>
      <c r="S20" s="88"/>
      <c r="T20" s="48">
        <v>1</v>
      </c>
      <c r="U20" s="48">
        <v>1</v>
      </c>
      <c r="V20" s="49">
        <v>0</v>
      </c>
      <c r="W20" s="49">
        <v>0</v>
      </c>
      <c r="X20" s="49">
        <v>0</v>
      </c>
      <c r="Y20" s="49">
        <v>0.999995</v>
      </c>
      <c r="Z20" s="49">
        <v>0</v>
      </c>
      <c r="AA20" s="49" t="s">
        <v>1461</v>
      </c>
      <c r="AB20" s="71">
        <v>20</v>
      </c>
      <c r="AC20" s="71"/>
      <c r="AD20" s="72"/>
      <c r="AE20" s="78" t="s">
        <v>740</v>
      </c>
      <c r="AF20" s="78">
        <v>997</v>
      </c>
      <c r="AG20" s="78">
        <v>470</v>
      </c>
      <c r="AH20" s="78">
        <v>35805</v>
      </c>
      <c r="AI20" s="78">
        <v>879</v>
      </c>
      <c r="AJ20" s="78"/>
      <c r="AK20" s="78" t="s">
        <v>844</v>
      </c>
      <c r="AL20" s="78" t="s">
        <v>931</v>
      </c>
      <c r="AM20" s="83" t="s">
        <v>997</v>
      </c>
      <c r="AN20" s="78"/>
      <c r="AO20" s="80">
        <v>41016.90337962963</v>
      </c>
      <c r="AP20" s="83" t="s">
        <v>1042</v>
      </c>
      <c r="AQ20" s="78" t="b">
        <v>1</v>
      </c>
      <c r="AR20" s="78" t="b">
        <v>0</v>
      </c>
      <c r="AS20" s="78" t="b">
        <v>0</v>
      </c>
      <c r="AT20" s="78"/>
      <c r="AU20" s="78">
        <v>16</v>
      </c>
      <c r="AV20" s="83" t="s">
        <v>1117</v>
      </c>
      <c r="AW20" s="78" t="b">
        <v>0</v>
      </c>
      <c r="AX20" s="78" t="s">
        <v>1171</v>
      </c>
      <c r="AY20" s="83" t="s">
        <v>1189</v>
      </c>
      <c r="AZ20" s="78" t="s">
        <v>66</v>
      </c>
      <c r="BA20" s="78" t="str">
        <f>REPLACE(INDEX(GroupVertices[Group],MATCH(Vertices[[#This Row],[Vertex]],GroupVertices[Vertex],0)),1,1,"")</f>
        <v>4</v>
      </c>
      <c r="BB20" s="48" t="s">
        <v>357</v>
      </c>
      <c r="BC20" s="48" t="s">
        <v>357</v>
      </c>
      <c r="BD20" s="48" t="s">
        <v>369</v>
      </c>
      <c r="BE20" s="48" t="s">
        <v>369</v>
      </c>
      <c r="BF20" s="48"/>
      <c r="BG20" s="48"/>
      <c r="BH20" s="119" t="s">
        <v>1692</v>
      </c>
      <c r="BI20" s="119" t="s">
        <v>1692</v>
      </c>
      <c r="BJ20" s="119" t="s">
        <v>1725</v>
      </c>
      <c r="BK20" s="119" t="s">
        <v>1725</v>
      </c>
      <c r="BL20" s="119">
        <v>2</v>
      </c>
      <c r="BM20" s="123">
        <v>10.526315789473685</v>
      </c>
      <c r="BN20" s="119">
        <v>0</v>
      </c>
      <c r="BO20" s="123">
        <v>0</v>
      </c>
      <c r="BP20" s="119">
        <v>0</v>
      </c>
      <c r="BQ20" s="123">
        <v>0</v>
      </c>
      <c r="BR20" s="119">
        <v>17</v>
      </c>
      <c r="BS20" s="123">
        <v>89.47368421052632</v>
      </c>
      <c r="BT20" s="119">
        <v>19</v>
      </c>
      <c r="BU20" s="2"/>
      <c r="BV20" s="3"/>
      <c r="BW20" s="3"/>
      <c r="BX20" s="3"/>
      <c r="BY20" s="3"/>
    </row>
    <row r="21" spans="1:77" ht="41.45" customHeight="1">
      <c r="A21" s="64" t="s">
        <v>221</v>
      </c>
      <c r="C21" s="65"/>
      <c r="D21" s="65" t="s">
        <v>64</v>
      </c>
      <c r="E21" s="66">
        <v>162.24853789635318</v>
      </c>
      <c r="F21" s="68">
        <v>99.9997463930273</v>
      </c>
      <c r="G21" s="102" t="s">
        <v>389</v>
      </c>
      <c r="H21" s="65"/>
      <c r="I21" s="69" t="s">
        <v>221</v>
      </c>
      <c r="J21" s="70"/>
      <c r="K21" s="70"/>
      <c r="L21" s="69" t="s">
        <v>1297</v>
      </c>
      <c r="M21" s="73">
        <v>1.084518750439162</v>
      </c>
      <c r="N21" s="74">
        <v>8902.0087890625</v>
      </c>
      <c r="O21" s="74">
        <v>7545.5712890625</v>
      </c>
      <c r="P21" s="75"/>
      <c r="Q21" s="76"/>
      <c r="R21" s="76"/>
      <c r="S21" s="88"/>
      <c r="T21" s="48">
        <v>0</v>
      </c>
      <c r="U21" s="48">
        <v>2</v>
      </c>
      <c r="V21" s="49">
        <v>6</v>
      </c>
      <c r="W21" s="49">
        <v>0.142857</v>
      </c>
      <c r="X21" s="49">
        <v>0</v>
      </c>
      <c r="Y21" s="49">
        <v>1.229723</v>
      </c>
      <c r="Z21" s="49">
        <v>0</v>
      </c>
      <c r="AA21" s="49">
        <v>0</v>
      </c>
      <c r="AB21" s="71">
        <v>21</v>
      </c>
      <c r="AC21" s="71"/>
      <c r="AD21" s="72"/>
      <c r="AE21" s="78" t="s">
        <v>741</v>
      </c>
      <c r="AF21" s="78">
        <v>508</v>
      </c>
      <c r="AG21" s="78">
        <v>613</v>
      </c>
      <c r="AH21" s="78">
        <v>2298</v>
      </c>
      <c r="AI21" s="78">
        <v>11976</v>
      </c>
      <c r="AJ21" s="78"/>
      <c r="AK21" s="78" t="s">
        <v>845</v>
      </c>
      <c r="AL21" s="78" t="s">
        <v>932</v>
      </c>
      <c r="AM21" s="78"/>
      <c r="AN21" s="78"/>
      <c r="AO21" s="80">
        <v>40802.705613425926</v>
      </c>
      <c r="AP21" s="83" t="s">
        <v>1043</v>
      </c>
      <c r="AQ21" s="78" t="b">
        <v>0</v>
      </c>
      <c r="AR21" s="78" t="b">
        <v>0</v>
      </c>
      <c r="AS21" s="78" t="b">
        <v>0</v>
      </c>
      <c r="AT21" s="78"/>
      <c r="AU21" s="78">
        <v>32</v>
      </c>
      <c r="AV21" s="83" t="s">
        <v>1120</v>
      </c>
      <c r="AW21" s="78" t="b">
        <v>0</v>
      </c>
      <c r="AX21" s="78" t="s">
        <v>1171</v>
      </c>
      <c r="AY21" s="83" t="s">
        <v>1190</v>
      </c>
      <c r="AZ21" s="78" t="s">
        <v>66</v>
      </c>
      <c r="BA21" s="78" t="str">
        <f>REPLACE(INDEX(GroupVertices[Group],MATCH(Vertices[[#This Row],[Vertex]],GroupVertices[Vertex],0)),1,1,"")</f>
        <v>7</v>
      </c>
      <c r="BB21" s="48"/>
      <c r="BC21" s="48"/>
      <c r="BD21" s="48"/>
      <c r="BE21" s="48"/>
      <c r="BF21" s="48"/>
      <c r="BG21" s="48"/>
      <c r="BH21" s="119" t="s">
        <v>1693</v>
      </c>
      <c r="BI21" s="119" t="s">
        <v>1693</v>
      </c>
      <c r="BJ21" s="119" t="s">
        <v>1726</v>
      </c>
      <c r="BK21" s="119" t="s">
        <v>1726</v>
      </c>
      <c r="BL21" s="119">
        <v>1</v>
      </c>
      <c r="BM21" s="123">
        <v>2.7027027027027026</v>
      </c>
      <c r="BN21" s="119">
        <v>0</v>
      </c>
      <c r="BO21" s="123">
        <v>0</v>
      </c>
      <c r="BP21" s="119">
        <v>0</v>
      </c>
      <c r="BQ21" s="123">
        <v>0</v>
      </c>
      <c r="BR21" s="119">
        <v>36</v>
      </c>
      <c r="BS21" s="123">
        <v>97.29729729729729</v>
      </c>
      <c r="BT21" s="119">
        <v>37</v>
      </c>
      <c r="BU21" s="2"/>
      <c r="BV21" s="3"/>
      <c r="BW21" s="3"/>
      <c r="BX21" s="3"/>
      <c r="BY21" s="3"/>
    </row>
    <row r="22" spans="1:77" ht="41.45" customHeight="1">
      <c r="A22" s="64" t="s">
        <v>291</v>
      </c>
      <c r="C22" s="65"/>
      <c r="D22" s="65" t="s">
        <v>64</v>
      </c>
      <c r="E22" s="66">
        <v>162.39504874165826</v>
      </c>
      <c r="F22" s="68">
        <v>99.99959689400725</v>
      </c>
      <c r="G22" s="102" t="s">
        <v>1139</v>
      </c>
      <c r="H22" s="65"/>
      <c r="I22" s="69" t="s">
        <v>291</v>
      </c>
      <c r="J22" s="70"/>
      <c r="K22" s="70"/>
      <c r="L22" s="69" t="s">
        <v>1298</v>
      </c>
      <c r="M22" s="73">
        <v>1.13434179051742</v>
      </c>
      <c r="N22" s="74">
        <v>8595.6318359375</v>
      </c>
      <c r="O22" s="74">
        <v>6846.3740234375</v>
      </c>
      <c r="P22" s="75"/>
      <c r="Q22" s="76"/>
      <c r="R22" s="76"/>
      <c r="S22" s="88"/>
      <c r="T22" s="48">
        <v>1</v>
      </c>
      <c r="U22" s="48">
        <v>0</v>
      </c>
      <c r="V22" s="49">
        <v>0</v>
      </c>
      <c r="W22" s="49">
        <v>0.1</v>
      </c>
      <c r="X22" s="49">
        <v>0</v>
      </c>
      <c r="Y22" s="49">
        <v>0.672632</v>
      </c>
      <c r="Z22" s="49">
        <v>0</v>
      </c>
      <c r="AA22" s="49">
        <v>0</v>
      </c>
      <c r="AB22" s="71">
        <v>22</v>
      </c>
      <c r="AC22" s="71"/>
      <c r="AD22" s="72"/>
      <c r="AE22" s="78" t="s">
        <v>742</v>
      </c>
      <c r="AF22" s="78">
        <v>3225</v>
      </c>
      <c r="AG22" s="78">
        <v>972</v>
      </c>
      <c r="AH22" s="78">
        <v>23829</v>
      </c>
      <c r="AI22" s="78">
        <v>116831</v>
      </c>
      <c r="AJ22" s="78"/>
      <c r="AK22" s="78" t="s">
        <v>846</v>
      </c>
      <c r="AL22" s="78" t="s">
        <v>933</v>
      </c>
      <c r="AM22" s="83" t="s">
        <v>998</v>
      </c>
      <c r="AN22" s="78"/>
      <c r="AO22" s="80">
        <v>39712.07884259259</v>
      </c>
      <c r="AP22" s="83" t="s">
        <v>1044</v>
      </c>
      <c r="AQ22" s="78" t="b">
        <v>0</v>
      </c>
      <c r="AR22" s="78" t="b">
        <v>0</v>
      </c>
      <c r="AS22" s="78" t="b">
        <v>0</v>
      </c>
      <c r="AT22" s="78"/>
      <c r="AU22" s="78">
        <v>80</v>
      </c>
      <c r="AV22" s="83" t="s">
        <v>1117</v>
      </c>
      <c r="AW22" s="78" t="b">
        <v>0</v>
      </c>
      <c r="AX22" s="78" t="s">
        <v>1171</v>
      </c>
      <c r="AY22" s="83" t="s">
        <v>1191</v>
      </c>
      <c r="AZ22" s="78" t="s">
        <v>65</v>
      </c>
      <c r="BA22" s="78" t="str">
        <f>REPLACE(INDEX(GroupVertices[Group],MATCH(Vertices[[#This Row],[Vertex]],GroupVertices[Vertex],0)),1,1,"")</f>
        <v>7</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292</v>
      </c>
      <c r="C23" s="65"/>
      <c r="D23" s="65" t="s">
        <v>64</v>
      </c>
      <c r="E23" s="66">
        <v>162.83498938577767</v>
      </c>
      <c r="F23" s="68">
        <v>99.99914798051532</v>
      </c>
      <c r="G23" s="102" t="s">
        <v>1140</v>
      </c>
      <c r="H23" s="65"/>
      <c r="I23" s="69" t="s">
        <v>292</v>
      </c>
      <c r="J23" s="70"/>
      <c r="K23" s="70"/>
      <c r="L23" s="69" t="s">
        <v>1299</v>
      </c>
      <c r="M23" s="73">
        <v>1.283949693593638</v>
      </c>
      <c r="N23" s="74">
        <v>9184.4931640625</v>
      </c>
      <c r="O23" s="74">
        <v>8249.6943359375</v>
      </c>
      <c r="P23" s="75"/>
      <c r="Q23" s="76"/>
      <c r="R23" s="76"/>
      <c r="S23" s="88"/>
      <c r="T23" s="48">
        <v>2</v>
      </c>
      <c r="U23" s="48">
        <v>0</v>
      </c>
      <c r="V23" s="49">
        <v>8</v>
      </c>
      <c r="W23" s="49">
        <v>0.166667</v>
      </c>
      <c r="X23" s="49">
        <v>0</v>
      </c>
      <c r="Y23" s="49">
        <v>1.195264</v>
      </c>
      <c r="Z23" s="49">
        <v>0</v>
      </c>
      <c r="AA23" s="49">
        <v>0</v>
      </c>
      <c r="AB23" s="71">
        <v>23</v>
      </c>
      <c r="AC23" s="71"/>
      <c r="AD23" s="72"/>
      <c r="AE23" s="78" t="s">
        <v>743</v>
      </c>
      <c r="AF23" s="78">
        <v>499</v>
      </c>
      <c r="AG23" s="78">
        <v>2050</v>
      </c>
      <c r="AH23" s="78">
        <v>4425</v>
      </c>
      <c r="AI23" s="78">
        <v>2737</v>
      </c>
      <c r="AJ23" s="78"/>
      <c r="AK23" s="78" t="s">
        <v>847</v>
      </c>
      <c r="AL23" s="78" t="s">
        <v>934</v>
      </c>
      <c r="AM23" s="78"/>
      <c r="AN23" s="78"/>
      <c r="AO23" s="80">
        <v>42541.06835648148</v>
      </c>
      <c r="AP23" s="83" t="s">
        <v>1045</v>
      </c>
      <c r="AQ23" s="78" t="b">
        <v>0</v>
      </c>
      <c r="AR23" s="78" t="b">
        <v>0</v>
      </c>
      <c r="AS23" s="78" t="b">
        <v>0</v>
      </c>
      <c r="AT23" s="78"/>
      <c r="AU23" s="78">
        <v>51</v>
      </c>
      <c r="AV23" s="83" t="s">
        <v>1117</v>
      </c>
      <c r="AW23" s="78" t="b">
        <v>0</v>
      </c>
      <c r="AX23" s="78" t="s">
        <v>1171</v>
      </c>
      <c r="AY23" s="83" t="s">
        <v>1192</v>
      </c>
      <c r="AZ23" s="78" t="s">
        <v>65</v>
      </c>
      <c r="BA23" s="78" t="str">
        <f>REPLACE(INDEX(GroupVertices[Group],MATCH(Vertices[[#This Row],[Vertex]],GroupVertices[Vertex],0)),1,1,"")</f>
        <v>7</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222</v>
      </c>
      <c r="C24" s="65"/>
      <c r="D24" s="65" t="s">
        <v>64</v>
      </c>
      <c r="E24" s="66">
        <v>162.05142163372824</v>
      </c>
      <c r="F24" s="68">
        <v>99.99994752959185</v>
      </c>
      <c r="G24" s="102" t="s">
        <v>1141</v>
      </c>
      <c r="H24" s="65"/>
      <c r="I24" s="69" t="s">
        <v>222</v>
      </c>
      <c r="J24" s="70"/>
      <c r="K24" s="70"/>
      <c r="L24" s="69" t="s">
        <v>1300</v>
      </c>
      <c r="M24" s="73">
        <v>1.0174866380218957</v>
      </c>
      <c r="N24" s="74">
        <v>5011.4111328125</v>
      </c>
      <c r="O24" s="74">
        <v>9120.65625</v>
      </c>
      <c r="P24" s="75"/>
      <c r="Q24" s="76"/>
      <c r="R24" s="76"/>
      <c r="S24" s="88"/>
      <c r="T24" s="48">
        <v>1</v>
      </c>
      <c r="U24" s="48">
        <v>1</v>
      </c>
      <c r="V24" s="49">
        <v>0</v>
      </c>
      <c r="W24" s="49">
        <v>0</v>
      </c>
      <c r="X24" s="49">
        <v>0</v>
      </c>
      <c r="Y24" s="49">
        <v>0.999995</v>
      </c>
      <c r="Z24" s="49">
        <v>0</v>
      </c>
      <c r="AA24" s="49" t="s">
        <v>1461</v>
      </c>
      <c r="AB24" s="71">
        <v>24</v>
      </c>
      <c r="AC24" s="71"/>
      <c r="AD24" s="72"/>
      <c r="AE24" s="78" t="s">
        <v>744</v>
      </c>
      <c r="AF24" s="78">
        <v>154</v>
      </c>
      <c r="AG24" s="78">
        <v>130</v>
      </c>
      <c r="AH24" s="78">
        <v>27215</v>
      </c>
      <c r="AI24" s="78">
        <v>27942</v>
      </c>
      <c r="AJ24" s="78"/>
      <c r="AK24" s="78" t="s">
        <v>848</v>
      </c>
      <c r="AL24" s="78" t="s">
        <v>935</v>
      </c>
      <c r="AM24" s="78"/>
      <c r="AN24" s="78"/>
      <c r="AO24" s="80">
        <v>41811.02957175926</v>
      </c>
      <c r="AP24" s="83" t="s">
        <v>1046</v>
      </c>
      <c r="AQ24" s="78" t="b">
        <v>1</v>
      </c>
      <c r="AR24" s="78" t="b">
        <v>0</v>
      </c>
      <c r="AS24" s="78" t="b">
        <v>1</v>
      </c>
      <c r="AT24" s="78"/>
      <c r="AU24" s="78">
        <v>3</v>
      </c>
      <c r="AV24" s="83" t="s">
        <v>1117</v>
      </c>
      <c r="AW24" s="78" t="b">
        <v>0</v>
      </c>
      <c r="AX24" s="78" t="s">
        <v>1171</v>
      </c>
      <c r="AY24" s="83" t="s">
        <v>1193</v>
      </c>
      <c r="AZ24" s="78" t="s">
        <v>66</v>
      </c>
      <c r="BA24" s="78" t="str">
        <f>REPLACE(INDEX(GroupVertices[Group],MATCH(Vertices[[#This Row],[Vertex]],GroupVertices[Vertex],0)),1,1,"")</f>
        <v>4</v>
      </c>
      <c r="BB24" s="48"/>
      <c r="BC24" s="48"/>
      <c r="BD24" s="48"/>
      <c r="BE24" s="48"/>
      <c r="BF24" s="48"/>
      <c r="BG24" s="48"/>
      <c r="BH24" s="119" t="s">
        <v>1694</v>
      </c>
      <c r="BI24" s="119" t="s">
        <v>1694</v>
      </c>
      <c r="BJ24" s="119" t="s">
        <v>1727</v>
      </c>
      <c r="BK24" s="119" t="s">
        <v>1727</v>
      </c>
      <c r="BL24" s="119">
        <v>2</v>
      </c>
      <c r="BM24" s="123">
        <v>4.545454545454546</v>
      </c>
      <c r="BN24" s="119">
        <v>1</v>
      </c>
      <c r="BO24" s="123">
        <v>2.272727272727273</v>
      </c>
      <c r="BP24" s="119">
        <v>0</v>
      </c>
      <c r="BQ24" s="123">
        <v>0</v>
      </c>
      <c r="BR24" s="119">
        <v>41</v>
      </c>
      <c r="BS24" s="123">
        <v>93.18181818181819</v>
      </c>
      <c r="BT24" s="119">
        <v>44</v>
      </c>
      <c r="BU24" s="2"/>
      <c r="BV24" s="3"/>
      <c r="BW24" s="3"/>
      <c r="BX24" s="3"/>
      <c r="BY24" s="3"/>
    </row>
    <row r="25" spans="1:77" ht="41.45" customHeight="1">
      <c r="A25" s="64" t="s">
        <v>223</v>
      </c>
      <c r="C25" s="65"/>
      <c r="D25" s="65" t="s">
        <v>64</v>
      </c>
      <c r="E25" s="66">
        <v>162.00285675742936</v>
      </c>
      <c r="F25" s="68">
        <v>99.99999708497732</v>
      </c>
      <c r="G25" s="102" t="s">
        <v>390</v>
      </c>
      <c r="H25" s="65"/>
      <c r="I25" s="69" t="s">
        <v>223</v>
      </c>
      <c r="J25" s="70"/>
      <c r="K25" s="70"/>
      <c r="L25" s="69" t="s">
        <v>1301</v>
      </c>
      <c r="M25" s="73">
        <v>1.0009714798901053</v>
      </c>
      <c r="N25" s="74">
        <v>6484.08203125</v>
      </c>
      <c r="O25" s="74">
        <v>5990.57763671875</v>
      </c>
      <c r="P25" s="75"/>
      <c r="Q25" s="76"/>
      <c r="R25" s="76"/>
      <c r="S25" s="88"/>
      <c r="T25" s="48">
        <v>0</v>
      </c>
      <c r="U25" s="48">
        <v>3</v>
      </c>
      <c r="V25" s="49">
        <v>6</v>
      </c>
      <c r="W25" s="49">
        <v>0.333333</v>
      </c>
      <c r="X25" s="49">
        <v>0</v>
      </c>
      <c r="Y25" s="49">
        <v>1.918908</v>
      </c>
      <c r="Z25" s="49">
        <v>0</v>
      </c>
      <c r="AA25" s="49">
        <v>0</v>
      </c>
      <c r="AB25" s="71">
        <v>25</v>
      </c>
      <c r="AC25" s="71"/>
      <c r="AD25" s="72"/>
      <c r="AE25" s="78" t="s">
        <v>745</v>
      </c>
      <c r="AF25" s="78">
        <v>87</v>
      </c>
      <c r="AG25" s="78">
        <v>11</v>
      </c>
      <c r="AH25" s="78">
        <v>722</v>
      </c>
      <c r="AI25" s="78">
        <v>1081</v>
      </c>
      <c r="AJ25" s="78"/>
      <c r="AK25" s="78"/>
      <c r="AL25" s="78"/>
      <c r="AM25" s="78"/>
      <c r="AN25" s="78"/>
      <c r="AO25" s="80">
        <v>43227.29357638889</v>
      </c>
      <c r="AP25" s="78"/>
      <c r="AQ25" s="78" t="b">
        <v>1</v>
      </c>
      <c r="AR25" s="78" t="b">
        <v>0</v>
      </c>
      <c r="AS25" s="78" t="b">
        <v>0</v>
      </c>
      <c r="AT25" s="78"/>
      <c r="AU25" s="78">
        <v>0</v>
      </c>
      <c r="AV25" s="78"/>
      <c r="AW25" s="78" t="b">
        <v>0</v>
      </c>
      <c r="AX25" s="78" t="s">
        <v>1171</v>
      </c>
      <c r="AY25" s="83" t="s">
        <v>1194</v>
      </c>
      <c r="AZ25" s="78" t="s">
        <v>66</v>
      </c>
      <c r="BA25" s="78" t="str">
        <f>REPLACE(INDEX(GroupVertices[Group],MATCH(Vertices[[#This Row],[Vertex]],GroupVertices[Vertex],0)),1,1,"")</f>
        <v>10</v>
      </c>
      <c r="BB25" s="48"/>
      <c r="BC25" s="48"/>
      <c r="BD25" s="48"/>
      <c r="BE25" s="48"/>
      <c r="BF25" s="48"/>
      <c r="BG25" s="48"/>
      <c r="BH25" s="119" t="s">
        <v>1695</v>
      </c>
      <c r="BI25" s="119" t="s">
        <v>1695</v>
      </c>
      <c r="BJ25" s="119" t="s">
        <v>1728</v>
      </c>
      <c r="BK25" s="119" t="s">
        <v>1728</v>
      </c>
      <c r="BL25" s="119">
        <v>2</v>
      </c>
      <c r="BM25" s="123">
        <v>5.714285714285714</v>
      </c>
      <c r="BN25" s="119">
        <v>1</v>
      </c>
      <c r="BO25" s="123">
        <v>2.857142857142857</v>
      </c>
      <c r="BP25" s="119">
        <v>0</v>
      </c>
      <c r="BQ25" s="123">
        <v>0</v>
      </c>
      <c r="BR25" s="119">
        <v>32</v>
      </c>
      <c r="BS25" s="123">
        <v>91.42857142857143</v>
      </c>
      <c r="BT25" s="119">
        <v>35</v>
      </c>
      <c r="BU25" s="2"/>
      <c r="BV25" s="3"/>
      <c r="BW25" s="3"/>
      <c r="BX25" s="3"/>
      <c r="BY25" s="3"/>
    </row>
    <row r="26" spans="1:77" ht="41.45" customHeight="1">
      <c r="A26" s="64" t="s">
        <v>293</v>
      </c>
      <c r="C26" s="65"/>
      <c r="D26" s="65" t="s">
        <v>64</v>
      </c>
      <c r="E26" s="66">
        <v>169.85281806507038</v>
      </c>
      <c r="F26" s="68">
        <v>99.99198701909864</v>
      </c>
      <c r="G26" s="102" t="s">
        <v>1142</v>
      </c>
      <c r="H26" s="65"/>
      <c r="I26" s="69" t="s">
        <v>293</v>
      </c>
      <c r="J26" s="70"/>
      <c r="K26" s="70"/>
      <c r="L26" s="69" t="s">
        <v>1302</v>
      </c>
      <c r="M26" s="73">
        <v>3.670459435058056</v>
      </c>
      <c r="N26" s="74">
        <v>6484.08203125</v>
      </c>
      <c r="O26" s="74">
        <v>4984.79541015625</v>
      </c>
      <c r="P26" s="75"/>
      <c r="Q26" s="76"/>
      <c r="R26" s="76"/>
      <c r="S26" s="88"/>
      <c r="T26" s="48">
        <v>1</v>
      </c>
      <c r="U26" s="48">
        <v>0</v>
      </c>
      <c r="V26" s="49">
        <v>0</v>
      </c>
      <c r="W26" s="49">
        <v>0.2</v>
      </c>
      <c r="X26" s="49">
        <v>0</v>
      </c>
      <c r="Y26" s="49">
        <v>0.69369</v>
      </c>
      <c r="Z26" s="49">
        <v>0</v>
      </c>
      <c r="AA26" s="49">
        <v>0</v>
      </c>
      <c r="AB26" s="71">
        <v>26</v>
      </c>
      <c r="AC26" s="71"/>
      <c r="AD26" s="72"/>
      <c r="AE26" s="78" t="s">
        <v>746</v>
      </c>
      <c r="AF26" s="78">
        <v>4146</v>
      </c>
      <c r="AG26" s="78">
        <v>19246</v>
      </c>
      <c r="AH26" s="78">
        <v>19970</v>
      </c>
      <c r="AI26" s="78">
        <v>18988</v>
      </c>
      <c r="AJ26" s="78"/>
      <c r="AK26" s="78" t="s">
        <v>849</v>
      </c>
      <c r="AL26" s="78"/>
      <c r="AM26" s="83" t="s">
        <v>999</v>
      </c>
      <c r="AN26" s="78"/>
      <c r="AO26" s="80">
        <v>41156.32512731481</v>
      </c>
      <c r="AP26" s="83" t="s">
        <v>1047</v>
      </c>
      <c r="AQ26" s="78" t="b">
        <v>1</v>
      </c>
      <c r="AR26" s="78" t="b">
        <v>0</v>
      </c>
      <c r="AS26" s="78" t="b">
        <v>0</v>
      </c>
      <c r="AT26" s="78"/>
      <c r="AU26" s="78">
        <v>88</v>
      </c>
      <c r="AV26" s="83" t="s">
        <v>1117</v>
      </c>
      <c r="AW26" s="78" t="b">
        <v>0</v>
      </c>
      <c r="AX26" s="78" t="s">
        <v>1171</v>
      </c>
      <c r="AY26" s="83" t="s">
        <v>1195</v>
      </c>
      <c r="AZ26" s="78" t="s">
        <v>65</v>
      </c>
      <c r="BA26" s="78" t="str">
        <f>REPLACE(INDEX(GroupVertices[Group],MATCH(Vertices[[#This Row],[Vertex]],GroupVertices[Vertex],0)),1,1,"")</f>
        <v>10</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294</v>
      </c>
      <c r="C27" s="65"/>
      <c r="D27" s="65" t="s">
        <v>64</v>
      </c>
      <c r="E27" s="66">
        <v>162.0097945969006</v>
      </c>
      <c r="F27" s="68">
        <v>99.99999000563655</v>
      </c>
      <c r="G27" s="102" t="s">
        <v>408</v>
      </c>
      <c r="H27" s="65"/>
      <c r="I27" s="69" t="s">
        <v>294</v>
      </c>
      <c r="J27" s="70"/>
      <c r="K27" s="70"/>
      <c r="L27" s="69" t="s">
        <v>1303</v>
      </c>
      <c r="M27" s="73">
        <v>1.0033307881946467</v>
      </c>
      <c r="N27" s="74">
        <v>5834.37451171875</v>
      </c>
      <c r="O27" s="74">
        <v>4984.79541015625</v>
      </c>
      <c r="P27" s="75"/>
      <c r="Q27" s="76"/>
      <c r="R27" s="76"/>
      <c r="S27" s="88"/>
      <c r="T27" s="48">
        <v>1</v>
      </c>
      <c r="U27" s="48">
        <v>0</v>
      </c>
      <c r="V27" s="49">
        <v>0</v>
      </c>
      <c r="W27" s="49">
        <v>0.2</v>
      </c>
      <c r="X27" s="49">
        <v>0</v>
      </c>
      <c r="Y27" s="49">
        <v>0.69369</v>
      </c>
      <c r="Z27" s="49">
        <v>0</v>
      </c>
      <c r="AA27" s="49">
        <v>0</v>
      </c>
      <c r="AB27" s="71">
        <v>27</v>
      </c>
      <c r="AC27" s="71"/>
      <c r="AD27" s="72"/>
      <c r="AE27" s="78" t="s">
        <v>747</v>
      </c>
      <c r="AF27" s="78">
        <v>857</v>
      </c>
      <c r="AG27" s="78">
        <v>28</v>
      </c>
      <c r="AH27" s="78">
        <v>551</v>
      </c>
      <c r="AI27" s="78">
        <v>854</v>
      </c>
      <c r="AJ27" s="78"/>
      <c r="AK27" s="78"/>
      <c r="AL27" s="78" t="s">
        <v>936</v>
      </c>
      <c r="AM27" s="78"/>
      <c r="AN27" s="78"/>
      <c r="AO27" s="80">
        <v>41678.21828703704</v>
      </c>
      <c r="AP27" s="78"/>
      <c r="AQ27" s="78" t="b">
        <v>1</v>
      </c>
      <c r="AR27" s="78" t="b">
        <v>1</v>
      </c>
      <c r="AS27" s="78" t="b">
        <v>0</v>
      </c>
      <c r="AT27" s="78"/>
      <c r="AU27" s="78">
        <v>0</v>
      </c>
      <c r="AV27" s="83" t="s">
        <v>1117</v>
      </c>
      <c r="AW27" s="78" t="b">
        <v>0</v>
      </c>
      <c r="AX27" s="78" t="s">
        <v>1171</v>
      </c>
      <c r="AY27" s="83" t="s">
        <v>1196</v>
      </c>
      <c r="AZ27" s="78" t="s">
        <v>65</v>
      </c>
      <c r="BA27" s="78" t="str">
        <f>REPLACE(INDEX(GroupVertices[Group],MATCH(Vertices[[#This Row],[Vertex]],GroupVertices[Vertex],0)),1,1,"")</f>
        <v>10</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295</v>
      </c>
      <c r="C28" s="65"/>
      <c r="D28" s="65" t="s">
        <v>64</v>
      </c>
      <c r="E28" s="66">
        <v>162</v>
      </c>
      <c r="F28" s="68">
        <v>100</v>
      </c>
      <c r="G28" s="102" t="s">
        <v>1143</v>
      </c>
      <c r="H28" s="65"/>
      <c r="I28" s="69" t="s">
        <v>295</v>
      </c>
      <c r="J28" s="70"/>
      <c r="K28" s="70"/>
      <c r="L28" s="69" t="s">
        <v>1304</v>
      </c>
      <c r="M28" s="73">
        <v>1</v>
      </c>
      <c r="N28" s="74">
        <v>5834.37451171875</v>
      </c>
      <c r="O28" s="74">
        <v>5990.57763671875</v>
      </c>
      <c r="P28" s="75"/>
      <c r="Q28" s="76"/>
      <c r="R28" s="76"/>
      <c r="S28" s="88"/>
      <c r="T28" s="48">
        <v>1</v>
      </c>
      <c r="U28" s="48">
        <v>0</v>
      </c>
      <c r="V28" s="49">
        <v>0</v>
      </c>
      <c r="W28" s="49">
        <v>0.2</v>
      </c>
      <c r="X28" s="49">
        <v>0</v>
      </c>
      <c r="Y28" s="49">
        <v>0.69369</v>
      </c>
      <c r="Z28" s="49">
        <v>0</v>
      </c>
      <c r="AA28" s="49">
        <v>0</v>
      </c>
      <c r="AB28" s="71">
        <v>28</v>
      </c>
      <c r="AC28" s="71"/>
      <c r="AD28" s="72"/>
      <c r="AE28" s="78" t="s">
        <v>748</v>
      </c>
      <c r="AF28" s="78">
        <v>89</v>
      </c>
      <c r="AG28" s="78">
        <v>4</v>
      </c>
      <c r="AH28" s="78">
        <v>161</v>
      </c>
      <c r="AI28" s="78">
        <v>65</v>
      </c>
      <c r="AJ28" s="78"/>
      <c r="AK28" s="78" t="s">
        <v>850</v>
      </c>
      <c r="AL28" s="78"/>
      <c r="AM28" s="78"/>
      <c r="AN28" s="78"/>
      <c r="AO28" s="80">
        <v>43712.42207175926</v>
      </c>
      <c r="AP28" s="83" t="s">
        <v>1048</v>
      </c>
      <c r="AQ28" s="78" t="b">
        <v>1</v>
      </c>
      <c r="AR28" s="78" t="b">
        <v>0</v>
      </c>
      <c r="AS28" s="78" t="b">
        <v>0</v>
      </c>
      <c r="AT28" s="78"/>
      <c r="AU28" s="78">
        <v>0</v>
      </c>
      <c r="AV28" s="78"/>
      <c r="AW28" s="78" t="b">
        <v>0</v>
      </c>
      <c r="AX28" s="78" t="s">
        <v>1171</v>
      </c>
      <c r="AY28" s="83" t="s">
        <v>1197</v>
      </c>
      <c r="AZ28" s="78" t="s">
        <v>65</v>
      </c>
      <c r="BA28" s="78" t="str">
        <f>REPLACE(INDEX(GroupVertices[Group],MATCH(Vertices[[#This Row],[Vertex]],GroupVertices[Vertex],0)),1,1,"")</f>
        <v>10</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224</v>
      </c>
      <c r="C29" s="65"/>
      <c r="D29" s="65" t="s">
        <v>64</v>
      </c>
      <c r="E29" s="66">
        <v>162.00122432461256</v>
      </c>
      <c r="F29" s="68">
        <v>99.99999875070456</v>
      </c>
      <c r="G29" s="102" t="s">
        <v>391</v>
      </c>
      <c r="H29" s="65"/>
      <c r="I29" s="69" t="s">
        <v>224</v>
      </c>
      <c r="J29" s="70"/>
      <c r="K29" s="70"/>
      <c r="L29" s="69" t="s">
        <v>1305</v>
      </c>
      <c r="M29" s="73">
        <v>1.000416348524331</v>
      </c>
      <c r="N29" s="74">
        <v>7468.388671875</v>
      </c>
      <c r="O29" s="74">
        <v>4423.0869140625</v>
      </c>
      <c r="P29" s="75"/>
      <c r="Q29" s="76"/>
      <c r="R29" s="76"/>
      <c r="S29" s="88"/>
      <c r="T29" s="48">
        <v>0</v>
      </c>
      <c r="U29" s="48">
        <v>1</v>
      </c>
      <c r="V29" s="49">
        <v>0</v>
      </c>
      <c r="W29" s="49">
        <v>1</v>
      </c>
      <c r="X29" s="49">
        <v>0</v>
      </c>
      <c r="Y29" s="49">
        <v>0.999995</v>
      </c>
      <c r="Z29" s="49">
        <v>0</v>
      </c>
      <c r="AA29" s="49">
        <v>0</v>
      </c>
      <c r="AB29" s="71">
        <v>29</v>
      </c>
      <c r="AC29" s="71"/>
      <c r="AD29" s="72"/>
      <c r="AE29" s="78" t="s">
        <v>749</v>
      </c>
      <c r="AF29" s="78">
        <v>14</v>
      </c>
      <c r="AG29" s="78">
        <v>7</v>
      </c>
      <c r="AH29" s="78">
        <v>468</v>
      </c>
      <c r="AI29" s="78">
        <v>18</v>
      </c>
      <c r="AJ29" s="78"/>
      <c r="AK29" s="78" t="s">
        <v>851</v>
      </c>
      <c r="AL29" s="78" t="s">
        <v>937</v>
      </c>
      <c r="AM29" s="78"/>
      <c r="AN29" s="78"/>
      <c r="AO29" s="80">
        <v>43535.606886574074</v>
      </c>
      <c r="AP29" s="78"/>
      <c r="AQ29" s="78" t="b">
        <v>1</v>
      </c>
      <c r="AR29" s="78" t="b">
        <v>0</v>
      </c>
      <c r="AS29" s="78" t="b">
        <v>0</v>
      </c>
      <c r="AT29" s="78"/>
      <c r="AU29" s="78">
        <v>0</v>
      </c>
      <c r="AV29" s="78"/>
      <c r="AW29" s="78" t="b">
        <v>0</v>
      </c>
      <c r="AX29" s="78" t="s">
        <v>1171</v>
      </c>
      <c r="AY29" s="83" t="s">
        <v>1198</v>
      </c>
      <c r="AZ29" s="78" t="s">
        <v>66</v>
      </c>
      <c r="BA29" s="78" t="str">
        <f>REPLACE(INDEX(GroupVertices[Group],MATCH(Vertices[[#This Row],[Vertex]],GroupVertices[Vertex],0)),1,1,"")</f>
        <v>19</v>
      </c>
      <c r="BB29" s="48"/>
      <c r="BC29" s="48"/>
      <c r="BD29" s="48"/>
      <c r="BE29" s="48"/>
      <c r="BF29" s="48"/>
      <c r="BG29" s="48"/>
      <c r="BH29" s="119" t="s">
        <v>1696</v>
      </c>
      <c r="BI29" s="119" t="s">
        <v>1696</v>
      </c>
      <c r="BJ29" s="119" t="s">
        <v>1729</v>
      </c>
      <c r="BK29" s="119" t="s">
        <v>1729</v>
      </c>
      <c r="BL29" s="119">
        <v>3</v>
      </c>
      <c r="BM29" s="123">
        <v>12.5</v>
      </c>
      <c r="BN29" s="119">
        <v>1</v>
      </c>
      <c r="BO29" s="123">
        <v>4.166666666666667</v>
      </c>
      <c r="BP29" s="119">
        <v>0</v>
      </c>
      <c r="BQ29" s="123">
        <v>0</v>
      </c>
      <c r="BR29" s="119">
        <v>20</v>
      </c>
      <c r="BS29" s="123">
        <v>83.33333333333333</v>
      </c>
      <c r="BT29" s="119">
        <v>24</v>
      </c>
      <c r="BU29" s="2"/>
      <c r="BV29" s="3"/>
      <c r="BW29" s="3"/>
      <c r="BX29" s="3"/>
      <c r="BY29" s="3"/>
    </row>
    <row r="30" spans="1:77" ht="41.45" customHeight="1">
      <c r="A30" s="64" t="s">
        <v>296</v>
      </c>
      <c r="C30" s="65"/>
      <c r="D30" s="65" t="s">
        <v>64</v>
      </c>
      <c r="E30" s="66">
        <v>179.9130934066175</v>
      </c>
      <c r="F30" s="68">
        <v>99.98172155853325</v>
      </c>
      <c r="G30" s="102" t="s">
        <v>1144</v>
      </c>
      <c r="H30" s="65"/>
      <c r="I30" s="69" t="s">
        <v>296</v>
      </c>
      <c r="J30" s="70"/>
      <c r="K30" s="70"/>
      <c r="L30" s="69" t="s">
        <v>1306</v>
      </c>
      <c r="M30" s="73">
        <v>7.09159525948463</v>
      </c>
      <c r="N30" s="74">
        <v>7468.388671875</v>
      </c>
      <c r="O30" s="74">
        <v>3811.383544921875</v>
      </c>
      <c r="P30" s="75"/>
      <c r="Q30" s="76"/>
      <c r="R30" s="76"/>
      <c r="S30" s="88"/>
      <c r="T30" s="48">
        <v>1</v>
      </c>
      <c r="U30" s="48">
        <v>0</v>
      </c>
      <c r="V30" s="49">
        <v>0</v>
      </c>
      <c r="W30" s="49">
        <v>1</v>
      </c>
      <c r="X30" s="49">
        <v>0</v>
      </c>
      <c r="Y30" s="49">
        <v>0.999995</v>
      </c>
      <c r="Z30" s="49">
        <v>0</v>
      </c>
      <c r="AA30" s="49">
        <v>0</v>
      </c>
      <c r="AB30" s="71">
        <v>30</v>
      </c>
      <c r="AC30" s="71"/>
      <c r="AD30" s="72"/>
      <c r="AE30" s="78" t="s">
        <v>750</v>
      </c>
      <c r="AF30" s="78">
        <v>104</v>
      </c>
      <c r="AG30" s="78">
        <v>43897</v>
      </c>
      <c r="AH30" s="78">
        <v>2063</v>
      </c>
      <c r="AI30" s="78">
        <v>238</v>
      </c>
      <c r="AJ30" s="78"/>
      <c r="AK30" s="78" t="s">
        <v>852</v>
      </c>
      <c r="AL30" s="78"/>
      <c r="AM30" s="78"/>
      <c r="AN30" s="78"/>
      <c r="AO30" s="80">
        <v>43469.44269675926</v>
      </c>
      <c r="AP30" s="83" t="s">
        <v>1049</v>
      </c>
      <c r="AQ30" s="78" t="b">
        <v>1</v>
      </c>
      <c r="AR30" s="78" t="b">
        <v>0</v>
      </c>
      <c r="AS30" s="78" t="b">
        <v>0</v>
      </c>
      <c r="AT30" s="78"/>
      <c r="AU30" s="78">
        <v>68</v>
      </c>
      <c r="AV30" s="78"/>
      <c r="AW30" s="78" t="b">
        <v>0</v>
      </c>
      <c r="AX30" s="78" t="s">
        <v>1171</v>
      </c>
      <c r="AY30" s="83" t="s">
        <v>1199</v>
      </c>
      <c r="AZ30" s="78" t="s">
        <v>65</v>
      </c>
      <c r="BA30" s="78" t="str">
        <f>REPLACE(INDEX(GroupVertices[Group],MATCH(Vertices[[#This Row],[Vertex]],GroupVertices[Vertex],0)),1,1,"")</f>
        <v>19</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225</v>
      </c>
      <c r="C31" s="65"/>
      <c r="D31" s="65" t="s">
        <v>64</v>
      </c>
      <c r="E31" s="66">
        <v>163.3651219430236</v>
      </c>
      <c r="F31" s="68">
        <v>99.99860703559324</v>
      </c>
      <c r="G31" s="102" t="s">
        <v>392</v>
      </c>
      <c r="H31" s="65"/>
      <c r="I31" s="69" t="s">
        <v>225</v>
      </c>
      <c r="J31" s="70"/>
      <c r="K31" s="70"/>
      <c r="L31" s="69" t="s">
        <v>1307</v>
      </c>
      <c r="M31" s="73">
        <v>1.464228604628895</v>
      </c>
      <c r="N31" s="74">
        <v>9459.763671875</v>
      </c>
      <c r="O31" s="74">
        <v>8955.447265625</v>
      </c>
      <c r="P31" s="75"/>
      <c r="Q31" s="76"/>
      <c r="R31" s="76"/>
      <c r="S31" s="88"/>
      <c r="T31" s="48">
        <v>0</v>
      </c>
      <c r="U31" s="48">
        <v>2</v>
      </c>
      <c r="V31" s="49">
        <v>6</v>
      </c>
      <c r="W31" s="49">
        <v>0.142857</v>
      </c>
      <c r="X31" s="49">
        <v>0</v>
      </c>
      <c r="Y31" s="49">
        <v>1.229723</v>
      </c>
      <c r="Z31" s="49">
        <v>0</v>
      </c>
      <c r="AA31" s="49">
        <v>0</v>
      </c>
      <c r="AB31" s="71">
        <v>31</v>
      </c>
      <c r="AC31" s="71"/>
      <c r="AD31" s="72"/>
      <c r="AE31" s="78" t="s">
        <v>751</v>
      </c>
      <c r="AF31" s="78">
        <v>3114</v>
      </c>
      <c r="AG31" s="78">
        <v>3349</v>
      </c>
      <c r="AH31" s="78">
        <v>35179</v>
      </c>
      <c r="AI31" s="78">
        <v>6259</v>
      </c>
      <c r="AJ31" s="78"/>
      <c r="AK31" s="78" t="s">
        <v>853</v>
      </c>
      <c r="AL31" s="78" t="s">
        <v>938</v>
      </c>
      <c r="AM31" s="83" t="s">
        <v>1000</v>
      </c>
      <c r="AN31" s="78"/>
      <c r="AO31" s="80">
        <v>39823.149409722224</v>
      </c>
      <c r="AP31" s="83" t="s">
        <v>1050</v>
      </c>
      <c r="AQ31" s="78" t="b">
        <v>0</v>
      </c>
      <c r="AR31" s="78" t="b">
        <v>0</v>
      </c>
      <c r="AS31" s="78" t="b">
        <v>0</v>
      </c>
      <c r="AT31" s="78"/>
      <c r="AU31" s="78">
        <v>241</v>
      </c>
      <c r="AV31" s="83" t="s">
        <v>1121</v>
      </c>
      <c r="AW31" s="78" t="b">
        <v>0</v>
      </c>
      <c r="AX31" s="78" t="s">
        <v>1171</v>
      </c>
      <c r="AY31" s="83" t="s">
        <v>1200</v>
      </c>
      <c r="AZ31" s="78" t="s">
        <v>66</v>
      </c>
      <c r="BA31" s="78" t="str">
        <f>REPLACE(INDEX(GroupVertices[Group],MATCH(Vertices[[#This Row],[Vertex]],GroupVertices[Vertex],0)),1,1,"")</f>
        <v>7</v>
      </c>
      <c r="BB31" s="48"/>
      <c r="BC31" s="48"/>
      <c r="BD31" s="48"/>
      <c r="BE31" s="48"/>
      <c r="BF31" s="48"/>
      <c r="BG31" s="48"/>
      <c r="BH31" s="119" t="s">
        <v>1697</v>
      </c>
      <c r="BI31" s="119" t="s">
        <v>1697</v>
      </c>
      <c r="BJ31" s="119" t="s">
        <v>1730</v>
      </c>
      <c r="BK31" s="119" t="s">
        <v>1730</v>
      </c>
      <c r="BL31" s="119">
        <v>4</v>
      </c>
      <c r="BM31" s="123">
        <v>7.8431372549019605</v>
      </c>
      <c r="BN31" s="119">
        <v>2</v>
      </c>
      <c r="BO31" s="123">
        <v>3.9215686274509802</v>
      </c>
      <c r="BP31" s="119">
        <v>0</v>
      </c>
      <c r="BQ31" s="123">
        <v>0</v>
      </c>
      <c r="BR31" s="119">
        <v>45</v>
      </c>
      <c r="BS31" s="123">
        <v>88.23529411764706</v>
      </c>
      <c r="BT31" s="119">
        <v>51</v>
      </c>
      <c r="BU31" s="2"/>
      <c r="BV31" s="3"/>
      <c r="BW31" s="3"/>
      <c r="BX31" s="3"/>
      <c r="BY31" s="3"/>
    </row>
    <row r="32" spans="1:77" ht="41.45" customHeight="1">
      <c r="A32" s="64" t="s">
        <v>297</v>
      </c>
      <c r="C32" s="65"/>
      <c r="D32" s="65" t="s">
        <v>64</v>
      </c>
      <c r="E32" s="66">
        <v>162.45340821485777</v>
      </c>
      <c r="F32" s="68">
        <v>99.99953734425831</v>
      </c>
      <c r="G32" s="102" t="s">
        <v>1145</v>
      </c>
      <c r="H32" s="65"/>
      <c r="I32" s="69" t="s">
        <v>297</v>
      </c>
      <c r="J32" s="70"/>
      <c r="K32" s="70"/>
      <c r="L32" s="69" t="s">
        <v>1308</v>
      </c>
      <c r="M32" s="73">
        <v>1.1541877368438571</v>
      </c>
      <c r="N32" s="74">
        <v>9804.087890625</v>
      </c>
      <c r="O32" s="74">
        <v>9646.09375</v>
      </c>
      <c r="P32" s="75"/>
      <c r="Q32" s="76"/>
      <c r="R32" s="76"/>
      <c r="S32" s="88"/>
      <c r="T32" s="48">
        <v>1</v>
      </c>
      <c r="U32" s="48">
        <v>0</v>
      </c>
      <c r="V32" s="49">
        <v>0</v>
      </c>
      <c r="W32" s="49">
        <v>0.1</v>
      </c>
      <c r="X32" s="49">
        <v>0</v>
      </c>
      <c r="Y32" s="49">
        <v>0.672632</v>
      </c>
      <c r="Z32" s="49">
        <v>0</v>
      </c>
      <c r="AA32" s="49">
        <v>0</v>
      </c>
      <c r="AB32" s="71">
        <v>32</v>
      </c>
      <c r="AC32" s="71"/>
      <c r="AD32" s="72"/>
      <c r="AE32" s="78" t="s">
        <v>752</v>
      </c>
      <c r="AF32" s="78">
        <v>210</v>
      </c>
      <c r="AG32" s="78">
        <v>1115</v>
      </c>
      <c r="AH32" s="78">
        <v>12967</v>
      </c>
      <c r="AI32" s="78">
        <v>3679</v>
      </c>
      <c r="AJ32" s="78"/>
      <c r="AK32" s="78" t="s">
        <v>854</v>
      </c>
      <c r="AL32" s="78" t="s">
        <v>939</v>
      </c>
      <c r="AM32" s="83" t="s">
        <v>1001</v>
      </c>
      <c r="AN32" s="78"/>
      <c r="AO32" s="80">
        <v>39572.082974537036</v>
      </c>
      <c r="AP32" s="83" t="s">
        <v>1051</v>
      </c>
      <c r="AQ32" s="78" t="b">
        <v>0</v>
      </c>
      <c r="AR32" s="78" t="b">
        <v>0</v>
      </c>
      <c r="AS32" s="78" t="b">
        <v>1</v>
      </c>
      <c r="AT32" s="78"/>
      <c r="AU32" s="78">
        <v>79</v>
      </c>
      <c r="AV32" s="83" t="s">
        <v>1122</v>
      </c>
      <c r="AW32" s="78" t="b">
        <v>0</v>
      </c>
      <c r="AX32" s="78" t="s">
        <v>1171</v>
      </c>
      <c r="AY32" s="83" t="s">
        <v>1201</v>
      </c>
      <c r="AZ32" s="78" t="s">
        <v>65</v>
      </c>
      <c r="BA32" s="78" t="str">
        <f>REPLACE(INDEX(GroupVertices[Group],MATCH(Vertices[[#This Row],[Vertex]],GroupVertices[Vertex],0)),1,1,"")</f>
        <v>7</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226</v>
      </c>
      <c r="C33" s="65"/>
      <c r="D33" s="65" t="s">
        <v>64</v>
      </c>
      <c r="E33" s="66">
        <v>163.89525450026954</v>
      </c>
      <c r="F33" s="68">
        <v>99.99806609067114</v>
      </c>
      <c r="G33" s="102" t="s">
        <v>393</v>
      </c>
      <c r="H33" s="65"/>
      <c r="I33" s="69" t="s">
        <v>226</v>
      </c>
      <c r="J33" s="70"/>
      <c r="K33" s="70"/>
      <c r="L33" s="69" t="s">
        <v>1309</v>
      </c>
      <c r="M33" s="73">
        <v>1.644507515664152</v>
      </c>
      <c r="N33" s="74">
        <v>7468.388671875</v>
      </c>
      <c r="O33" s="74">
        <v>2846.774169921875</v>
      </c>
      <c r="P33" s="75"/>
      <c r="Q33" s="76"/>
      <c r="R33" s="76"/>
      <c r="S33" s="88"/>
      <c r="T33" s="48">
        <v>0</v>
      </c>
      <c r="U33" s="48">
        <v>1</v>
      </c>
      <c r="V33" s="49">
        <v>0</v>
      </c>
      <c r="W33" s="49">
        <v>1</v>
      </c>
      <c r="X33" s="49">
        <v>0</v>
      </c>
      <c r="Y33" s="49">
        <v>0.999995</v>
      </c>
      <c r="Z33" s="49">
        <v>0</v>
      </c>
      <c r="AA33" s="49">
        <v>0</v>
      </c>
      <c r="AB33" s="71">
        <v>33</v>
      </c>
      <c r="AC33" s="71"/>
      <c r="AD33" s="72"/>
      <c r="AE33" s="78" t="s">
        <v>753</v>
      </c>
      <c r="AF33" s="78">
        <v>4278</v>
      </c>
      <c r="AG33" s="78">
        <v>4648</v>
      </c>
      <c r="AH33" s="78">
        <v>20242</v>
      </c>
      <c r="AI33" s="78">
        <v>331524</v>
      </c>
      <c r="AJ33" s="78"/>
      <c r="AK33" s="78" t="s">
        <v>855</v>
      </c>
      <c r="AL33" s="78" t="s">
        <v>940</v>
      </c>
      <c r="AM33" s="78"/>
      <c r="AN33" s="78"/>
      <c r="AO33" s="80">
        <v>40228.20422453704</v>
      </c>
      <c r="AP33" s="83" t="s">
        <v>1052</v>
      </c>
      <c r="AQ33" s="78" t="b">
        <v>0</v>
      </c>
      <c r="AR33" s="78" t="b">
        <v>0</v>
      </c>
      <c r="AS33" s="78" t="b">
        <v>1</v>
      </c>
      <c r="AT33" s="78"/>
      <c r="AU33" s="78">
        <v>9</v>
      </c>
      <c r="AV33" s="83" t="s">
        <v>1123</v>
      </c>
      <c r="AW33" s="78" t="b">
        <v>0</v>
      </c>
      <c r="AX33" s="78" t="s">
        <v>1171</v>
      </c>
      <c r="AY33" s="83" t="s">
        <v>1202</v>
      </c>
      <c r="AZ33" s="78" t="s">
        <v>66</v>
      </c>
      <c r="BA33" s="78" t="str">
        <f>REPLACE(INDEX(GroupVertices[Group],MATCH(Vertices[[#This Row],[Vertex]],GroupVertices[Vertex],0)),1,1,"")</f>
        <v>18</v>
      </c>
      <c r="BB33" s="48" t="s">
        <v>358</v>
      </c>
      <c r="BC33" s="48" t="s">
        <v>358</v>
      </c>
      <c r="BD33" s="48" t="s">
        <v>370</v>
      </c>
      <c r="BE33" s="48" t="s">
        <v>370</v>
      </c>
      <c r="BF33" s="48"/>
      <c r="BG33" s="48"/>
      <c r="BH33" s="119" t="s">
        <v>1698</v>
      </c>
      <c r="BI33" s="119" t="s">
        <v>1698</v>
      </c>
      <c r="BJ33" s="119" t="s">
        <v>1731</v>
      </c>
      <c r="BK33" s="119" t="s">
        <v>1731</v>
      </c>
      <c r="BL33" s="119">
        <v>1</v>
      </c>
      <c r="BM33" s="123">
        <v>6.25</v>
      </c>
      <c r="BN33" s="119">
        <v>0</v>
      </c>
      <c r="BO33" s="123">
        <v>0</v>
      </c>
      <c r="BP33" s="119">
        <v>0</v>
      </c>
      <c r="BQ33" s="123">
        <v>0</v>
      </c>
      <c r="BR33" s="119">
        <v>15</v>
      </c>
      <c r="BS33" s="123">
        <v>93.75</v>
      </c>
      <c r="BT33" s="119">
        <v>16</v>
      </c>
      <c r="BU33" s="2"/>
      <c r="BV33" s="3"/>
      <c r="BW33" s="3"/>
      <c r="BX33" s="3"/>
      <c r="BY33" s="3"/>
    </row>
    <row r="34" spans="1:77" ht="41.45" customHeight="1">
      <c r="A34" s="64" t="s">
        <v>298</v>
      </c>
      <c r="C34" s="65"/>
      <c r="D34" s="65" t="s">
        <v>64</v>
      </c>
      <c r="E34" s="66">
        <v>243.3363732037517</v>
      </c>
      <c r="F34" s="68">
        <v>99.91700472369708</v>
      </c>
      <c r="G34" s="102" t="s">
        <v>1146</v>
      </c>
      <c r="H34" s="65"/>
      <c r="I34" s="69" t="s">
        <v>298</v>
      </c>
      <c r="J34" s="70"/>
      <c r="K34" s="70"/>
      <c r="L34" s="69" t="s">
        <v>1310</v>
      </c>
      <c r="M34" s="73">
        <v>28.65955908255408</v>
      </c>
      <c r="N34" s="74">
        <v>7468.388671875</v>
      </c>
      <c r="O34" s="74">
        <v>2235.070556640625</v>
      </c>
      <c r="P34" s="75"/>
      <c r="Q34" s="76"/>
      <c r="R34" s="76"/>
      <c r="S34" s="88"/>
      <c r="T34" s="48">
        <v>1</v>
      </c>
      <c r="U34" s="48">
        <v>0</v>
      </c>
      <c r="V34" s="49">
        <v>0</v>
      </c>
      <c r="W34" s="49">
        <v>1</v>
      </c>
      <c r="X34" s="49">
        <v>0</v>
      </c>
      <c r="Y34" s="49">
        <v>0.999995</v>
      </c>
      <c r="Z34" s="49">
        <v>0</v>
      </c>
      <c r="AA34" s="49">
        <v>0</v>
      </c>
      <c r="AB34" s="71">
        <v>34</v>
      </c>
      <c r="AC34" s="71"/>
      <c r="AD34" s="72"/>
      <c r="AE34" s="78" t="s">
        <v>754</v>
      </c>
      <c r="AF34" s="78">
        <v>2363</v>
      </c>
      <c r="AG34" s="78">
        <v>199305</v>
      </c>
      <c r="AH34" s="78">
        <v>10592</v>
      </c>
      <c r="AI34" s="78">
        <v>9735</v>
      </c>
      <c r="AJ34" s="78"/>
      <c r="AK34" s="78" t="s">
        <v>856</v>
      </c>
      <c r="AL34" s="78" t="s">
        <v>941</v>
      </c>
      <c r="AM34" s="83" t="s">
        <v>1002</v>
      </c>
      <c r="AN34" s="78"/>
      <c r="AO34" s="80">
        <v>40014.85055555555</v>
      </c>
      <c r="AP34" s="83" t="s">
        <v>1053</v>
      </c>
      <c r="AQ34" s="78" t="b">
        <v>0</v>
      </c>
      <c r="AR34" s="78" t="b">
        <v>0</v>
      </c>
      <c r="AS34" s="78" t="b">
        <v>1</v>
      </c>
      <c r="AT34" s="78"/>
      <c r="AU34" s="78">
        <v>1226</v>
      </c>
      <c r="AV34" s="83" t="s">
        <v>1117</v>
      </c>
      <c r="AW34" s="78" t="b">
        <v>1</v>
      </c>
      <c r="AX34" s="78" t="s">
        <v>1171</v>
      </c>
      <c r="AY34" s="83" t="s">
        <v>1203</v>
      </c>
      <c r="AZ34" s="78" t="s">
        <v>65</v>
      </c>
      <c r="BA34" s="78" t="str">
        <f>REPLACE(INDEX(GroupVertices[Group],MATCH(Vertices[[#This Row],[Vertex]],GroupVertices[Vertex],0)),1,1,"")</f>
        <v>18</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227</v>
      </c>
      <c r="C35" s="65"/>
      <c r="D35" s="65" t="s">
        <v>64</v>
      </c>
      <c r="E35" s="66">
        <v>164.10624644183704</v>
      </c>
      <c r="F35" s="68">
        <v>99.99785079542501</v>
      </c>
      <c r="G35" s="102" t="s">
        <v>1147</v>
      </c>
      <c r="H35" s="65"/>
      <c r="I35" s="69" t="s">
        <v>227</v>
      </c>
      <c r="J35" s="70"/>
      <c r="K35" s="70"/>
      <c r="L35" s="69" t="s">
        <v>1311</v>
      </c>
      <c r="M35" s="73">
        <v>1.7162582446905015</v>
      </c>
      <c r="N35" s="74">
        <v>9479.234375</v>
      </c>
      <c r="O35" s="74">
        <v>6140.5625</v>
      </c>
      <c r="P35" s="75"/>
      <c r="Q35" s="76"/>
      <c r="R35" s="76"/>
      <c r="S35" s="88"/>
      <c r="T35" s="48">
        <v>0</v>
      </c>
      <c r="U35" s="48">
        <v>1</v>
      </c>
      <c r="V35" s="49">
        <v>0</v>
      </c>
      <c r="W35" s="49">
        <v>0.333333</v>
      </c>
      <c r="X35" s="49">
        <v>0</v>
      </c>
      <c r="Y35" s="49">
        <v>0.770267</v>
      </c>
      <c r="Z35" s="49">
        <v>0</v>
      </c>
      <c r="AA35" s="49">
        <v>0</v>
      </c>
      <c r="AB35" s="71">
        <v>35</v>
      </c>
      <c r="AC35" s="71"/>
      <c r="AD35" s="72"/>
      <c r="AE35" s="78" t="s">
        <v>755</v>
      </c>
      <c r="AF35" s="78">
        <v>1874</v>
      </c>
      <c r="AG35" s="78">
        <v>5165</v>
      </c>
      <c r="AH35" s="78">
        <v>20539</v>
      </c>
      <c r="AI35" s="78">
        <v>7200</v>
      </c>
      <c r="AJ35" s="78"/>
      <c r="AK35" s="78" t="s">
        <v>857</v>
      </c>
      <c r="AL35" s="78" t="s">
        <v>942</v>
      </c>
      <c r="AM35" s="78"/>
      <c r="AN35" s="78"/>
      <c r="AO35" s="80">
        <v>39457.707650462966</v>
      </c>
      <c r="AP35" s="83" t="s">
        <v>1054</v>
      </c>
      <c r="AQ35" s="78" t="b">
        <v>0</v>
      </c>
      <c r="AR35" s="78" t="b">
        <v>0</v>
      </c>
      <c r="AS35" s="78" t="b">
        <v>1</v>
      </c>
      <c r="AT35" s="78"/>
      <c r="AU35" s="78">
        <v>411</v>
      </c>
      <c r="AV35" s="83" t="s">
        <v>1121</v>
      </c>
      <c r="AW35" s="78" t="b">
        <v>0</v>
      </c>
      <c r="AX35" s="78" t="s">
        <v>1171</v>
      </c>
      <c r="AY35" s="83" t="s">
        <v>1204</v>
      </c>
      <c r="AZ35" s="78" t="s">
        <v>66</v>
      </c>
      <c r="BA35" s="78" t="str">
        <f>REPLACE(INDEX(GroupVertices[Group],MATCH(Vertices[[#This Row],[Vertex]],GroupVertices[Vertex],0)),1,1,"")</f>
        <v>11</v>
      </c>
      <c r="BB35" s="48" t="s">
        <v>359</v>
      </c>
      <c r="BC35" s="48" t="s">
        <v>359</v>
      </c>
      <c r="BD35" s="48" t="s">
        <v>371</v>
      </c>
      <c r="BE35" s="48" t="s">
        <v>371</v>
      </c>
      <c r="BF35" s="48" t="s">
        <v>378</v>
      </c>
      <c r="BG35" s="48" t="s">
        <v>378</v>
      </c>
      <c r="BH35" s="119" t="s">
        <v>1699</v>
      </c>
      <c r="BI35" s="119" t="s">
        <v>1699</v>
      </c>
      <c r="BJ35" s="119" t="s">
        <v>1732</v>
      </c>
      <c r="BK35" s="119" t="s">
        <v>1732</v>
      </c>
      <c r="BL35" s="119">
        <v>2</v>
      </c>
      <c r="BM35" s="123">
        <v>8.333333333333334</v>
      </c>
      <c r="BN35" s="119">
        <v>3</v>
      </c>
      <c r="BO35" s="123">
        <v>12.5</v>
      </c>
      <c r="BP35" s="119">
        <v>0</v>
      </c>
      <c r="BQ35" s="123">
        <v>0</v>
      </c>
      <c r="BR35" s="119">
        <v>19</v>
      </c>
      <c r="BS35" s="123">
        <v>79.16666666666667</v>
      </c>
      <c r="BT35" s="119">
        <v>24</v>
      </c>
      <c r="BU35" s="2"/>
      <c r="BV35" s="3"/>
      <c r="BW35" s="3"/>
      <c r="BX35" s="3"/>
      <c r="BY35" s="3"/>
    </row>
    <row r="36" spans="1:77" ht="41.45" customHeight="1">
      <c r="A36" s="64" t="s">
        <v>299</v>
      </c>
      <c r="C36" s="65"/>
      <c r="D36" s="65" t="s">
        <v>64</v>
      </c>
      <c r="E36" s="66">
        <v>1000</v>
      </c>
      <c r="F36" s="68">
        <v>91.02924092559688</v>
      </c>
      <c r="G36" s="102" t="s">
        <v>1148</v>
      </c>
      <c r="H36" s="65"/>
      <c r="I36" s="69" t="s">
        <v>299</v>
      </c>
      <c r="J36" s="70"/>
      <c r="K36" s="70"/>
      <c r="L36" s="69" t="s">
        <v>1312</v>
      </c>
      <c r="M36" s="73">
        <v>2990.6549741960803</v>
      </c>
      <c r="N36" s="74">
        <v>8829.5263671875</v>
      </c>
      <c r="O36" s="74">
        <v>5434.75048828125</v>
      </c>
      <c r="P36" s="75"/>
      <c r="Q36" s="76"/>
      <c r="R36" s="76"/>
      <c r="S36" s="88"/>
      <c r="T36" s="48">
        <v>2</v>
      </c>
      <c r="U36" s="48">
        <v>0</v>
      </c>
      <c r="V36" s="49">
        <v>2</v>
      </c>
      <c r="W36" s="49">
        <v>0.5</v>
      </c>
      <c r="X36" s="49">
        <v>0</v>
      </c>
      <c r="Y36" s="49">
        <v>1.459452</v>
      </c>
      <c r="Z36" s="49">
        <v>0</v>
      </c>
      <c r="AA36" s="49">
        <v>0</v>
      </c>
      <c r="AB36" s="71">
        <v>36</v>
      </c>
      <c r="AC36" s="71"/>
      <c r="AD36" s="72"/>
      <c r="AE36" s="78" t="s">
        <v>756</v>
      </c>
      <c r="AF36" s="78">
        <v>214</v>
      </c>
      <c r="AG36" s="78">
        <v>21541968</v>
      </c>
      <c r="AH36" s="78">
        <v>102404</v>
      </c>
      <c r="AI36" s="78">
        <v>2299</v>
      </c>
      <c r="AJ36" s="78"/>
      <c r="AK36" s="78" t="s">
        <v>858</v>
      </c>
      <c r="AL36" s="78" t="s">
        <v>943</v>
      </c>
      <c r="AM36" s="83" t="s">
        <v>1003</v>
      </c>
      <c r="AN36" s="78"/>
      <c r="AO36" s="80">
        <v>39854.801840277774</v>
      </c>
      <c r="AP36" s="83" t="s">
        <v>1055</v>
      </c>
      <c r="AQ36" s="78" t="b">
        <v>0</v>
      </c>
      <c r="AR36" s="78" t="b">
        <v>0</v>
      </c>
      <c r="AS36" s="78" t="b">
        <v>1</v>
      </c>
      <c r="AT36" s="78"/>
      <c r="AU36" s="78">
        <v>96905</v>
      </c>
      <c r="AV36" s="83" t="s">
        <v>1117</v>
      </c>
      <c r="AW36" s="78" t="b">
        <v>1</v>
      </c>
      <c r="AX36" s="78" t="s">
        <v>1171</v>
      </c>
      <c r="AY36" s="83" t="s">
        <v>1205</v>
      </c>
      <c r="AZ36" s="78" t="s">
        <v>65</v>
      </c>
      <c r="BA36" s="78" t="str">
        <f>REPLACE(INDEX(GroupVertices[Group],MATCH(Vertices[[#This Row],[Vertex]],GroupVertices[Vertex],0)),1,1,"")</f>
        <v>11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228</v>
      </c>
      <c r="C37" s="65"/>
      <c r="D37" s="65" t="s">
        <v>64</v>
      </c>
      <c r="E37" s="66">
        <v>162.68970286508517</v>
      </c>
      <c r="F37" s="68">
        <v>99.99929623023993</v>
      </c>
      <c r="G37" s="102" t="s">
        <v>394</v>
      </c>
      <c r="H37" s="65"/>
      <c r="I37" s="69" t="s">
        <v>228</v>
      </c>
      <c r="J37" s="70"/>
      <c r="K37" s="70"/>
      <c r="L37" s="69" t="s">
        <v>1313</v>
      </c>
      <c r="M37" s="73">
        <v>1.2345430020397108</v>
      </c>
      <c r="N37" s="74">
        <v>4148.2861328125</v>
      </c>
      <c r="O37" s="74">
        <v>3748.8173828125</v>
      </c>
      <c r="P37" s="75"/>
      <c r="Q37" s="76"/>
      <c r="R37" s="76"/>
      <c r="S37" s="88"/>
      <c r="T37" s="48">
        <v>0</v>
      </c>
      <c r="U37" s="48">
        <v>4</v>
      </c>
      <c r="V37" s="49">
        <v>30</v>
      </c>
      <c r="W37" s="49">
        <v>0.083333</v>
      </c>
      <c r="X37" s="49">
        <v>0</v>
      </c>
      <c r="Y37" s="49">
        <v>2.167801</v>
      </c>
      <c r="Z37" s="49">
        <v>0</v>
      </c>
      <c r="AA37" s="49">
        <v>0</v>
      </c>
      <c r="AB37" s="71">
        <v>37</v>
      </c>
      <c r="AC37" s="71"/>
      <c r="AD37" s="72"/>
      <c r="AE37" s="78" t="s">
        <v>757</v>
      </c>
      <c r="AF37" s="78">
        <v>1434</v>
      </c>
      <c r="AG37" s="78">
        <v>1694</v>
      </c>
      <c r="AH37" s="78">
        <v>52919</v>
      </c>
      <c r="AI37" s="78">
        <v>17931</v>
      </c>
      <c r="AJ37" s="78"/>
      <c r="AK37" s="78" t="s">
        <v>859</v>
      </c>
      <c r="AL37" s="78" t="s">
        <v>944</v>
      </c>
      <c r="AM37" s="83" t="s">
        <v>1004</v>
      </c>
      <c r="AN37" s="78"/>
      <c r="AO37" s="80">
        <v>40052.308020833334</v>
      </c>
      <c r="AP37" s="83" t="s">
        <v>1056</v>
      </c>
      <c r="AQ37" s="78" t="b">
        <v>0</v>
      </c>
      <c r="AR37" s="78" t="b">
        <v>0</v>
      </c>
      <c r="AS37" s="78" t="b">
        <v>1</v>
      </c>
      <c r="AT37" s="78"/>
      <c r="AU37" s="78">
        <v>56</v>
      </c>
      <c r="AV37" s="83" t="s">
        <v>1117</v>
      </c>
      <c r="AW37" s="78" t="b">
        <v>0</v>
      </c>
      <c r="AX37" s="78" t="s">
        <v>1171</v>
      </c>
      <c r="AY37" s="83" t="s">
        <v>1206</v>
      </c>
      <c r="AZ37" s="78" t="s">
        <v>66</v>
      </c>
      <c r="BA37" s="78" t="str">
        <f>REPLACE(INDEX(GroupVertices[Group],MATCH(Vertices[[#This Row],[Vertex]],GroupVertices[Vertex],0)),1,1,"")</f>
        <v>3</v>
      </c>
      <c r="BB37" s="48"/>
      <c r="BC37" s="48"/>
      <c r="BD37" s="48"/>
      <c r="BE37" s="48"/>
      <c r="BF37" s="48"/>
      <c r="BG37" s="48"/>
      <c r="BH37" s="119" t="s">
        <v>1700</v>
      </c>
      <c r="BI37" s="119" t="s">
        <v>1700</v>
      </c>
      <c r="BJ37" s="119" t="s">
        <v>1733</v>
      </c>
      <c r="BK37" s="119" t="s">
        <v>1733</v>
      </c>
      <c r="BL37" s="119">
        <v>3</v>
      </c>
      <c r="BM37" s="123">
        <v>14.285714285714286</v>
      </c>
      <c r="BN37" s="119">
        <v>1</v>
      </c>
      <c r="BO37" s="123">
        <v>4.761904761904762</v>
      </c>
      <c r="BP37" s="119">
        <v>0</v>
      </c>
      <c r="BQ37" s="123">
        <v>0</v>
      </c>
      <c r="BR37" s="119">
        <v>17</v>
      </c>
      <c r="BS37" s="123">
        <v>80.95238095238095</v>
      </c>
      <c r="BT37" s="119">
        <v>21</v>
      </c>
      <c r="BU37" s="2"/>
      <c r="BV37" s="3"/>
      <c r="BW37" s="3"/>
      <c r="BX37" s="3"/>
      <c r="BY37" s="3"/>
    </row>
    <row r="38" spans="1:77" ht="41.45" customHeight="1">
      <c r="A38" s="64" t="s">
        <v>300</v>
      </c>
      <c r="C38" s="65"/>
      <c r="D38" s="65" t="s">
        <v>64</v>
      </c>
      <c r="E38" s="66">
        <v>540.848886492836</v>
      </c>
      <c r="F38" s="68">
        <v>99.61342426797465</v>
      </c>
      <c r="G38" s="102" t="s">
        <v>1149</v>
      </c>
      <c r="H38" s="65"/>
      <c r="I38" s="69" t="s">
        <v>300</v>
      </c>
      <c r="J38" s="70"/>
      <c r="K38" s="70"/>
      <c r="L38" s="69" t="s">
        <v>1314</v>
      </c>
      <c r="M38" s="73">
        <v>129.8328056263158</v>
      </c>
      <c r="N38" s="74">
        <v>3495.427001953125</v>
      </c>
      <c r="O38" s="74">
        <v>3887.522705078125</v>
      </c>
      <c r="P38" s="75"/>
      <c r="Q38" s="76"/>
      <c r="R38" s="76"/>
      <c r="S38" s="88"/>
      <c r="T38" s="48">
        <v>1</v>
      </c>
      <c r="U38" s="48">
        <v>0</v>
      </c>
      <c r="V38" s="49">
        <v>0</v>
      </c>
      <c r="W38" s="49">
        <v>0.055556</v>
      </c>
      <c r="X38" s="49">
        <v>0</v>
      </c>
      <c r="Y38" s="49">
        <v>0.610658</v>
      </c>
      <c r="Z38" s="49">
        <v>0</v>
      </c>
      <c r="AA38" s="49">
        <v>0</v>
      </c>
      <c r="AB38" s="71">
        <v>38</v>
      </c>
      <c r="AC38" s="71"/>
      <c r="AD38" s="72"/>
      <c r="AE38" s="78" t="s">
        <v>758</v>
      </c>
      <c r="AF38" s="78">
        <v>5938</v>
      </c>
      <c r="AG38" s="78">
        <v>928309</v>
      </c>
      <c r="AH38" s="78">
        <v>11147</v>
      </c>
      <c r="AI38" s="78">
        <v>9512</v>
      </c>
      <c r="AJ38" s="78"/>
      <c r="AK38" s="78" t="s">
        <v>860</v>
      </c>
      <c r="AL38" s="78" t="s">
        <v>945</v>
      </c>
      <c r="AM38" s="83" t="s">
        <v>1005</v>
      </c>
      <c r="AN38" s="78"/>
      <c r="AO38" s="80">
        <v>41611.8965625</v>
      </c>
      <c r="AP38" s="83" t="s">
        <v>1057</v>
      </c>
      <c r="AQ38" s="78" t="b">
        <v>1</v>
      </c>
      <c r="AR38" s="78" t="b">
        <v>0</v>
      </c>
      <c r="AS38" s="78" t="b">
        <v>1</v>
      </c>
      <c r="AT38" s="78"/>
      <c r="AU38" s="78">
        <v>3627</v>
      </c>
      <c r="AV38" s="83" t="s">
        <v>1117</v>
      </c>
      <c r="AW38" s="78" t="b">
        <v>1</v>
      </c>
      <c r="AX38" s="78" t="s">
        <v>1171</v>
      </c>
      <c r="AY38" s="83" t="s">
        <v>1207</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301</v>
      </c>
      <c r="C39" s="65"/>
      <c r="D39" s="65" t="s">
        <v>64</v>
      </c>
      <c r="E39" s="66">
        <v>162.31301899261558</v>
      </c>
      <c r="F39" s="68">
        <v>99.9996805968012</v>
      </c>
      <c r="G39" s="102" t="s">
        <v>1150</v>
      </c>
      <c r="H39" s="65"/>
      <c r="I39" s="69" t="s">
        <v>301</v>
      </c>
      <c r="J39" s="70"/>
      <c r="K39" s="70"/>
      <c r="L39" s="69" t="s">
        <v>1315</v>
      </c>
      <c r="M39" s="73">
        <v>1.1064464393872533</v>
      </c>
      <c r="N39" s="74">
        <v>4582.060546875</v>
      </c>
      <c r="O39" s="74">
        <v>3013.59375</v>
      </c>
      <c r="P39" s="75"/>
      <c r="Q39" s="76"/>
      <c r="R39" s="76"/>
      <c r="S39" s="88"/>
      <c r="T39" s="48">
        <v>1</v>
      </c>
      <c r="U39" s="48">
        <v>0</v>
      </c>
      <c r="V39" s="49">
        <v>0</v>
      </c>
      <c r="W39" s="49">
        <v>0.055556</v>
      </c>
      <c r="X39" s="49">
        <v>0</v>
      </c>
      <c r="Y39" s="49">
        <v>0.610658</v>
      </c>
      <c r="Z39" s="49">
        <v>0</v>
      </c>
      <c r="AA39" s="49">
        <v>0</v>
      </c>
      <c r="AB39" s="71">
        <v>39</v>
      </c>
      <c r="AC39" s="71"/>
      <c r="AD39" s="72"/>
      <c r="AE39" s="78" t="s">
        <v>759</v>
      </c>
      <c r="AF39" s="78">
        <v>1872</v>
      </c>
      <c r="AG39" s="78">
        <v>771</v>
      </c>
      <c r="AH39" s="78">
        <v>7070</v>
      </c>
      <c r="AI39" s="78">
        <v>16039</v>
      </c>
      <c r="AJ39" s="78"/>
      <c r="AK39" s="78" t="s">
        <v>861</v>
      </c>
      <c r="AL39" s="78" t="s">
        <v>935</v>
      </c>
      <c r="AM39" s="83" t="s">
        <v>1006</v>
      </c>
      <c r="AN39" s="78"/>
      <c r="AO39" s="80">
        <v>40122.122245370374</v>
      </c>
      <c r="AP39" s="83" t="s">
        <v>1058</v>
      </c>
      <c r="AQ39" s="78" t="b">
        <v>0</v>
      </c>
      <c r="AR39" s="78" t="b">
        <v>0</v>
      </c>
      <c r="AS39" s="78" t="b">
        <v>0</v>
      </c>
      <c r="AT39" s="78"/>
      <c r="AU39" s="78">
        <v>5</v>
      </c>
      <c r="AV39" s="83" t="s">
        <v>1117</v>
      </c>
      <c r="AW39" s="78" t="b">
        <v>0</v>
      </c>
      <c r="AX39" s="78" t="s">
        <v>1171</v>
      </c>
      <c r="AY39" s="83" t="s">
        <v>1208</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302</v>
      </c>
      <c r="C40" s="65"/>
      <c r="D40" s="65" t="s">
        <v>64</v>
      </c>
      <c r="E40" s="66">
        <v>162.06937839471271</v>
      </c>
      <c r="F40" s="68">
        <v>99.99992920659218</v>
      </c>
      <c r="G40" s="102" t="s">
        <v>1151</v>
      </c>
      <c r="H40" s="65"/>
      <c r="I40" s="69" t="s">
        <v>302</v>
      </c>
      <c r="J40" s="70"/>
      <c r="K40" s="70"/>
      <c r="L40" s="69" t="s">
        <v>1316</v>
      </c>
      <c r="M40" s="73">
        <v>1.0235930830454147</v>
      </c>
      <c r="N40" s="74">
        <v>3868.830078125</v>
      </c>
      <c r="O40" s="74">
        <v>2987.9365234375</v>
      </c>
      <c r="P40" s="75"/>
      <c r="Q40" s="76"/>
      <c r="R40" s="76"/>
      <c r="S40" s="88"/>
      <c r="T40" s="48">
        <v>1</v>
      </c>
      <c r="U40" s="48">
        <v>0</v>
      </c>
      <c r="V40" s="49">
        <v>0</v>
      </c>
      <c r="W40" s="49">
        <v>0.055556</v>
      </c>
      <c r="X40" s="49">
        <v>0</v>
      </c>
      <c r="Y40" s="49">
        <v>0.610658</v>
      </c>
      <c r="Z40" s="49">
        <v>0</v>
      </c>
      <c r="AA40" s="49">
        <v>0</v>
      </c>
      <c r="AB40" s="71">
        <v>40</v>
      </c>
      <c r="AC40" s="71"/>
      <c r="AD40" s="72"/>
      <c r="AE40" s="78" t="s">
        <v>760</v>
      </c>
      <c r="AF40" s="78">
        <v>21</v>
      </c>
      <c r="AG40" s="78">
        <v>174</v>
      </c>
      <c r="AH40" s="78">
        <v>938</v>
      </c>
      <c r="AI40" s="78">
        <v>694</v>
      </c>
      <c r="AJ40" s="78"/>
      <c r="AK40" s="78" t="s">
        <v>862</v>
      </c>
      <c r="AL40" s="78" t="s">
        <v>946</v>
      </c>
      <c r="AM40" s="78"/>
      <c r="AN40" s="78"/>
      <c r="AO40" s="80">
        <v>41033.85105324074</v>
      </c>
      <c r="AP40" s="83" t="s">
        <v>1059</v>
      </c>
      <c r="AQ40" s="78" t="b">
        <v>1</v>
      </c>
      <c r="AR40" s="78" t="b">
        <v>0</v>
      </c>
      <c r="AS40" s="78" t="b">
        <v>0</v>
      </c>
      <c r="AT40" s="78"/>
      <c r="AU40" s="78">
        <v>1</v>
      </c>
      <c r="AV40" s="83" t="s">
        <v>1117</v>
      </c>
      <c r="AW40" s="78" t="b">
        <v>0</v>
      </c>
      <c r="AX40" s="78" t="s">
        <v>1171</v>
      </c>
      <c r="AY40" s="83" t="s">
        <v>1209</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303</v>
      </c>
      <c r="C41" s="65"/>
      <c r="D41" s="65" t="s">
        <v>64</v>
      </c>
      <c r="E41" s="66">
        <v>1000</v>
      </c>
      <c r="F41" s="68">
        <v>70</v>
      </c>
      <c r="G41" s="102" t="s">
        <v>1152</v>
      </c>
      <c r="H41" s="65"/>
      <c r="I41" s="69" t="s">
        <v>303</v>
      </c>
      <c r="J41" s="70"/>
      <c r="K41" s="70"/>
      <c r="L41" s="69" t="s">
        <v>1317</v>
      </c>
      <c r="M41" s="73">
        <v>9999</v>
      </c>
      <c r="N41" s="74">
        <v>4431.4853515625</v>
      </c>
      <c r="O41" s="74">
        <v>4519.87548828125</v>
      </c>
      <c r="P41" s="75"/>
      <c r="Q41" s="76"/>
      <c r="R41" s="76"/>
      <c r="S41" s="88"/>
      <c r="T41" s="48">
        <v>2</v>
      </c>
      <c r="U41" s="48">
        <v>0</v>
      </c>
      <c r="V41" s="49">
        <v>24</v>
      </c>
      <c r="W41" s="49">
        <v>0.083333</v>
      </c>
      <c r="X41" s="49">
        <v>0</v>
      </c>
      <c r="Y41" s="49">
        <v>1.083828</v>
      </c>
      <c r="Z41" s="49">
        <v>0</v>
      </c>
      <c r="AA41" s="49">
        <v>0</v>
      </c>
      <c r="AB41" s="71">
        <v>41</v>
      </c>
      <c r="AC41" s="71"/>
      <c r="AD41" s="72"/>
      <c r="AE41" s="78" t="s">
        <v>761</v>
      </c>
      <c r="AF41" s="78">
        <v>1043</v>
      </c>
      <c r="AG41" s="78">
        <v>72040610</v>
      </c>
      <c r="AH41" s="78">
        <v>23771</v>
      </c>
      <c r="AI41" s="78">
        <v>2554</v>
      </c>
      <c r="AJ41" s="78"/>
      <c r="AK41" s="78" t="s">
        <v>863</v>
      </c>
      <c r="AL41" s="78" t="s">
        <v>947</v>
      </c>
      <c r="AM41" s="83" t="s">
        <v>1007</v>
      </c>
      <c r="AN41" s="78"/>
      <c r="AO41" s="80">
        <v>39399.90539351852</v>
      </c>
      <c r="AP41" s="83" t="s">
        <v>1060</v>
      </c>
      <c r="AQ41" s="78" t="b">
        <v>0</v>
      </c>
      <c r="AR41" s="78" t="b">
        <v>0</v>
      </c>
      <c r="AS41" s="78" t="b">
        <v>0</v>
      </c>
      <c r="AT41" s="78"/>
      <c r="AU41" s="78">
        <v>81873</v>
      </c>
      <c r="AV41" s="83" t="s">
        <v>1119</v>
      </c>
      <c r="AW41" s="78" t="b">
        <v>1</v>
      </c>
      <c r="AX41" s="78" t="s">
        <v>1171</v>
      </c>
      <c r="AY41" s="83" t="s">
        <v>1210</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229</v>
      </c>
      <c r="C42" s="65"/>
      <c r="D42" s="65" t="s">
        <v>64</v>
      </c>
      <c r="E42" s="66">
        <v>162.00571351485868</v>
      </c>
      <c r="F42" s="68">
        <v>99.99999416995465</v>
      </c>
      <c r="G42" s="102" t="s">
        <v>395</v>
      </c>
      <c r="H42" s="65"/>
      <c r="I42" s="69" t="s">
        <v>229</v>
      </c>
      <c r="J42" s="70"/>
      <c r="K42" s="70"/>
      <c r="L42" s="69" t="s">
        <v>1318</v>
      </c>
      <c r="M42" s="73">
        <v>1.0019429597802105</v>
      </c>
      <c r="N42" s="74">
        <v>2964.656494140625</v>
      </c>
      <c r="O42" s="74">
        <v>5415.22802734375</v>
      </c>
      <c r="P42" s="75"/>
      <c r="Q42" s="76"/>
      <c r="R42" s="76"/>
      <c r="S42" s="88"/>
      <c r="T42" s="48">
        <v>0</v>
      </c>
      <c r="U42" s="48">
        <v>1</v>
      </c>
      <c r="V42" s="49">
        <v>0</v>
      </c>
      <c r="W42" s="49">
        <v>0.025641</v>
      </c>
      <c r="X42" s="49">
        <v>0.039999</v>
      </c>
      <c r="Y42" s="49">
        <v>0.552629</v>
      </c>
      <c r="Z42" s="49">
        <v>0</v>
      </c>
      <c r="AA42" s="49">
        <v>0</v>
      </c>
      <c r="AB42" s="71">
        <v>42</v>
      </c>
      <c r="AC42" s="71"/>
      <c r="AD42" s="72"/>
      <c r="AE42" s="78" t="s">
        <v>762</v>
      </c>
      <c r="AF42" s="78">
        <v>72</v>
      </c>
      <c r="AG42" s="78">
        <v>18</v>
      </c>
      <c r="AH42" s="78">
        <v>2010</v>
      </c>
      <c r="AI42" s="78">
        <v>2290</v>
      </c>
      <c r="AJ42" s="78"/>
      <c r="AK42" s="78" t="s">
        <v>804</v>
      </c>
      <c r="AL42" s="78" t="s">
        <v>948</v>
      </c>
      <c r="AM42" s="78"/>
      <c r="AN42" s="78"/>
      <c r="AO42" s="80">
        <v>40667.70104166667</v>
      </c>
      <c r="AP42" s="78"/>
      <c r="AQ42" s="78" t="b">
        <v>0</v>
      </c>
      <c r="AR42" s="78" t="b">
        <v>0</v>
      </c>
      <c r="AS42" s="78" t="b">
        <v>0</v>
      </c>
      <c r="AT42" s="78"/>
      <c r="AU42" s="78">
        <v>0</v>
      </c>
      <c r="AV42" s="83" t="s">
        <v>1117</v>
      </c>
      <c r="AW42" s="78" t="b">
        <v>0</v>
      </c>
      <c r="AX42" s="78" t="s">
        <v>1171</v>
      </c>
      <c r="AY42" s="83" t="s">
        <v>1211</v>
      </c>
      <c r="AZ42" s="78" t="s">
        <v>66</v>
      </c>
      <c r="BA42" s="78" t="str">
        <f>REPLACE(INDEX(GroupVertices[Group],MATCH(Vertices[[#This Row],[Vertex]],GroupVertices[Vertex],0)),1,1,"")</f>
        <v>1</v>
      </c>
      <c r="BB42" s="48"/>
      <c r="BC42" s="48"/>
      <c r="BD42" s="48"/>
      <c r="BE42" s="48"/>
      <c r="BF42" s="48"/>
      <c r="BG42" s="48"/>
      <c r="BH42" s="119" t="s">
        <v>1568</v>
      </c>
      <c r="BI42" s="119" t="s">
        <v>1568</v>
      </c>
      <c r="BJ42" s="119" t="s">
        <v>1611</v>
      </c>
      <c r="BK42" s="119" t="s">
        <v>1611</v>
      </c>
      <c r="BL42" s="119">
        <v>3</v>
      </c>
      <c r="BM42" s="123">
        <v>5.555555555555555</v>
      </c>
      <c r="BN42" s="119">
        <v>2</v>
      </c>
      <c r="BO42" s="123">
        <v>3.7037037037037037</v>
      </c>
      <c r="BP42" s="119">
        <v>0</v>
      </c>
      <c r="BQ42" s="123">
        <v>0</v>
      </c>
      <c r="BR42" s="119">
        <v>49</v>
      </c>
      <c r="BS42" s="123">
        <v>90.74074074074075</v>
      </c>
      <c r="BT42" s="119">
        <v>54</v>
      </c>
      <c r="BU42" s="2"/>
      <c r="BV42" s="3"/>
      <c r="BW42" s="3"/>
      <c r="BX42" s="3"/>
      <c r="BY42" s="3"/>
    </row>
    <row r="43" spans="1:77" ht="41.45" customHeight="1">
      <c r="A43" s="64" t="s">
        <v>250</v>
      </c>
      <c r="C43" s="65"/>
      <c r="D43" s="65" t="s">
        <v>64</v>
      </c>
      <c r="E43" s="66">
        <v>182.8388211224729</v>
      </c>
      <c r="F43" s="68">
        <v>99.9787361588824</v>
      </c>
      <c r="G43" s="102" t="s">
        <v>415</v>
      </c>
      <c r="H43" s="65"/>
      <c r="I43" s="69" t="s">
        <v>250</v>
      </c>
      <c r="J43" s="70"/>
      <c r="K43" s="70"/>
      <c r="L43" s="69" t="s">
        <v>1319</v>
      </c>
      <c r="M43" s="73">
        <v>8.086529449793911</v>
      </c>
      <c r="N43" s="74">
        <v>1765.333984375</v>
      </c>
      <c r="O43" s="74">
        <v>6991.97705078125</v>
      </c>
      <c r="P43" s="75"/>
      <c r="Q43" s="76"/>
      <c r="R43" s="76"/>
      <c r="S43" s="88"/>
      <c r="T43" s="48">
        <v>21</v>
      </c>
      <c r="U43" s="48">
        <v>1</v>
      </c>
      <c r="V43" s="49">
        <v>380</v>
      </c>
      <c r="W43" s="49">
        <v>0.05</v>
      </c>
      <c r="X43" s="49">
        <v>0.199997</v>
      </c>
      <c r="Y43" s="49">
        <v>9.947314</v>
      </c>
      <c r="Z43" s="49">
        <v>0</v>
      </c>
      <c r="AA43" s="49">
        <v>0</v>
      </c>
      <c r="AB43" s="71">
        <v>43</v>
      </c>
      <c r="AC43" s="71"/>
      <c r="AD43" s="72"/>
      <c r="AE43" s="78" t="s">
        <v>763</v>
      </c>
      <c r="AF43" s="78">
        <v>40</v>
      </c>
      <c r="AG43" s="78">
        <v>51066</v>
      </c>
      <c r="AH43" s="78">
        <v>21466</v>
      </c>
      <c r="AI43" s="78">
        <v>16804</v>
      </c>
      <c r="AJ43" s="78"/>
      <c r="AK43" s="78" t="s">
        <v>864</v>
      </c>
      <c r="AL43" s="78" t="s">
        <v>949</v>
      </c>
      <c r="AM43" s="83" t="s">
        <v>1008</v>
      </c>
      <c r="AN43" s="78"/>
      <c r="AO43" s="80">
        <v>42916.072650462964</v>
      </c>
      <c r="AP43" s="83" t="s">
        <v>1061</v>
      </c>
      <c r="AQ43" s="78" t="b">
        <v>1</v>
      </c>
      <c r="AR43" s="78" t="b">
        <v>0</v>
      </c>
      <c r="AS43" s="78" t="b">
        <v>0</v>
      </c>
      <c r="AT43" s="78"/>
      <c r="AU43" s="78">
        <v>185</v>
      </c>
      <c r="AV43" s="78"/>
      <c r="AW43" s="78" t="b">
        <v>0</v>
      </c>
      <c r="AX43" s="78" t="s">
        <v>1171</v>
      </c>
      <c r="AY43" s="83" t="s">
        <v>1212</v>
      </c>
      <c r="AZ43" s="78" t="s">
        <v>66</v>
      </c>
      <c r="BA43" s="78" t="str">
        <f>REPLACE(INDEX(GroupVertices[Group],MATCH(Vertices[[#This Row],[Vertex]],GroupVertices[Vertex],0)),1,1,"")</f>
        <v>1</v>
      </c>
      <c r="BB43" s="48"/>
      <c r="BC43" s="48"/>
      <c r="BD43" s="48"/>
      <c r="BE43" s="48"/>
      <c r="BF43" s="48"/>
      <c r="BG43" s="48"/>
      <c r="BH43" s="119" t="s">
        <v>1568</v>
      </c>
      <c r="BI43" s="119" t="s">
        <v>1568</v>
      </c>
      <c r="BJ43" s="119" t="s">
        <v>1611</v>
      </c>
      <c r="BK43" s="119" t="s">
        <v>1611</v>
      </c>
      <c r="BL43" s="119">
        <v>3</v>
      </c>
      <c r="BM43" s="123">
        <v>5.555555555555555</v>
      </c>
      <c r="BN43" s="119">
        <v>2</v>
      </c>
      <c r="BO43" s="123">
        <v>3.7037037037037037</v>
      </c>
      <c r="BP43" s="119">
        <v>0</v>
      </c>
      <c r="BQ43" s="123">
        <v>0</v>
      </c>
      <c r="BR43" s="119">
        <v>49</v>
      </c>
      <c r="BS43" s="123">
        <v>90.74074074074075</v>
      </c>
      <c r="BT43" s="119">
        <v>54</v>
      </c>
      <c r="BU43" s="2"/>
      <c r="BV43" s="3"/>
      <c r="BW43" s="3"/>
      <c r="BX43" s="3"/>
      <c r="BY43" s="3"/>
    </row>
    <row r="44" spans="1:77" ht="41.45" customHeight="1">
      <c r="A44" s="64" t="s">
        <v>230</v>
      </c>
      <c r="C44" s="65"/>
      <c r="D44" s="65" t="s">
        <v>64</v>
      </c>
      <c r="E44" s="66">
        <v>162.04693244348212</v>
      </c>
      <c r="F44" s="68">
        <v>99.99995211034177</v>
      </c>
      <c r="G44" s="102" t="s">
        <v>396</v>
      </c>
      <c r="H44" s="65"/>
      <c r="I44" s="69" t="s">
        <v>230</v>
      </c>
      <c r="J44" s="70"/>
      <c r="K44" s="70"/>
      <c r="L44" s="69" t="s">
        <v>1320</v>
      </c>
      <c r="M44" s="73">
        <v>1.0159600267660158</v>
      </c>
      <c r="N44" s="74">
        <v>1490.6527099609375</v>
      </c>
      <c r="O44" s="74">
        <v>8634.974609375</v>
      </c>
      <c r="P44" s="75"/>
      <c r="Q44" s="76"/>
      <c r="R44" s="76"/>
      <c r="S44" s="88"/>
      <c r="T44" s="48">
        <v>0</v>
      </c>
      <c r="U44" s="48">
        <v>1</v>
      </c>
      <c r="V44" s="49">
        <v>0</v>
      </c>
      <c r="W44" s="49">
        <v>0.025641</v>
      </c>
      <c r="X44" s="49">
        <v>0.039999</v>
      </c>
      <c r="Y44" s="49">
        <v>0.552629</v>
      </c>
      <c r="Z44" s="49">
        <v>0</v>
      </c>
      <c r="AA44" s="49">
        <v>0</v>
      </c>
      <c r="AB44" s="71">
        <v>44</v>
      </c>
      <c r="AC44" s="71"/>
      <c r="AD44" s="72"/>
      <c r="AE44" s="78" t="s">
        <v>764</v>
      </c>
      <c r="AF44" s="78">
        <v>450</v>
      </c>
      <c r="AG44" s="78">
        <v>119</v>
      </c>
      <c r="AH44" s="78">
        <v>1664</v>
      </c>
      <c r="AI44" s="78">
        <v>3002</v>
      </c>
      <c r="AJ44" s="78"/>
      <c r="AK44" s="78" t="s">
        <v>865</v>
      </c>
      <c r="AL44" s="78" t="s">
        <v>950</v>
      </c>
      <c r="AM44" s="83" t="s">
        <v>1009</v>
      </c>
      <c r="AN44" s="78"/>
      <c r="AO44" s="80">
        <v>42352.01042824074</v>
      </c>
      <c r="AP44" s="83" t="s">
        <v>1062</v>
      </c>
      <c r="AQ44" s="78" t="b">
        <v>1</v>
      </c>
      <c r="AR44" s="78" t="b">
        <v>0</v>
      </c>
      <c r="AS44" s="78" t="b">
        <v>0</v>
      </c>
      <c r="AT44" s="78"/>
      <c r="AU44" s="78">
        <v>0</v>
      </c>
      <c r="AV44" s="78"/>
      <c r="AW44" s="78" t="b">
        <v>0</v>
      </c>
      <c r="AX44" s="78" t="s">
        <v>1171</v>
      </c>
      <c r="AY44" s="83" t="s">
        <v>1213</v>
      </c>
      <c r="AZ44" s="78" t="s">
        <v>66</v>
      </c>
      <c r="BA44" s="78" t="str">
        <f>REPLACE(INDEX(GroupVertices[Group],MATCH(Vertices[[#This Row],[Vertex]],GroupVertices[Vertex],0)),1,1,"")</f>
        <v>1</v>
      </c>
      <c r="BB44" s="48"/>
      <c r="BC44" s="48"/>
      <c r="BD44" s="48"/>
      <c r="BE44" s="48"/>
      <c r="BF44" s="48"/>
      <c r="BG44" s="48"/>
      <c r="BH44" s="119" t="s">
        <v>1568</v>
      </c>
      <c r="BI44" s="119" t="s">
        <v>1568</v>
      </c>
      <c r="BJ44" s="119" t="s">
        <v>1611</v>
      </c>
      <c r="BK44" s="119" t="s">
        <v>1611</v>
      </c>
      <c r="BL44" s="119">
        <v>3</v>
      </c>
      <c r="BM44" s="123">
        <v>5.555555555555555</v>
      </c>
      <c r="BN44" s="119">
        <v>2</v>
      </c>
      <c r="BO44" s="123">
        <v>3.7037037037037037</v>
      </c>
      <c r="BP44" s="119">
        <v>0</v>
      </c>
      <c r="BQ44" s="123">
        <v>0</v>
      </c>
      <c r="BR44" s="119">
        <v>49</v>
      </c>
      <c r="BS44" s="123">
        <v>90.74074074074075</v>
      </c>
      <c r="BT44" s="119">
        <v>54</v>
      </c>
      <c r="BU44" s="2"/>
      <c r="BV44" s="3"/>
      <c r="BW44" s="3"/>
      <c r="BX44" s="3"/>
      <c r="BY44" s="3"/>
    </row>
    <row r="45" spans="1:77" ht="41.45" customHeight="1">
      <c r="A45" s="64" t="s">
        <v>231</v>
      </c>
      <c r="C45" s="65"/>
      <c r="D45" s="65" t="s">
        <v>64</v>
      </c>
      <c r="E45" s="66">
        <v>162.1085567823152</v>
      </c>
      <c r="F45" s="68">
        <v>99.99988922913836</v>
      </c>
      <c r="G45" s="102" t="s">
        <v>397</v>
      </c>
      <c r="H45" s="65"/>
      <c r="I45" s="69" t="s">
        <v>231</v>
      </c>
      <c r="J45" s="70"/>
      <c r="K45" s="70"/>
      <c r="L45" s="69" t="s">
        <v>1321</v>
      </c>
      <c r="M45" s="73">
        <v>1.0369162358240018</v>
      </c>
      <c r="N45" s="74">
        <v>970.001708984375</v>
      </c>
      <c r="O45" s="74">
        <v>9282.107421875</v>
      </c>
      <c r="P45" s="75"/>
      <c r="Q45" s="76"/>
      <c r="R45" s="76"/>
      <c r="S45" s="88"/>
      <c r="T45" s="48">
        <v>0</v>
      </c>
      <c r="U45" s="48">
        <v>1</v>
      </c>
      <c r="V45" s="49">
        <v>0</v>
      </c>
      <c r="W45" s="49">
        <v>0.025641</v>
      </c>
      <c r="X45" s="49">
        <v>0.039999</v>
      </c>
      <c r="Y45" s="49">
        <v>0.552629</v>
      </c>
      <c r="Z45" s="49">
        <v>0</v>
      </c>
      <c r="AA45" s="49">
        <v>0</v>
      </c>
      <c r="AB45" s="71">
        <v>45</v>
      </c>
      <c r="AC45" s="71"/>
      <c r="AD45" s="72"/>
      <c r="AE45" s="78" t="s">
        <v>765</v>
      </c>
      <c r="AF45" s="78">
        <v>228</v>
      </c>
      <c r="AG45" s="78">
        <v>270</v>
      </c>
      <c r="AH45" s="78">
        <v>33199</v>
      </c>
      <c r="AI45" s="78">
        <v>24046</v>
      </c>
      <c r="AJ45" s="78"/>
      <c r="AK45" s="78" t="s">
        <v>866</v>
      </c>
      <c r="AL45" s="78" t="s">
        <v>951</v>
      </c>
      <c r="AM45" s="78"/>
      <c r="AN45" s="78"/>
      <c r="AO45" s="80">
        <v>40730.73861111111</v>
      </c>
      <c r="AP45" s="83" t="s">
        <v>1063</v>
      </c>
      <c r="AQ45" s="78" t="b">
        <v>0</v>
      </c>
      <c r="AR45" s="78" t="b">
        <v>0</v>
      </c>
      <c r="AS45" s="78" t="b">
        <v>1</v>
      </c>
      <c r="AT45" s="78"/>
      <c r="AU45" s="78">
        <v>7</v>
      </c>
      <c r="AV45" s="83" t="s">
        <v>1117</v>
      </c>
      <c r="AW45" s="78" t="b">
        <v>0</v>
      </c>
      <c r="AX45" s="78" t="s">
        <v>1171</v>
      </c>
      <c r="AY45" s="83" t="s">
        <v>1214</v>
      </c>
      <c r="AZ45" s="78" t="s">
        <v>66</v>
      </c>
      <c r="BA45" s="78" t="str">
        <f>REPLACE(INDEX(GroupVertices[Group],MATCH(Vertices[[#This Row],[Vertex]],GroupVertices[Vertex],0)),1,1,"")</f>
        <v>1</v>
      </c>
      <c r="BB45" s="48"/>
      <c r="BC45" s="48"/>
      <c r="BD45" s="48"/>
      <c r="BE45" s="48"/>
      <c r="BF45" s="48"/>
      <c r="BG45" s="48"/>
      <c r="BH45" s="119" t="s">
        <v>1568</v>
      </c>
      <c r="BI45" s="119" t="s">
        <v>1568</v>
      </c>
      <c r="BJ45" s="119" t="s">
        <v>1611</v>
      </c>
      <c r="BK45" s="119" t="s">
        <v>1611</v>
      </c>
      <c r="BL45" s="119">
        <v>3</v>
      </c>
      <c r="BM45" s="123">
        <v>5.555555555555555</v>
      </c>
      <c r="BN45" s="119">
        <v>2</v>
      </c>
      <c r="BO45" s="123">
        <v>3.7037037037037037</v>
      </c>
      <c r="BP45" s="119">
        <v>0</v>
      </c>
      <c r="BQ45" s="123">
        <v>0</v>
      </c>
      <c r="BR45" s="119">
        <v>49</v>
      </c>
      <c r="BS45" s="123">
        <v>90.74074074074075</v>
      </c>
      <c r="BT45" s="119">
        <v>54</v>
      </c>
      <c r="BU45" s="2"/>
      <c r="BV45" s="3"/>
      <c r="BW45" s="3"/>
      <c r="BX45" s="3"/>
      <c r="BY45" s="3"/>
    </row>
    <row r="46" spans="1:77" ht="41.45" customHeight="1">
      <c r="A46" s="64" t="s">
        <v>232</v>
      </c>
      <c r="C46" s="65"/>
      <c r="D46" s="65" t="s">
        <v>64</v>
      </c>
      <c r="E46" s="66">
        <v>162.063664879854</v>
      </c>
      <c r="F46" s="68">
        <v>99.99993503663754</v>
      </c>
      <c r="G46" s="102" t="s">
        <v>398</v>
      </c>
      <c r="H46" s="65"/>
      <c r="I46" s="69" t="s">
        <v>232</v>
      </c>
      <c r="J46" s="70"/>
      <c r="K46" s="70"/>
      <c r="L46" s="69" t="s">
        <v>1322</v>
      </c>
      <c r="M46" s="73">
        <v>1.021650123265204</v>
      </c>
      <c r="N46" s="74">
        <v>1236.6549072265625</v>
      </c>
      <c r="O46" s="74">
        <v>4591.890625</v>
      </c>
      <c r="P46" s="75"/>
      <c r="Q46" s="76"/>
      <c r="R46" s="76"/>
      <c r="S46" s="88"/>
      <c r="T46" s="48">
        <v>0</v>
      </c>
      <c r="U46" s="48">
        <v>1</v>
      </c>
      <c r="V46" s="49">
        <v>0</v>
      </c>
      <c r="W46" s="49">
        <v>0.025641</v>
      </c>
      <c r="X46" s="49">
        <v>0.039999</v>
      </c>
      <c r="Y46" s="49">
        <v>0.552629</v>
      </c>
      <c r="Z46" s="49">
        <v>0</v>
      </c>
      <c r="AA46" s="49">
        <v>0</v>
      </c>
      <c r="AB46" s="71">
        <v>46</v>
      </c>
      <c r="AC46" s="71"/>
      <c r="AD46" s="72"/>
      <c r="AE46" s="78" t="s">
        <v>766</v>
      </c>
      <c r="AF46" s="78">
        <v>446</v>
      </c>
      <c r="AG46" s="78">
        <v>160</v>
      </c>
      <c r="AH46" s="78">
        <v>20527</v>
      </c>
      <c r="AI46" s="78">
        <v>19670</v>
      </c>
      <c r="AJ46" s="78"/>
      <c r="AK46" s="78" t="s">
        <v>867</v>
      </c>
      <c r="AL46" s="78" t="s">
        <v>952</v>
      </c>
      <c r="AM46" s="78"/>
      <c r="AN46" s="78"/>
      <c r="AO46" s="80">
        <v>43520.78795138889</v>
      </c>
      <c r="AP46" s="83" t="s">
        <v>1064</v>
      </c>
      <c r="AQ46" s="78" t="b">
        <v>1</v>
      </c>
      <c r="AR46" s="78" t="b">
        <v>0</v>
      </c>
      <c r="AS46" s="78" t="b">
        <v>0</v>
      </c>
      <c r="AT46" s="78"/>
      <c r="AU46" s="78">
        <v>3</v>
      </c>
      <c r="AV46" s="78"/>
      <c r="AW46" s="78" t="b">
        <v>0</v>
      </c>
      <c r="AX46" s="78" t="s">
        <v>1171</v>
      </c>
      <c r="AY46" s="83" t="s">
        <v>1215</v>
      </c>
      <c r="AZ46" s="78" t="s">
        <v>66</v>
      </c>
      <c r="BA46" s="78" t="str">
        <f>REPLACE(INDEX(GroupVertices[Group],MATCH(Vertices[[#This Row],[Vertex]],GroupVertices[Vertex],0)),1,1,"")</f>
        <v>1</v>
      </c>
      <c r="BB46" s="48"/>
      <c r="BC46" s="48"/>
      <c r="BD46" s="48"/>
      <c r="BE46" s="48"/>
      <c r="BF46" s="48"/>
      <c r="BG46" s="48"/>
      <c r="BH46" s="119" t="s">
        <v>1568</v>
      </c>
      <c r="BI46" s="119" t="s">
        <v>1568</v>
      </c>
      <c r="BJ46" s="119" t="s">
        <v>1611</v>
      </c>
      <c r="BK46" s="119" t="s">
        <v>1611</v>
      </c>
      <c r="BL46" s="119">
        <v>3</v>
      </c>
      <c r="BM46" s="123">
        <v>5.555555555555555</v>
      </c>
      <c r="BN46" s="119">
        <v>2</v>
      </c>
      <c r="BO46" s="123">
        <v>3.7037037037037037</v>
      </c>
      <c r="BP46" s="119">
        <v>0</v>
      </c>
      <c r="BQ46" s="123">
        <v>0</v>
      </c>
      <c r="BR46" s="119">
        <v>49</v>
      </c>
      <c r="BS46" s="123">
        <v>90.74074074074075</v>
      </c>
      <c r="BT46" s="119">
        <v>54</v>
      </c>
      <c r="BU46" s="2"/>
      <c r="BV46" s="3"/>
      <c r="BW46" s="3"/>
      <c r="BX46" s="3"/>
      <c r="BY46" s="3"/>
    </row>
    <row r="47" spans="1:77" ht="41.45" customHeight="1">
      <c r="A47" s="64" t="s">
        <v>233</v>
      </c>
      <c r="C47" s="65"/>
      <c r="D47" s="65" t="s">
        <v>64</v>
      </c>
      <c r="E47" s="66">
        <v>162.1836486918866</v>
      </c>
      <c r="F47" s="68">
        <v>99.9998126056852</v>
      </c>
      <c r="G47" s="102" t="s">
        <v>399</v>
      </c>
      <c r="H47" s="65"/>
      <c r="I47" s="69" t="s">
        <v>233</v>
      </c>
      <c r="J47" s="70"/>
      <c r="K47" s="70"/>
      <c r="L47" s="69" t="s">
        <v>1323</v>
      </c>
      <c r="M47" s="73">
        <v>1.062452278649627</v>
      </c>
      <c r="N47" s="74">
        <v>1977.4444580078125</v>
      </c>
      <c r="O47" s="74">
        <v>5574.01318359375</v>
      </c>
      <c r="P47" s="75"/>
      <c r="Q47" s="76"/>
      <c r="R47" s="76"/>
      <c r="S47" s="88"/>
      <c r="T47" s="48">
        <v>0</v>
      </c>
      <c r="U47" s="48">
        <v>1</v>
      </c>
      <c r="V47" s="49">
        <v>0</v>
      </c>
      <c r="W47" s="49">
        <v>0.025641</v>
      </c>
      <c r="X47" s="49">
        <v>0.039999</v>
      </c>
      <c r="Y47" s="49">
        <v>0.552629</v>
      </c>
      <c r="Z47" s="49">
        <v>0</v>
      </c>
      <c r="AA47" s="49">
        <v>0</v>
      </c>
      <c r="AB47" s="71">
        <v>47</v>
      </c>
      <c r="AC47" s="71"/>
      <c r="AD47" s="72"/>
      <c r="AE47" s="78" t="s">
        <v>767</v>
      </c>
      <c r="AF47" s="78">
        <v>497</v>
      </c>
      <c r="AG47" s="78">
        <v>454</v>
      </c>
      <c r="AH47" s="78">
        <v>19034</v>
      </c>
      <c r="AI47" s="78">
        <v>72378</v>
      </c>
      <c r="AJ47" s="78"/>
      <c r="AK47" s="78"/>
      <c r="AL47" s="78"/>
      <c r="AM47" s="78"/>
      <c r="AN47" s="78"/>
      <c r="AO47" s="80">
        <v>42978.52725694444</v>
      </c>
      <c r="AP47" s="83" t="s">
        <v>1065</v>
      </c>
      <c r="AQ47" s="78" t="b">
        <v>1</v>
      </c>
      <c r="AR47" s="78" t="b">
        <v>0</v>
      </c>
      <c r="AS47" s="78" t="b">
        <v>0</v>
      </c>
      <c r="AT47" s="78"/>
      <c r="AU47" s="78">
        <v>2</v>
      </c>
      <c r="AV47" s="78"/>
      <c r="AW47" s="78" t="b">
        <v>0</v>
      </c>
      <c r="AX47" s="78" t="s">
        <v>1171</v>
      </c>
      <c r="AY47" s="83" t="s">
        <v>1216</v>
      </c>
      <c r="AZ47" s="78" t="s">
        <v>66</v>
      </c>
      <c r="BA47" s="78" t="str">
        <f>REPLACE(INDEX(GroupVertices[Group],MATCH(Vertices[[#This Row],[Vertex]],GroupVertices[Vertex],0)),1,1,"")</f>
        <v>1</v>
      </c>
      <c r="BB47" s="48"/>
      <c r="BC47" s="48"/>
      <c r="BD47" s="48"/>
      <c r="BE47" s="48"/>
      <c r="BF47" s="48"/>
      <c r="BG47" s="48"/>
      <c r="BH47" s="119" t="s">
        <v>1568</v>
      </c>
      <c r="BI47" s="119" t="s">
        <v>1568</v>
      </c>
      <c r="BJ47" s="119" t="s">
        <v>1611</v>
      </c>
      <c r="BK47" s="119" t="s">
        <v>1611</v>
      </c>
      <c r="BL47" s="119">
        <v>3</v>
      </c>
      <c r="BM47" s="123">
        <v>5.555555555555555</v>
      </c>
      <c r="BN47" s="119">
        <v>2</v>
      </c>
      <c r="BO47" s="123">
        <v>3.7037037037037037</v>
      </c>
      <c r="BP47" s="119">
        <v>0</v>
      </c>
      <c r="BQ47" s="123">
        <v>0</v>
      </c>
      <c r="BR47" s="119">
        <v>49</v>
      </c>
      <c r="BS47" s="123">
        <v>90.74074074074075</v>
      </c>
      <c r="BT47" s="119">
        <v>54</v>
      </c>
      <c r="BU47" s="2"/>
      <c r="BV47" s="3"/>
      <c r="BW47" s="3"/>
      <c r="BX47" s="3"/>
      <c r="BY47" s="3"/>
    </row>
    <row r="48" spans="1:77" ht="41.45" customHeight="1">
      <c r="A48" s="64" t="s">
        <v>234</v>
      </c>
      <c r="C48" s="65"/>
      <c r="D48" s="65" t="s">
        <v>64</v>
      </c>
      <c r="E48" s="66">
        <v>163.38389492041645</v>
      </c>
      <c r="F48" s="68">
        <v>99.99858787972994</v>
      </c>
      <c r="G48" s="102" t="s">
        <v>400</v>
      </c>
      <c r="H48" s="65"/>
      <c r="I48" s="69" t="s">
        <v>234</v>
      </c>
      <c r="J48" s="70"/>
      <c r="K48" s="70"/>
      <c r="L48" s="69" t="s">
        <v>1324</v>
      </c>
      <c r="M48" s="73">
        <v>1.4706126153353014</v>
      </c>
      <c r="N48" s="74">
        <v>3295.441162109375</v>
      </c>
      <c r="O48" s="74">
        <v>7523.54931640625</v>
      </c>
      <c r="P48" s="75"/>
      <c r="Q48" s="76"/>
      <c r="R48" s="76"/>
      <c r="S48" s="88"/>
      <c r="T48" s="48">
        <v>0</v>
      </c>
      <c r="U48" s="48">
        <v>1</v>
      </c>
      <c r="V48" s="49">
        <v>0</v>
      </c>
      <c r="W48" s="49">
        <v>0.025641</v>
      </c>
      <c r="X48" s="49">
        <v>0.039999</v>
      </c>
      <c r="Y48" s="49">
        <v>0.552629</v>
      </c>
      <c r="Z48" s="49">
        <v>0</v>
      </c>
      <c r="AA48" s="49">
        <v>0</v>
      </c>
      <c r="AB48" s="71">
        <v>48</v>
      </c>
      <c r="AC48" s="71"/>
      <c r="AD48" s="72"/>
      <c r="AE48" s="78" t="s">
        <v>768</v>
      </c>
      <c r="AF48" s="78">
        <v>4998</v>
      </c>
      <c r="AG48" s="78">
        <v>3395</v>
      </c>
      <c r="AH48" s="78">
        <v>30605</v>
      </c>
      <c r="AI48" s="78">
        <v>53304</v>
      </c>
      <c r="AJ48" s="78"/>
      <c r="AK48" s="78" t="s">
        <v>868</v>
      </c>
      <c r="AL48" s="78" t="s">
        <v>953</v>
      </c>
      <c r="AM48" s="83" t="s">
        <v>1010</v>
      </c>
      <c r="AN48" s="78"/>
      <c r="AO48" s="80">
        <v>42413.18907407407</v>
      </c>
      <c r="AP48" s="83" t="s">
        <v>1066</v>
      </c>
      <c r="AQ48" s="78" t="b">
        <v>0</v>
      </c>
      <c r="AR48" s="78" t="b">
        <v>0</v>
      </c>
      <c r="AS48" s="78" t="b">
        <v>0</v>
      </c>
      <c r="AT48" s="78"/>
      <c r="AU48" s="78">
        <v>6</v>
      </c>
      <c r="AV48" s="83" t="s">
        <v>1117</v>
      </c>
      <c r="AW48" s="78" t="b">
        <v>0</v>
      </c>
      <c r="AX48" s="78" t="s">
        <v>1171</v>
      </c>
      <c r="AY48" s="83" t="s">
        <v>1217</v>
      </c>
      <c r="AZ48" s="78" t="s">
        <v>66</v>
      </c>
      <c r="BA48" s="78" t="str">
        <f>REPLACE(INDEX(GroupVertices[Group],MATCH(Vertices[[#This Row],[Vertex]],GroupVertices[Vertex],0)),1,1,"")</f>
        <v>1</v>
      </c>
      <c r="BB48" s="48"/>
      <c r="BC48" s="48"/>
      <c r="BD48" s="48"/>
      <c r="BE48" s="48"/>
      <c r="BF48" s="48"/>
      <c r="BG48" s="48"/>
      <c r="BH48" s="119" t="s">
        <v>1568</v>
      </c>
      <c r="BI48" s="119" t="s">
        <v>1568</v>
      </c>
      <c r="BJ48" s="119" t="s">
        <v>1611</v>
      </c>
      <c r="BK48" s="119" t="s">
        <v>1611</v>
      </c>
      <c r="BL48" s="119">
        <v>3</v>
      </c>
      <c r="BM48" s="123">
        <v>5.555555555555555</v>
      </c>
      <c r="BN48" s="119">
        <v>2</v>
      </c>
      <c r="BO48" s="123">
        <v>3.7037037037037037</v>
      </c>
      <c r="BP48" s="119">
        <v>0</v>
      </c>
      <c r="BQ48" s="123">
        <v>0</v>
      </c>
      <c r="BR48" s="119">
        <v>49</v>
      </c>
      <c r="BS48" s="123">
        <v>90.74074074074075</v>
      </c>
      <c r="BT48" s="119">
        <v>54</v>
      </c>
      <c r="BU48" s="2"/>
      <c r="BV48" s="3"/>
      <c r="BW48" s="3"/>
      <c r="BX48" s="3"/>
      <c r="BY48" s="3"/>
    </row>
    <row r="49" spans="1:77" ht="41.45" customHeight="1">
      <c r="A49" s="64" t="s">
        <v>235</v>
      </c>
      <c r="C49" s="65"/>
      <c r="D49" s="65" t="s">
        <v>64</v>
      </c>
      <c r="E49" s="66">
        <v>162.00122432461256</v>
      </c>
      <c r="F49" s="68">
        <v>99.99999875070456</v>
      </c>
      <c r="G49" s="102" t="s">
        <v>401</v>
      </c>
      <c r="H49" s="65"/>
      <c r="I49" s="69" t="s">
        <v>235</v>
      </c>
      <c r="J49" s="70"/>
      <c r="K49" s="70"/>
      <c r="L49" s="69" t="s">
        <v>1325</v>
      </c>
      <c r="M49" s="73">
        <v>1.000416348524331</v>
      </c>
      <c r="N49" s="74">
        <v>448.5583190917969</v>
      </c>
      <c r="O49" s="74">
        <v>8473.4921875</v>
      </c>
      <c r="P49" s="75"/>
      <c r="Q49" s="76"/>
      <c r="R49" s="76"/>
      <c r="S49" s="88"/>
      <c r="T49" s="48">
        <v>0</v>
      </c>
      <c r="U49" s="48">
        <v>1</v>
      </c>
      <c r="V49" s="49">
        <v>0</v>
      </c>
      <c r="W49" s="49">
        <v>0.025641</v>
      </c>
      <c r="X49" s="49">
        <v>0.039999</v>
      </c>
      <c r="Y49" s="49">
        <v>0.552629</v>
      </c>
      <c r="Z49" s="49">
        <v>0</v>
      </c>
      <c r="AA49" s="49">
        <v>0</v>
      </c>
      <c r="AB49" s="71">
        <v>49</v>
      </c>
      <c r="AC49" s="71"/>
      <c r="AD49" s="72"/>
      <c r="AE49" s="78" t="s">
        <v>769</v>
      </c>
      <c r="AF49" s="78">
        <v>549</v>
      </c>
      <c r="AG49" s="78">
        <v>7</v>
      </c>
      <c r="AH49" s="78">
        <v>84</v>
      </c>
      <c r="AI49" s="78">
        <v>2028</v>
      </c>
      <c r="AJ49" s="78"/>
      <c r="AK49" s="78" t="s">
        <v>869</v>
      </c>
      <c r="AL49" s="78" t="s">
        <v>954</v>
      </c>
      <c r="AM49" s="78"/>
      <c r="AN49" s="78"/>
      <c r="AO49" s="80">
        <v>40112.23540509259</v>
      </c>
      <c r="AP49" s="78"/>
      <c r="AQ49" s="78" t="b">
        <v>0</v>
      </c>
      <c r="AR49" s="78" t="b">
        <v>0</v>
      </c>
      <c r="AS49" s="78" t="b">
        <v>1</v>
      </c>
      <c r="AT49" s="78"/>
      <c r="AU49" s="78">
        <v>0</v>
      </c>
      <c r="AV49" s="83" t="s">
        <v>1124</v>
      </c>
      <c r="AW49" s="78" t="b">
        <v>0</v>
      </c>
      <c r="AX49" s="78" t="s">
        <v>1171</v>
      </c>
      <c r="AY49" s="83" t="s">
        <v>1218</v>
      </c>
      <c r="AZ49" s="78" t="s">
        <v>66</v>
      </c>
      <c r="BA49" s="78" t="str">
        <f>REPLACE(INDEX(GroupVertices[Group],MATCH(Vertices[[#This Row],[Vertex]],GroupVertices[Vertex],0)),1,1,"")</f>
        <v>1</v>
      </c>
      <c r="BB49" s="48"/>
      <c r="BC49" s="48"/>
      <c r="BD49" s="48"/>
      <c r="BE49" s="48"/>
      <c r="BF49" s="48"/>
      <c r="BG49" s="48"/>
      <c r="BH49" s="119" t="s">
        <v>1568</v>
      </c>
      <c r="BI49" s="119" t="s">
        <v>1568</v>
      </c>
      <c r="BJ49" s="119" t="s">
        <v>1611</v>
      </c>
      <c r="BK49" s="119" t="s">
        <v>1611</v>
      </c>
      <c r="BL49" s="119">
        <v>3</v>
      </c>
      <c r="BM49" s="123">
        <v>5.555555555555555</v>
      </c>
      <c r="BN49" s="119">
        <v>2</v>
      </c>
      <c r="BO49" s="123">
        <v>3.7037037037037037</v>
      </c>
      <c r="BP49" s="119">
        <v>0</v>
      </c>
      <c r="BQ49" s="123">
        <v>0</v>
      </c>
      <c r="BR49" s="119">
        <v>49</v>
      </c>
      <c r="BS49" s="123">
        <v>90.74074074074075</v>
      </c>
      <c r="BT49" s="119">
        <v>54</v>
      </c>
      <c r="BU49" s="2"/>
      <c r="BV49" s="3"/>
      <c r="BW49" s="3"/>
      <c r="BX49" s="3"/>
      <c r="BY49" s="3"/>
    </row>
    <row r="50" spans="1:77" ht="41.45" customHeight="1">
      <c r="A50" s="64" t="s">
        <v>236</v>
      </c>
      <c r="C50" s="65"/>
      <c r="D50" s="65" t="s">
        <v>64</v>
      </c>
      <c r="E50" s="66">
        <v>162.08202974904268</v>
      </c>
      <c r="F50" s="68">
        <v>99.99991629720606</v>
      </c>
      <c r="G50" s="102" t="s">
        <v>402</v>
      </c>
      <c r="H50" s="65"/>
      <c r="I50" s="69" t="s">
        <v>236</v>
      </c>
      <c r="J50" s="70"/>
      <c r="K50" s="70"/>
      <c r="L50" s="69" t="s">
        <v>1326</v>
      </c>
      <c r="M50" s="73">
        <v>1.0278953511301667</v>
      </c>
      <c r="N50" s="74">
        <v>194.9122772216797</v>
      </c>
      <c r="O50" s="74">
        <v>7242.3505859375</v>
      </c>
      <c r="P50" s="75"/>
      <c r="Q50" s="76"/>
      <c r="R50" s="76"/>
      <c r="S50" s="88"/>
      <c r="T50" s="48">
        <v>0</v>
      </c>
      <c r="U50" s="48">
        <v>1</v>
      </c>
      <c r="V50" s="49">
        <v>0</v>
      </c>
      <c r="W50" s="49">
        <v>0.025641</v>
      </c>
      <c r="X50" s="49">
        <v>0.039999</v>
      </c>
      <c r="Y50" s="49">
        <v>0.552629</v>
      </c>
      <c r="Z50" s="49">
        <v>0</v>
      </c>
      <c r="AA50" s="49">
        <v>0</v>
      </c>
      <c r="AB50" s="71">
        <v>50</v>
      </c>
      <c r="AC50" s="71"/>
      <c r="AD50" s="72"/>
      <c r="AE50" s="78" t="s">
        <v>770</v>
      </c>
      <c r="AF50" s="78">
        <v>495</v>
      </c>
      <c r="AG50" s="78">
        <v>205</v>
      </c>
      <c r="AH50" s="78">
        <v>3757</v>
      </c>
      <c r="AI50" s="78">
        <v>11794</v>
      </c>
      <c r="AJ50" s="78"/>
      <c r="AK50" s="78" t="s">
        <v>870</v>
      </c>
      <c r="AL50" s="78"/>
      <c r="AM50" s="78"/>
      <c r="AN50" s="78"/>
      <c r="AO50" s="80">
        <v>43571.96407407407</v>
      </c>
      <c r="AP50" s="83" t="s">
        <v>1067</v>
      </c>
      <c r="AQ50" s="78" t="b">
        <v>1</v>
      </c>
      <c r="AR50" s="78" t="b">
        <v>0</v>
      </c>
      <c r="AS50" s="78" t="b">
        <v>0</v>
      </c>
      <c r="AT50" s="78"/>
      <c r="AU50" s="78">
        <v>0</v>
      </c>
      <c r="AV50" s="78"/>
      <c r="AW50" s="78" t="b">
        <v>0</v>
      </c>
      <c r="AX50" s="78" t="s">
        <v>1171</v>
      </c>
      <c r="AY50" s="83" t="s">
        <v>1219</v>
      </c>
      <c r="AZ50" s="78" t="s">
        <v>66</v>
      </c>
      <c r="BA50" s="78" t="str">
        <f>REPLACE(INDEX(GroupVertices[Group],MATCH(Vertices[[#This Row],[Vertex]],GroupVertices[Vertex],0)),1,1,"")</f>
        <v>1</v>
      </c>
      <c r="BB50" s="48"/>
      <c r="BC50" s="48"/>
      <c r="BD50" s="48"/>
      <c r="BE50" s="48"/>
      <c r="BF50" s="48"/>
      <c r="BG50" s="48"/>
      <c r="BH50" s="119" t="s">
        <v>1568</v>
      </c>
      <c r="BI50" s="119" t="s">
        <v>1568</v>
      </c>
      <c r="BJ50" s="119" t="s">
        <v>1611</v>
      </c>
      <c r="BK50" s="119" t="s">
        <v>1611</v>
      </c>
      <c r="BL50" s="119">
        <v>3</v>
      </c>
      <c r="BM50" s="123">
        <v>5.555555555555555</v>
      </c>
      <c r="BN50" s="119">
        <v>2</v>
      </c>
      <c r="BO50" s="123">
        <v>3.7037037037037037</v>
      </c>
      <c r="BP50" s="119">
        <v>0</v>
      </c>
      <c r="BQ50" s="123">
        <v>0</v>
      </c>
      <c r="BR50" s="119">
        <v>49</v>
      </c>
      <c r="BS50" s="123">
        <v>90.74074074074075</v>
      </c>
      <c r="BT50" s="119">
        <v>54</v>
      </c>
      <c r="BU50" s="2"/>
      <c r="BV50" s="3"/>
      <c r="BW50" s="3"/>
      <c r="BX50" s="3"/>
      <c r="BY50" s="3"/>
    </row>
    <row r="51" spans="1:77" ht="41.45" customHeight="1">
      <c r="A51" s="64" t="s">
        <v>237</v>
      </c>
      <c r="C51" s="65"/>
      <c r="D51" s="65" t="s">
        <v>64</v>
      </c>
      <c r="E51" s="66">
        <v>162.0534621747492</v>
      </c>
      <c r="F51" s="68">
        <v>99.9999454474328</v>
      </c>
      <c r="G51" s="102" t="s">
        <v>403</v>
      </c>
      <c r="H51" s="65"/>
      <c r="I51" s="69" t="s">
        <v>237</v>
      </c>
      <c r="J51" s="70"/>
      <c r="K51" s="70"/>
      <c r="L51" s="69" t="s">
        <v>1327</v>
      </c>
      <c r="M51" s="73">
        <v>1.0181805522291136</v>
      </c>
      <c r="N51" s="74">
        <v>664.2706909179688</v>
      </c>
      <c r="O51" s="74">
        <v>5096.12890625</v>
      </c>
      <c r="P51" s="75"/>
      <c r="Q51" s="76"/>
      <c r="R51" s="76"/>
      <c r="S51" s="88"/>
      <c r="T51" s="48">
        <v>0</v>
      </c>
      <c r="U51" s="48">
        <v>1</v>
      </c>
      <c r="V51" s="49">
        <v>0</v>
      </c>
      <c r="W51" s="49">
        <v>0.025641</v>
      </c>
      <c r="X51" s="49">
        <v>0.039999</v>
      </c>
      <c r="Y51" s="49">
        <v>0.552629</v>
      </c>
      <c r="Z51" s="49">
        <v>0</v>
      </c>
      <c r="AA51" s="49">
        <v>0</v>
      </c>
      <c r="AB51" s="71">
        <v>51</v>
      </c>
      <c r="AC51" s="71"/>
      <c r="AD51" s="72"/>
      <c r="AE51" s="78" t="s">
        <v>771</v>
      </c>
      <c r="AF51" s="78">
        <v>83</v>
      </c>
      <c r="AG51" s="78">
        <v>135</v>
      </c>
      <c r="AH51" s="78">
        <v>57934</v>
      </c>
      <c r="AI51" s="78">
        <v>60055</v>
      </c>
      <c r="AJ51" s="78"/>
      <c r="AK51" s="78" t="s">
        <v>871</v>
      </c>
      <c r="AL51" s="78" t="s">
        <v>955</v>
      </c>
      <c r="AM51" s="83" t="s">
        <v>1011</v>
      </c>
      <c r="AN51" s="78"/>
      <c r="AO51" s="80">
        <v>40054.06936342592</v>
      </c>
      <c r="AP51" s="83" t="s">
        <v>1068</v>
      </c>
      <c r="AQ51" s="78" t="b">
        <v>0</v>
      </c>
      <c r="AR51" s="78" t="b">
        <v>0</v>
      </c>
      <c r="AS51" s="78" t="b">
        <v>0</v>
      </c>
      <c r="AT51" s="78"/>
      <c r="AU51" s="78">
        <v>7</v>
      </c>
      <c r="AV51" s="83" t="s">
        <v>1117</v>
      </c>
      <c r="AW51" s="78" t="b">
        <v>0</v>
      </c>
      <c r="AX51" s="78" t="s">
        <v>1171</v>
      </c>
      <c r="AY51" s="83" t="s">
        <v>1220</v>
      </c>
      <c r="AZ51" s="78" t="s">
        <v>66</v>
      </c>
      <c r="BA51" s="78" t="str">
        <f>REPLACE(INDEX(GroupVertices[Group],MATCH(Vertices[[#This Row],[Vertex]],GroupVertices[Vertex],0)),1,1,"")</f>
        <v>1</v>
      </c>
      <c r="BB51" s="48"/>
      <c r="BC51" s="48"/>
      <c r="BD51" s="48"/>
      <c r="BE51" s="48"/>
      <c r="BF51" s="48"/>
      <c r="BG51" s="48"/>
      <c r="BH51" s="119" t="s">
        <v>1568</v>
      </c>
      <c r="BI51" s="119" t="s">
        <v>1568</v>
      </c>
      <c r="BJ51" s="119" t="s">
        <v>1611</v>
      </c>
      <c r="BK51" s="119" t="s">
        <v>1611</v>
      </c>
      <c r="BL51" s="119">
        <v>3</v>
      </c>
      <c r="BM51" s="123">
        <v>5.555555555555555</v>
      </c>
      <c r="BN51" s="119">
        <v>2</v>
      </c>
      <c r="BO51" s="123">
        <v>3.7037037037037037</v>
      </c>
      <c r="BP51" s="119">
        <v>0</v>
      </c>
      <c r="BQ51" s="123">
        <v>0</v>
      </c>
      <c r="BR51" s="119">
        <v>49</v>
      </c>
      <c r="BS51" s="123">
        <v>90.74074074074075</v>
      </c>
      <c r="BT51" s="119">
        <v>54</v>
      </c>
      <c r="BU51" s="2"/>
      <c r="BV51" s="3"/>
      <c r="BW51" s="3"/>
      <c r="BX51" s="3"/>
      <c r="BY51" s="3"/>
    </row>
    <row r="52" spans="1:77" ht="41.45" customHeight="1">
      <c r="A52" s="64" t="s">
        <v>238</v>
      </c>
      <c r="C52" s="65"/>
      <c r="D52" s="65" t="s">
        <v>64</v>
      </c>
      <c r="E52" s="66">
        <v>162.03060811531444</v>
      </c>
      <c r="F52" s="68">
        <v>99.99996876761419</v>
      </c>
      <c r="G52" s="102" t="s">
        <v>404</v>
      </c>
      <c r="H52" s="65"/>
      <c r="I52" s="69" t="s">
        <v>238</v>
      </c>
      <c r="J52" s="70"/>
      <c r="K52" s="70"/>
      <c r="L52" s="69" t="s">
        <v>1328</v>
      </c>
      <c r="M52" s="73">
        <v>1.0104087131082713</v>
      </c>
      <c r="N52" s="74">
        <v>848.043701171875</v>
      </c>
      <c r="O52" s="74">
        <v>7595.0859375</v>
      </c>
      <c r="P52" s="75"/>
      <c r="Q52" s="76"/>
      <c r="R52" s="76"/>
      <c r="S52" s="88"/>
      <c r="T52" s="48">
        <v>0</v>
      </c>
      <c r="U52" s="48">
        <v>1</v>
      </c>
      <c r="V52" s="49">
        <v>0</v>
      </c>
      <c r="W52" s="49">
        <v>0.025641</v>
      </c>
      <c r="X52" s="49">
        <v>0.039999</v>
      </c>
      <c r="Y52" s="49">
        <v>0.552629</v>
      </c>
      <c r="Z52" s="49">
        <v>0</v>
      </c>
      <c r="AA52" s="49">
        <v>0</v>
      </c>
      <c r="AB52" s="71">
        <v>52</v>
      </c>
      <c r="AC52" s="71"/>
      <c r="AD52" s="72"/>
      <c r="AE52" s="78" t="s">
        <v>772</v>
      </c>
      <c r="AF52" s="78">
        <v>107</v>
      </c>
      <c r="AG52" s="78">
        <v>79</v>
      </c>
      <c r="AH52" s="78">
        <v>9872</v>
      </c>
      <c r="AI52" s="78">
        <v>16730</v>
      </c>
      <c r="AJ52" s="78"/>
      <c r="AK52" s="78" t="s">
        <v>872</v>
      </c>
      <c r="AL52" s="78" t="s">
        <v>956</v>
      </c>
      <c r="AM52" s="83" t="s">
        <v>1012</v>
      </c>
      <c r="AN52" s="78"/>
      <c r="AO52" s="80">
        <v>42697.733761574076</v>
      </c>
      <c r="AP52" s="83" t="s">
        <v>1069</v>
      </c>
      <c r="AQ52" s="78" t="b">
        <v>1</v>
      </c>
      <c r="AR52" s="78" t="b">
        <v>0</v>
      </c>
      <c r="AS52" s="78" t="b">
        <v>0</v>
      </c>
      <c r="AT52" s="78"/>
      <c r="AU52" s="78">
        <v>1</v>
      </c>
      <c r="AV52" s="78"/>
      <c r="AW52" s="78" t="b">
        <v>0</v>
      </c>
      <c r="AX52" s="78" t="s">
        <v>1171</v>
      </c>
      <c r="AY52" s="83" t="s">
        <v>1221</v>
      </c>
      <c r="AZ52" s="78" t="s">
        <v>66</v>
      </c>
      <c r="BA52" s="78" t="str">
        <f>REPLACE(INDEX(GroupVertices[Group],MATCH(Vertices[[#This Row],[Vertex]],GroupVertices[Vertex],0)),1,1,"")</f>
        <v>1</v>
      </c>
      <c r="BB52" s="48"/>
      <c r="BC52" s="48"/>
      <c r="BD52" s="48"/>
      <c r="BE52" s="48"/>
      <c r="BF52" s="48"/>
      <c r="BG52" s="48"/>
      <c r="BH52" s="119" t="s">
        <v>1568</v>
      </c>
      <c r="BI52" s="119" t="s">
        <v>1568</v>
      </c>
      <c r="BJ52" s="119" t="s">
        <v>1611</v>
      </c>
      <c r="BK52" s="119" t="s">
        <v>1611</v>
      </c>
      <c r="BL52" s="119">
        <v>3</v>
      </c>
      <c r="BM52" s="123">
        <v>5.555555555555555</v>
      </c>
      <c r="BN52" s="119">
        <v>2</v>
      </c>
      <c r="BO52" s="123">
        <v>3.7037037037037037</v>
      </c>
      <c r="BP52" s="119">
        <v>0</v>
      </c>
      <c r="BQ52" s="123">
        <v>0</v>
      </c>
      <c r="BR52" s="119">
        <v>49</v>
      </c>
      <c r="BS52" s="123">
        <v>90.74074074074075</v>
      </c>
      <c r="BT52" s="119">
        <v>54</v>
      </c>
      <c r="BU52" s="2"/>
      <c r="BV52" s="3"/>
      <c r="BW52" s="3"/>
      <c r="BX52" s="3"/>
      <c r="BY52" s="3"/>
    </row>
    <row r="53" spans="1:77" ht="41.45" customHeight="1">
      <c r="A53" s="64" t="s">
        <v>239</v>
      </c>
      <c r="C53" s="65"/>
      <c r="D53" s="65" t="s">
        <v>64</v>
      </c>
      <c r="E53" s="66">
        <v>163.14229486353454</v>
      </c>
      <c r="F53" s="68">
        <v>99.99883440736187</v>
      </c>
      <c r="G53" s="102" t="s">
        <v>405</v>
      </c>
      <c r="H53" s="65"/>
      <c r="I53" s="69" t="s">
        <v>239</v>
      </c>
      <c r="J53" s="70"/>
      <c r="K53" s="70"/>
      <c r="L53" s="69" t="s">
        <v>1329</v>
      </c>
      <c r="M53" s="73">
        <v>1.3884531732006806</v>
      </c>
      <c r="N53" s="74">
        <v>1858.9266357421875</v>
      </c>
      <c r="O53" s="74">
        <v>4376.03271484375</v>
      </c>
      <c r="P53" s="75"/>
      <c r="Q53" s="76"/>
      <c r="R53" s="76"/>
      <c r="S53" s="88"/>
      <c r="T53" s="48">
        <v>0</v>
      </c>
      <c r="U53" s="48">
        <v>1</v>
      </c>
      <c r="V53" s="49">
        <v>0</v>
      </c>
      <c r="W53" s="49">
        <v>0.025641</v>
      </c>
      <c r="X53" s="49">
        <v>0.039999</v>
      </c>
      <c r="Y53" s="49">
        <v>0.552629</v>
      </c>
      <c r="Z53" s="49">
        <v>0</v>
      </c>
      <c r="AA53" s="49">
        <v>0</v>
      </c>
      <c r="AB53" s="71">
        <v>53</v>
      </c>
      <c r="AC53" s="71"/>
      <c r="AD53" s="72"/>
      <c r="AE53" s="78" t="s">
        <v>773</v>
      </c>
      <c r="AF53" s="78">
        <v>2813</v>
      </c>
      <c r="AG53" s="78">
        <v>2803</v>
      </c>
      <c r="AH53" s="78">
        <v>241637</v>
      </c>
      <c r="AI53" s="78">
        <v>6029</v>
      </c>
      <c r="AJ53" s="78"/>
      <c r="AK53" s="78"/>
      <c r="AL53" s="78"/>
      <c r="AM53" s="78"/>
      <c r="AN53" s="78"/>
      <c r="AO53" s="80">
        <v>41899.114386574074</v>
      </c>
      <c r="AP53" s="83" t="s">
        <v>1070</v>
      </c>
      <c r="AQ53" s="78" t="b">
        <v>0</v>
      </c>
      <c r="AR53" s="78" t="b">
        <v>0</v>
      </c>
      <c r="AS53" s="78" t="b">
        <v>0</v>
      </c>
      <c r="AT53" s="78"/>
      <c r="AU53" s="78">
        <v>272</v>
      </c>
      <c r="AV53" s="83" t="s">
        <v>1117</v>
      </c>
      <c r="AW53" s="78" t="b">
        <v>0</v>
      </c>
      <c r="AX53" s="78" t="s">
        <v>1171</v>
      </c>
      <c r="AY53" s="83" t="s">
        <v>1222</v>
      </c>
      <c r="AZ53" s="78" t="s">
        <v>66</v>
      </c>
      <c r="BA53" s="78" t="str">
        <f>REPLACE(INDEX(GroupVertices[Group],MATCH(Vertices[[#This Row],[Vertex]],GroupVertices[Vertex],0)),1,1,"")</f>
        <v>1</v>
      </c>
      <c r="BB53" s="48"/>
      <c r="BC53" s="48"/>
      <c r="BD53" s="48"/>
      <c r="BE53" s="48"/>
      <c r="BF53" s="48"/>
      <c r="BG53" s="48"/>
      <c r="BH53" s="119" t="s">
        <v>1568</v>
      </c>
      <c r="BI53" s="119" t="s">
        <v>1568</v>
      </c>
      <c r="BJ53" s="119" t="s">
        <v>1611</v>
      </c>
      <c r="BK53" s="119" t="s">
        <v>1611</v>
      </c>
      <c r="BL53" s="119">
        <v>3</v>
      </c>
      <c r="BM53" s="123">
        <v>5.555555555555555</v>
      </c>
      <c r="BN53" s="119">
        <v>2</v>
      </c>
      <c r="BO53" s="123">
        <v>3.7037037037037037</v>
      </c>
      <c r="BP53" s="119">
        <v>0</v>
      </c>
      <c r="BQ53" s="123">
        <v>0</v>
      </c>
      <c r="BR53" s="119">
        <v>49</v>
      </c>
      <c r="BS53" s="123">
        <v>90.74074074074075</v>
      </c>
      <c r="BT53" s="119">
        <v>54</v>
      </c>
      <c r="BU53" s="2"/>
      <c r="BV53" s="3"/>
      <c r="BW53" s="3"/>
      <c r="BX53" s="3"/>
      <c r="BY53" s="3"/>
    </row>
    <row r="54" spans="1:77" ht="41.45" customHeight="1">
      <c r="A54" s="64" t="s">
        <v>240</v>
      </c>
      <c r="C54" s="65"/>
      <c r="D54" s="65" t="s">
        <v>64</v>
      </c>
      <c r="E54" s="66">
        <v>162.3828054955325</v>
      </c>
      <c r="F54" s="68">
        <v>99.99960938696157</v>
      </c>
      <c r="G54" s="102" t="s">
        <v>406</v>
      </c>
      <c r="H54" s="65"/>
      <c r="I54" s="69" t="s">
        <v>240</v>
      </c>
      <c r="J54" s="70"/>
      <c r="K54" s="70"/>
      <c r="L54" s="69" t="s">
        <v>1330</v>
      </c>
      <c r="M54" s="73">
        <v>1.1301783052741117</v>
      </c>
      <c r="N54" s="74">
        <v>3300.5146484375</v>
      </c>
      <c r="O54" s="74">
        <v>6338.73681640625</v>
      </c>
      <c r="P54" s="75"/>
      <c r="Q54" s="76"/>
      <c r="R54" s="76"/>
      <c r="S54" s="88"/>
      <c r="T54" s="48">
        <v>0</v>
      </c>
      <c r="U54" s="48">
        <v>1</v>
      </c>
      <c r="V54" s="49">
        <v>0</v>
      </c>
      <c r="W54" s="49">
        <v>0.025641</v>
      </c>
      <c r="X54" s="49">
        <v>0.039999</v>
      </c>
      <c r="Y54" s="49">
        <v>0.552629</v>
      </c>
      <c r="Z54" s="49">
        <v>0</v>
      </c>
      <c r="AA54" s="49">
        <v>0</v>
      </c>
      <c r="AB54" s="71">
        <v>54</v>
      </c>
      <c r="AC54" s="71"/>
      <c r="AD54" s="72"/>
      <c r="AE54" s="78" t="s">
        <v>774</v>
      </c>
      <c r="AF54" s="78">
        <v>599</v>
      </c>
      <c r="AG54" s="78">
        <v>942</v>
      </c>
      <c r="AH54" s="78">
        <v>130469</v>
      </c>
      <c r="AI54" s="78">
        <v>278361</v>
      </c>
      <c r="AJ54" s="78"/>
      <c r="AK54" s="78" t="s">
        <v>873</v>
      </c>
      <c r="AL54" s="78"/>
      <c r="AM54" s="78"/>
      <c r="AN54" s="78"/>
      <c r="AO54" s="80">
        <v>40864.58621527778</v>
      </c>
      <c r="AP54" s="83" t="s">
        <v>1071</v>
      </c>
      <c r="AQ54" s="78" t="b">
        <v>0</v>
      </c>
      <c r="AR54" s="78" t="b">
        <v>0</v>
      </c>
      <c r="AS54" s="78" t="b">
        <v>0</v>
      </c>
      <c r="AT54" s="78"/>
      <c r="AU54" s="78">
        <v>6</v>
      </c>
      <c r="AV54" s="83" t="s">
        <v>1117</v>
      </c>
      <c r="AW54" s="78" t="b">
        <v>0</v>
      </c>
      <c r="AX54" s="78" t="s">
        <v>1171</v>
      </c>
      <c r="AY54" s="83" t="s">
        <v>1223</v>
      </c>
      <c r="AZ54" s="78" t="s">
        <v>66</v>
      </c>
      <c r="BA54" s="78" t="str">
        <f>REPLACE(INDEX(GroupVertices[Group],MATCH(Vertices[[#This Row],[Vertex]],GroupVertices[Vertex],0)),1,1,"")</f>
        <v>1</v>
      </c>
      <c r="BB54" s="48"/>
      <c r="BC54" s="48"/>
      <c r="BD54" s="48"/>
      <c r="BE54" s="48"/>
      <c r="BF54" s="48"/>
      <c r="BG54" s="48"/>
      <c r="BH54" s="119" t="s">
        <v>1568</v>
      </c>
      <c r="BI54" s="119" t="s">
        <v>1568</v>
      </c>
      <c r="BJ54" s="119" t="s">
        <v>1611</v>
      </c>
      <c r="BK54" s="119" t="s">
        <v>1611</v>
      </c>
      <c r="BL54" s="119">
        <v>3</v>
      </c>
      <c r="BM54" s="123">
        <v>5.555555555555555</v>
      </c>
      <c r="BN54" s="119">
        <v>2</v>
      </c>
      <c r="BO54" s="123">
        <v>3.7037037037037037</v>
      </c>
      <c r="BP54" s="119">
        <v>0</v>
      </c>
      <c r="BQ54" s="123">
        <v>0</v>
      </c>
      <c r="BR54" s="119">
        <v>49</v>
      </c>
      <c r="BS54" s="123">
        <v>90.74074074074075</v>
      </c>
      <c r="BT54" s="119">
        <v>54</v>
      </c>
      <c r="BU54" s="2"/>
      <c r="BV54" s="3"/>
      <c r="BW54" s="3"/>
      <c r="BX54" s="3"/>
      <c r="BY54" s="3"/>
    </row>
    <row r="55" spans="1:77" ht="41.45" customHeight="1">
      <c r="A55" s="64" t="s">
        <v>241</v>
      </c>
      <c r="C55" s="65"/>
      <c r="D55" s="65" t="s">
        <v>64</v>
      </c>
      <c r="E55" s="66">
        <v>162.01387567894255</v>
      </c>
      <c r="F55" s="68">
        <v>99.99998584131843</v>
      </c>
      <c r="G55" s="102" t="s">
        <v>407</v>
      </c>
      <c r="H55" s="65"/>
      <c r="I55" s="69" t="s">
        <v>241</v>
      </c>
      <c r="J55" s="70"/>
      <c r="K55" s="70"/>
      <c r="L55" s="69" t="s">
        <v>1331</v>
      </c>
      <c r="M55" s="73">
        <v>1.004718616609083</v>
      </c>
      <c r="N55" s="74">
        <v>284.1165466308594</v>
      </c>
      <c r="O55" s="74">
        <v>6118.33642578125</v>
      </c>
      <c r="P55" s="75"/>
      <c r="Q55" s="76"/>
      <c r="R55" s="76"/>
      <c r="S55" s="88"/>
      <c r="T55" s="48">
        <v>0</v>
      </c>
      <c r="U55" s="48">
        <v>1</v>
      </c>
      <c r="V55" s="49">
        <v>0</v>
      </c>
      <c r="W55" s="49">
        <v>0.025641</v>
      </c>
      <c r="X55" s="49">
        <v>0.039999</v>
      </c>
      <c r="Y55" s="49">
        <v>0.552629</v>
      </c>
      <c r="Z55" s="49">
        <v>0</v>
      </c>
      <c r="AA55" s="49">
        <v>0</v>
      </c>
      <c r="AB55" s="71">
        <v>55</v>
      </c>
      <c r="AC55" s="71"/>
      <c r="AD55" s="72"/>
      <c r="AE55" s="78" t="s">
        <v>775</v>
      </c>
      <c r="AF55" s="78">
        <v>457</v>
      </c>
      <c r="AG55" s="78">
        <v>38</v>
      </c>
      <c r="AH55" s="78">
        <v>1061</v>
      </c>
      <c r="AI55" s="78">
        <v>25858</v>
      </c>
      <c r="AJ55" s="78"/>
      <c r="AK55" s="78" t="s">
        <v>874</v>
      </c>
      <c r="AL55" s="78"/>
      <c r="AM55" s="78"/>
      <c r="AN55" s="78"/>
      <c r="AO55" s="80">
        <v>43437.75515046297</v>
      </c>
      <c r="AP55" s="78"/>
      <c r="AQ55" s="78" t="b">
        <v>1</v>
      </c>
      <c r="AR55" s="78" t="b">
        <v>0</v>
      </c>
      <c r="AS55" s="78" t="b">
        <v>0</v>
      </c>
      <c r="AT55" s="78"/>
      <c r="AU55" s="78">
        <v>1</v>
      </c>
      <c r="AV55" s="78"/>
      <c r="AW55" s="78" t="b">
        <v>0</v>
      </c>
      <c r="AX55" s="78" t="s">
        <v>1171</v>
      </c>
      <c r="AY55" s="83" t="s">
        <v>1224</v>
      </c>
      <c r="AZ55" s="78" t="s">
        <v>66</v>
      </c>
      <c r="BA55" s="78" t="str">
        <f>REPLACE(INDEX(GroupVertices[Group],MATCH(Vertices[[#This Row],[Vertex]],GroupVertices[Vertex],0)),1,1,"")</f>
        <v>1</v>
      </c>
      <c r="BB55" s="48"/>
      <c r="BC55" s="48"/>
      <c r="BD55" s="48"/>
      <c r="BE55" s="48"/>
      <c r="BF55" s="48"/>
      <c r="BG55" s="48"/>
      <c r="BH55" s="119" t="s">
        <v>1568</v>
      </c>
      <c r="BI55" s="119" t="s">
        <v>1568</v>
      </c>
      <c r="BJ55" s="119" t="s">
        <v>1611</v>
      </c>
      <c r="BK55" s="119" t="s">
        <v>1611</v>
      </c>
      <c r="BL55" s="119">
        <v>3</v>
      </c>
      <c r="BM55" s="123">
        <v>5.555555555555555</v>
      </c>
      <c r="BN55" s="119">
        <v>2</v>
      </c>
      <c r="BO55" s="123">
        <v>3.7037037037037037</v>
      </c>
      <c r="BP55" s="119">
        <v>0</v>
      </c>
      <c r="BQ55" s="123">
        <v>0</v>
      </c>
      <c r="BR55" s="119">
        <v>49</v>
      </c>
      <c r="BS55" s="123">
        <v>90.74074074074075</v>
      </c>
      <c r="BT55" s="119">
        <v>54</v>
      </c>
      <c r="BU55" s="2"/>
      <c r="BV55" s="3"/>
      <c r="BW55" s="3"/>
      <c r="BX55" s="3"/>
      <c r="BY55" s="3"/>
    </row>
    <row r="56" spans="1:77" ht="41.45" customHeight="1">
      <c r="A56" s="64" t="s">
        <v>242</v>
      </c>
      <c r="C56" s="65"/>
      <c r="D56" s="65" t="s">
        <v>64</v>
      </c>
      <c r="E56" s="66">
        <v>162.05713514858695</v>
      </c>
      <c r="F56" s="68">
        <v>99.9999416995465</v>
      </c>
      <c r="G56" s="102" t="s">
        <v>408</v>
      </c>
      <c r="H56" s="65"/>
      <c r="I56" s="69" t="s">
        <v>242</v>
      </c>
      <c r="J56" s="70"/>
      <c r="K56" s="70"/>
      <c r="L56" s="69" t="s">
        <v>1332</v>
      </c>
      <c r="M56" s="73">
        <v>1.0194295978021062</v>
      </c>
      <c r="N56" s="74">
        <v>2664.450439453125</v>
      </c>
      <c r="O56" s="74">
        <v>6806.2578125</v>
      </c>
      <c r="P56" s="75"/>
      <c r="Q56" s="76"/>
      <c r="R56" s="76"/>
      <c r="S56" s="88"/>
      <c r="T56" s="48">
        <v>0</v>
      </c>
      <c r="U56" s="48">
        <v>1</v>
      </c>
      <c r="V56" s="49">
        <v>0</v>
      </c>
      <c r="W56" s="49">
        <v>0.025641</v>
      </c>
      <c r="X56" s="49">
        <v>0.039999</v>
      </c>
      <c r="Y56" s="49">
        <v>0.552629</v>
      </c>
      <c r="Z56" s="49">
        <v>0</v>
      </c>
      <c r="AA56" s="49">
        <v>0</v>
      </c>
      <c r="AB56" s="71">
        <v>56</v>
      </c>
      <c r="AC56" s="71"/>
      <c r="AD56" s="72"/>
      <c r="AE56" s="78" t="s">
        <v>776</v>
      </c>
      <c r="AF56" s="78">
        <v>795</v>
      </c>
      <c r="AG56" s="78">
        <v>144</v>
      </c>
      <c r="AH56" s="78">
        <v>63803</v>
      </c>
      <c r="AI56" s="78">
        <v>91387</v>
      </c>
      <c r="AJ56" s="78"/>
      <c r="AK56" s="78"/>
      <c r="AL56" s="78"/>
      <c r="AM56" s="78"/>
      <c r="AN56" s="78"/>
      <c r="AO56" s="80">
        <v>42713.05148148148</v>
      </c>
      <c r="AP56" s="78"/>
      <c r="AQ56" s="78" t="b">
        <v>1</v>
      </c>
      <c r="AR56" s="78" t="b">
        <v>1</v>
      </c>
      <c r="AS56" s="78" t="b">
        <v>0</v>
      </c>
      <c r="AT56" s="78"/>
      <c r="AU56" s="78">
        <v>0</v>
      </c>
      <c r="AV56" s="78"/>
      <c r="AW56" s="78" t="b">
        <v>0</v>
      </c>
      <c r="AX56" s="78" t="s">
        <v>1171</v>
      </c>
      <c r="AY56" s="83" t="s">
        <v>1225</v>
      </c>
      <c r="AZ56" s="78" t="s">
        <v>66</v>
      </c>
      <c r="BA56" s="78" t="str">
        <f>REPLACE(INDEX(GroupVertices[Group],MATCH(Vertices[[#This Row],[Vertex]],GroupVertices[Vertex],0)),1,1,"")</f>
        <v>1</v>
      </c>
      <c r="BB56" s="48"/>
      <c r="BC56" s="48"/>
      <c r="BD56" s="48"/>
      <c r="BE56" s="48"/>
      <c r="BF56" s="48"/>
      <c r="BG56" s="48"/>
      <c r="BH56" s="119" t="s">
        <v>1568</v>
      </c>
      <c r="BI56" s="119" t="s">
        <v>1568</v>
      </c>
      <c r="BJ56" s="119" t="s">
        <v>1611</v>
      </c>
      <c r="BK56" s="119" t="s">
        <v>1611</v>
      </c>
      <c r="BL56" s="119">
        <v>3</v>
      </c>
      <c r="BM56" s="123">
        <v>5.555555555555555</v>
      </c>
      <c r="BN56" s="119">
        <v>2</v>
      </c>
      <c r="BO56" s="123">
        <v>3.7037037037037037</v>
      </c>
      <c r="BP56" s="119">
        <v>0</v>
      </c>
      <c r="BQ56" s="123">
        <v>0</v>
      </c>
      <c r="BR56" s="119">
        <v>49</v>
      </c>
      <c r="BS56" s="123">
        <v>90.74074074074075</v>
      </c>
      <c r="BT56" s="119">
        <v>54</v>
      </c>
      <c r="BU56" s="2"/>
      <c r="BV56" s="3"/>
      <c r="BW56" s="3"/>
      <c r="BX56" s="3"/>
      <c r="BY56" s="3"/>
    </row>
    <row r="57" spans="1:77" ht="41.45" customHeight="1">
      <c r="A57" s="64" t="s">
        <v>243</v>
      </c>
      <c r="C57" s="65"/>
      <c r="D57" s="65" t="s">
        <v>64</v>
      </c>
      <c r="E57" s="66">
        <v>162.19099463956204</v>
      </c>
      <c r="F57" s="68">
        <v>99.9998051099126</v>
      </c>
      <c r="G57" s="102" t="s">
        <v>409</v>
      </c>
      <c r="H57" s="65"/>
      <c r="I57" s="69" t="s">
        <v>243</v>
      </c>
      <c r="J57" s="70"/>
      <c r="K57" s="70"/>
      <c r="L57" s="69" t="s">
        <v>1333</v>
      </c>
      <c r="M57" s="73">
        <v>1.0649503697956122</v>
      </c>
      <c r="N57" s="74">
        <v>1759.6837158203125</v>
      </c>
      <c r="O57" s="74">
        <v>9646.09375</v>
      </c>
      <c r="P57" s="75"/>
      <c r="Q57" s="76"/>
      <c r="R57" s="76"/>
      <c r="S57" s="88"/>
      <c r="T57" s="48">
        <v>0</v>
      </c>
      <c r="U57" s="48">
        <v>1</v>
      </c>
      <c r="V57" s="49">
        <v>0</v>
      </c>
      <c r="W57" s="49">
        <v>0.025641</v>
      </c>
      <c r="X57" s="49">
        <v>0.039999</v>
      </c>
      <c r="Y57" s="49">
        <v>0.552629</v>
      </c>
      <c r="Z57" s="49">
        <v>0</v>
      </c>
      <c r="AA57" s="49">
        <v>0</v>
      </c>
      <c r="AB57" s="71">
        <v>57</v>
      </c>
      <c r="AC57" s="71"/>
      <c r="AD57" s="72"/>
      <c r="AE57" s="78" t="s">
        <v>777</v>
      </c>
      <c r="AF57" s="78">
        <v>2621</v>
      </c>
      <c r="AG57" s="78">
        <v>472</v>
      </c>
      <c r="AH57" s="78">
        <v>19136</v>
      </c>
      <c r="AI57" s="78">
        <v>16037</v>
      </c>
      <c r="AJ57" s="78"/>
      <c r="AK57" s="78"/>
      <c r="AL57" s="78"/>
      <c r="AM57" s="78"/>
      <c r="AN57" s="78"/>
      <c r="AO57" s="80">
        <v>40005.20217592592</v>
      </c>
      <c r="AP57" s="83" t="s">
        <v>1072</v>
      </c>
      <c r="AQ57" s="78" t="b">
        <v>0</v>
      </c>
      <c r="AR57" s="78" t="b">
        <v>0</v>
      </c>
      <c r="AS57" s="78" t="b">
        <v>0</v>
      </c>
      <c r="AT57" s="78"/>
      <c r="AU57" s="78">
        <v>5</v>
      </c>
      <c r="AV57" s="83" t="s">
        <v>1117</v>
      </c>
      <c r="AW57" s="78" t="b">
        <v>0</v>
      </c>
      <c r="AX57" s="78" t="s">
        <v>1171</v>
      </c>
      <c r="AY57" s="83" t="s">
        <v>1226</v>
      </c>
      <c r="AZ57" s="78" t="s">
        <v>66</v>
      </c>
      <c r="BA57" s="78" t="str">
        <f>REPLACE(INDEX(GroupVertices[Group],MATCH(Vertices[[#This Row],[Vertex]],GroupVertices[Vertex],0)),1,1,"")</f>
        <v>1</v>
      </c>
      <c r="BB57" s="48"/>
      <c r="BC57" s="48"/>
      <c r="BD57" s="48"/>
      <c r="BE57" s="48"/>
      <c r="BF57" s="48"/>
      <c r="BG57" s="48"/>
      <c r="BH57" s="119" t="s">
        <v>1568</v>
      </c>
      <c r="BI57" s="119" t="s">
        <v>1568</v>
      </c>
      <c r="BJ57" s="119" t="s">
        <v>1611</v>
      </c>
      <c r="BK57" s="119" t="s">
        <v>1611</v>
      </c>
      <c r="BL57" s="119">
        <v>3</v>
      </c>
      <c r="BM57" s="123">
        <v>5.555555555555555</v>
      </c>
      <c r="BN57" s="119">
        <v>2</v>
      </c>
      <c r="BO57" s="123">
        <v>3.7037037037037037</v>
      </c>
      <c r="BP57" s="119">
        <v>0</v>
      </c>
      <c r="BQ57" s="123">
        <v>0</v>
      </c>
      <c r="BR57" s="119">
        <v>49</v>
      </c>
      <c r="BS57" s="123">
        <v>90.74074074074075</v>
      </c>
      <c r="BT57" s="119">
        <v>54</v>
      </c>
      <c r="BU57" s="2"/>
      <c r="BV57" s="3"/>
      <c r="BW57" s="3"/>
      <c r="BX57" s="3"/>
      <c r="BY57" s="3"/>
    </row>
    <row r="58" spans="1:77" ht="41.45" customHeight="1">
      <c r="A58" s="64" t="s">
        <v>244</v>
      </c>
      <c r="C58" s="65"/>
      <c r="D58" s="65" t="s">
        <v>64</v>
      </c>
      <c r="E58" s="66">
        <v>162.07835677520495</v>
      </c>
      <c r="F58" s="68">
        <v>99.99992004509235</v>
      </c>
      <c r="G58" s="102" t="s">
        <v>410</v>
      </c>
      <c r="H58" s="65"/>
      <c r="I58" s="69" t="s">
        <v>244</v>
      </c>
      <c r="J58" s="70"/>
      <c r="K58" s="70"/>
      <c r="L58" s="69" t="s">
        <v>1334</v>
      </c>
      <c r="M58" s="73">
        <v>1.0266463055571742</v>
      </c>
      <c r="N58" s="74">
        <v>1018.8711547851562</v>
      </c>
      <c r="O58" s="74">
        <v>6088.755859375</v>
      </c>
      <c r="P58" s="75"/>
      <c r="Q58" s="76"/>
      <c r="R58" s="76"/>
      <c r="S58" s="88"/>
      <c r="T58" s="48">
        <v>0</v>
      </c>
      <c r="U58" s="48">
        <v>1</v>
      </c>
      <c r="V58" s="49">
        <v>0</v>
      </c>
      <c r="W58" s="49">
        <v>0.025641</v>
      </c>
      <c r="X58" s="49">
        <v>0.039999</v>
      </c>
      <c r="Y58" s="49">
        <v>0.552629</v>
      </c>
      <c r="Z58" s="49">
        <v>0</v>
      </c>
      <c r="AA58" s="49">
        <v>0</v>
      </c>
      <c r="AB58" s="71">
        <v>58</v>
      </c>
      <c r="AC58" s="71"/>
      <c r="AD58" s="72"/>
      <c r="AE58" s="78" t="s">
        <v>778</v>
      </c>
      <c r="AF58" s="78">
        <v>445</v>
      </c>
      <c r="AG58" s="78">
        <v>196</v>
      </c>
      <c r="AH58" s="78">
        <v>15686</v>
      </c>
      <c r="AI58" s="78">
        <v>53156</v>
      </c>
      <c r="AJ58" s="78"/>
      <c r="AK58" s="78" t="s">
        <v>875</v>
      </c>
      <c r="AL58" s="78" t="s">
        <v>945</v>
      </c>
      <c r="AM58" s="78"/>
      <c r="AN58" s="78"/>
      <c r="AO58" s="80">
        <v>42061.75885416667</v>
      </c>
      <c r="AP58" s="78"/>
      <c r="AQ58" s="78" t="b">
        <v>1</v>
      </c>
      <c r="AR58" s="78" t="b">
        <v>0</v>
      </c>
      <c r="AS58" s="78" t="b">
        <v>1</v>
      </c>
      <c r="AT58" s="78"/>
      <c r="AU58" s="78">
        <v>9</v>
      </c>
      <c r="AV58" s="83" t="s">
        <v>1117</v>
      </c>
      <c r="AW58" s="78" t="b">
        <v>0</v>
      </c>
      <c r="AX58" s="78" t="s">
        <v>1171</v>
      </c>
      <c r="AY58" s="83" t="s">
        <v>1227</v>
      </c>
      <c r="AZ58" s="78" t="s">
        <v>66</v>
      </c>
      <c r="BA58" s="78" t="str">
        <f>REPLACE(INDEX(GroupVertices[Group],MATCH(Vertices[[#This Row],[Vertex]],GroupVertices[Vertex],0)),1,1,"")</f>
        <v>1</v>
      </c>
      <c r="BB58" s="48"/>
      <c r="BC58" s="48"/>
      <c r="BD58" s="48"/>
      <c r="BE58" s="48"/>
      <c r="BF58" s="48"/>
      <c r="BG58" s="48"/>
      <c r="BH58" s="119" t="s">
        <v>1568</v>
      </c>
      <c r="BI58" s="119" t="s">
        <v>1568</v>
      </c>
      <c r="BJ58" s="119" t="s">
        <v>1611</v>
      </c>
      <c r="BK58" s="119" t="s">
        <v>1611</v>
      </c>
      <c r="BL58" s="119">
        <v>3</v>
      </c>
      <c r="BM58" s="123">
        <v>5.555555555555555</v>
      </c>
      <c r="BN58" s="119">
        <v>2</v>
      </c>
      <c r="BO58" s="123">
        <v>3.7037037037037037</v>
      </c>
      <c r="BP58" s="119">
        <v>0</v>
      </c>
      <c r="BQ58" s="123">
        <v>0</v>
      </c>
      <c r="BR58" s="119">
        <v>49</v>
      </c>
      <c r="BS58" s="123">
        <v>90.74074074074075</v>
      </c>
      <c r="BT58" s="119">
        <v>54</v>
      </c>
      <c r="BU58" s="2"/>
      <c r="BV58" s="3"/>
      <c r="BW58" s="3"/>
      <c r="BX58" s="3"/>
      <c r="BY58" s="3"/>
    </row>
    <row r="59" spans="1:77" ht="41.45" customHeight="1">
      <c r="A59" s="64" t="s">
        <v>245</v>
      </c>
      <c r="C59" s="65"/>
      <c r="D59" s="65" t="s">
        <v>64</v>
      </c>
      <c r="E59" s="66">
        <v>162.04448379425696</v>
      </c>
      <c r="F59" s="68">
        <v>99.99995460893264</v>
      </c>
      <c r="G59" s="102" t="s">
        <v>1153</v>
      </c>
      <c r="H59" s="65"/>
      <c r="I59" s="69" t="s">
        <v>245</v>
      </c>
      <c r="J59" s="70"/>
      <c r="K59" s="70"/>
      <c r="L59" s="69" t="s">
        <v>1335</v>
      </c>
      <c r="M59" s="73">
        <v>1.0151273297173542</v>
      </c>
      <c r="N59" s="74">
        <v>8654.10546875</v>
      </c>
      <c r="O59" s="74">
        <v>1146.944091796875</v>
      </c>
      <c r="P59" s="75"/>
      <c r="Q59" s="76"/>
      <c r="R59" s="76"/>
      <c r="S59" s="88"/>
      <c r="T59" s="48">
        <v>0</v>
      </c>
      <c r="U59" s="48">
        <v>1</v>
      </c>
      <c r="V59" s="49">
        <v>0</v>
      </c>
      <c r="W59" s="49">
        <v>1</v>
      </c>
      <c r="X59" s="49">
        <v>0</v>
      </c>
      <c r="Y59" s="49">
        <v>0.999995</v>
      </c>
      <c r="Z59" s="49">
        <v>0</v>
      </c>
      <c r="AA59" s="49">
        <v>0</v>
      </c>
      <c r="AB59" s="71">
        <v>59</v>
      </c>
      <c r="AC59" s="71"/>
      <c r="AD59" s="72"/>
      <c r="AE59" s="78" t="s">
        <v>779</v>
      </c>
      <c r="AF59" s="78">
        <v>157</v>
      </c>
      <c r="AG59" s="78">
        <v>113</v>
      </c>
      <c r="AH59" s="78">
        <v>1002</v>
      </c>
      <c r="AI59" s="78">
        <v>1636</v>
      </c>
      <c r="AJ59" s="78"/>
      <c r="AK59" s="78" t="s">
        <v>876</v>
      </c>
      <c r="AL59" s="78"/>
      <c r="AM59" s="83" t="s">
        <v>1013</v>
      </c>
      <c r="AN59" s="78"/>
      <c r="AO59" s="80">
        <v>43719.89013888889</v>
      </c>
      <c r="AP59" s="83" t="s">
        <v>1073</v>
      </c>
      <c r="AQ59" s="78" t="b">
        <v>1</v>
      </c>
      <c r="AR59" s="78" t="b">
        <v>0</v>
      </c>
      <c r="AS59" s="78" t="b">
        <v>0</v>
      </c>
      <c r="AT59" s="78"/>
      <c r="AU59" s="78">
        <v>1</v>
      </c>
      <c r="AV59" s="78"/>
      <c r="AW59" s="78" t="b">
        <v>0</v>
      </c>
      <c r="AX59" s="78" t="s">
        <v>1171</v>
      </c>
      <c r="AY59" s="83" t="s">
        <v>1228</v>
      </c>
      <c r="AZ59" s="78" t="s">
        <v>66</v>
      </c>
      <c r="BA59" s="78" t="str">
        <f>REPLACE(INDEX(GroupVertices[Group],MATCH(Vertices[[#This Row],[Vertex]],GroupVertices[Vertex],0)),1,1,"")</f>
        <v>17</v>
      </c>
      <c r="BB59" s="48"/>
      <c r="BC59" s="48"/>
      <c r="BD59" s="48"/>
      <c r="BE59" s="48"/>
      <c r="BF59" s="48"/>
      <c r="BG59" s="48"/>
      <c r="BH59" s="119" t="s">
        <v>1701</v>
      </c>
      <c r="BI59" s="119" t="s">
        <v>1701</v>
      </c>
      <c r="BJ59" s="119" t="s">
        <v>1734</v>
      </c>
      <c r="BK59" s="119" t="s">
        <v>1734</v>
      </c>
      <c r="BL59" s="119">
        <v>2</v>
      </c>
      <c r="BM59" s="123">
        <v>4.444444444444445</v>
      </c>
      <c r="BN59" s="119">
        <v>2</v>
      </c>
      <c r="BO59" s="123">
        <v>4.444444444444445</v>
      </c>
      <c r="BP59" s="119">
        <v>0</v>
      </c>
      <c r="BQ59" s="123">
        <v>0</v>
      </c>
      <c r="BR59" s="119">
        <v>41</v>
      </c>
      <c r="BS59" s="123">
        <v>91.11111111111111</v>
      </c>
      <c r="BT59" s="119">
        <v>45</v>
      </c>
      <c r="BU59" s="2"/>
      <c r="BV59" s="3"/>
      <c r="BW59" s="3"/>
      <c r="BX59" s="3"/>
      <c r="BY59" s="3"/>
    </row>
    <row r="60" spans="1:77" ht="41.45" customHeight="1">
      <c r="A60" s="64" t="s">
        <v>304</v>
      </c>
      <c r="C60" s="65"/>
      <c r="D60" s="65" t="s">
        <v>64</v>
      </c>
      <c r="E60" s="66">
        <v>162.4350433456691</v>
      </c>
      <c r="F60" s="68">
        <v>99.9995560836898</v>
      </c>
      <c r="G60" s="102" t="s">
        <v>1154</v>
      </c>
      <c r="H60" s="65"/>
      <c r="I60" s="69" t="s">
        <v>304</v>
      </c>
      <c r="J60" s="70"/>
      <c r="K60" s="70"/>
      <c r="L60" s="69" t="s">
        <v>1336</v>
      </c>
      <c r="M60" s="73">
        <v>1.1479425089788946</v>
      </c>
      <c r="N60" s="74">
        <v>8654.10546875</v>
      </c>
      <c r="O60" s="74">
        <v>617.5852661132812</v>
      </c>
      <c r="P60" s="75"/>
      <c r="Q60" s="76"/>
      <c r="R60" s="76"/>
      <c r="S60" s="88"/>
      <c r="T60" s="48">
        <v>1</v>
      </c>
      <c r="U60" s="48">
        <v>0</v>
      </c>
      <c r="V60" s="49">
        <v>0</v>
      </c>
      <c r="W60" s="49">
        <v>1</v>
      </c>
      <c r="X60" s="49">
        <v>0</v>
      </c>
      <c r="Y60" s="49">
        <v>0.999995</v>
      </c>
      <c r="Z60" s="49">
        <v>0</v>
      </c>
      <c r="AA60" s="49">
        <v>0</v>
      </c>
      <c r="AB60" s="71">
        <v>60</v>
      </c>
      <c r="AC60" s="71"/>
      <c r="AD60" s="72"/>
      <c r="AE60" s="78" t="s">
        <v>780</v>
      </c>
      <c r="AF60" s="78">
        <v>2072</v>
      </c>
      <c r="AG60" s="78">
        <v>1070</v>
      </c>
      <c r="AH60" s="78">
        <v>4398</v>
      </c>
      <c r="AI60" s="78">
        <v>54665</v>
      </c>
      <c r="AJ60" s="78"/>
      <c r="AK60" s="78" t="s">
        <v>877</v>
      </c>
      <c r="AL60" s="78" t="s">
        <v>938</v>
      </c>
      <c r="AM60" s="78"/>
      <c r="AN60" s="78"/>
      <c r="AO60" s="80">
        <v>39880.117789351854</v>
      </c>
      <c r="AP60" s="83" t="s">
        <v>1074</v>
      </c>
      <c r="AQ60" s="78" t="b">
        <v>0</v>
      </c>
      <c r="AR60" s="78" t="b">
        <v>0</v>
      </c>
      <c r="AS60" s="78" t="b">
        <v>0</v>
      </c>
      <c r="AT60" s="78"/>
      <c r="AU60" s="78">
        <v>25</v>
      </c>
      <c r="AV60" s="83" t="s">
        <v>1125</v>
      </c>
      <c r="AW60" s="78" t="b">
        <v>0</v>
      </c>
      <c r="AX60" s="78" t="s">
        <v>1171</v>
      </c>
      <c r="AY60" s="83" t="s">
        <v>1229</v>
      </c>
      <c r="AZ60" s="78" t="s">
        <v>65</v>
      </c>
      <c r="BA60" s="78" t="str">
        <f>REPLACE(INDEX(GroupVertices[Group],MATCH(Vertices[[#This Row],[Vertex]],GroupVertices[Vertex],0)),1,1,"")</f>
        <v>17</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246</v>
      </c>
      <c r="C61" s="65"/>
      <c r="D61" s="65" t="s">
        <v>64</v>
      </c>
      <c r="E61" s="66">
        <v>162.00612162306288</v>
      </c>
      <c r="F61" s="68">
        <v>99.99999375352284</v>
      </c>
      <c r="G61" s="102" t="s">
        <v>411</v>
      </c>
      <c r="H61" s="65"/>
      <c r="I61" s="69" t="s">
        <v>246</v>
      </c>
      <c r="J61" s="70"/>
      <c r="K61" s="70"/>
      <c r="L61" s="69" t="s">
        <v>1337</v>
      </c>
      <c r="M61" s="73">
        <v>1.0020817426216542</v>
      </c>
      <c r="N61" s="74">
        <v>2459.244140625</v>
      </c>
      <c r="O61" s="74">
        <v>9378.3212890625</v>
      </c>
      <c r="P61" s="75"/>
      <c r="Q61" s="76"/>
      <c r="R61" s="76"/>
      <c r="S61" s="88"/>
      <c r="T61" s="48">
        <v>0</v>
      </c>
      <c r="U61" s="48">
        <v>1</v>
      </c>
      <c r="V61" s="49">
        <v>0</v>
      </c>
      <c r="W61" s="49">
        <v>0.025641</v>
      </c>
      <c r="X61" s="49">
        <v>0.039999</v>
      </c>
      <c r="Y61" s="49">
        <v>0.552629</v>
      </c>
      <c r="Z61" s="49">
        <v>0</v>
      </c>
      <c r="AA61" s="49">
        <v>0</v>
      </c>
      <c r="AB61" s="71">
        <v>61</v>
      </c>
      <c r="AC61" s="71"/>
      <c r="AD61" s="72"/>
      <c r="AE61" s="78" t="s">
        <v>781</v>
      </c>
      <c r="AF61" s="78">
        <v>388</v>
      </c>
      <c r="AG61" s="78">
        <v>19</v>
      </c>
      <c r="AH61" s="78">
        <v>275</v>
      </c>
      <c r="AI61" s="78">
        <v>617</v>
      </c>
      <c r="AJ61" s="78"/>
      <c r="AK61" s="78" t="s">
        <v>878</v>
      </c>
      <c r="AL61" s="78"/>
      <c r="AM61" s="83" t="s">
        <v>1014</v>
      </c>
      <c r="AN61" s="78"/>
      <c r="AO61" s="80">
        <v>43744.4243287037</v>
      </c>
      <c r="AP61" s="83" t="s">
        <v>1075</v>
      </c>
      <c r="AQ61" s="78" t="b">
        <v>1</v>
      </c>
      <c r="AR61" s="78" t="b">
        <v>0</v>
      </c>
      <c r="AS61" s="78" t="b">
        <v>0</v>
      </c>
      <c r="AT61" s="78"/>
      <c r="AU61" s="78">
        <v>0</v>
      </c>
      <c r="AV61" s="78"/>
      <c r="AW61" s="78" t="b">
        <v>0</v>
      </c>
      <c r="AX61" s="78" t="s">
        <v>1171</v>
      </c>
      <c r="AY61" s="83" t="s">
        <v>1230</v>
      </c>
      <c r="AZ61" s="78" t="s">
        <v>66</v>
      </c>
      <c r="BA61" s="78" t="str">
        <f>REPLACE(INDEX(GroupVertices[Group],MATCH(Vertices[[#This Row],[Vertex]],GroupVertices[Vertex],0)),1,1,"")</f>
        <v>1</v>
      </c>
      <c r="BB61" s="48"/>
      <c r="BC61" s="48"/>
      <c r="BD61" s="48"/>
      <c r="BE61" s="48"/>
      <c r="BF61" s="48"/>
      <c r="BG61" s="48"/>
      <c r="BH61" s="119" t="s">
        <v>1568</v>
      </c>
      <c r="BI61" s="119" t="s">
        <v>1568</v>
      </c>
      <c r="BJ61" s="119" t="s">
        <v>1611</v>
      </c>
      <c r="BK61" s="119" t="s">
        <v>1611</v>
      </c>
      <c r="BL61" s="119">
        <v>3</v>
      </c>
      <c r="BM61" s="123">
        <v>5.555555555555555</v>
      </c>
      <c r="BN61" s="119">
        <v>2</v>
      </c>
      <c r="BO61" s="123">
        <v>3.7037037037037037</v>
      </c>
      <c r="BP61" s="119">
        <v>0</v>
      </c>
      <c r="BQ61" s="123">
        <v>0</v>
      </c>
      <c r="BR61" s="119">
        <v>49</v>
      </c>
      <c r="BS61" s="123">
        <v>90.74074074074075</v>
      </c>
      <c r="BT61" s="119">
        <v>54</v>
      </c>
      <c r="BU61" s="2"/>
      <c r="BV61" s="3"/>
      <c r="BW61" s="3"/>
      <c r="BX61" s="3"/>
      <c r="BY61" s="3"/>
    </row>
    <row r="62" spans="1:77" ht="41.45" customHeight="1">
      <c r="A62" s="64" t="s">
        <v>247</v>
      </c>
      <c r="C62" s="65"/>
      <c r="D62" s="65" t="s">
        <v>64</v>
      </c>
      <c r="E62" s="66">
        <v>162.00816216408384</v>
      </c>
      <c r="F62" s="68">
        <v>99.99999167136379</v>
      </c>
      <c r="G62" s="102" t="s">
        <v>412</v>
      </c>
      <c r="H62" s="65"/>
      <c r="I62" s="69" t="s">
        <v>247</v>
      </c>
      <c r="J62" s="70"/>
      <c r="K62" s="70"/>
      <c r="L62" s="69" t="s">
        <v>1338</v>
      </c>
      <c r="M62" s="73">
        <v>1.0027756568288724</v>
      </c>
      <c r="N62" s="74">
        <v>3037.9677734375</v>
      </c>
      <c r="O62" s="74">
        <v>8535.693359375</v>
      </c>
      <c r="P62" s="75"/>
      <c r="Q62" s="76"/>
      <c r="R62" s="76"/>
      <c r="S62" s="88"/>
      <c r="T62" s="48">
        <v>0</v>
      </c>
      <c r="U62" s="48">
        <v>1</v>
      </c>
      <c r="V62" s="49">
        <v>0</v>
      </c>
      <c r="W62" s="49">
        <v>0.025641</v>
      </c>
      <c r="X62" s="49">
        <v>0.039999</v>
      </c>
      <c r="Y62" s="49">
        <v>0.552629</v>
      </c>
      <c r="Z62" s="49">
        <v>0</v>
      </c>
      <c r="AA62" s="49">
        <v>0</v>
      </c>
      <c r="AB62" s="71">
        <v>62</v>
      </c>
      <c r="AC62" s="71"/>
      <c r="AD62" s="72"/>
      <c r="AE62" s="78" t="s">
        <v>782</v>
      </c>
      <c r="AF62" s="78">
        <v>59</v>
      </c>
      <c r="AG62" s="78">
        <v>24</v>
      </c>
      <c r="AH62" s="78">
        <v>6750</v>
      </c>
      <c r="AI62" s="78">
        <v>13999</v>
      </c>
      <c r="AJ62" s="78"/>
      <c r="AK62" s="78" t="s">
        <v>879</v>
      </c>
      <c r="AL62" s="78" t="s">
        <v>957</v>
      </c>
      <c r="AM62" s="78"/>
      <c r="AN62" s="78"/>
      <c r="AO62" s="80">
        <v>42894.221770833334</v>
      </c>
      <c r="AP62" s="78"/>
      <c r="AQ62" s="78" t="b">
        <v>1</v>
      </c>
      <c r="AR62" s="78" t="b">
        <v>0</v>
      </c>
      <c r="AS62" s="78" t="b">
        <v>1</v>
      </c>
      <c r="AT62" s="78"/>
      <c r="AU62" s="78">
        <v>0</v>
      </c>
      <c r="AV62" s="78"/>
      <c r="AW62" s="78" t="b">
        <v>0</v>
      </c>
      <c r="AX62" s="78" t="s">
        <v>1171</v>
      </c>
      <c r="AY62" s="83" t="s">
        <v>1231</v>
      </c>
      <c r="AZ62" s="78" t="s">
        <v>66</v>
      </c>
      <c r="BA62" s="78" t="str">
        <f>REPLACE(INDEX(GroupVertices[Group],MATCH(Vertices[[#This Row],[Vertex]],GroupVertices[Vertex],0)),1,1,"")</f>
        <v>1</v>
      </c>
      <c r="BB62" s="48"/>
      <c r="BC62" s="48"/>
      <c r="BD62" s="48"/>
      <c r="BE62" s="48"/>
      <c r="BF62" s="48"/>
      <c r="BG62" s="48"/>
      <c r="BH62" s="119" t="s">
        <v>1568</v>
      </c>
      <c r="BI62" s="119" t="s">
        <v>1568</v>
      </c>
      <c r="BJ62" s="119" t="s">
        <v>1611</v>
      </c>
      <c r="BK62" s="119" t="s">
        <v>1611</v>
      </c>
      <c r="BL62" s="119">
        <v>3</v>
      </c>
      <c r="BM62" s="123">
        <v>5.555555555555555</v>
      </c>
      <c r="BN62" s="119">
        <v>2</v>
      </c>
      <c r="BO62" s="123">
        <v>3.7037037037037037</v>
      </c>
      <c r="BP62" s="119">
        <v>0</v>
      </c>
      <c r="BQ62" s="123">
        <v>0</v>
      </c>
      <c r="BR62" s="119">
        <v>49</v>
      </c>
      <c r="BS62" s="123">
        <v>90.74074074074075</v>
      </c>
      <c r="BT62" s="119">
        <v>54</v>
      </c>
      <c r="BU62" s="2"/>
      <c r="BV62" s="3"/>
      <c r="BW62" s="3"/>
      <c r="BX62" s="3"/>
      <c r="BY62" s="3"/>
    </row>
    <row r="63" spans="1:77" ht="41.45" customHeight="1">
      <c r="A63" s="64" t="s">
        <v>248</v>
      </c>
      <c r="C63" s="65"/>
      <c r="D63" s="65" t="s">
        <v>64</v>
      </c>
      <c r="E63" s="66">
        <v>162.11875948742</v>
      </c>
      <c r="F63" s="68">
        <v>99.99987881834309</v>
      </c>
      <c r="G63" s="102" t="s">
        <v>413</v>
      </c>
      <c r="H63" s="65"/>
      <c r="I63" s="69" t="s">
        <v>248</v>
      </c>
      <c r="J63" s="70"/>
      <c r="K63" s="70"/>
      <c r="L63" s="69" t="s">
        <v>1339</v>
      </c>
      <c r="M63" s="73">
        <v>1.0403858068600922</v>
      </c>
      <c r="N63" s="74">
        <v>2350.554443359375</v>
      </c>
      <c r="O63" s="74">
        <v>8290.25</v>
      </c>
      <c r="P63" s="75"/>
      <c r="Q63" s="76"/>
      <c r="R63" s="76"/>
      <c r="S63" s="88"/>
      <c r="T63" s="48">
        <v>0</v>
      </c>
      <c r="U63" s="48">
        <v>1</v>
      </c>
      <c r="V63" s="49">
        <v>0</v>
      </c>
      <c r="W63" s="49">
        <v>0.025641</v>
      </c>
      <c r="X63" s="49">
        <v>0.039999</v>
      </c>
      <c r="Y63" s="49">
        <v>0.552629</v>
      </c>
      <c r="Z63" s="49">
        <v>0</v>
      </c>
      <c r="AA63" s="49">
        <v>0</v>
      </c>
      <c r="AB63" s="71">
        <v>63</v>
      </c>
      <c r="AC63" s="71"/>
      <c r="AD63" s="72"/>
      <c r="AE63" s="78" t="s">
        <v>783</v>
      </c>
      <c r="AF63" s="78">
        <v>297</v>
      </c>
      <c r="AG63" s="78">
        <v>295</v>
      </c>
      <c r="AH63" s="78">
        <v>40983</v>
      </c>
      <c r="AI63" s="78">
        <v>104408</v>
      </c>
      <c r="AJ63" s="78"/>
      <c r="AK63" s="78"/>
      <c r="AL63" s="78"/>
      <c r="AM63" s="78"/>
      <c r="AN63" s="78"/>
      <c r="AO63" s="80">
        <v>43245.169652777775</v>
      </c>
      <c r="AP63" s="78"/>
      <c r="AQ63" s="78" t="b">
        <v>1</v>
      </c>
      <c r="AR63" s="78" t="b">
        <v>0</v>
      </c>
      <c r="AS63" s="78" t="b">
        <v>0</v>
      </c>
      <c r="AT63" s="78"/>
      <c r="AU63" s="78">
        <v>1</v>
      </c>
      <c r="AV63" s="78"/>
      <c r="AW63" s="78" t="b">
        <v>0</v>
      </c>
      <c r="AX63" s="78" t="s">
        <v>1171</v>
      </c>
      <c r="AY63" s="83" t="s">
        <v>1232</v>
      </c>
      <c r="AZ63" s="78" t="s">
        <v>66</v>
      </c>
      <c r="BA63" s="78" t="str">
        <f>REPLACE(INDEX(GroupVertices[Group],MATCH(Vertices[[#This Row],[Vertex]],GroupVertices[Vertex],0)),1,1,"")</f>
        <v>1</v>
      </c>
      <c r="BB63" s="48"/>
      <c r="BC63" s="48"/>
      <c r="BD63" s="48"/>
      <c r="BE63" s="48"/>
      <c r="BF63" s="48"/>
      <c r="BG63" s="48"/>
      <c r="BH63" s="119" t="s">
        <v>1568</v>
      </c>
      <c r="BI63" s="119" t="s">
        <v>1568</v>
      </c>
      <c r="BJ63" s="119" t="s">
        <v>1611</v>
      </c>
      <c r="BK63" s="119" t="s">
        <v>1611</v>
      </c>
      <c r="BL63" s="119">
        <v>3</v>
      </c>
      <c r="BM63" s="123">
        <v>5.555555555555555</v>
      </c>
      <c r="BN63" s="119">
        <v>2</v>
      </c>
      <c r="BO63" s="123">
        <v>3.7037037037037037</v>
      </c>
      <c r="BP63" s="119">
        <v>0</v>
      </c>
      <c r="BQ63" s="123">
        <v>0</v>
      </c>
      <c r="BR63" s="119">
        <v>49</v>
      </c>
      <c r="BS63" s="123">
        <v>90.74074074074075</v>
      </c>
      <c r="BT63" s="119">
        <v>54</v>
      </c>
      <c r="BU63" s="2"/>
      <c r="BV63" s="3"/>
      <c r="BW63" s="3"/>
      <c r="BX63" s="3"/>
      <c r="BY63" s="3"/>
    </row>
    <row r="64" spans="1:77" ht="41.45" customHeight="1">
      <c r="A64" s="64" t="s">
        <v>249</v>
      </c>
      <c r="C64" s="65"/>
      <c r="D64" s="65" t="s">
        <v>64</v>
      </c>
      <c r="E64" s="66">
        <v>162.00408108204192</v>
      </c>
      <c r="F64" s="68">
        <v>99.99999583568189</v>
      </c>
      <c r="G64" s="102" t="s">
        <v>414</v>
      </c>
      <c r="H64" s="65"/>
      <c r="I64" s="69" t="s">
        <v>249</v>
      </c>
      <c r="J64" s="70"/>
      <c r="K64" s="70"/>
      <c r="L64" s="69" t="s">
        <v>1340</v>
      </c>
      <c r="M64" s="73">
        <v>1.0013878284144362</v>
      </c>
      <c r="N64" s="74">
        <v>5922.2255859375</v>
      </c>
      <c r="O64" s="74">
        <v>8468.6943359375</v>
      </c>
      <c r="P64" s="75"/>
      <c r="Q64" s="76"/>
      <c r="R64" s="76"/>
      <c r="S64" s="88"/>
      <c r="T64" s="48">
        <v>0</v>
      </c>
      <c r="U64" s="48">
        <v>3</v>
      </c>
      <c r="V64" s="49">
        <v>14</v>
      </c>
      <c r="W64" s="49">
        <v>0.125</v>
      </c>
      <c r="X64" s="49">
        <v>0</v>
      </c>
      <c r="Y64" s="49">
        <v>1.721526</v>
      </c>
      <c r="Z64" s="49">
        <v>0</v>
      </c>
      <c r="AA64" s="49">
        <v>0</v>
      </c>
      <c r="AB64" s="71">
        <v>64</v>
      </c>
      <c r="AC64" s="71"/>
      <c r="AD64" s="72"/>
      <c r="AE64" s="78" t="s">
        <v>784</v>
      </c>
      <c r="AF64" s="78">
        <v>40</v>
      </c>
      <c r="AG64" s="78">
        <v>14</v>
      </c>
      <c r="AH64" s="78">
        <v>2738</v>
      </c>
      <c r="AI64" s="78">
        <v>332</v>
      </c>
      <c r="AJ64" s="78"/>
      <c r="AK64" s="78" t="s">
        <v>880</v>
      </c>
      <c r="AL64" s="78" t="s">
        <v>958</v>
      </c>
      <c r="AM64" s="78"/>
      <c r="AN64" s="78"/>
      <c r="AO64" s="80">
        <v>43661.473032407404</v>
      </c>
      <c r="AP64" s="83" t="s">
        <v>1076</v>
      </c>
      <c r="AQ64" s="78" t="b">
        <v>1</v>
      </c>
      <c r="AR64" s="78" t="b">
        <v>0</v>
      </c>
      <c r="AS64" s="78" t="b">
        <v>0</v>
      </c>
      <c r="AT64" s="78"/>
      <c r="AU64" s="78">
        <v>0</v>
      </c>
      <c r="AV64" s="78"/>
      <c r="AW64" s="78" t="b">
        <v>0</v>
      </c>
      <c r="AX64" s="78" t="s">
        <v>1171</v>
      </c>
      <c r="AY64" s="83" t="s">
        <v>1233</v>
      </c>
      <c r="AZ64" s="78" t="s">
        <v>66</v>
      </c>
      <c r="BA64" s="78" t="str">
        <f>REPLACE(INDEX(GroupVertices[Group],MATCH(Vertices[[#This Row],[Vertex]],GroupVertices[Vertex],0)),1,1,"")</f>
        <v>5</v>
      </c>
      <c r="BB64" s="48"/>
      <c r="BC64" s="48"/>
      <c r="BD64" s="48"/>
      <c r="BE64" s="48"/>
      <c r="BF64" s="48"/>
      <c r="BG64" s="48"/>
      <c r="BH64" s="119" t="s">
        <v>1702</v>
      </c>
      <c r="BI64" s="119" t="s">
        <v>1702</v>
      </c>
      <c r="BJ64" s="119" t="s">
        <v>1735</v>
      </c>
      <c r="BK64" s="119" t="s">
        <v>1735</v>
      </c>
      <c r="BL64" s="119">
        <v>2</v>
      </c>
      <c r="BM64" s="123">
        <v>3.9215686274509802</v>
      </c>
      <c r="BN64" s="119">
        <v>2</v>
      </c>
      <c r="BO64" s="123">
        <v>3.9215686274509802</v>
      </c>
      <c r="BP64" s="119">
        <v>0</v>
      </c>
      <c r="BQ64" s="123">
        <v>0</v>
      </c>
      <c r="BR64" s="119">
        <v>47</v>
      </c>
      <c r="BS64" s="123">
        <v>92.15686274509804</v>
      </c>
      <c r="BT64" s="119">
        <v>51</v>
      </c>
      <c r="BU64" s="2"/>
      <c r="BV64" s="3"/>
      <c r="BW64" s="3"/>
      <c r="BX64" s="3"/>
      <c r="BY64" s="3"/>
    </row>
    <row r="65" spans="1:77" ht="41.45" customHeight="1">
      <c r="A65" s="64" t="s">
        <v>305</v>
      </c>
      <c r="C65" s="65"/>
      <c r="D65" s="65" t="s">
        <v>64</v>
      </c>
      <c r="E65" s="66">
        <v>1000</v>
      </c>
      <c r="F65" s="68">
        <v>88.79658966222466</v>
      </c>
      <c r="G65" s="102" t="s">
        <v>1155</v>
      </c>
      <c r="H65" s="65"/>
      <c r="I65" s="69" t="s">
        <v>305</v>
      </c>
      <c r="J65" s="70"/>
      <c r="K65" s="70"/>
      <c r="L65" s="69" t="s">
        <v>1341</v>
      </c>
      <c r="M65" s="73">
        <v>3734.723218569261</v>
      </c>
      <c r="N65" s="74">
        <v>5877.06494140625</v>
      </c>
      <c r="O65" s="74">
        <v>9497.28515625</v>
      </c>
      <c r="P65" s="75"/>
      <c r="Q65" s="76"/>
      <c r="R65" s="76"/>
      <c r="S65" s="88"/>
      <c r="T65" s="48">
        <v>1</v>
      </c>
      <c r="U65" s="48">
        <v>0</v>
      </c>
      <c r="V65" s="49">
        <v>0</v>
      </c>
      <c r="W65" s="49">
        <v>0.083333</v>
      </c>
      <c r="X65" s="49">
        <v>0</v>
      </c>
      <c r="Y65" s="49">
        <v>0.637765</v>
      </c>
      <c r="Z65" s="49">
        <v>0</v>
      </c>
      <c r="AA65" s="49">
        <v>0</v>
      </c>
      <c r="AB65" s="71">
        <v>65</v>
      </c>
      <c r="AC65" s="71"/>
      <c r="AD65" s="72"/>
      <c r="AE65" s="78" t="s">
        <v>785</v>
      </c>
      <c r="AF65" s="78">
        <v>39</v>
      </c>
      <c r="AG65" s="78">
        <v>26903353</v>
      </c>
      <c r="AH65" s="78">
        <v>7406</v>
      </c>
      <c r="AI65" s="78">
        <v>104</v>
      </c>
      <c r="AJ65" s="78"/>
      <c r="AK65" s="78" t="s">
        <v>881</v>
      </c>
      <c r="AL65" s="78" t="s">
        <v>959</v>
      </c>
      <c r="AM65" s="83" t="s">
        <v>1015</v>
      </c>
      <c r="AN65" s="78"/>
      <c r="AO65" s="80">
        <v>42754.95449074074</v>
      </c>
      <c r="AP65" s="83" t="s">
        <v>1077</v>
      </c>
      <c r="AQ65" s="78" t="b">
        <v>1</v>
      </c>
      <c r="AR65" s="78" t="b">
        <v>0</v>
      </c>
      <c r="AS65" s="78" t="b">
        <v>1</v>
      </c>
      <c r="AT65" s="78"/>
      <c r="AU65" s="78">
        <v>23495</v>
      </c>
      <c r="AV65" s="78"/>
      <c r="AW65" s="78" t="b">
        <v>1</v>
      </c>
      <c r="AX65" s="78" t="s">
        <v>1171</v>
      </c>
      <c r="AY65" s="83" t="s">
        <v>1234</v>
      </c>
      <c r="AZ65" s="78" t="s">
        <v>65</v>
      </c>
      <c r="BA65" s="78" t="str">
        <f>REPLACE(INDEX(GroupVertices[Group],MATCH(Vertices[[#This Row],[Vertex]],GroupVertices[Vertex],0)),1,1,"")</f>
        <v>5</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306</v>
      </c>
      <c r="C66" s="65"/>
      <c r="D66" s="65" t="s">
        <v>64</v>
      </c>
      <c r="E66" s="66">
        <v>1000</v>
      </c>
      <c r="F66" s="68">
        <v>99.14490849785467</v>
      </c>
      <c r="G66" s="102" t="s">
        <v>1156</v>
      </c>
      <c r="H66" s="65"/>
      <c r="I66" s="69" t="s">
        <v>306</v>
      </c>
      <c r="J66" s="70"/>
      <c r="K66" s="70"/>
      <c r="L66" s="69" t="s">
        <v>1342</v>
      </c>
      <c r="M66" s="73">
        <v>285.9734946149676</v>
      </c>
      <c r="N66" s="74">
        <v>5509.5205078125</v>
      </c>
      <c r="O66" s="74">
        <v>7982.13623046875</v>
      </c>
      <c r="P66" s="75"/>
      <c r="Q66" s="76"/>
      <c r="R66" s="76"/>
      <c r="S66" s="88"/>
      <c r="T66" s="48">
        <v>1</v>
      </c>
      <c r="U66" s="48">
        <v>0</v>
      </c>
      <c r="V66" s="49">
        <v>0</v>
      </c>
      <c r="W66" s="49">
        <v>0.083333</v>
      </c>
      <c r="X66" s="49">
        <v>0</v>
      </c>
      <c r="Y66" s="49">
        <v>0.637765</v>
      </c>
      <c r="Z66" s="49">
        <v>0</v>
      </c>
      <c r="AA66" s="49">
        <v>0</v>
      </c>
      <c r="AB66" s="71">
        <v>66</v>
      </c>
      <c r="AC66" s="71"/>
      <c r="AD66" s="72"/>
      <c r="AE66" s="78" t="s">
        <v>786</v>
      </c>
      <c r="AF66" s="78">
        <v>1673</v>
      </c>
      <c r="AG66" s="78">
        <v>2053381</v>
      </c>
      <c r="AH66" s="78">
        <v>35961</v>
      </c>
      <c r="AI66" s="78">
        <v>278</v>
      </c>
      <c r="AJ66" s="78"/>
      <c r="AK66" s="78" t="s">
        <v>882</v>
      </c>
      <c r="AL66" s="78"/>
      <c r="AM66" s="83" t="s">
        <v>1016</v>
      </c>
      <c r="AN66" s="78"/>
      <c r="AO66" s="80">
        <v>39429.71922453704</v>
      </c>
      <c r="AP66" s="83" t="s">
        <v>1078</v>
      </c>
      <c r="AQ66" s="78" t="b">
        <v>0</v>
      </c>
      <c r="AR66" s="78" t="b">
        <v>0</v>
      </c>
      <c r="AS66" s="78" t="b">
        <v>0</v>
      </c>
      <c r="AT66" s="78"/>
      <c r="AU66" s="78">
        <v>9400</v>
      </c>
      <c r="AV66" s="83" t="s">
        <v>1117</v>
      </c>
      <c r="AW66" s="78" t="b">
        <v>1</v>
      </c>
      <c r="AX66" s="78" t="s">
        <v>1171</v>
      </c>
      <c r="AY66" s="83" t="s">
        <v>1235</v>
      </c>
      <c r="AZ66" s="78" t="s">
        <v>65</v>
      </c>
      <c r="BA66" s="78" t="str">
        <f>REPLACE(INDEX(GroupVertices[Group],MATCH(Vertices[[#This Row],[Vertex]],GroupVertices[Vertex],0)),1,1,"")</f>
        <v>5</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307</v>
      </c>
      <c r="C67" s="65"/>
      <c r="D67" s="65" t="s">
        <v>64</v>
      </c>
      <c r="E67" s="66">
        <v>1000</v>
      </c>
      <c r="F67" s="68">
        <v>72.65854940198588</v>
      </c>
      <c r="G67" s="102" t="s">
        <v>1157</v>
      </c>
      <c r="H67" s="65"/>
      <c r="I67" s="69" t="s">
        <v>307</v>
      </c>
      <c r="J67" s="70"/>
      <c r="K67" s="70"/>
      <c r="L67" s="69" t="s">
        <v>1343</v>
      </c>
      <c r="M67" s="73">
        <v>9112.994102631508</v>
      </c>
      <c r="N67" s="74">
        <v>6293.58203125</v>
      </c>
      <c r="O67" s="74">
        <v>7908.388671875</v>
      </c>
      <c r="P67" s="75"/>
      <c r="Q67" s="76"/>
      <c r="R67" s="76"/>
      <c r="S67" s="88"/>
      <c r="T67" s="48">
        <v>2</v>
      </c>
      <c r="U67" s="48">
        <v>0</v>
      </c>
      <c r="V67" s="49">
        <v>12</v>
      </c>
      <c r="W67" s="49">
        <v>0.125</v>
      </c>
      <c r="X67" s="49">
        <v>0</v>
      </c>
      <c r="Y67" s="49">
        <v>1.146651</v>
      </c>
      <c r="Z67" s="49">
        <v>0</v>
      </c>
      <c r="AA67" s="49">
        <v>0</v>
      </c>
      <c r="AB67" s="71">
        <v>67</v>
      </c>
      <c r="AC67" s="71"/>
      <c r="AD67" s="72"/>
      <c r="AE67" s="78" t="s">
        <v>787</v>
      </c>
      <c r="AF67" s="78">
        <v>47</v>
      </c>
      <c r="AG67" s="78">
        <v>65656493</v>
      </c>
      <c r="AH67" s="78">
        <v>45147</v>
      </c>
      <c r="AI67" s="78">
        <v>7</v>
      </c>
      <c r="AJ67" s="78"/>
      <c r="AK67" s="78" t="s">
        <v>883</v>
      </c>
      <c r="AL67" s="78" t="s">
        <v>960</v>
      </c>
      <c r="AM67" s="83" t="s">
        <v>1017</v>
      </c>
      <c r="AN67" s="78"/>
      <c r="AO67" s="80">
        <v>39890.57405092593</v>
      </c>
      <c r="AP67" s="83" t="s">
        <v>1079</v>
      </c>
      <c r="AQ67" s="78" t="b">
        <v>0</v>
      </c>
      <c r="AR67" s="78" t="b">
        <v>0</v>
      </c>
      <c r="AS67" s="78" t="b">
        <v>1</v>
      </c>
      <c r="AT67" s="78"/>
      <c r="AU67" s="78">
        <v>109788</v>
      </c>
      <c r="AV67" s="83" t="s">
        <v>1117</v>
      </c>
      <c r="AW67" s="78" t="b">
        <v>1</v>
      </c>
      <c r="AX67" s="78" t="s">
        <v>1171</v>
      </c>
      <c r="AY67" s="83" t="s">
        <v>1236</v>
      </c>
      <c r="AZ67" s="78" t="s">
        <v>65</v>
      </c>
      <c r="BA67" s="78" t="str">
        <f>REPLACE(INDEX(GroupVertices[Group],MATCH(Vertices[[#This Row],[Vertex]],GroupVertices[Vertex],0)),1,1,"")</f>
        <v>5</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251</v>
      </c>
      <c r="C68" s="65"/>
      <c r="D68" s="65" t="s">
        <v>64</v>
      </c>
      <c r="E68" s="66">
        <v>162.97782725724502</v>
      </c>
      <c r="F68" s="68">
        <v>99.99900222938157</v>
      </c>
      <c r="G68" s="102" t="s">
        <v>416</v>
      </c>
      <c r="H68" s="65"/>
      <c r="I68" s="69" t="s">
        <v>251</v>
      </c>
      <c r="J68" s="70"/>
      <c r="K68" s="70"/>
      <c r="L68" s="69" t="s">
        <v>1344</v>
      </c>
      <c r="M68" s="73">
        <v>1.3325236880989035</v>
      </c>
      <c r="N68" s="74">
        <v>2518.53759765625</v>
      </c>
      <c r="O68" s="74">
        <v>4697.93505859375</v>
      </c>
      <c r="P68" s="75"/>
      <c r="Q68" s="76"/>
      <c r="R68" s="76"/>
      <c r="S68" s="88"/>
      <c r="T68" s="48">
        <v>0</v>
      </c>
      <c r="U68" s="48">
        <v>1</v>
      </c>
      <c r="V68" s="49">
        <v>0</v>
      </c>
      <c r="W68" s="49">
        <v>0.025641</v>
      </c>
      <c r="X68" s="49">
        <v>0.039999</v>
      </c>
      <c r="Y68" s="49">
        <v>0.552629</v>
      </c>
      <c r="Z68" s="49">
        <v>0</v>
      </c>
      <c r="AA68" s="49">
        <v>0</v>
      </c>
      <c r="AB68" s="71">
        <v>68</v>
      </c>
      <c r="AC68" s="71"/>
      <c r="AD68" s="72"/>
      <c r="AE68" s="78" t="s">
        <v>788</v>
      </c>
      <c r="AF68" s="78">
        <v>2393</v>
      </c>
      <c r="AG68" s="78">
        <v>2400</v>
      </c>
      <c r="AH68" s="78">
        <v>104063</v>
      </c>
      <c r="AI68" s="78">
        <v>100850</v>
      </c>
      <c r="AJ68" s="78"/>
      <c r="AK68" s="78"/>
      <c r="AL68" s="78"/>
      <c r="AM68" s="83" t="s">
        <v>1018</v>
      </c>
      <c r="AN68" s="78"/>
      <c r="AO68" s="80">
        <v>43003.83053240741</v>
      </c>
      <c r="AP68" s="83" t="s">
        <v>1080</v>
      </c>
      <c r="AQ68" s="78" t="b">
        <v>1</v>
      </c>
      <c r="AR68" s="78" t="b">
        <v>0</v>
      </c>
      <c r="AS68" s="78" t="b">
        <v>0</v>
      </c>
      <c r="AT68" s="78"/>
      <c r="AU68" s="78">
        <v>24</v>
      </c>
      <c r="AV68" s="78"/>
      <c r="AW68" s="78" t="b">
        <v>0</v>
      </c>
      <c r="AX68" s="78" t="s">
        <v>1171</v>
      </c>
      <c r="AY68" s="83" t="s">
        <v>1237</v>
      </c>
      <c r="AZ68" s="78" t="s">
        <v>66</v>
      </c>
      <c r="BA68" s="78" t="str">
        <f>REPLACE(INDEX(GroupVertices[Group],MATCH(Vertices[[#This Row],[Vertex]],GroupVertices[Vertex],0)),1,1,"")</f>
        <v>1</v>
      </c>
      <c r="BB68" s="48"/>
      <c r="BC68" s="48"/>
      <c r="BD68" s="48"/>
      <c r="BE68" s="48"/>
      <c r="BF68" s="48"/>
      <c r="BG68" s="48"/>
      <c r="BH68" s="119" t="s">
        <v>1568</v>
      </c>
      <c r="BI68" s="119" t="s">
        <v>1568</v>
      </c>
      <c r="BJ68" s="119" t="s">
        <v>1611</v>
      </c>
      <c r="BK68" s="119" t="s">
        <v>1611</v>
      </c>
      <c r="BL68" s="119">
        <v>3</v>
      </c>
      <c r="BM68" s="123">
        <v>5.555555555555555</v>
      </c>
      <c r="BN68" s="119">
        <v>2</v>
      </c>
      <c r="BO68" s="123">
        <v>3.7037037037037037</v>
      </c>
      <c r="BP68" s="119">
        <v>0</v>
      </c>
      <c r="BQ68" s="123">
        <v>0</v>
      </c>
      <c r="BR68" s="119">
        <v>49</v>
      </c>
      <c r="BS68" s="123">
        <v>90.74074074074075</v>
      </c>
      <c r="BT68" s="119">
        <v>54</v>
      </c>
      <c r="BU68" s="2"/>
      <c r="BV68" s="3"/>
      <c r="BW68" s="3"/>
      <c r="BX68" s="3"/>
      <c r="BY68" s="3"/>
    </row>
    <row r="69" spans="1:77" ht="41.45" customHeight="1">
      <c r="A69" s="64" t="s">
        <v>252</v>
      </c>
      <c r="C69" s="65"/>
      <c r="D69" s="65" t="s">
        <v>64</v>
      </c>
      <c r="E69" s="66">
        <v>164.55843033208222</v>
      </c>
      <c r="F69" s="68">
        <v>99.99738938897876</v>
      </c>
      <c r="G69" s="102" t="s">
        <v>417</v>
      </c>
      <c r="H69" s="65"/>
      <c r="I69" s="69" t="s">
        <v>252</v>
      </c>
      <c r="J69" s="70"/>
      <c r="K69" s="70"/>
      <c r="L69" s="69" t="s">
        <v>1345</v>
      </c>
      <c r="M69" s="73">
        <v>1.8700296330100277</v>
      </c>
      <c r="N69" s="74">
        <v>6484.08203125</v>
      </c>
      <c r="O69" s="74">
        <v>1420.4461669921875</v>
      </c>
      <c r="P69" s="75"/>
      <c r="Q69" s="76"/>
      <c r="R69" s="76"/>
      <c r="S69" s="88"/>
      <c r="T69" s="48">
        <v>0</v>
      </c>
      <c r="U69" s="48">
        <v>2</v>
      </c>
      <c r="V69" s="49">
        <v>2</v>
      </c>
      <c r="W69" s="49">
        <v>0.5</v>
      </c>
      <c r="X69" s="49">
        <v>0</v>
      </c>
      <c r="Y69" s="49">
        <v>1.459452</v>
      </c>
      <c r="Z69" s="49">
        <v>0</v>
      </c>
      <c r="AA69" s="49">
        <v>0</v>
      </c>
      <c r="AB69" s="71">
        <v>69</v>
      </c>
      <c r="AC69" s="71"/>
      <c r="AD69" s="72"/>
      <c r="AE69" s="78" t="s">
        <v>789</v>
      </c>
      <c r="AF69" s="78">
        <v>5667</v>
      </c>
      <c r="AG69" s="78">
        <v>6273</v>
      </c>
      <c r="AH69" s="78">
        <v>21575</v>
      </c>
      <c r="AI69" s="78">
        <v>9142</v>
      </c>
      <c r="AJ69" s="78"/>
      <c r="AK69" s="78" t="s">
        <v>884</v>
      </c>
      <c r="AL69" s="78"/>
      <c r="AM69" s="78"/>
      <c r="AN69" s="78"/>
      <c r="AO69" s="80">
        <v>43434.20400462963</v>
      </c>
      <c r="AP69" s="83" t="s">
        <v>1081</v>
      </c>
      <c r="AQ69" s="78" t="b">
        <v>0</v>
      </c>
      <c r="AR69" s="78" t="b">
        <v>0</v>
      </c>
      <c r="AS69" s="78" t="b">
        <v>1</v>
      </c>
      <c r="AT69" s="78"/>
      <c r="AU69" s="78">
        <v>1</v>
      </c>
      <c r="AV69" s="83" t="s">
        <v>1117</v>
      </c>
      <c r="AW69" s="78" t="b">
        <v>0</v>
      </c>
      <c r="AX69" s="78" t="s">
        <v>1171</v>
      </c>
      <c r="AY69" s="83" t="s">
        <v>1238</v>
      </c>
      <c r="AZ69" s="78" t="s">
        <v>66</v>
      </c>
      <c r="BA69" s="78" t="str">
        <f>REPLACE(INDEX(GroupVertices[Group],MATCH(Vertices[[#This Row],[Vertex]],GroupVertices[Vertex],0)),1,1,"")</f>
        <v>13</v>
      </c>
      <c r="BB69" s="48"/>
      <c r="BC69" s="48"/>
      <c r="BD69" s="48"/>
      <c r="BE69" s="48"/>
      <c r="BF69" s="48"/>
      <c r="BG69" s="48"/>
      <c r="BH69" s="119" t="s">
        <v>1703</v>
      </c>
      <c r="BI69" s="119" t="s">
        <v>1703</v>
      </c>
      <c r="BJ69" s="119" t="s">
        <v>1736</v>
      </c>
      <c r="BK69" s="119" t="s">
        <v>1736</v>
      </c>
      <c r="BL69" s="119">
        <v>2</v>
      </c>
      <c r="BM69" s="123">
        <v>7.407407407407407</v>
      </c>
      <c r="BN69" s="119">
        <v>0</v>
      </c>
      <c r="BO69" s="123">
        <v>0</v>
      </c>
      <c r="BP69" s="119">
        <v>0</v>
      </c>
      <c r="BQ69" s="123">
        <v>0</v>
      </c>
      <c r="BR69" s="119">
        <v>25</v>
      </c>
      <c r="BS69" s="123">
        <v>92.5925925925926</v>
      </c>
      <c r="BT69" s="119">
        <v>27</v>
      </c>
      <c r="BU69" s="2"/>
      <c r="BV69" s="3"/>
      <c r="BW69" s="3"/>
      <c r="BX69" s="3"/>
      <c r="BY69" s="3"/>
    </row>
    <row r="70" spans="1:77" ht="41.45" customHeight="1">
      <c r="A70" s="64" t="s">
        <v>308</v>
      </c>
      <c r="C70" s="65"/>
      <c r="D70" s="65" t="s">
        <v>64</v>
      </c>
      <c r="E70" s="66">
        <v>163.8393436762952</v>
      </c>
      <c r="F70" s="68">
        <v>99.99812314182921</v>
      </c>
      <c r="G70" s="102" t="s">
        <v>1158</v>
      </c>
      <c r="H70" s="65"/>
      <c r="I70" s="69" t="s">
        <v>308</v>
      </c>
      <c r="J70" s="70"/>
      <c r="K70" s="70"/>
      <c r="L70" s="69" t="s">
        <v>1346</v>
      </c>
      <c r="M70" s="73">
        <v>1.6254942663863767</v>
      </c>
      <c r="N70" s="74">
        <v>5834.37451171875</v>
      </c>
      <c r="O70" s="74">
        <v>1420.4461669921875</v>
      </c>
      <c r="P70" s="75"/>
      <c r="Q70" s="76"/>
      <c r="R70" s="76"/>
      <c r="S70" s="88"/>
      <c r="T70" s="48">
        <v>1</v>
      </c>
      <c r="U70" s="48">
        <v>0</v>
      </c>
      <c r="V70" s="49">
        <v>0</v>
      </c>
      <c r="W70" s="49">
        <v>0.333333</v>
      </c>
      <c r="X70" s="49">
        <v>0</v>
      </c>
      <c r="Y70" s="49">
        <v>0.770267</v>
      </c>
      <c r="Z70" s="49">
        <v>0</v>
      </c>
      <c r="AA70" s="49">
        <v>0</v>
      </c>
      <c r="AB70" s="71">
        <v>70</v>
      </c>
      <c r="AC70" s="71"/>
      <c r="AD70" s="72"/>
      <c r="AE70" s="78" t="s">
        <v>790</v>
      </c>
      <c r="AF70" s="78">
        <v>5001</v>
      </c>
      <c r="AG70" s="78">
        <v>4511</v>
      </c>
      <c r="AH70" s="78">
        <v>93494</v>
      </c>
      <c r="AI70" s="78">
        <v>21816</v>
      </c>
      <c r="AJ70" s="78"/>
      <c r="AK70" s="78" t="s">
        <v>885</v>
      </c>
      <c r="AL70" s="78"/>
      <c r="AM70" s="78"/>
      <c r="AN70" s="78"/>
      <c r="AO70" s="80">
        <v>42547.84931712963</v>
      </c>
      <c r="AP70" s="83" t="s">
        <v>1082</v>
      </c>
      <c r="AQ70" s="78" t="b">
        <v>1</v>
      </c>
      <c r="AR70" s="78" t="b">
        <v>0</v>
      </c>
      <c r="AS70" s="78" t="b">
        <v>0</v>
      </c>
      <c r="AT70" s="78"/>
      <c r="AU70" s="78">
        <v>11</v>
      </c>
      <c r="AV70" s="78"/>
      <c r="AW70" s="78" t="b">
        <v>0</v>
      </c>
      <c r="AX70" s="78" t="s">
        <v>1171</v>
      </c>
      <c r="AY70" s="83" t="s">
        <v>1239</v>
      </c>
      <c r="AZ70" s="78" t="s">
        <v>65</v>
      </c>
      <c r="BA70" s="78" t="str">
        <f>REPLACE(INDEX(GroupVertices[Group],MATCH(Vertices[[#This Row],[Vertex]],GroupVertices[Vertex],0)),1,1,"")</f>
        <v>13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309</v>
      </c>
      <c r="C71" s="65"/>
      <c r="D71" s="65" t="s">
        <v>64</v>
      </c>
      <c r="E71" s="66">
        <v>244.96105196464165</v>
      </c>
      <c r="F71" s="68">
        <v>99.9153469086587</v>
      </c>
      <c r="G71" s="102" t="s">
        <v>1159</v>
      </c>
      <c r="H71" s="65"/>
      <c r="I71" s="69" t="s">
        <v>309</v>
      </c>
      <c r="J71" s="70"/>
      <c r="K71" s="70"/>
      <c r="L71" s="69" t="s">
        <v>1347</v>
      </c>
      <c r="M71" s="73">
        <v>29.212053574341116</v>
      </c>
      <c r="N71" s="74">
        <v>5834.37451171875</v>
      </c>
      <c r="O71" s="74">
        <v>708.7526245117188</v>
      </c>
      <c r="P71" s="75"/>
      <c r="Q71" s="76"/>
      <c r="R71" s="76"/>
      <c r="S71" s="88"/>
      <c r="T71" s="48">
        <v>1</v>
      </c>
      <c r="U71" s="48">
        <v>0</v>
      </c>
      <c r="V71" s="49">
        <v>0</v>
      </c>
      <c r="W71" s="49">
        <v>0.333333</v>
      </c>
      <c r="X71" s="49">
        <v>0</v>
      </c>
      <c r="Y71" s="49">
        <v>0.770267</v>
      </c>
      <c r="Z71" s="49">
        <v>0</v>
      </c>
      <c r="AA71" s="49">
        <v>0</v>
      </c>
      <c r="AB71" s="71">
        <v>71</v>
      </c>
      <c r="AC71" s="71"/>
      <c r="AD71" s="72"/>
      <c r="AE71" s="78" t="s">
        <v>791</v>
      </c>
      <c r="AF71" s="78">
        <v>3930</v>
      </c>
      <c r="AG71" s="78">
        <v>203286</v>
      </c>
      <c r="AH71" s="78">
        <v>218610</v>
      </c>
      <c r="AI71" s="78">
        <v>10748</v>
      </c>
      <c r="AJ71" s="78"/>
      <c r="AK71" s="78" t="s">
        <v>886</v>
      </c>
      <c r="AL71" s="78" t="s">
        <v>960</v>
      </c>
      <c r="AM71" s="83" t="s">
        <v>1019</v>
      </c>
      <c r="AN71" s="78"/>
      <c r="AO71" s="80">
        <v>39689.52038194444</v>
      </c>
      <c r="AP71" s="83" t="s">
        <v>1083</v>
      </c>
      <c r="AQ71" s="78" t="b">
        <v>0</v>
      </c>
      <c r="AR71" s="78" t="b">
        <v>0</v>
      </c>
      <c r="AS71" s="78" t="b">
        <v>0</v>
      </c>
      <c r="AT71" s="78"/>
      <c r="AU71" s="78">
        <v>5506</v>
      </c>
      <c r="AV71" s="83" t="s">
        <v>1117</v>
      </c>
      <c r="AW71" s="78" t="b">
        <v>1</v>
      </c>
      <c r="AX71" s="78" t="s">
        <v>1171</v>
      </c>
      <c r="AY71" s="83" t="s">
        <v>1240</v>
      </c>
      <c r="AZ71" s="78" t="s">
        <v>65</v>
      </c>
      <c r="BA71" s="78" t="str">
        <f>REPLACE(INDEX(GroupVertices[Group],MATCH(Vertices[[#This Row],[Vertex]],GroupVertices[Vertex],0)),1,1,"")</f>
        <v>13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253</v>
      </c>
      <c r="C72" s="65"/>
      <c r="D72" s="65" t="s">
        <v>64</v>
      </c>
      <c r="E72" s="66">
        <v>162.11712705460323</v>
      </c>
      <c r="F72" s="68">
        <v>99.99988048407033</v>
      </c>
      <c r="G72" s="102" t="s">
        <v>418</v>
      </c>
      <c r="H72" s="65"/>
      <c r="I72" s="69" t="s">
        <v>253</v>
      </c>
      <c r="J72" s="70"/>
      <c r="K72" s="70"/>
      <c r="L72" s="69" t="s">
        <v>1348</v>
      </c>
      <c r="M72" s="73">
        <v>1.0398306754943178</v>
      </c>
      <c r="N72" s="74">
        <v>3798.623779296875</v>
      </c>
      <c r="O72" s="74">
        <v>8069.78125</v>
      </c>
      <c r="P72" s="75"/>
      <c r="Q72" s="76"/>
      <c r="R72" s="76"/>
      <c r="S72" s="88"/>
      <c r="T72" s="48">
        <v>1</v>
      </c>
      <c r="U72" s="48">
        <v>1</v>
      </c>
      <c r="V72" s="49">
        <v>0</v>
      </c>
      <c r="W72" s="49">
        <v>0</v>
      </c>
      <c r="X72" s="49">
        <v>0</v>
      </c>
      <c r="Y72" s="49">
        <v>0.999995</v>
      </c>
      <c r="Z72" s="49">
        <v>0</v>
      </c>
      <c r="AA72" s="49" t="s">
        <v>1461</v>
      </c>
      <c r="AB72" s="71">
        <v>72</v>
      </c>
      <c r="AC72" s="71"/>
      <c r="AD72" s="72"/>
      <c r="AE72" s="78" t="s">
        <v>792</v>
      </c>
      <c r="AF72" s="78">
        <v>391</v>
      </c>
      <c r="AG72" s="78">
        <v>291</v>
      </c>
      <c r="AH72" s="78">
        <v>8427</v>
      </c>
      <c r="AI72" s="78">
        <v>33042</v>
      </c>
      <c r="AJ72" s="78"/>
      <c r="AK72" s="78" t="s">
        <v>887</v>
      </c>
      <c r="AL72" s="78" t="s">
        <v>961</v>
      </c>
      <c r="AM72" s="78"/>
      <c r="AN72" s="78"/>
      <c r="AO72" s="80">
        <v>41429.59409722222</v>
      </c>
      <c r="AP72" s="83" t="s">
        <v>1084</v>
      </c>
      <c r="AQ72" s="78" t="b">
        <v>1</v>
      </c>
      <c r="AR72" s="78" t="b">
        <v>0</v>
      </c>
      <c r="AS72" s="78" t="b">
        <v>1</v>
      </c>
      <c r="AT72" s="78"/>
      <c r="AU72" s="78">
        <v>1</v>
      </c>
      <c r="AV72" s="83" t="s">
        <v>1117</v>
      </c>
      <c r="AW72" s="78" t="b">
        <v>0</v>
      </c>
      <c r="AX72" s="78" t="s">
        <v>1171</v>
      </c>
      <c r="AY72" s="83" t="s">
        <v>1241</v>
      </c>
      <c r="AZ72" s="78" t="s">
        <v>66</v>
      </c>
      <c r="BA72" s="78" t="str">
        <f>REPLACE(INDEX(GroupVertices[Group],MATCH(Vertices[[#This Row],[Vertex]],GroupVertices[Vertex],0)),1,1,"")</f>
        <v>4</v>
      </c>
      <c r="BB72" s="48" t="s">
        <v>360</v>
      </c>
      <c r="BC72" s="48" t="s">
        <v>360</v>
      </c>
      <c r="BD72" s="48" t="s">
        <v>372</v>
      </c>
      <c r="BE72" s="48" t="s">
        <v>372</v>
      </c>
      <c r="BF72" s="48"/>
      <c r="BG72" s="48"/>
      <c r="BH72" s="119" t="s">
        <v>1704</v>
      </c>
      <c r="BI72" s="119" t="s">
        <v>1704</v>
      </c>
      <c r="BJ72" s="119" t="s">
        <v>1737</v>
      </c>
      <c r="BK72" s="119" t="s">
        <v>1737</v>
      </c>
      <c r="BL72" s="119">
        <v>3</v>
      </c>
      <c r="BM72" s="123">
        <v>6.976744186046512</v>
      </c>
      <c r="BN72" s="119">
        <v>3</v>
      </c>
      <c r="BO72" s="123">
        <v>6.976744186046512</v>
      </c>
      <c r="BP72" s="119">
        <v>2</v>
      </c>
      <c r="BQ72" s="123">
        <v>4.651162790697675</v>
      </c>
      <c r="BR72" s="119">
        <v>37</v>
      </c>
      <c r="BS72" s="123">
        <v>86.04651162790698</v>
      </c>
      <c r="BT72" s="119">
        <v>43</v>
      </c>
      <c r="BU72" s="2"/>
      <c r="BV72" s="3"/>
      <c r="BW72" s="3"/>
      <c r="BX72" s="3"/>
      <c r="BY72" s="3"/>
    </row>
    <row r="73" spans="1:77" ht="41.45" customHeight="1">
      <c r="A73" s="64" t="s">
        <v>254</v>
      </c>
      <c r="C73" s="65"/>
      <c r="D73" s="65" t="s">
        <v>64</v>
      </c>
      <c r="E73" s="66">
        <v>162.053054066545</v>
      </c>
      <c r="F73" s="68">
        <v>99.99994586386461</v>
      </c>
      <c r="G73" s="102" t="s">
        <v>419</v>
      </c>
      <c r="H73" s="65"/>
      <c r="I73" s="69" t="s">
        <v>254</v>
      </c>
      <c r="J73" s="70"/>
      <c r="K73" s="70"/>
      <c r="L73" s="69" t="s">
        <v>1349</v>
      </c>
      <c r="M73" s="73">
        <v>1.01804176938767</v>
      </c>
      <c r="N73" s="74">
        <v>7330.326171875</v>
      </c>
      <c r="O73" s="74">
        <v>6140.5625</v>
      </c>
      <c r="P73" s="75"/>
      <c r="Q73" s="76"/>
      <c r="R73" s="76"/>
      <c r="S73" s="88"/>
      <c r="T73" s="48">
        <v>0</v>
      </c>
      <c r="U73" s="48">
        <v>2</v>
      </c>
      <c r="V73" s="49">
        <v>2</v>
      </c>
      <c r="W73" s="49">
        <v>0.5</v>
      </c>
      <c r="X73" s="49">
        <v>0</v>
      </c>
      <c r="Y73" s="49">
        <v>1.459452</v>
      </c>
      <c r="Z73" s="49">
        <v>0</v>
      </c>
      <c r="AA73" s="49">
        <v>0</v>
      </c>
      <c r="AB73" s="71">
        <v>73</v>
      </c>
      <c r="AC73" s="71"/>
      <c r="AD73" s="72"/>
      <c r="AE73" s="78" t="s">
        <v>793</v>
      </c>
      <c r="AF73" s="78">
        <v>318</v>
      </c>
      <c r="AG73" s="78">
        <v>134</v>
      </c>
      <c r="AH73" s="78">
        <v>4616</v>
      </c>
      <c r="AI73" s="78">
        <v>17038</v>
      </c>
      <c r="AJ73" s="78"/>
      <c r="AK73" s="78" t="s">
        <v>888</v>
      </c>
      <c r="AL73" s="78" t="s">
        <v>962</v>
      </c>
      <c r="AM73" s="78"/>
      <c r="AN73" s="78"/>
      <c r="AO73" s="80">
        <v>41681.77061342593</v>
      </c>
      <c r="AP73" s="83" t="s">
        <v>1085</v>
      </c>
      <c r="AQ73" s="78" t="b">
        <v>0</v>
      </c>
      <c r="AR73" s="78" t="b">
        <v>0</v>
      </c>
      <c r="AS73" s="78" t="b">
        <v>0</v>
      </c>
      <c r="AT73" s="78"/>
      <c r="AU73" s="78">
        <v>7</v>
      </c>
      <c r="AV73" s="83" t="s">
        <v>1120</v>
      </c>
      <c r="AW73" s="78" t="b">
        <v>0</v>
      </c>
      <c r="AX73" s="78" t="s">
        <v>1171</v>
      </c>
      <c r="AY73" s="83" t="s">
        <v>1242</v>
      </c>
      <c r="AZ73" s="78" t="s">
        <v>66</v>
      </c>
      <c r="BA73" s="78" t="str">
        <f>REPLACE(INDEX(GroupVertices[Group],MATCH(Vertices[[#This Row],[Vertex]],GroupVertices[Vertex],0)),1,1,"")</f>
        <v>12</v>
      </c>
      <c r="BB73" s="48"/>
      <c r="BC73" s="48"/>
      <c r="BD73" s="48"/>
      <c r="BE73" s="48"/>
      <c r="BF73" s="48"/>
      <c r="BG73" s="48"/>
      <c r="BH73" s="119" t="s">
        <v>1705</v>
      </c>
      <c r="BI73" s="119" t="s">
        <v>1705</v>
      </c>
      <c r="BJ73" s="119" t="s">
        <v>1738</v>
      </c>
      <c r="BK73" s="119" t="s">
        <v>1738</v>
      </c>
      <c r="BL73" s="119">
        <v>1</v>
      </c>
      <c r="BM73" s="123">
        <v>2</v>
      </c>
      <c r="BN73" s="119">
        <v>2</v>
      </c>
      <c r="BO73" s="123">
        <v>4</v>
      </c>
      <c r="BP73" s="119">
        <v>0</v>
      </c>
      <c r="BQ73" s="123">
        <v>0</v>
      </c>
      <c r="BR73" s="119">
        <v>47</v>
      </c>
      <c r="BS73" s="123">
        <v>94</v>
      </c>
      <c r="BT73" s="119">
        <v>50</v>
      </c>
      <c r="BU73" s="2"/>
      <c r="BV73" s="3"/>
      <c r="BW73" s="3"/>
      <c r="BX73" s="3"/>
      <c r="BY73" s="3"/>
    </row>
    <row r="74" spans="1:77" ht="41.45" customHeight="1">
      <c r="A74" s="64" t="s">
        <v>310</v>
      </c>
      <c r="C74" s="65"/>
      <c r="D74" s="65" t="s">
        <v>64</v>
      </c>
      <c r="E74" s="66">
        <v>181.70550463943056</v>
      </c>
      <c r="F74" s="68">
        <v>99.97989259002068</v>
      </c>
      <c r="G74" s="102" t="s">
        <v>1160</v>
      </c>
      <c r="H74" s="65"/>
      <c r="I74" s="69" t="s">
        <v>310</v>
      </c>
      <c r="J74" s="70"/>
      <c r="K74" s="70"/>
      <c r="L74" s="69" t="s">
        <v>1350</v>
      </c>
      <c r="M74" s="73">
        <v>7.701129499104991</v>
      </c>
      <c r="N74" s="74">
        <v>7330.326171875</v>
      </c>
      <c r="O74" s="74">
        <v>5434.75048828125</v>
      </c>
      <c r="P74" s="75"/>
      <c r="Q74" s="76"/>
      <c r="R74" s="76"/>
      <c r="S74" s="88"/>
      <c r="T74" s="48">
        <v>1</v>
      </c>
      <c r="U74" s="48">
        <v>0</v>
      </c>
      <c r="V74" s="49">
        <v>0</v>
      </c>
      <c r="W74" s="49">
        <v>0.333333</v>
      </c>
      <c r="X74" s="49">
        <v>0</v>
      </c>
      <c r="Y74" s="49">
        <v>0.770267</v>
      </c>
      <c r="Z74" s="49">
        <v>0</v>
      </c>
      <c r="AA74" s="49">
        <v>0</v>
      </c>
      <c r="AB74" s="71">
        <v>74</v>
      </c>
      <c r="AC74" s="71"/>
      <c r="AD74" s="72"/>
      <c r="AE74" s="78" t="s">
        <v>794</v>
      </c>
      <c r="AF74" s="78">
        <v>2315</v>
      </c>
      <c r="AG74" s="78">
        <v>48289</v>
      </c>
      <c r="AH74" s="78">
        <v>106098</v>
      </c>
      <c r="AI74" s="78">
        <v>46012</v>
      </c>
      <c r="AJ74" s="78"/>
      <c r="AK74" s="78" t="s">
        <v>889</v>
      </c>
      <c r="AL74" s="78" t="s">
        <v>963</v>
      </c>
      <c r="AM74" s="83" t="s">
        <v>1020</v>
      </c>
      <c r="AN74" s="78"/>
      <c r="AO74" s="80">
        <v>40493.19143518519</v>
      </c>
      <c r="AP74" s="83" t="s">
        <v>1086</v>
      </c>
      <c r="AQ74" s="78" t="b">
        <v>1</v>
      </c>
      <c r="AR74" s="78" t="b">
        <v>0</v>
      </c>
      <c r="AS74" s="78" t="b">
        <v>0</v>
      </c>
      <c r="AT74" s="78"/>
      <c r="AU74" s="78">
        <v>1009</v>
      </c>
      <c r="AV74" s="83" t="s">
        <v>1117</v>
      </c>
      <c r="AW74" s="78" t="b">
        <v>1</v>
      </c>
      <c r="AX74" s="78" t="s">
        <v>1171</v>
      </c>
      <c r="AY74" s="83" t="s">
        <v>1243</v>
      </c>
      <c r="AZ74" s="78" t="s">
        <v>65</v>
      </c>
      <c r="BA74" s="78" t="str">
        <f>REPLACE(INDEX(GroupVertices[Group],MATCH(Vertices[[#This Row],[Vertex]],GroupVertices[Vertex],0)),1,1,"")</f>
        <v>12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311</v>
      </c>
      <c r="C75" s="65"/>
      <c r="D75" s="65" t="s">
        <v>64</v>
      </c>
      <c r="E75" s="66">
        <v>163.0219029432978</v>
      </c>
      <c r="F75" s="68">
        <v>99.99895725474603</v>
      </c>
      <c r="G75" s="102" t="s">
        <v>1161</v>
      </c>
      <c r="H75" s="65"/>
      <c r="I75" s="69" t="s">
        <v>311</v>
      </c>
      <c r="J75" s="70"/>
      <c r="K75" s="70"/>
      <c r="L75" s="69" t="s">
        <v>1351</v>
      </c>
      <c r="M75" s="73">
        <v>1.347512234974814</v>
      </c>
      <c r="N75" s="74">
        <v>7983.2822265625</v>
      </c>
      <c r="O75" s="74">
        <v>6140.5625</v>
      </c>
      <c r="P75" s="75"/>
      <c r="Q75" s="76"/>
      <c r="R75" s="76"/>
      <c r="S75" s="88"/>
      <c r="T75" s="48">
        <v>1</v>
      </c>
      <c r="U75" s="48">
        <v>0</v>
      </c>
      <c r="V75" s="49">
        <v>0</v>
      </c>
      <c r="W75" s="49">
        <v>0.333333</v>
      </c>
      <c r="X75" s="49">
        <v>0</v>
      </c>
      <c r="Y75" s="49">
        <v>0.770267</v>
      </c>
      <c r="Z75" s="49">
        <v>0</v>
      </c>
      <c r="AA75" s="49">
        <v>0</v>
      </c>
      <c r="AB75" s="71">
        <v>75</v>
      </c>
      <c r="AC75" s="71"/>
      <c r="AD75" s="72"/>
      <c r="AE75" s="78" t="s">
        <v>795</v>
      </c>
      <c r="AF75" s="78">
        <v>1956</v>
      </c>
      <c r="AG75" s="78">
        <v>2508</v>
      </c>
      <c r="AH75" s="78">
        <v>74551</v>
      </c>
      <c r="AI75" s="78">
        <v>121064</v>
      </c>
      <c r="AJ75" s="78"/>
      <c r="AK75" s="78" t="s">
        <v>890</v>
      </c>
      <c r="AL75" s="78" t="s">
        <v>964</v>
      </c>
      <c r="AM75" s="83" t="s">
        <v>1021</v>
      </c>
      <c r="AN75" s="78"/>
      <c r="AO75" s="80">
        <v>41986.612974537034</v>
      </c>
      <c r="AP75" s="83" t="s">
        <v>1087</v>
      </c>
      <c r="AQ75" s="78" t="b">
        <v>0</v>
      </c>
      <c r="AR75" s="78" t="b">
        <v>0</v>
      </c>
      <c r="AS75" s="78" t="b">
        <v>1</v>
      </c>
      <c r="AT75" s="78"/>
      <c r="AU75" s="78">
        <v>154</v>
      </c>
      <c r="AV75" s="83" t="s">
        <v>1117</v>
      </c>
      <c r="AW75" s="78" t="b">
        <v>0</v>
      </c>
      <c r="AX75" s="78" t="s">
        <v>1171</v>
      </c>
      <c r="AY75" s="83" t="s">
        <v>1244</v>
      </c>
      <c r="AZ75" s="78" t="s">
        <v>65</v>
      </c>
      <c r="BA75" s="78" t="str">
        <f>REPLACE(INDEX(GroupVertices[Group],MATCH(Vertices[[#This Row],[Vertex]],GroupVertices[Vertex],0)),1,1,"")</f>
        <v>12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255</v>
      </c>
      <c r="C76" s="65"/>
      <c r="D76" s="65" t="s">
        <v>64</v>
      </c>
      <c r="E76" s="66">
        <v>162.07264326034624</v>
      </c>
      <c r="F76" s="68">
        <v>99.99992587513769</v>
      </c>
      <c r="G76" s="102" t="s">
        <v>420</v>
      </c>
      <c r="H76" s="65"/>
      <c r="I76" s="69" t="s">
        <v>255</v>
      </c>
      <c r="J76" s="70"/>
      <c r="K76" s="70"/>
      <c r="L76" s="69" t="s">
        <v>1352</v>
      </c>
      <c r="M76" s="73">
        <v>1.0247033457769636</v>
      </c>
      <c r="N76" s="74">
        <v>9589.6845703125</v>
      </c>
      <c r="O76" s="74">
        <v>973.4320678710938</v>
      </c>
      <c r="P76" s="75"/>
      <c r="Q76" s="76"/>
      <c r="R76" s="76"/>
      <c r="S76" s="88"/>
      <c r="T76" s="48">
        <v>0</v>
      </c>
      <c r="U76" s="48">
        <v>1</v>
      </c>
      <c r="V76" s="49">
        <v>0</v>
      </c>
      <c r="W76" s="49">
        <v>1</v>
      </c>
      <c r="X76" s="49">
        <v>0</v>
      </c>
      <c r="Y76" s="49">
        <v>0.999995</v>
      </c>
      <c r="Z76" s="49">
        <v>0</v>
      </c>
      <c r="AA76" s="49">
        <v>0</v>
      </c>
      <c r="AB76" s="71">
        <v>76</v>
      </c>
      <c r="AC76" s="71"/>
      <c r="AD76" s="72"/>
      <c r="AE76" s="78" t="s">
        <v>796</v>
      </c>
      <c r="AF76" s="78">
        <v>320</v>
      </c>
      <c r="AG76" s="78">
        <v>182</v>
      </c>
      <c r="AH76" s="78">
        <v>2403</v>
      </c>
      <c r="AI76" s="78">
        <v>7898</v>
      </c>
      <c r="AJ76" s="78"/>
      <c r="AK76" s="78" t="s">
        <v>891</v>
      </c>
      <c r="AL76" s="78"/>
      <c r="AM76" s="83" t="s">
        <v>1022</v>
      </c>
      <c r="AN76" s="78"/>
      <c r="AO76" s="80">
        <v>43264.88724537037</v>
      </c>
      <c r="AP76" s="83" t="s">
        <v>1088</v>
      </c>
      <c r="AQ76" s="78" t="b">
        <v>1</v>
      </c>
      <c r="AR76" s="78" t="b">
        <v>0</v>
      </c>
      <c r="AS76" s="78" t="b">
        <v>0</v>
      </c>
      <c r="AT76" s="78"/>
      <c r="AU76" s="78">
        <v>0</v>
      </c>
      <c r="AV76" s="78"/>
      <c r="AW76" s="78" t="b">
        <v>0</v>
      </c>
      <c r="AX76" s="78" t="s">
        <v>1171</v>
      </c>
      <c r="AY76" s="83" t="s">
        <v>1245</v>
      </c>
      <c r="AZ76" s="78" t="s">
        <v>66</v>
      </c>
      <c r="BA76" s="78" t="str">
        <f>REPLACE(INDEX(GroupVertices[Group],MATCH(Vertices[[#This Row],[Vertex]],GroupVertices[Vertex],0)),1,1,"")</f>
        <v>16</v>
      </c>
      <c r="BB76" s="48" t="s">
        <v>361</v>
      </c>
      <c r="BC76" s="48" t="s">
        <v>361</v>
      </c>
      <c r="BD76" s="48" t="s">
        <v>373</v>
      </c>
      <c r="BE76" s="48" t="s">
        <v>373</v>
      </c>
      <c r="BF76" s="48"/>
      <c r="BG76" s="48"/>
      <c r="BH76" s="119" t="s">
        <v>1706</v>
      </c>
      <c r="BI76" s="119" t="s">
        <v>1706</v>
      </c>
      <c r="BJ76" s="119" t="s">
        <v>1739</v>
      </c>
      <c r="BK76" s="119" t="s">
        <v>1739</v>
      </c>
      <c r="BL76" s="119">
        <v>4</v>
      </c>
      <c r="BM76" s="123">
        <v>8.16326530612245</v>
      </c>
      <c r="BN76" s="119">
        <v>3</v>
      </c>
      <c r="BO76" s="123">
        <v>6.122448979591836</v>
      </c>
      <c r="BP76" s="119">
        <v>0</v>
      </c>
      <c r="BQ76" s="123">
        <v>0</v>
      </c>
      <c r="BR76" s="119">
        <v>42</v>
      </c>
      <c r="BS76" s="123">
        <v>85.71428571428571</v>
      </c>
      <c r="BT76" s="119">
        <v>49</v>
      </c>
      <c r="BU76" s="2"/>
      <c r="BV76" s="3"/>
      <c r="BW76" s="3"/>
      <c r="BX76" s="3"/>
      <c r="BY76" s="3"/>
    </row>
    <row r="77" spans="1:77" ht="41.45" customHeight="1">
      <c r="A77" s="64" t="s">
        <v>312</v>
      </c>
      <c r="C77" s="65"/>
      <c r="D77" s="65" t="s">
        <v>64</v>
      </c>
      <c r="E77" s="66">
        <v>162.0314243317228</v>
      </c>
      <c r="F77" s="68">
        <v>99.99996793475057</v>
      </c>
      <c r="G77" s="102" t="s">
        <v>1162</v>
      </c>
      <c r="H77" s="65"/>
      <c r="I77" s="69" t="s">
        <v>312</v>
      </c>
      <c r="J77" s="70"/>
      <c r="K77" s="70"/>
      <c r="L77" s="69" t="s">
        <v>1353</v>
      </c>
      <c r="M77" s="73">
        <v>1.0106862787911584</v>
      </c>
      <c r="N77" s="74">
        <v>9589.6845703125</v>
      </c>
      <c r="O77" s="74">
        <v>2214.484375</v>
      </c>
      <c r="P77" s="75"/>
      <c r="Q77" s="76"/>
      <c r="R77" s="76"/>
      <c r="S77" s="88"/>
      <c r="T77" s="48">
        <v>1</v>
      </c>
      <c r="U77" s="48">
        <v>0</v>
      </c>
      <c r="V77" s="49">
        <v>0</v>
      </c>
      <c r="W77" s="49">
        <v>1</v>
      </c>
      <c r="X77" s="49">
        <v>0</v>
      </c>
      <c r="Y77" s="49">
        <v>0.999995</v>
      </c>
      <c r="Z77" s="49">
        <v>0</v>
      </c>
      <c r="AA77" s="49">
        <v>0</v>
      </c>
      <c r="AB77" s="71">
        <v>77</v>
      </c>
      <c r="AC77" s="71"/>
      <c r="AD77" s="72"/>
      <c r="AE77" s="78" t="s">
        <v>797</v>
      </c>
      <c r="AF77" s="78">
        <v>276</v>
      </c>
      <c r="AG77" s="78">
        <v>81</v>
      </c>
      <c r="AH77" s="78">
        <v>4483</v>
      </c>
      <c r="AI77" s="78">
        <v>3177</v>
      </c>
      <c r="AJ77" s="78"/>
      <c r="AK77" s="78" t="s">
        <v>892</v>
      </c>
      <c r="AL77" s="78" t="s">
        <v>965</v>
      </c>
      <c r="AM77" s="78"/>
      <c r="AN77" s="78"/>
      <c r="AO77" s="80">
        <v>42165.402766203704</v>
      </c>
      <c r="AP77" s="83" t="s">
        <v>1089</v>
      </c>
      <c r="AQ77" s="78" t="b">
        <v>0</v>
      </c>
      <c r="AR77" s="78" t="b">
        <v>0</v>
      </c>
      <c r="AS77" s="78" t="b">
        <v>0</v>
      </c>
      <c r="AT77" s="78"/>
      <c r="AU77" s="78">
        <v>1</v>
      </c>
      <c r="AV77" s="83" t="s">
        <v>1117</v>
      </c>
      <c r="AW77" s="78" t="b">
        <v>0</v>
      </c>
      <c r="AX77" s="78" t="s">
        <v>1171</v>
      </c>
      <c r="AY77" s="83" t="s">
        <v>1246</v>
      </c>
      <c r="AZ77" s="78" t="s">
        <v>65</v>
      </c>
      <c r="BA77" s="78" t="str">
        <f>REPLACE(INDEX(GroupVertices[Group],MATCH(Vertices[[#This Row],[Vertex]],GroupVertices[Vertex],0)),1,1,"")</f>
        <v>16</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256</v>
      </c>
      <c r="C78" s="65"/>
      <c r="D78" s="65" t="s">
        <v>64</v>
      </c>
      <c r="E78" s="66">
        <v>162.00734594767547</v>
      </c>
      <c r="F78" s="68">
        <v>99.99999250422741</v>
      </c>
      <c r="G78" s="102" t="s">
        <v>421</v>
      </c>
      <c r="H78" s="65"/>
      <c r="I78" s="69" t="s">
        <v>256</v>
      </c>
      <c r="J78" s="70"/>
      <c r="K78" s="70"/>
      <c r="L78" s="69" t="s">
        <v>1354</v>
      </c>
      <c r="M78" s="73">
        <v>1.002498091145985</v>
      </c>
      <c r="N78" s="74">
        <v>4711.87451171875</v>
      </c>
      <c r="O78" s="74">
        <v>5283.25</v>
      </c>
      <c r="P78" s="75"/>
      <c r="Q78" s="76"/>
      <c r="R78" s="76"/>
      <c r="S78" s="88"/>
      <c r="T78" s="48">
        <v>0</v>
      </c>
      <c r="U78" s="48">
        <v>3</v>
      </c>
      <c r="V78" s="49">
        <v>22</v>
      </c>
      <c r="W78" s="49">
        <v>0.071429</v>
      </c>
      <c r="X78" s="49">
        <v>0</v>
      </c>
      <c r="Y78" s="49">
        <v>1.670016</v>
      </c>
      <c r="Z78" s="49">
        <v>0</v>
      </c>
      <c r="AA78" s="49">
        <v>0</v>
      </c>
      <c r="AB78" s="71">
        <v>78</v>
      </c>
      <c r="AC78" s="71"/>
      <c r="AD78" s="72"/>
      <c r="AE78" s="78" t="s">
        <v>798</v>
      </c>
      <c r="AF78" s="78">
        <v>276</v>
      </c>
      <c r="AG78" s="78">
        <v>22</v>
      </c>
      <c r="AH78" s="78">
        <v>123</v>
      </c>
      <c r="AI78" s="78">
        <v>93</v>
      </c>
      <c r="AJ78" s="78"/>
      <c r="AK78" s="78"/>
      <c r="AL78" s="78" t="s">
        <v>966</v>
      </c>
      <c r="AM78" s="78"/>
      <c r="AN78" s="78"/>
      <c r="AO78" s="80">
        <v>41554.043703703705</v>
      </c>
      <c r="AP78" s="83" t="s">
        <v>1090</v>
      </c>
      <c r="AQ78" s="78" t="b">
        <v>1</v>
      </c>
      <c r="AR78" s="78" t="b">
        <v>0</v>
      </c>
      <c r="AS78" s="78" t="b">
        <v>0</v>
      </c>
      <c r="AT78" s="78"/>
      <c r="AU78" s="78">
        <v>0</v>
      </c>
      <c r="AV78" s="83" t="s">
        <v>1117</v>
      </c>
      <c r="AW78" s="78" t="b">
        <v>0</v>
      </c>
      <c r="AX78" s="78" t="s">
        <v>1171</v>
      </c>
      <c r="AY78" s="83" t="s">
        <v>1247</v>
      </c>
      <c r="AZ78" s="78" t="s">
        <v>66</v>
      </c>
      <c r="BA78" s="78" t="str">
        <f>REPLACE(INDEX(GroupVertices[Group],MATCH(Vertices[[#This Row],[Vertex]],GroupVertices[Vertex],0)),1,1,"")</f>
        <v>3</v>
      </c>
      <c r="BB78" s="48"/>
      <c r="BC78" s="48"/>
      <c r="BD78" s="48"/>
      <c r="BE78" s="48"/>
      <c r="BF78" s="48"/>
      <c r="BG78" s="48"/>
      <c r="BH78" s="119" t="s">
        <v>1707</v>
      </c>
      <c r="BI78" s="119" t="s">
        <v>1707</v>
      </c>
      <c r="BJ78" s="119" t="s">
        <v>1740</v>
      </c>
      <c r="BK78" s="119" t="s">
        <v>1740</v>
      </c>
      <c r="BL78" s="119">
        <v>4</v>
      </c>
      <c r="BM78" s="123">
        <v>14.285714285714286</v>
      </c>
      <c r="BN78" s="119">
        <v>2</v>
      </c>
      <c r="BO78" s="123">
        <v>7.142857142857143</v>
      </c>
      <c r="BP78" s="119">
        <v>0</v>
      </c>
      <c r="BQ78" s="123">
        <v>0</v>
      </c>
      <c r="BR78" s="119">
        <v>22</v>
      </c>
      <c r="BS78" s="123">
        <v>78.57142857142857</v>
      </c>
      <c r="BT78" s="119">
        <v>28</v>
      </c>
      <c r="BU78" s="2"/>
      <c r="BV78" s="3"/>
      <c r="BW78" s="3"/>
      <c r="BX78" s="3"/>
      <c r="BY78" s="3"/>
    </row>
    <row r="79" spans="1:77" ht="41.45" customHeight="1">
      <c r="A79" s="64" t="s">
        <v>313</v>
      </c>
      <c r="C79" s="65"/>
      <c r="D79" s="65" t="s">
        <v>64</v>
      </c>
      <c r="E79" s="66">
        <v>315.0642468479972</v>
      </c>
      <c r="F79" s="68">
        <v>99.84381391794511</v>
      </c>
      <c r="G79" s="102" t="s">
        <v>1163</v>
      </c>
      <c r="H79" s="65"/>
      <c r="I79" s="69" t="s">
        <v>313</v>
      </c>
      <c r="J79" s="70"/>
      <c r="K79" s="70"/>
      <c r="L79" s="69" t="s">
        <v>1355</v>
      </c>
      <c r="M79" s="73">
        <v>53.05161494615967</v>
      </c>
      <c r="N79" s="74">
        <v>5314.6083984375</v>
      </c>
      <c r="O79" s="74">
        <v>5483.42138671875</v>
      </c>
      <c r="P79" s="75"/>
      <c r="Q79" s="76"/>
      <c r="R79" s="76"/>
      <c r="S79" s="88"/>
      <c r="T79" s="48">
        <v>1</v>
      </c>
      <c r="U79" s="48">
        <v>0</v>
      </c>
      <c r="V79" s="49">
        <v>0</v>
      </c>
      <c r="W79" s="49">
        <v>0.05</v>
      </c>
      <c r="X79" s="49">
        <v>0</v>
      </c>
      <c r="Y79" s="49">
        <v>0.623171</v>
      </c>
      <c r="Z79" s="49">
        <v>0</v>
      </c>
      <c r="AA79" s="49">
        <v>0</v>
      </c>
      <c r="AB79" s="71">
        <v>79</v>
      </c>
      <c r="AC79" s="71"/>
      <c r="AD79" s="72"/>
      <c r="AE79" s="78" t="s">
        <v>799</v>
      </c>
      <c r="AF79" s="78">
        <v>9742</v>
      </c>
      <c r="AG79" s="78">
        <v>375062</v>
      </c>
      <c r="AH79" s="78">
        <v>28903</v>
      </c>
      <c r="AI79" s="78">
        <v>14935</v>
      </c>
      <c r="AJ79" s="78"/>
      <c r="AK79" s="78" t="s">
        <v>893</v>
      </c>
      <c r="AL79" s="78" t="s">
        <v>967</v>
      </c>
      <c r="AM79" s="83" t="s">
        <v>1023</v>
      </c>
      <c r="AN79" s="78"/>
      <c r="AO79" s="80">
        <v>39895.59417824074</v>
      </c>
      <c r="AP79" s="83" t="s">
        <v>1091</v>
      </c>
      <c r="AQ79" s="78" t="b">
        <v>0</v>
      </c>
      <c r="AR79" s="78" t="b">
        <v>0</v>
      </c>
      <c r="AS79" s="78" t="b">
        <v>1</v>
      </c>
      <c r="AT79" s="78"/>
      <c r="AU79" s="78">
        <v>2137</v>
      </c>
      <c r="AV79" s="83" t="s">
        <v>1119</v>
      </c>
      <c r="AW79" s="78" t="b">
        <v>1</v>
      </c>
      <c r="AX79" s="78" t="s">
        <v>1171</v>
      </c>
      <c r="AY79" s="83" t="s">
        <v>1248</v>
      </c>
      <c r="AZ79" s="78" t="s">
        <v>65</v>
      </c>
      <c r="BA79" s="78"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314</v>
      </c>
      <c r="C80" s="65"/>
      <c r="D80" s="65" t="s">
        <v>64</v>
      </c>
      <c r="E80" s="66">
        <v>164.8551249965301</v>
      </c>
      <c r="F80" s="68">
        <v>99.9970866430524</v>
      </c>
      <c r="G80" s="102" t="s">
        <v>1164</v>
      </c>
      <c r="H80" s="65"/>
      <c r="I80" s="69" t="s">
        <v>314</v>
      </c>
      <c r="J80" s="70"/>
      <c r="K80" s="70"/>
      <c r="L80" s="69" t="s">
        <v>1356</v>
      </c>
      <c r="M80" s="73">
        <v>1.9709247587395364</v>
      </c>
      <c r="N80" s="74">
        <v>4497.552734375</v>
      </c>
      <c r="O80" s="74">
        <v>6140.5625</v>
      </c>
      <c r="P80" s="75"/>
      <c r="Q80" s="76"/>
      <c r="R80" s="76"/>
      <c r="S80" s="88"/>
      <c r="T80" s="48">
        <v>1</v>
      </c>
      <c r="U80" s="48">
        <v>0</v>
      </c>
      <c r="V80" s="49">
        <v>0</v>
      </c>
      <c r="W80" s="49">
        <v>0.05</v>
      </c>
      <c r="X80" s="49">
        <v>0</v>
      </c>
      <c r="Y80" s="49">
        <v>0.623171</v>
      </c>
      <c r="Z80" s="49">
        <v>0</v>
      </c>
      <c r="AA80" s="49">
        <v>0</v>
      </c>
      <c r="AB80" s="71">
        <v>80</v>
      </c>
      <c r="AC80" s="71"/>
      <c r="AD80" s="72"/>
      <c r="AE80" s="78" t="s">
        <v>800</v>
      </c>
      <c r="AF80" s="78">
        <v>49</v>
      </c>
      <c r="AG80" s="78">
        <v>7000</v>
      </c>
      <c r="AH80" s="78">
        <v>2039</v>
      </c>
      <c r="AI80" s="78">
        <v>933</v>
      </c>
      <c r="AJ80" s="78"/>
      <c r="AK80" s="78" t="s">
        <v>894</v>
      </c>
      <c r="AL80" s="78" t="s">
        <v>968</v>
      </c>
      <c r="AM80" s="83" t="s">
        <v>1024</v>
      </c>
      <c r="AN80" s="78"/>
      <c r="AO80" s="80">
        <v>42753.698275462964</v>
      </c>
      <c r="AP80" s="83" t="s">
        <v>1092</v>
      </c>
      <c r="AQ80" s="78" t="b">
        <v>0</v>
      </c>
      <c r="AR80" s="78" t="b">
        <v>0</v>
      </c>
      <c r="AS80" s="78" t="b">
        <v>0</v>
      </c>
      <c r="AT80" s="78"/>
      <c r="AU80" s="78">
        <v>24</v>
      </c>
      <c r="AV80" s="83" t="s">
        <v>1117</v>
      </c>
      <c r="AW80" s="78" t="b">
        <v>0</v>
      </c>
      <c r="AX80" s="78" t="s">
        <v>1171</v>
      </c>
      <c r="AY80" s="83" t="s">
        <v>1249</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257</v>
      </c>
      <c r="C81" s="65"/>
      <c r="D81" s="65" t="s">
        <v>64</v>
      </c>
      <c r="E81" s="66">
        <v>162.4362676702817</v>
      </c>
      <c r="F81" s="68">
        <v>99.99955483439437</v>
      </c>
      <c r="G81" s="102" t="s">
        <v>422</v>
      </c>
      <c r="H81" s="65"/>
      <c r="I81" s="69" t="s">
        <v>257</v>
      </c>
      <c r="J81" s="70"/>
      <c r="K81" s="70"/>
      <c r="L81" s="69" t="s">
        <v>1357</v>
      </c>
      <c r="M81" s="73">
        <v>1.1483588575032253</v>
      </c>
      <c r="N81" s="74">
        <v>3798.623779296875</v>
      </c>
      <c r="O81" s="74">
        <v>7018.90576171875</v>
      </c>
      <c r="P81" s="75"/>
      <c r="Q81" s="76"/>
      <c r="R81" s="76"/>
      <c r="S81" s="88"/>
      <c r="T81" s="48">
        <v>1</v>
      </c>
      <c r="U81" s="48">
        <v>1</v>
      </c>
      <c r="V81" s="49">
        <v>0</v>
      </c>
      <c r="W81" s="49">
        <v>0</v>
      </c>
      <c r="X81" s="49">
        <v>0</v>
      </c>
      <c r="Y81" s="49">
        <v>0.999995</v>
      </c>
      <c r="Z81" s="49">
        <v>0</v>
      </c>
      <c r="AA81" s="49" t="s">
        <v>1461</v>
      </c>
      <c r="AB81" s="71">
        <v>81</v>
      </c>
      <c r="AC81" s="71"/>
      <c r="AD81" s="72"/>
      <c r="AE81" s="78" t="s">
        <v>801</v>
      </c>
      <c r="AF81" s="78">
        <v>1152</v>
      </c>
      <c r="AG81" s="78">
        <v>1073</v>
      </c>
      <c r="AH81" s="78">
        <v>6421</v>
      </c>
      <c r="AI81" s="78">
        <v>3288</v>
      </c>
      <c r="AJ81" s="78"/>
      <c r="AK81" s="78" t="s">
        <v>895</v>
      </c>
      <c r="AL81" s="78" t="s">
        <v>969</v>
      </c>
      <c r="AM81" s="78"/>
      <c r="AN81" s="78"/>
      <c r="AO81" s="80">
        <v>40075.78689814815</v>
      </c>
      <c r="AP81" s="83" t="s">
        <v>1093</v>
      </c>
      <c r="AQ81" s="78" t="b">
        <v>0</v>
      </c>
      <c r="AR81" s="78" t="b">
        <v>0</v>
      </c>
      <c r="AS81" s="78" t="b">
        <v>0</v>
      </c>
      <c r="AT81" s="78"/>
      <c r="AU81" s="78">
        <v>24</v>
      </c>
      <c r="AV81" s="83" t="s">
        <v>1117</v>
      </c>
      <c r="AW81" s="78" t="b">
        <v>0</v>
      </c>
      <c r="AX81" s="78" t="s">
        <v>1171</v>
      </c>
      <c r="AY81" s="83" t="s">
        <v>1250</v>
      </c>
      <c r="AZ81" s="78" t="s">
        <v>66</v>
      </c>
      <c r="BA81" s="78" t="str">
        <f>REPLACE(INDEX(GroupVertices[Group],MATCH(Vertices[[#This Row],[Vertex]],GroupVertices[Vertex],0)),1,1,"")</f>
        <v>4</v>
      </c>
      <c r="BB81" s="48" t="s">
        <v>362</v>
      </c>
      <c r="BC81" s="48" t="s">
        <v>362</v>
      </c>
      <c r="BD81" s="48" t="s">
        <v>374</v>
      </c>
      <c r="BE81" s="48" t="s">
        <v>374</v>
      </c>
      <c r="BF81" s="48"/>
      <c r="BG81" s="48"/>
      <c r="BH81" s="119" t="s">
        <v>1708</v>
      </c>
      <c r="BI81" s="119" t="s">
        <v>1708</v>
      </c>
      <c r="BJ81" s="119" t="s">
        <v>1741</v>
      </c>
      <c r="BK81" s="119" t="s">
        <v>1741</v>
      </c>
      <c r="BL81" s="119">
        <v>2</v>
      </c>
      <c r="BM81" s="123">
        <v>4.25531914893617</v>
      </c>
      <c r="BN81" s="119">
        <v>2</v>
      </c>
      <c r="BO81" s="123">
        <v>4.25531914893617</v>
      </c>
      <c r="BP81" s="119">
        <v>1</v>
      </c>
      <c r="BQ81" s="123">
        <v>2.127659574468085</v>
      </c>
      <c r="BR81" s="119">
        <v>43</v>
      </c>
      <c r="BS81" s="123">
        <v>91.48936170212765</v>
      </c>
      <c r="BT81" s="119">
        <v>47</v>
      </c>
      <c r="BU81" s="2"/>
      <c r="BV81" s="3"/>
      <c r="BW81" s="3"/>
      <c r="BX81" s="3"/>
      <c r="BY81" s="3"/>
    </row>
    <row r="82" spans="1:77" ht="41.45" customHeight="1">
      <c r="A82" s="64" t="s">
        <v>258</v>
      </c>
      <c r="C82" s="65"/>
      <c r="D82" s="65" t="s">
        <v>64</v>
      </c>
      <c r="E82" s="66">
        <v>162.03999460401084</v>
      </c>
      <c r="F82" s="68">
        <v>99.99995918968256</v>
      </c>
      <c r="G82" s="102" t="s">
        <v>423</v>
      </c>
      <c r="H82" s="65"/>
      <c r="I82" s="69" t="s">
        <v>258</v>
      </c>
      <c r="J82" s="70"/>
      <c r="K82" s="70"/>
      <c r="L82" s="69" t="s">
        <v>1358</v>
      </c>
      <c r="M82" s="73">
        <v>1.0136007184614744</v>
      </c>
      <c r="N82" s="74">
        <v>4405.017578125</v>
      </c>
      <c r="O82" s="74">
        <v>9120.65625</v>
      </c>
      <c r="P82" s="75"/>
      <c r="Q82" s="76"/>
      <c r="R82" s="76"/>
      <c r="S82" s="88"/>
      <c r="T82" s="48">
        <v>1</v>
      </c>
      <c r="U82" s="48">
        <v>1</v>
      </c>
      <c r="V82" s="49">
        <v>0</v>
      </c>
      <c r="W82" s="49">
        <v>0</v>
      </c>
      <c r="X82" s="49">
        <v>0</v>
      </c>
      <c r="Y82" s="49">
        <v>0.999995</v>
      </c>
      <c r="Z82" s="49">
        <v>0</v>
      </c>
      <c r="AA82" s="49" t="s">
        <v>1461</v>
      </c>
      <c r="AB82" s="71">
        <v>82</v>
      </c>
      <c r="AC82" s="71"/>
      <c r="AD82" s="72"/>
      <c r="AE82" s="78" t="s">
        <v>802</v>
      </c>
      <c r="AF82" s="78">
        <v>913</v>
      </c>
      <c r="AG82" s="78">
        <v>102</v>
      </c>
      <c r="AH82" s="78">
        <v>2891</v>
      </c>
      <c r="AI82" s="78">
        <v>8285</v>
      </c>
      <c r="AJ82" s="78"/>
      <c r="AK82" s="78" t="s">
        <v>896</v>
      </c>
      <c r="AL82" s="78" t="s">
        <v>942</v>
      </c>
      <c r="AM82" s="78"/>
      <c r="AN82" s="78"/>
      <c r="AO82" s="80">
        <v>42531.870092592595</v>
      </c>
      <c r="AP82" s="83" t="s">
        <v>1094</v>
      </c>
      <c r="AQ82" s="78" t="b">
        <v>1</v>
      </c>
      <c r="AR82" s="78" t="b">
        <v>0</v>
      </c>
      <c r="AS82" s="78" t="b">
        <v>1</v>
      </c>
      <c r="AT82" s="78"/>
      <c r="AU82" s="78">
        <v>1</v>
      </c>
      <c r="AV82" s="78"/>
      <c r="AW82" s="78" t="b">
        <v>0</v>
      </c>
      <c r="AX82" s="78" t="s">
        <v>1171</v>
      </c>
      <c r="AY82" s="83" t="s">
        <v>1251</v>
      </c>
      <c r="AZ82" s="78" t="s">
        <v>66</v>
      </c>
      <c r="BA82" s="78" t="str">
        <f>REPLACE(INDEX(GroupVertices[Group],MATCH(Vertices[[#This Row],[Vertex]],GroupVertices[Vertex],0)),1,1,"")</f>
        <v>4</v>
      </c>
      <c r="BB82" s="48" t="s">
        <v>363</v>
      </c>
      <c r="BC82" s="48" t="s">
        <v>363</v>
      </c>
      <c r="BD82" s="48" t="s">
        <v>375</v>
      </c>
      <c r="BE82" s="48" t="s">
        <v>375</v>
      </c>
      <c r="BF82" s="48"/>
      <c r="BG82" s="48"/>
      <c r="BH82" s="119" t="s">
        <v>1709</v>
      </c>
      <c r="BI82" s="119" t="s">
        <v>1709</v>
      </c>
      <c r="BJ82" s="119" t="s">
        <v>1742</v>
      </c>
      <c r="BK82" s="119" t="s">
        <v>1742</v>
      </c>
      <c r="BL82" s="119">
        <v>2</v>
      </c>
      <c r="BM82" s="123">
        <v>8.695652173913043</v>
      </c>
      <c r="BN82" s="119">
        <v>1</v>
      </c>
      <c r="BO82" s="123">
        <v>4.3478260869565215</v>
      </c>
      <c r="BP82" s="119">
        <v>0</v>
      </c>
      <c r="BQ82" s="123">
        <v>0</v>
      </c>
      <c r="BR82" s="119">
        <v>20</v>
      </c>
      <c r="BS82" s="123">
        <v>86.95652173913044</v>
      </c>
      <c r="BT82" s="119">
        <v>23</v>
      </c>
      <c r="BU82" s="2"/>
      <c r="BV82" s="3"/>
      <c r="BW82" s="3"/>
      <c r="BX82" s="3"/>
      <c r="BY82" s="3"/>
    </row>
    <row r="83" spans="1:77" ht="41.45" customHeight="1">
      <c r="A83" s="64" t="s">
        <v>259</v>
      </c>
      <c r="C83" s="65"/>
      <c r="D83" s="65" t="s">
        <v>64</v>
      </c>
      <c r="E83" s="66">
        <v>163.7209922970794</v>
      </c>
      <c r="F83" s="68">
        <v>99.9982439070543</v>
      </c>
      <c r="G83" s="102" t="s">
        <v>424</v>
      </c>
      <c r="H83" s="65"/>
      <c r="I83" s="69" t="s">
        <v>259</v>
      </c>
      <c r="J83" s="70"/>
      <c r="K83" s="70"/>
      <c r="L83" s="69" t="s">
        <v>1359</v>
      </c>
      <c r="M83" s="73">
        <v>1.585247242367728</v>
      </c>
      <c r="N83" s="74">
        <v>2152.33349609375</v>
      </c>
      <c r="O83" s="74">
        <v>4023.126953125</v>
      </c>
      <c r="P83" s="75"/>
      <c r="Q83" s="76"/>
      <c r="R83" s="76"/>
      <c r="S83" s="88"/>
      <c r="T83" s="48">
        <v>0</v>
      </c>
      <c r="U83" s="48">
        <v>1</v>
      </c>
      <c r="V83" s="49">
        <v>0</v>
      </c>
      <c r="W83" s="49">
        <v>0.037037</v>
      </c>
      <c r="X83" s="49">
        <v>1E-06</v>
      </c>
      <c r="Y83" s="49">
        <v>0.557618</v>
      </c>
      <c r="Z83" s="49">
        <v>0</v>
      </c>
      <c r="AA83" s="49">
        <v>0</v>
      </c>
      <c r="AB83" s="71">
        <v>83</v>
      </c>
      <c r="AC83" s="71"/>
      <c r="AD83" s="72"/>
      <c r="AE83" s="78" t="s">
        <v>803</v>
      </c>
      <c r="AF83" s="78">
        <v>764</v>
      </c>
      <c r="AG83" s="78">
        <v>4221</v>
      </c>
      <c r="AH83" s="78">
        <v>267761</v>
      </c>
      <c r="AI83" s="78">
        <v>77928</v>
      </c>
      <c r="AJ83" s="78"/>
      <c r="AK83" s="78" t="s">
        <v>897</v>
      </c>
      <c r="AL83" s="78" t="s">
        <v>970</v>
      </c>
      <c r="AM83" s="83" t="s">
        <v>1025</v>
      </c>
      <c r="AN83" s="78"/>
      <c r="AO83" s="80">
        <v>39877.7475462963</v>
      </c>
      <c r="AP83" s="83" t="s">
        <v>1095</v>
      </c>
      <c r="AQ83" s="78" t="b">
        <v>0</v>
      </c>
      <c r="AR83" s="78" t="b">
        <v>0</v>
      </c>
      <c r="AS83" s="78" t="b">
        <v>0</v>
      </c>
      <c r="AT83" s="78"/>
      <c r="AU83" s="78">
        <v>97</v>
      </c>
      <c r="AV83" s="83" t="s">
        <v>1117</v>
      </c>
      <c r="AW83" s="78" t="b">
        <v>0</v>
      </c>
      <c r="AX83" s="78" t="s">
        <v>1171</v>
      </c>
      <c r="AY83" s="83" t="s">
        <v>1252</v>
      </c>
      <c r="AZ83" s="78" t="s">
        <v>66</v>
      </c>
      <c r="BA83" s="78" t="str">
        <f>REPLACE(INDEX(GroupVertices[Group],MATCH(Vertices[[#This Row],[Vertex]],GroupVertices[Vertex],0)),1,1,"")</f>
        <v>2</v>
      </c>
      <c r="BB83" s="48"/>
      <c r="BC83" s="48"/>
      <c r="BD83" s="48"/>
      <c r="BE83" s="48"/>
      <c r="BF83" s="48"/>
      <c r="BG83" s="48"/>
      <c r="BH83" s="119" t="s">
        <v>1710</v>
      </c>
      <c r="BI83" s="119" t="s">
        <v>1710</v>
      </c>
      <c r="BJ83" s="119" t="s">
        <v>1743</v>
      </c>
      <c r="BK83" s="119" t="s">
        <v>1743</v>
      </c>
      <c r="BL83" s="119">
        <v>2</v>
      </c>
      <c r="BM83" s="123">
        <v>5.2631578947368425</v>
      </c>
      <c r="BN83" s="119">
        <v>0</v>
      </c>
      <c r="BO83" s="123">
        <v>0</v>
      </c>
      <c r="BP83" s="119">
        <v>0</v>
      </c>
      <c r="BQ83" s="123">
        <v>0</v>
      </c>
      <c r="BR83" s="119">
        <v>36</v>
      </c>
      <c r="BS83" s="123">
        <v>94.73684210526316</v>
      </c>
      <c r="BT83" s="119">
        <v>38</v>
      </c>
      <c r="BU83" s="2"/>
      <c r="BV83" s="3"/>
      <c r="BW83" s="3"/>
      <c r="BX83" s="3"/>
      <c r="BY83" s="3"/>
    </row>
    <row r="84" spans="1:77" ht="41.45" customHeight="1">
      <c r="A84" s="64" t="s">
        <v>276</v>
      </c>
      <c r="C84" s="65"/>
      <c r="D84" s="65" t="s">
        <v>64</v>
      </c>
      <c r="E84" s="66">
        <v>165.3770953896922</v>
      </c>
      <c r="F84" s="68">
        <v>99.99655402676652</v>
      </c>
      <c r="G84" s="102" t="s">
        <v>441</v>
      </c>
      <c r="H84" s="65"/>
      <c r="I84" s="69" t="s">
        <v>276</v>
      </c>
      <c r="J84" s="70"/>
      <c r="K84" s="70"/>
      <c r="L84" s="69" t="s">
        <v>1360</v>
      </c>
      <c r="M84" s="73">
        <v>2.148428012945921</v>
      </c>
      <c r="N84" s="74">
        <v>1710.6031494140625</v>
      </c>
      <c r="O84" s="74">
        <v>2159.4736328125</v>
      </c>
      <c r="P84" s="75"/>
      <c r="Q84" s="76"/>
      <c r="R84" s="76"/>
      <c r="S84" s="88"/>
      <c r="T84" s="48">
        <v>15</v>
      </c>
      <c r="U84" s="48">
        <v>1</v>
      </c>
      <c r="V84" s="49">
        <v>182</v>
      </c>
      <c r="W84" s="49">
        <v>0.071429</v>
      </c>
      <c r="X84" s="49">
        <v>4E-06</v>
      </c>
      <c r="Y84" s="49">
        <v>7.193269</v>
      </c>
      <c r="Z84" s="49">
        <v>0</v>
      </c>
      <c r="AA84" s="49">
        <v>0</v>
      </c>
      <c r="AB84" s="71">
        <v>84</v>
      </c>
      <c r="AC84" s="71"/>
      <c r="AD84" s="72"/>
      <c r="AE84" s="78" t="s">
        <v>804</v>
      </c>
      <c r="AF84" s="78">
        <v>570</v>
      </c>
      <c r="AG84" s="78">
        <v>8279</v>
      </c>
      <c r="AH84" s="78">
        <v>27729</v>
      </c>
      <c r="AI84" s="78">
        <v>32945</v>
      </c>
      <c r="AJ84" s="78"/>
      <c r="AK84" s="78"/>
      <c r="AL84" s="78"/>
      <c r="AM84" s="78"/>
      <c r="AN84" s="78"/>
      <c r="AO84" s="80">
        <v>43165.89716435185</v>
      </c>
      <c r="AP84" s="83" t="s">
        <v>1096</v>
      </c>
      <c r="AQ84" s="78" t="b">
        <v>1</v>
      </c>
      <c r="AR84" s="78" t="b">
        <v>0</v>
      </c>
      <c r="AS84" s="78" t="b">
        <v>0</v>
      </c>
      <c r="AT84" s="78"/>
      <c r="AU84" s="78">
        <v>30</v>
      </c>
      <c r="AV84" s="78"/>
      <c r="AW84" s="78" t="b">
        <v>0</v>
      </c>
      <c r="AX84" s="78" t="s">
        <v>1171</v>
      </c>
      <c r="AY84" s="83" t="s">
        <v>1253</v>
      </c>
      <c r="AZ84" s="78" t="s">
        <v>66</v>
      </c>
      <c r="BA84" s="78" t="str">
        <f>REPLACE(INDEX(GroupVertices[Group],MATCH(Vertices[[#This Row],[Vertex]],GroupVertices[Vertex],0)),1,1,"")</f>
        <v>2</v>
      </c>
      <c r="BB84" s="48" t="s">
        <v>366</v>
      </c>
      <c r="BC84" s="48" t="s">
        <v>366</v>
      </c>
      <c r="BD84" s="48" t="s">
        <v>374</v>
      </c>
      <c r="BE84" s="48" t="s">
        <v>374</v>
      </c>
      <c r="BF84" s="48"/>
      <c r="BG84" s="48"/>
      <c r="BH84" s="119" t="s">
        <v>1710</v>
      </c>
      <c r="BI84" s="119" t="s">
        <v>1710</v>
      </c>
      <c r="BJ84" s="119" t="s">
        <v>1743</v>
      </c>
      <c r="BK84" s="119" t="s">
        <v>1743</v>
      </c>
      <c r="BL84" s="119">
        <v>2</v>
      </c>
      <c r="BM84" s="123">
        <v>5.2631578947368425</v>
      </c>
      <c r="BN84" s="119">
        <v>0</v>
      </c>
      <c r="BO84" s="123">
        <v>0</v>
      </c>
      <c r="BP84" s="119">
        <v>0</v>
      </c>
      <c r="BQ84" s="123">
        <v>0</v>
      </c>
      <c r="BR84" s="119">
        <v>36</v>
      </c>
      <c r="BS84" s="123">
        <v>94.73684210526316</v>
      </c>
      <c r="BT84" s="119">
        <v>38</v>
      </c>
      <c r="BU84" s="2"/>
      <c r="BV84" s="3"/>
      <c r="BW84" s="3"/>
      <c r="BX84" s="3"/>
      <c r="BY84" s="3"/>
    </row>
    <row r="85" spans="1:77" ht="41.45" customHeight="1">
      <c r="A85" s="64" t="s">
        <v>260</v>
      </c>
      <c r="C85" s="65"/>
      <c r="D85" s="65" t="s">
        <v>64</v>
      </c>
      <c r="E85" s="66">
        <v>162.03387298094796</v>
      </c>
      <c r="F85" s="68">
        <v>99.99996543615971</v>
      </c>
      <c r="G85" s="102" t="s">
        <v>425</v>
      </c>
      <c r="H85" s="65"/>
      <c r="I85" s="69" t="s">
        <v>260</v>
      </c>
      <c r="J85" s="70"/>
      <c r="K85" s="70"/>
      <c r="L85" s="69" t="s">
        <v>1361</v>
      </c>
      <c r="M85" s="73">
        <v>1.0115189758398202</v>
      </c>
      <c r="N85" s="74">
        <v>1605.9490966796875</v>
      </c>
      <c r="O85" s="74">
        <v>3270.131103515625</v>
      </c>
      <c r="P85" s="75"/>
      <c r="Q85" s="76"/>
      <c r="R85" s="76"/>
      <c r="S85" s="88"/>
      <c r="T85" s="48">
        <v>0</v>
      </c>
      <c r="U85" s="48">
        <v>1</v>
      </c>
      <c r="V85" s="49">
        <v>0</v>
      </c>
      <c r="W85" s="49">
        <v>0.037037</v>
      </c>
      <c r="X85" s="49">
        <v>1E-06</v>
      </c>
      <c r="Y85" s="49">
        <v>0.557618</v>
      </c>
      <c r="Z85" s="49">
        <v>0</v>
      </c>
      <c r="AA85" s="49">
        <v>0</v>
      </c>
      <c r="AB85" s="71">
        <v>85</v>
      </c>
      <c r="AC85" s="71"/>
      <c r="AD85" s="72"/>
      <c r="AE85" s="78" t="s">
        <v>805</v>
      </c>
      <c r="AF85" s="78">
        <v>218</v>
      </c>
      <c r="AG85" s="78">
        <v>87</v>
      </c>
      <c r="AH85" s="78">
        <v>9412</v>
      </c>
      <c r="AI85" s="78">
        <v>33832</v>
      </c>
      <c r="AJ85" s="78"/>
      <c r="AK85" s="78" t="s">
        <v>898</v>
      </c>
      <c r="AL85" s="78"/>
      <c r="AM85" s="78"/>
      <c r="AN85" s="78"/>
      <c r="AO85" s="80">
        <v>43261.497928240744</v>
      </c>
      <c r="AP85" s="83" t="s">
        <v>1097</v>
      </c>
      <c r="AQ85" s="78" t="b">
        <v>1</v>
      </c>
      <c r="AR85" s="78" t="b">
        <v>0</v>
      </c>
      <c r="AS85" s="78" t="b">
        <v>0</v>
      </c>
      <c r="AT85" s="78"/>
      <c r="AU85" s="78">
        <v>1</v>
      </c>
      <c r="AV85" s="78"/>
      <c r="AW85" s="78" t="b">
        <v>0</v>
      </c>
      <c r="AX85" s="78" t="s">
        <v>1171</v>
      </c>
      <c r="AY85" s="83" t="s">
        <v>1254</v>
      </c>
      <c r="AZ85" s="78" t="s">
        <v>66</v>
      </c>
      <c r="BA85" s="78" t="str">
        <f>REPLACE(INDEX(GroupVertices[Group],MATCH(Vertices[[#This Row],[Vertex]],GroupVertices[Vertex],0)),1,1,"")</f>
        <v>2</v>
      </c>
      <c r="BB85" s="48"/>
      <c r="BC85" s="48"/>
      <c r="BD85" s="48"/>
      <c r="BE85" s="48"/>
      <c r="BF85" s="48"/>
      <c r="BG85" s="48"/>
      <c r="BH85" s="119" t="s">
        <v>1710</v>
      </c>
      <c r="BI85" s="119" t="s">
        <v>1710</v>
      </c>
      <c r="BJ85" s="119" t="s">
        <v>1743</v>
      </c>
      <c r="BK85" s="119" t="s">
        <v>1743</v>
      </c>
      <c r="BL85" s="119">
        <v>2</v>
      </c>
      <c r="BM85" s="123">
        <v>5.2631578947368425</v>
      </c>
      <c r="BN85" s="119">
        <v>0</v>
      </c>
      <c r="BO85" s="123">
        <v>0</v>
      </c>
      <c r="BP85" s="119">
        <v>0</v>
      </c>
      <c r="BQ85" s="123">
        <v>0</v>
      </c>
      <c r="BR85" s="119">
        <v>36</v>
      </c>
      <c r="BS85" s="123">
        <v>94.73684210526316</v>
      </c>
      <c r="BT85" s="119">
        <v>38</v>
      </c>
      <c r="BU85" s="2"/>
      <c r="BV85" s="3"/>
      <c r="BW85" s="3"/>
      <c r="BX85" s="3"/>
      <c r="BY85" s="3"/>
    </row>
    <row r="86" spans="1:77" ht="41.45" customHeight="1">
      <c r="A86" s="64" t="s">
        <v>261</v>
      </c>
      <c r="C86" s="65"/>
      <c r="D86" s="65" t="s">
        <v>64</v>
      </c>
      <c r="E86" s="66">
        <v>162.34607575715518</v>
      </c>
      <c r="F86" s="68">
        <v>99.99964686582453</v>
      </c>
      <c r="G86" s="102" t="s">
        <v>426</v>
      </c>
      <c r="H86" s="65"/>
      <c r="I86" s="69" t="s">
        <v>261</v>
      </c>
      <c r="J86" s="70"/>
      <c r="K86" s="70"/>
      <c r="L86" s="69" t="s">
        <v>1362</v>
      </c>
      <c r="M86" s="73">
        <v>1.1176878495441862</v>
      </c>
      <c r="N86" s="74">
        <v>1020.333251953125</v>
      </c>
      <c r="O86" s="74">
        <v>1391.244873046875</v>
      </c>
      <c r="P86" s="75"/>
      <c r="Q86" s="76"/>
      <c r="R86" s="76"/>
      <c r="S86" s="88"/>
      <c r="T86" s="48">
        <v>0</v>
      </c>
      <c r="U86" s="48">
        <v>1</v>
      </c>
      <c r="V86" s="49">
        <v>0</v>
      </c>
      <c r="W86" s="49">
        <v>0.037037</v>
      </c>
      <c r="X86" s="49">
        <v>1E-06</v>
      </c>
      <c r="Y86" s="49">
        <v>0.557618</v>
      </c>
      <c r="Z86" s="49">
        <v>0</v>
      </c>
      <c r="AA86" s="49">
        <v>0</v>
      </c>
      <c r="AB86" s="71">
        <v>86</v>
      </c>
      <c r="AC86" s="71"/>
      <c r="AD86" s="72"/>
      <c r="AE86" s="78" t="s">
        <v>806</v>
      </c>
      <c r="AF86" s="78">
        <v>1909</v>
      </c>
      <c r="AG86" s="78">
        <v>852</v>
      </c>
      <c r="AH86" s="78">
        <v>55518</v>
      </c>
      <c r="AI86" s="78">
        <v>49994</v>
      </c>
      <c r="AJ86" s="78"/>
      <c r="AK86" s="78" t="s">
        <v>899</v>
      </c>
      <c r="AL86" s="78" t="s">
        <v>971</v>
      </c>
      <c r="AM86" s="78"/>
      <c r="AN86" s="78"/>
      <c r="AO86" s="80">
        <v>39971.59783564815</v>
      </c>
      <c r="AP86" s="83" t="s">
        <v>1098</v>
      </c>
      <c r="AQ86" s="78" t="b">
        <v>0</v>
      </c>
      <c r="AR86" s="78" t="b">
        <v>0</v>
      </c>
      <c r="AS86" s="78" t="b">
        <v>1</v>
      </c>
      <c r="AT86" s="78"/>
      <c r="AU86" s="78">
        <v>10</v>
      </c>
      <c r="AV86" s="83" t="s">
        <v>1122</v>
      </c>
      <c r="AW86" s="78" t="b">
        <v>0</v>
      </c>
      <c r="AX86" s="78" t="s">
        <v>1171</v>
      </c>
      <c r="AY86" s="83" t="s">
        <v>1255</v>
      </c>
      <c r="AZ86" s="78" t="s">
        <v>66</v>
      </c>
      <c r="BA86" s="78" t="str">
        <f>REPLACE(INDEX(GroupVertices[Group],MATCH(Vertices[[#This Row],[Vertex]],GroupVertices[Vertex],0)),1,1,"")</f>
        <v>2</v>
      </c>
      <c r="BB86" s="48"/>
      <c r="BC86" s="48"/>
      <c r="BD86" s="48"/>
      <c r="BE86" s="48"/>
      <c r="BF86" s="48"/>
      <c r="BG86" s="48"/>
      <c r="BH86" s="119" t="s">
        <v>1710</v>
      </c>
      <c r="BI86" s="119" t="s">
        <v>1710</v>
      </c>
      <c r="BJ86" s="119" t="s">
        <v>1743</v>
      </c>
      <c r="BK86" s="119" t="s">
        <v>1743</v>
      </c>
      <c r="BL86" s="119">
        <v>2</v>
      </c>
      <c r="BM86" s="123">
        <v>5.2631578947368425</v>
      </c>
      <c r="BN86" s="119">
        <v>0</v>
      </c>
      <c r="BO86" s="123">
        <v>0</v>
      </c>
      <c r="BP86" s="119">
        <v>0</v>
      </c>
      <c r="BQ86" s="123">
        <v>0</v>
      </c>
      <c r="BR86" s="119">
        <v>36</v>
      </c>
      <c r="BS86" s="123">
        <v>94.73684210526316</v>
      </c>
      <c r="BT86" s="119">
        <v>38</v>
      </c>
      <c r="BU86" s="2"/>
      <c r="BV86" s="3"/>
      <c r="BW86" s="3"/>
      <c r="BX86" s="3"/>
      <c r="BY86" s="3"/>
    </row>
    <row r="87" spans="1:77" ht="41.45" customHeight="1">
      <c r="A87" s="64" t="s">
        <v>262</v>
      </c>
      <c r="C87" s="65"/>
      <c r="D87" s="65" t="s">
        <v>64</v>
      </c>
      <c r="E87" s="66">
        <v>162.1342675991793</v>
      </c>
      <c r="F87" s="68">
        <v>99.99986299393429</v>
      </c>
      <c r="G87" s="102" t="s">
        <v>427</v>
      </c>
      <c r="H87" s="65"/>
      <c r="I87" s="69" t="s">
        <v>262</v>
      </c>
      <c r="J87" s="70"/>
      <c r="K87" s="70"/>
      <c r="L87" s="69" t="s">
        <v>1363</v>
      </c>
      <c r="M87" s="73">
        <v>1.0456595548349497</v>
      </c>
      <c r="N87" s="74">
        <v>194.9122772216797</v>
      </c>
      <c r="O87" s="74">
        <v>2402.55859375</v>
      </c>
      <c r="P87" s="75"/>
      <c r="Q87" s="76"/>
      <c r="R87" s="76"/>
      <c r="S87" s="88"/>
      <c r="T87" s="48">
        <v>0</v>
      </c>
      <c r="U87" s="48">
        <v>1</v>
      </c>
      <c r="V87" s="49">
        <v>0</v>
      </c>
      <c r="W87" s="49">
        <v>0.037037</v>
      </c>
      <c r="X87" s="49">
        <v>1E-06</v>
      </c>
      <c r="Y87" s="49">
        <v>0.557618</v>
      </c>
      <c r="Z87" s="49">
        <v>0</v>
      </c>
      <c r="AA87" s="49">
        <v>0</v>
      </c>
      <c r="AB87" s="71">
        <v>87</v>
      </c>
      <c r="AC87" s="71"/>
      <c r="AD87" s="72"/>
      <c r="AE87" s="78" t="s">
        <v>807</v>
      </c>
      <c r="AF87" s="78">
        <v>484</v>
      </c>
      <c r="AG87" s="78">
        <v>333</v>
      </c>
      <c r="AH87" s="78">
        <v>50438</v>
      </c>
      <c r="AI87" s="78">
        <v>7571</v>
      </c>
      <c r="AJ87" s="78"/>
      <c r="AK87" s="78" t="s">
        <v>900</v>
      </c>
      <c r="AL87" s="78"/>
      <c r="AM87" s="78"/>
      <c r="AN87" s="78"/>
      <c r="AO87" s="80">
        <v>42077.626122685186</v>
      </c>
      <c r="AP87" s="83" t="s">
        <v>1099</v>
      </c>
      <c r="AQ87" s="78" t="b">
        <v>1</v>
      </c>
      <c r="AR87" s="78" t="b">
        <v>0</v>
      </c>
      <c r="AS87" s="78" t="b">
        <v>0</v>
      </c>
      <c r="AT87" s="78"/>
      <c r="AU87" s="78">
        <v>7</v>
      </c>
      <c r="AV87" s="83" t="s">
        <v>1117</v>
      </c>
      <c r="AW87" s="78" t="b">
        <v>0</v>
      </c>
      <c r="AX87" s="78" t="s">
        <v>1171</v>
      </c>
      <c r="AY87" s="83" t="s">
        <v>1256</v>
      </c>
      <c r="AZ87" s="78" t="s">
        <v>66</v>
      </c>
      <c r="BA87" s="78" t="str">
        <f>REPLACE(INDEX(GroupVertices[Group],MATCH(Vertices[[#This Row],[Vertex]],GroupVertices[Vertex],0)),1,1,"")</f>
        <v>2</v>
      </c>
      <c r="BB87" s="48"/>
      <c r="BC87" s="48"/>
      <c r="BD87" s="48"/>
      <c r="BE87" s="48"/>
      <c r="BF87" s="48"/>
      <c r="BG87" s="48"/>
      <c r="BH87" s="119" t="s">
        <v>1710</v>
      </c>
      <c r="BI87" s="119" t="s">
        <v>1710</v>
      </c>
      <c r="BJ87" s="119" t="s">
        <v>1743</v>
      </c>
      <c r="BK87" s="119" t="s">
        <v>1743</v>
      </c>
      <c r="BL87" s="119">
        <v>2</v>
      </c>
      <c r="BM87" s="123">
        <v>5.2631578947368425</v>
      </c>
      <c r="BN87" s="119">
        <v>0</v>
      </c>
      <c r="BO87" s="123">
        <v>0</v>
      </c>
      <c r="BP87" s="119">
        <v>0</v>
      </c>
      <c r="BQ87" s="123">
        <v>0</v>
      </c>
      <c r="BR87" s="119">
        <v>36</v>
      </c>
      <c r="BS87" s="123">
        <v>94.73684210526316</v>
      </c>
      <c r="BT87" s="119">
        <v>38</v>
      </c>
      <c r="BU87" s="2"/>
      <c r="BV87" s="3"/>
      <c r="BW87" s="3"/>
      <c r="BX87" s="3"/>
      <c r="BY87" s="3"/>
    </row>
    <row r="88" spans="1:77" ht="41.45" customHeight="1">
      <c r="A88" s="64" t="s">
        <v>263</v>
      </c>
      <c r="C88" s="65"/>
      <c r="D88" s="65" t="s">
        <v>64</v>
      </c>
      <c r="E88" s="66">
        <v>162.1444703042841</v>
      </c>
      <c r="F88" s="68">
        <v>99.99985258313902</v>
      </c>
      <c r="G88" s="102" t="s">
        <v>428</v>
      </c>
      <c r="H88" s="65"/>
      <c r="I88" s="69" t="s">
        <v>263</v>
      </c>
      <c r="J88" s="70"/>
      <c r="K88" s="70"/>
      <c r="L88" s="69" t="s">
        <v>1364</v>
      </c>
      <c r="M88" s="73">
        <v>1.04912912587104</v>
      </c>
      <c r="N88" s="74">
        <v>2686.8603515625</v>
      </c>
      <c r="O88" s="74">
        <v>1986.5904541015625</v>
      </c>
      <c r="P88" s="75"/>
      <c r="Q88" s="76"/>
      <c r="R88" s="76"/>
      <c r="S88" s="88"/>
      <c r="T88" s="48">
        <v>0</v>
      </c>
      <c r="U88" s="48">
        <v>1</v>
      </c>
      <c r="V88" s="49">
        <v>0</v>
      </c>
      <c r="W88" s="49">
        <v>0.037037</v>
      </c>
      <c r="X88" s="49">
        <v>1E-06</v>
      </c>
      <c r="Y88" s="49">
        <v>0.557618</v>
      </c>
      <c r="Z88" s="49">
        <v>0</v>
      </c>
      <c r="AA88" s="49">
        <v>0</v>
      </c>
      <c r="AB88" s="71">
        <v>88</v>
      </c>
      <c r="AC88" s="71"/>
      <c r="AD88" s="72"/>
      <c r="AE88" s="78" t="s">
        <v>808</v>
      </c>
      <c r="AF88" s="78">
        <v>277</v>
      </c>
      <c r="AG88" s="78">
        <v>358</v>
      </c>
      <c r="AH88" s="78">
        <v>72522</v>
      </c>
      <c r="AI88" s="78">
        <v>20304</v>
      </c>
      <c r="AJ88" s="78"/>
      <c r="AK88" s="78" t="s">
        <v>901</v>
      </c>
      <c r="AL88" s="78" t="s">
        <v>972</v>
      </c>
      <c r="AM88" s="78"/>
      <c r="AN88" s="78"/>
      <c r="AO88" s="80">
        <v>39945.439050925925</v>
      </c>
      <c r="AP88" s="83" t="s">
        <v>1100</v>
      </c>
      <c r="AQ88" s="78" t="b">
        <v>0</v>
      </c>
      <c r="AR88" s="78" t="b">
        <v>0</v>
      </c>
      <c r="AS88" s="78" t="b">
        <v>1</v>
      </c>
      <c r="AT88" s="78"/>
      <c r="AU88" s="78">
        <v>34</v>
      </c>
      <c r="AV88" s="83" t="s">
        <v>1119</v>
      </c>
      <c r="AW88" s="78" t="b">
        <v>0</v>
      </c>
      <c r="AX88" s="78" t="s">
        <v>1171</v>
      </c>
      <c r="AY88" s="83" t="s">
        <v>1257</v>
      </c>
      <c r="AZ88" s="78" t="s">
        <v>66</v>
      </c>
      <c r="BA88" s="78" t="str">
        <f>REPLACE(INDEX(GroupVertices[Group],MATCH(Vertices[[#This Row],[Vertex]],GroupVertices[Vertex],0)),1,1,"")</f>
        <v>2</v>
      </c>
      <c r="BB88" s="48"/>
      <c r="BC88" s="48"/>
      <c r="BD88" s="48"/>
      <c r="BE88" s="48"/>
      <c r="BF88" s="48"/>
      <c r="BG88" s="48"/>
      <c r="BH88" s="119" t="s">
        <v>1710</v>
      </c>
      <c r="BI88" s="119" t="s">
        <v>1710</v>
      </c>
      <c r="BJ88" s="119" t="s">
        <v>1743</v>
      </c>
      <c r="BK88" s="119" t="s">
        <v>1743</v>
      </c>
      <c r="BL88" s="119">
        <v>2</v>
      </c>
      <c r="BM88" s="123">
        <v>5.2631578947368425</v>
      </c>
      <c r="BN88" s="119">
        <v>0</v>
      </c>
      <c r="BO88" s="123">
        <v>0</v>
      </c>
      <c r="BP88" s="119">
        <v>0</v>
      </c>
      <c r="BQ88" s="123">
        <v>0</v>
      </c>
      <c r="BR88" s="119">
        <v>36</v>
      </c>
      <c r="BS88" s="123">
        <v>94.73684210526316</v>
      </c>
      <c r="BT88" s="119">
        <v>38</v>
      </c>
      <c r="BU88" s="2"/>
      <c r="BV88" s="3"/>
      <c r="BW88" s="3"/>
      <c r="BX88" s="3"/>
      <c r="BY88" s="3"/>
    </row>
    <row r="89" spans="1:77" ht="41.45" customHeight="1">
      <c r="A89" s="64" t="s">
        <v>264</v>
      </c>
      <c r="C89" s="65"/>
      <c r="D89" s="65" t="s">
        <v>64</v>
      </c>
      <c r="E89" s="66">
        <v>162.0440756860528</v>
      </c>
      <c r="F89" s="68">
        <v>99.99995502536444</v>
      </c>
      <c r="G89" s="102" t="s">
        <v>429</v>
      </c>
      <c r="H89" s="65"/>
      <c r="I89" s="69" t="s">
        <v>264</v>
      </c>
      <c r="J89" s="70"/>
      <c r="K89" s="70"/>
      <c r="L89" s="69" t="s">
        <v>1365</v>
      </c>
      <c r="M89" s="73">
        <v>1.0149885468759106</v>
      </c>
      <c r="N89" s="74">
        <v>958.6517944335938</v>
      </c>
      <c r="O89" s="74">
        <v>445.5163879394531</v>
      </c>
      <c r="P89" s="75"/>
      <c r="Q89" s="76"/>
      <c r="R89" s="76"/>
      <c r="S89" s="88"/>
      <c r="T89" s="48">
        <v>0</v>
      </c>
      <c r="U89" s="48">
        <v>1</v>
      </c>
      <c r="V89" s="49">
        <v>0</v>
      </c>
      <c r="W89" s="49">
        <v>0.037037</v>
      </c>
      <c r="X89" s="49">
        <v>1E-06</v>
      </c>
      <c r="Y89" s="49">
        <v>0.557618</v>
      </c>
      <c r="Z89" s="49">
        <v>0</v>
      </c>
      <c r="AA89" s="49">
        <v>0</v>
      </c>
      <c r="AB89" s="71">
        <v>89</v>
      </c>
      <c r="AC89" s="71"/>
      <c r="AD89" s="72"/>
      <c r="AE89" s="78" t="s">
        <v>809</v>
      </c>
      <c r="AF89" s="78">
        <v>135</v>
      </c>
      <c r="AG89" s="78">
        <v>112</v>
      </c>
      <c r="AH89" s="78">
        <v>46755</v>
      </c>
      <c r="AI89" s="78">
        <v>215</v>
      </c>
      <c r="AJ89" s="78"/>
      <c r="AK89" s="78" t="s">
        <v>902</v>
      </c>
      <c r="AL89" s="78"/>
      <c r="AM89" s="78"/>
      <c r="AN89" s="78"/>
      <c r="AO89" s="80">
        <v>43291.016018518516</v>
      </c>
      <c r="AP89" s="83" t="s">
        <v>1101</v>
      </c>
      <c r="AQ89" s="78" t="b">
        <v>1</v>
      </c>
      <c r="AR89" s="78" t="b">
        <v>0</v>
      </c>
      <c r="AS89" s="78" t="b">
        <v>1</v>
      </c>
      <c r="AT89" s="78"/>
      <c r="AU89" s="78">
        <v>0</v>
      </c>
      <c r="AV89" s="78"/>
      <c r="AW89" s="78" t="b">
        <v>0</v>
      </c>
      <c r="AX89" s="78" t="s">
        <v>1171</v>
      </c>
      <c r="AY89" s="83" t="s">
        <v>1258</v>
      </c>
      <c r="AZ89" s="78" t="s">
        <v>66</v>
      </c>
      <c r="BA89" s="78" t="str">
        <f>REPLACE(INDEX(GroupVertices[Group],MATCH(Vertices[[#This Row],[Vertex]],GroupVertices[Vertex],0)),1,1,"")</f>
        <v>2</v>
      </c>
      <c r="BB89" s="48"/>
      <c r="BC89" s="48"/>
      <c r="BD89" s="48"/>
      <c r="BE89" s="48"/>
      <c r="BF89" s="48"/>
      <c r="BG89" s="48"/>
      <c r="BH89" s="119" t="s">
        <v>1710</v>
      </c>
      <c r="BI89" s="119" t="s">
        <v>1710</v>
      </c>
      <c r="BJ89" s="119" t="s">
        <v>1743</v>
      </c>
      <c r="BK89" s="119" t="s">
        <v>1743</v>
      </c>
      <c r="BL89" s="119">
        <v>2</v>
      </c>
      <c r="BM89" s="123">
        <v>5.2631578947368425</v>
      </c>
      <c r="BN89" s="119">
        <v>0</v>
      </c>
      <c r="BO89" s="123">
        <v>0</v>
      </c>
      <c r="BP89" s="119">
        <v>0</v>
      </c>
      <c r="BQ89" s="123">
        <v>0</v>
      </c>
      <c r="BR89" s="119">
        <v>36</v>
      </c>
      <c r="BS89" s="123">
        <v>94.73684210526316</v>
      </c>
      <c r="BT89" s="119">
        <v>38</v>
      </c>
      <c r="BU89" s="2"/>
      <c r="BV89" s="3"/>
      <c r="BW89" s="3"/>
      <c r="BX89" s="3"/>
      <c r="BY89" s="3"/>
    </row>
    <row r="90" spans="1:77" ht="41.45" customHeight="1">
      <c r="A90" s="64" t="s">
        <v>265</v>
      </c>
      <c r="C90" s="65"/>
      <c r="D90" s="65" t="s">
        <v>64</v>
      </c>
      <c r="E90" s="66">
        <v>162.042443253236</v>
      </c>
      <c r="F90" s="68">
        <v>99.99995669109168</v>
      </c>
      <c r="G90" s="102" t="s">
        <v>430</v>
      </c>
      <c r="H90" s="65"/>
      <c r="I90" s="69" t="s">
        <v>265</v>
      </c>
      <c r="J90" s="70"/>
      <c r="K90" s="70"/>
      <c r="L90" s="69" t="s">
        <v>1366</v>
      </c>
      <c r="M90" s="73">
        <v>1.014433415510136</v>
      </c>
      <c r="N90" s="74">
        <v>3156.5439453125</v>
      </c>
      <c r="O90" s="74">
        <v>1256.82373046875</v>
      </c>
      <c r="P90" s="75"/>
      <c r="Q90" s="76"/>
      <c r="R90" s="76"/>
      <c r="S90" s="88"/>
      <c r="T90" s="48">
        <v>0</v>
      </c>
      <c r="U90" s="48">
        <v>1</v>
      </c>
      <c r="V90" s="49">
        <v>0</v>
      </c>
      <c r="W90" s="49">
        <v>0.037037</v>
      </c>
      <c r="X90" s="49">
        <v>1E-06</v>
      </c>
      <c r="Y90" s="49">
        <v>0.557618</v>
      </c>
      <c r="Z90" s="49">
        <v>0</v>
      </c>
      <c r="AA90" s="49">
        <v>0</v>
      </c>
      <c r="AB90" s="71">
        <v>90</v>
      </c>
      <c r="AC90" s="71"/>
      <c r="AD90" s="72"/>
      <c r="AE90" s="78" t="s">
        <v>810</v>
      </c>
      <c r="AF90" s="78">
        <v>614</v>
      </c>
      <c r="AG90" s="78">
        <v>108</v>
      </c>
      <c r="AH90" s="78">
        <v>2237</v>
      </c>
      <c r="AI90" s="78">
        <v>88658</v>
      </c>
      <c r="AJ90" s="78"/>
      <c r="AK90" s="78"/>
      <c r="AL90" s="78" t="s">
        <v>973</v>
      </c>
      <c r="AM90" s="78"/>
      <c r="AN90" s="78"/>
      <c r="AO90" s="80">
        <v>41977.87648148148</v>
      </c>
      <c r="AP90" s="78"/>
      <c r="AQ90" s="78" t="b">
        <v>1</v>
      </c>
      <c r="AR90" s="78" t="b">
        <v>0</v>
      </c>
      <c r="AS90" s="78" t="b">
        <v>0</v>
      </c>
      <c r="AT90" s="78"/>
      <c r="AU90" s="78">
        <v>0</v>
      </c>
      <c r="AV90" s="83" t="s">
        <v>1117</v>
      </c>
      <c r="AW90" s="78" t="b">
        <v>0</v>
      </c>
      <c r="AX90" s="78" t="s">
        <v>1171</v>
      </c>
      <c r="AY90" s="83" t="s">
        <v>1259</v>
      </c>
      <c r="AZ90" s="78" t="s">
        <v>66</v>
      </c>
      <c r="BA90" s="78" t="str">
        <f>REPLACE(INDEX(GroupVertices[Group],MATCH(Vertices[[#This Row],[Vertex]],GroupVertices[Vertex],0)),1,1,"")</f>
        <v>2</v>
      </c>
      <c r="BB90" s="48"/>
      <c r="BC90" s="48"/>
      <c r="BD90" s="48"/>
      <c r="BE90" s="48"/>
      <c r="BF90" s="48"/>
      <c r="BG90" s="48"/>
      <c r="BH90" s="119" t="s">
        <v>1710</v>
      </c>
      <c r="BI90" s="119" t="s">
        <v>1710</v>
      </c>
      <c r="BJ90" s="119" t="s">
        <v>1743</v>
      </c>
      <c r="BK90" s="119" t="s">
        <v>1743</v>
      </c>
      <c r="BL90" s="119">
        <v>2</v>
      </c>
      <c r="BM90" s="123">
        <v>5.2631578947368425</v>
      </c>
      <c r="BN90" s="119">
        <v>0</v>
      </c>
      <c r="BO90" s="123">
        <v>0</v>
      </c>
      <c r="BP90" s="119">
        <v>0</v>
      </c>
      <c r="BQ90" s="123">
        <v>0</v>
      </c>
      <c r="BR90" s="119">
        <v>36</v>
      </c>
      <c r="BS90" s="123">
        <v>94.73684210526316</v>
      </c>
      <c r="BT90" s="119">
        <v>38</v>
      </c>
      <c r="BU90" s="2"/>
      <c r="BV90" s="3"/>
      <c r="BW90" s="3"/>
      <c r="BX90" s="3"/>
      <c r="BY90" s="3"/>
    </row>
    <row r="91" spans="1:77" ht="41.45" customHeight="1">
      <c r="A91" s="64" t="s">
        <v>266</v>
      </c>
      <c r="C91" s="65"/>
      <c r="D91" s="65" t="s">
        <v>64</v>
      </c>
      <c r="E91" s="66">
        <v>162.021221626618</v>
      </c>
      <c r="F91" s="68">
        <v>99.99997834554584</v>
      </c>
      <c r="G91" s="102" t="s">
        <v>431</v>
      </c>
      <c r="H91" s="65"/>
      <c r="I91" s="69" t="s">
        <v>266</v>
      </c>
      <c r="J91" s="70"/>
      <c r="K91" s="70"/>
      <c r="L91" s="69" t="s">
        <v>1367</v>
      </c>
      <c r="M91" s="73">
        <v>1.007216707755068</v>
      </c>
      <c r="N91" s="74">
        <v>2826.63330078125</v>
      </c>
      <c r="O91" s="74">
        <v>3431.367919921875</v>
      </c>
      <c r="P91" s="75"/>
      <c r="Q91" s="76"/>
      <c r="R91" s="76"/>
      <c r="S91" s="88"/>
      <c r="T91" s="48">
        <v>0</v>
      </c>
      <c r="U91" s="48">
        <v>1</v>
      </c>
      <c r="V91" s="49">
        <v>0</v>
      </c>
      <c r="W91" s="49">
        <v>0.037037</v>
      </c>
      <c r="X91" s="49">
        <v>1E-06</v>
      </c>
      <c r="Y91" s="49">
        <v>0.557618</v>
      </c>
      <c r="Z91" s="49">
        <v>0</v>
      </c>
      <c r="AA91" s="49">
        <v>0</v>
      </c>
      <c r="AB91" s="71">
        <v>91</v>
      </c>
      <c r="AC91" s="71"/>
      <c r="AD91" s="72"/>
      <c r="AE91" s="78" t="s">
        <v>811</v>
      </c>
      <c r="AF91" s="78">
        <v>620</v>
      </c>
      <c r="AG91" s="78">
        <v>56</v>
      </c>
      <c r="AH91" s="78">
        <v>1762</v>
      </c>
      <c r="AI91" s="78">
        <v>9121</v>
      </c>
      <c r="AJ91" s="78"/>
      <c r="AK91" s="78" t="s">
        <v>903</v>
      </c>
      <c r="AL91" s="78" t="s">
        <v>974</v>
      </c>
      <c r="AM91" s="78"/>
      <c r="AN91" s="78"/>
      <c r="AO91" s="80">
        <v>43090.521585648145</v>
      </c>
      <c r="AP91" s="78"/>
      <c r="AQ91" s="78" t="b">
        <v>1</v>
      </c>
      <c r="AR91" s="78" t="b">
        <v>0</v>
      </c>
      <c r="AS91" s="78" t="b">
        <v>0</v>
      </c>
      <c r="AT91" s="78"/>
      <c r="AU91" s="78">
        <v>0</v>
      </c>
      <c r="AV91" s="78"/>
      <c r="AW91" s="78" t="b">
        <v>0</v>
      </c>
      <c r="AX91" s="78" t="s">
        <v>1171</v>
      </c>
      <c r="AY91" s="83" t="s">
        <v>1260</v>
      </c>
      <c r="AZ91" s="78" t="s">
        <v>66</v>
      </c>
      <c r="BA91" s="78" t="str">
        <f>REPLACE(INDEX(GroupVertices[Group],MATCH(Vertices[[#This Row],[Vertex]],GroupVertices[Vertex],0)),1,1,"")</f>
        <v>2</v>
      </c>
      <c r="BB91" s="48"/>
      <c r="BC91" s="48"/>
      <c r="BD91" s="48"/>
      <c r="BE91" s="48"/>
      <c r="BF91" s="48"/>
      <c r="BG91" s="48"/>
      <c r="BH91" s="119" t="s">
        <v>1710</v>
      </c>
      <c r="BI91" s="119" t="s">
        <v>1710</v>
      </c>
      <c r="BJ91" s="119" t="s">
        <v>1743</v>
      </c>
      <c r="BK91" s="119" t="s">
        <v>1743</v>
      </c>
      <c r="BL91" s="119">
        <v>2</v>
      </c>
      <c r="BM91" s="123">
        <v>5.2631578947368425</v>
      </c>
      <c r="BN91" s="119">
        <v>0</v>
      </c>
      <c r="BO91" s="123">
        <v>0</v>
      </c>
      <c r="BP91" s="119">
        <v>0</v>
      </c>
      <c r="BQ91" s="123">
        <v>0</v>
      </c>
      <c r="BR91" s="119">
        <v>36</v>
      </c>
      <c r="BS91" s="123">
        <v>94.73684210526316</v>
      </c>
      <c r="BT91" s="119">
        <v>38</v>
      </c>
      <c r="BU91" s="2"/>
      <c r="BV91" s="3"/>
      <c r="BW91" s="3"/>
      <c r="BX91" s="3"/>
      <c r="BY91" s="3"/>
    </row>
    <row r="92" spans="1:77" ht="41.45" customHeight="1">
      <c r="A92" s="64" t="s">
        <v>267</v>
      </c>
      <c r="C92" s="65"/>
      <c r="D92" s="65" t="s">
        <v>64</v>
      </c>
      <c r="E92" s="66">
        <v>162.1297784089332</v>
      </c>
      <c r="F92" s="68">
        <v>99.9998675746842</v>
      </c>
      <c r="G92" s="102" t="s">
        <v>432</v>
      </c>
      <c r="H92" s="65"/>
      <c r="I92" s="69" t="s">
        <v>267</v>
      </c>
      <c r="J92" s="70"/>
      <c r="K92" s="70"/>
      <c r="L92" s="69" t="s">
        <v>1368</v>
      </c>
      <c r="M92" s="73">
        <v>1.0441329435790698</v>
      </c>
      <c r="N92" s="74">
        <v>3300.5146484375</v>
      </c>
      <c r="O92" s="74">
        <v>2602.18115234375</v>
      </c>
      <c r="P92" s="75"/>
      <c r="Q92" s="76"/>
      <c r="R92" s="76"/>
      <c r="S92" s="88"/>
      <c r="T92" s="48">
        <v>0</v>
      </c>
      <c r="U92" s="48">
        <v>1</v>
      </c>
      <c r="V92" s="49">
        <v>0</v>
      </c>
      <c r="W92" s="49">
        <v>0.037037</v>
      </c>
      <c r="X92" s="49">
        <v>1E-06</v>
      </c>
      <c r="Y92" s="49">
        <v>0.557618</v>
      </c>
      <c r="Z92" s="49">
        <v>0</v>
      </c>
      <c r="AA92" s="49">
        <v>0</v>
      </c>
      <c r="AB92" s="71">
        <v>92</v>
      </c>
      <c r="AC92" s="71"/>
      <c r="AD92" s="72"/>
      <c r="AE92" s="78" t="s">
        <v>812</v>
      </c>
      <c r="AF92" s="78">
        <v>2171</v>
      </c>
      <c r="AG92" s="78">
        <v>322</v>
      </c>
      <c r="AH92" s="78">
        <v>1290</v>
      </c>
      <c r="AI92" s="78">
        <v>19077</v>
      </c>
      <c r="AJ92" s="78"/>
      <c r="AK92" s="78" t="s">
        <v>904</v>
      </c>
      <c r="AL92" s="78" t="s">
        <v>975</v>
      </c>
      <c r="AM92" s="78"/>
      <c r="AN92" s="78"/>
      <c r="AO92" s="80">
        <v>41075.182071759256</v>
      </c>
      <c r="AP92" s="83" t="s">
        <v>1102</v>
      </c>
      <c r="AQ92" s="78" t="b">
        <v>0</v>
      </c>
      <c r="AR92" s="78" t="b">
        <v>0</v>
      </c>
      <c r="AS92" s="78" t="b">
        <v>0</v>
      </c>
      <c r="AT92" s="78"/>
      <c r="AU92" s="78">
        <v>2</v>
      </c>
      <c r="AV92" s="83" t="s">
        <v>1117</v>
      </c>
      <c r="AW92" s="78" t="b">
        <v>0</v>
      </c>
      <c r="AX92" s="78" t="s">
        <v>1171</v>
      </c>
      <c r="AY92" s="83" t="s">
        <v>1261</v>
      </c>
      <c r="AZ92" s="78" t="s">
        <v>66</v>
      </c>
      <c r="BA92" s="78" t="str">
        <f>REPLACE(INDEX(GroupVertices[Group],MATCH(Vertices[[#This Row],[Vertex]],GroupVertices[Vertex],0)),1,1,"")</f>
        <v>2</v>
      </c>
      <c r="BB92" s="48"/>
      <c r="BC92" s="48"/>
      <c r="BD92" s="48"/>
      <c r="BE92" s="48"/>
      <c r="BF92" s="48"/>
      <c r="BG92" s="48"/>
      <c r="BH92" s="119" t="s">
        <v>1710</v>
      </c>
      <c r="BI92" s="119" t="s">
        <v>1710</v>
      </c>
      <c r="BJ92" s="119" t="s">
        <v>1743</v>
      </c>
      <c r="BK92" s="119" t="s">
        <v>1743</v>
      </c>
      <c r="BL92" s="119">
        <v>2</v>
      </c>
      <c r="BM92" s="123">
        <v>5.2631578947368425</v>
      </c>
      <c r="BN92" s="119">
        <v>0</v>
      </c>
      <c r="BO92" s="123">
        <v>0</v>
      </c>
      <c r="BP92" s="119">
        <v>0</v>
      </c>
      <c r="BQ92" s="123">
        <v>0</v>
      </c>
      <c r="BR92" s="119">
        <v>36</v>
      </c>
      <c r="BS92" s="123">
        <v>94.73684210526316</v>
      </c>
      <c r="BT92" s="119">
        <v>38</v>
      </c>
      <c r="BU92" s="2"/>
      <c r="BV92" s="3"/>
      <c r="BW92" s="3"/>
      <c r="BX92" s="3"/>
      <c r="BY92" s="3"/>
    </row>
    <row r="93" spans="1:77" ht="41.45" customHeight="1">
      <c r="A93" s="64" t="s">
        <v>268</v>
      </c>
      <c r="C93" s="65"/>
      <c r="D93" s="65" t="s">
        <v>64</v>
      </c>
      <c r="E93" s="66">
        <v>162.15671355040988</v>
      </c>
      <c r="F93" s="68">
        <v>99.99984009018469</v>
      </c>
      <c r="G93" s="102" t="s">
        <v>433</v>
      </c>
      <c r="H93" s="65"/>
      <c r="I93" s="69" t="s">
        <v>268</v>
      </c>
      <c r="J93" s="70"/>
      <c r="K93" s="70"/>
      <c r="L93" s="69" t="s">
        <v>1369</v>
      </c>
      <c r="M93" s="73">
        <v>1.0532926111143486</v>
      </c>
      <c r="N93" s="74">
        <v>6484.08203125</v>
      </c>
      <c r="O93" s="74">
        <v>3629.048828125</v>
      </c>
      <c r="P93" s="75"/>
      <c r="Q93" s="76"/>
      <c r="R93" s="76"/>
      <c r="S93" s="88"/>
      <c r="T93" s="48">
        <v>0</v>
      </c>
      <c r="U93" s="48">
        <v>3</v>
      </c>
      <c r="V93" s="49">
        <v>6</v>
      </c>
      <c r="W93" s="49">
        <v>0.333333</v>
      </c>
      <c r="X93" s="49">
        <v>0</v>
      </c>
      <c r="Y93" s="49">
        <v>1.918908</v>
      </c>
      <c r="Z93" s="49">
        <v>0</v>
      </c>
      <c r="AA93" s="49">
        <v>0</v>
      </c>
      <c r="AB93" s="71">
        <v>93</v>
      </c>
      <c r="AC93" s="71"/>
      <c r="AD93" s="72"/>
      <c r="AE93" s="78" t="s">
        <v>813</v>
      </c>
      <c r="AF93" s="78">
        <v>283</v>
      </c>
      <c r="AG93" s="78">
        <v>388</v>
      </c>
      <c r="AH93" s="78">
        <v>3991</v>
      </c>
      <c r="AI93" s="78">
        <v>38838</v>
      </c>
      <c r="AJ93" s="78"/>
      <c r="AK93" s="78" t="s">
        <v>905</v>
      </c>
      <c r="AL93" s="78" t="s">
        <v>976</v>
      </c>
      <c r="AM93" s="78"/>
      <c r="AN93" s="78"/>
      <c r="AO93" s="80">
        <v>43458.81133101852</v>
      </c>
      <c r="AP93" s="83" t="s">
        <v>1103</v>
      </c>
      <c r="AQ93" s="78" t="b">
        <v>1</v>
      </c>
      <c r="AR93" s="78" t="b">
        <v>0</v>
      </c>
      <c r="AS93" s="78" t="b">
        <v>0</v>
      </c>
      <c r="AT93" s="78"/>
      <c r="AU93" s="78">
        <v>0</v>
      </c>
      <c r="AV93" s="78"/>
      <c r="AW93" s="78" t="b">
        <v>0</v>
      </c>
      <c r="AX93" s="78" t="s">
        <v>1171</v>
      </c>
      <c r="AY93" s="83" t="s">
        <v>1262</v>
      </c>
      <c r="AZ93" s="78" t="s">
        <v>66</v>
      </c>
      <c r="BA93" s="78" t="str">
        <f>REPLACE(INDEX(GroupVertices[Group],MATCH(Vertices[[#This Row],[Vertex]],GroupVertices[Vertex],0)),1,1,"")</f>
        <v>9</v>
      </c>
      <c r="BB93" s="48"/>
      <c r="BC93" s="48"/>
      <c r="BD93" s="48"/>
      <c r="BE93" s="48"/>
      <c r="BF93" s="48"/>
      <c r="BG93" s="48"/>
      <c r="BH93" s="119" t="s">
        <v>1711</v>
      </c>
      <c r="BI93" s="119" t="s">
        <v>1711</v>
      </c>
      <c r="BJ93" s="119" t="s">
        <v>1744</v>
      </c>
      <c r="BK93" s="119" t="s">
        <v>1744</v>
      </c>
      <c r="BL93" s="119">
        <v>2</v>
      </c>
      <c r="BM93" s="123">
        <v>4.166666666666667</v>
      </c>
      <c r="BN93" s="119">
        <v>1</v>
      </c>
      <c r="BO93" s="123">
        <v>2.0833333333333335</v>
      </c>
      <c r="BP93" s="119">
        <v>0</v>
      </c>
      <c r="BQ93" s="123">
        <v>0</v>
      </c>
      <c r="BR93" s="119">
        <v>45</v>
      </c>
      <c r="BS93" s="123">
        <v>93.75</v>
      </c>
      <c r="BT93" s="119">
        <v>48</v>
      </c>
      <c r="BU93" s="2"/>
      <c r="BV93" s="3"/>
      <c r="BW93" s="3"/>
      <c r="BX93" s="3"/>
      <c r="BY93" s="3"/>
    </row>
    <row r="94" spans="1:77" ht="41.45" customHeight="1">
      <c r="A94" s="64" t="s">
        <v>315</v>
      </c>
      <c r="C94" s="65"/>
      <c r="D94" s="65" t="s">
        <v>64</v>
      </c>
      <c r="E94" s="66">
        <v>221.5564545624111</v>
      </c>
      <c r="F94" s="68">
        <v>99.93922885657014</v>
      </c>
      <c r="G94" s="102" t="s">
        <v>1165</v>
      </c>
      <c r="H94" s="65"/>
      <c r="I94" s="69" t="s">
        <v>315</v>
      </c>
      <c r="J94" s="70"/>
      <c r="K94" s="70"/>
      <c r="L94" s="69" t="s">
        <v>1370</v>
      </c>
      <c r="M94" s="73">
        <v>21.25299640039119</v>
      </c>
      <c r="N94" s="74">
        <v>6484.08203125</v>
      </c>
      <c r="O94" s="74">
        <v>2629.14892578125</v>
      </c>
      <c r="P94" s="75"/>
      <c r="Q94" s="76"/>
      <c r="R94" s="76"/>
      <c r="S94" s="88"/>
      <c r="T94" s="48">
        <v>1</v>
      </c>
      <c r="U94" s="48">
        <v>0</v>
      </c>
      <c r="V94" s="49">
        <v>0</v>
      </c>
      <c r="W94" s="49">
        <v>0.2</v>
      </c>
      <c r="X94" s="49">
        <v>0</v>
      </c>
      <c r="Y94" s="49">
        <v>0.69369</v>
      </c>
      <c r="Z94" s="49">
        <v>0</v>
      </c>
      <c r="AA94" s="49">
        <v>0</v>
      </c>
      <c r="AB94" s="71">
        <v>94</v>
      </c>
      <c r="AC94" s="71"/>
      <c r="AD94" s="72"/>
      <c r="AE94" s="78" t="s">
        <v>814</v>
      </c>
      <c r="AF94" s="78">
        <v>2533</v>
      </c>
      <c r="AG94" s="78">
        <v>145937</v>
      </c>
      <c r="AH94" s="78">
        <v>73455</v>
      </c>
      <c r="AI94" s="78">
        <v>23197</v>
      </c>
      <c r="AJ94" s="78"/>
      <c r="AK94" s="78" t="s">
        <v>906</v>
      </c>
      <c r="AL94" s="78" t="s">
        <v>977</v>
      </c>
      <c r="AM94" s="78"/>
      <c r="AN94" s="78"/>
      <c r="AO94" s="80">
        <v>40133.865960648145</v>
      </c>
      <c r="AP94" s="83" t="s">
        <v>1104</v>
      </c>
      <c r="AQ94" s="78" t="b">
        <v>0</v>
      </c>
      <c r="AR94" s="78" t="b">
        <v>0</v>
      </c>
      <c r="AS94" s="78" t="b">
        <v>1</v>
      </c>
      <c r="AT94" s="78"/>
      <c r="AU94" s="78">
        <v>1665</v>
      </c>
      <c r="AV94" s="83" t="s">
        <v>1117</v>
      </c>
      <c r="AW94" s="78" t="b">
        <v>1</v>
      </c>
      <c r="AX94" s="78" t="s">
        <v>1171</v>
      </c>
      <c r="AY94" s="83" t="s">
        <v>1263</v>
      </c>
      <c r="AZ94" s="78" t="s">
        <v>65</v>
      </c>
      <c r="BA94" s="78" t="str">
        <f>REPLACE(INDEX(GroupVertices[Group],MATCH(Vertices[[#This Row],[Vertex]],GroupVertices[Vertex],0)),1,1,"")</f>
        <v>9</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316</v>
      </c>
      <c r="C95" s="65"/>
      <c r="D95" s="65" t="s">
        <v>64</v>
      </c>
      <c r="E95" s="66">
        <v>182.5364129431663</v>
      </c>
      <c r="F95" s="68">
        <v>99.97904473485411</v>
      </c>
      <c r="G95" s="102" t="s">
        <v>1166</v>
      </c>
      <c r="H95" s="65"/>
      <c r="I95" s="69" t="s">
        <v>316</v>
      </c>
      <c r="J95" s="70"/>
      <c r="K95" s="70"/>
      <c r="L95" s="69" t="s">
        <v>1371</v>
      </c>
      <c r="M95" s="73">
        <v>7.9836913642841925</v>
      </c>
      <c r="N95" s="74">
        <v>5834.37451171875</v>
      </c>
      <c r="O95" s="74">
        <v>2629.14892578125</v>
      </c>
      <c r="P95" s="75"/>
      <c r="Q95" s="76"/>
      <c r="R95" s="76"/>
      <c r="S95" s="88"/>
      <c r="T95" s="48">
        <v>1</v>
      </c>
      <c r="U95" s="48">
        <v>0</v>
      </c>
      <c r="V95" s="49">
        <v>0</v>
      </c>
      <c r="W95" s="49">
        <v>0.2</v>
      </c>
      <c r="X95" s="49">
        <v>0</v>
      </c>
      <c r="Y95" s="49">
        <v>0.69369</v>
      </c>
      <c r="Z95" s="49">
        <v>0</v>
      </c>
      <c r="AA95" s="49">
        <v>0</v>
      </c>
      <c r="AB95" s="71">
        <v>95</v>
      </c>
      <c r="AC95" s="71"/>
      <c r="AD95" s="72"/>
      <c r="AE95" s="78" t="s">
        <v>815</v>
      </c>
      <c r="AF95" s="78">
        <v>5497</v>
      </c>
      <c r="AG95" s="78">
        <v>50325</v>
      </c>
      <c r="AH95" s="78">
        <v>141560</v>
      </c>
      <c r="AI95" s="78">
        <v>6175</v>
      </c>
      <c r="AJ95" s="78"/>
      <c r="AK95" s="78" t="s">
        <v>907</v>
      </c>
      <c r="AL95" s="78" t="s">
        <v>978</v>
      </c>
      <c r="AM95" s="78"/>
      <c r="AN95" s="78"/>
      <c r="AO95" s="80">
        <v>40763.85438657407</v>
      </c>
      <c r="AP95" s="83" t="s">
        <v>1105</v>
      </c>
      <c r="AQ95" s="78" t="b">
        <v>0</v>
      </c>
      <c r="AR95" s="78" t="b">
        <v>0</v>
      </c>
      <c r="AS95" s="78" t="b">
        <v>0</v>
      </c>
      <c r="AT95" s="78"/>
      <c r="AU95" s="78">
        <v>1072</v>
      </c>
      <c r="AV95" s="83" t="s">
        <v>1124</v>
      </c>
      <c r="AW95" s="78" t="b">
        <v>1</v>
      </c>
      <c r="AX95" s="78" t="s">
        <v>1171</v>
      </c>
      <c r="AY95" s="83" t="s">
        <v>1264</v>
      </c>
      <c r="AZ95" s="78" t="s">
        <v>65</v>
      </c>
      <c r="BA95" s="78" t="str">
        <f>REPLACE(INDEX(GroupVertices[Group],MATCH(Vertices[[#This Row],[Vertex]],GroupVertices[Vertex],0)),1,1,"")</f>
        <v>9</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317</v>
      </c>
      <c r="C96" s="65"/>
      <c r="D96" s="65" t="s">
        <v>64</v>
      </c>
      <c r="E96" s="66">
        <v>162.0008162164084</v>
      </c>
      <c r="F96" s="68">
        <v>99.99999916713638</v>
      </c>
      <c r="G96" s="102" t="s">
        <v>1167</v>
      </c>
      <c r="H96" s="65"/>
      <c r="I96" s="69" t="s">
        <v>317</v>
      </c>
      <c r="J96" s="70"/>
      <c r="K96" s="70"/>
      <c r="L96" s="69" t="s">
        <v>1372</v>
      </c>
      <c r="M96" s="73">
        <v>1.0002775656828873</v>
      </c>
      <c r="N96" s="74">
        <v>5834.37451171875</v>
      </c>
      <c r="O96" s="74">
        <v>3629.048828125</v>
      </c>
      <c r="P96" s="75"/>
      <c r="Q96" s="76"/>
      <c r="R96" s="76"/>
      <c r="S96" s="88"/>
      <c r="T96" s="48">
        <v>1</v>
      </c>
      <c r="U96" s="48">
        <v>0</v>
      </c>
      <c r="V96" s="49">
        <v>0</v>
      </c>
      <c r="W96" s="49">
        <v>0.2</v>
      </c>
      <c r="X96" s="49">
        <v>0</v>
      </c>
      <c r="Y96" s="49">
        <v>0.69369</v>
      </c>
      <c r="Z96" s="49">
        <v>0</v>
      </c>
      <c r="AA96" s="49">
        <v>0</v>
      </c>
      <c r="AB96" s="71">
        <v>96</v>
      </c>
      <c r="AC96" s="71"/>
      <c r="AD96" s="72"/>
      <c r="AE96" s="78" t="s">
        <v>816</v>
      </c>
      <c r="AF96" s="78">
        <v>39</v>
      </c>
      <c r="AG96" s="78">
        <v>6</v>
      </c>
      <c r="AH96" s="78">
        <v>87</v>
      </c>
      <c r="AI96" s="78">
        <v>65</v>
      </c>
      <c r="AJ96" s="78"/>
      <c r="AK96" s="78"/>
      <c r="AL96" s="78"/>
      <c r="AM96" s="78"/>
      <c r="AN96" s="78"/>
      <c r="AO96" s="80">
        <v>43144.69604166667</v>
      </c>
      <c r="AP96" s="78"/>
      <c r="AQ96" s="78" t="b">
        <v>1</v>
      </c>
      <c r="AR96" s="78" t="b">
        <v>0</v>
      </c>
      <c r="AS96" s="78" t="b">
        <v>0</v>
      </c>
      <c r="AT96" s="78"/>
      <c r="AU96" s="78">
        <v>0</v>
      </c>
      <c r="AV96" s="78"/>
      <c r="AW96" s="78" t="b">
        <v>0</v>
      </c>
      <c r="AX96" s="78" t="s">
        <v>1171</v>
      </c>
      <c r="AY96" s="83" t="s">
        <v>1265</v>
      </c>
      <c r="AZ96" s="78" t="s">
        <v>65</v>
      </c>
      <c r="BA96" s="78" t="str">
        <f>REPLACE(INDEX(GroupVertices[Group],MATCH(Vertices[[#This Row],[Vertex]],GroupVertices[Vertex],0)),1,1,"")</f>
        <v>9</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269</v>
      </c>
      <c r="C97" s="65"/>
      <c r="D97" s="65" t="s">
        <v>64</v>
      </c>
      <c r="E97" s="66">
        <v>162.2371108666358</v>
      </c>
      <c r="F97" s="68">
        <v>99.99975805311799</v>
      </c>
      <c r="G97" s="102" t="s">
        <v>434</v>
      </c>
      <c r="H97" s="65"/>
      <c r="I97" s="69" t="s">
        <v>269</v>
      </c>
      <c r="J97" s="70"/>
      <c r="K97" s="70"/>
      <c r="L97" s="69" t="s">
        <v>1373</v>
      </c>
      <c r="M97" s="73">
        <v>1.0806328308787407</v>
      </c>
      <c r="N97" s="74">
        <v>1071.430908203125</v>
      </c>
      <c r="O97" s="74">
        <v>3956.835205078125</v>
      </c>
      <c r="P97" s="75"/>
      <c r="Q97" s="76"/>
      <c r="R97" s="76"/>
      <c r="S97" s="88"/>
      <c r="T97" s="48">
        <v>0</v>
      </c>
      <c r="U97" s="48">
        <v>1</v>
      </c>
      <c r="V97" s="49">
        <v>0</v>
      </c>
      <c r="W97" s="49">
        <v>0.037037</v>
      </c>
      <c r="X97" s="49">
        <v>1E-06</v>
      </c>
      <c r="Y97" s="49">
        <v>0.557618</v>
      </c>
      <c r="Z97" s="49">
        <v>0</v>
      </c>
      <c r="AA97" s="49">
        <v>0</v>
      </c>
      <c r="AB97" s="71">
        <v>97</v>
      </c>
      <c r="AC97" s="71"/>
      <c r="AD97" s="72"/>
      <c r="AE97" s="78" t="s">
        <v>817</v>
      </c>
      <c r="AF97" s="78">
        <v>530</v>
      </c>
      <c r="AG97" s="78">
        <v>585</v>
      </c>
      <c r="AH97" s="78">
        <v>64627</v>
      </c>
      <c r="AI97" s="78">
        <v>109891</v>
      </c>
      <c r="AJ97" s="78"/>
      <c r="AK97" s="78" t="s">
        <v>908</v>
      </c>
      <c r="AL97" s="78" t="s">
        <v>979</v>
      </c>
      <c r="AM97" s="78"/>
      <c r="AN97" s="78"/>
      <c r="AO97" s="80">
        <v>43357.713171296295</v>
      </c>
      <c r="AP97" s="83" t="s">
        <v>1106</v>
      </c>
      <c r="AQ97" s="78" t="b">
        <v>0</v>
      </c>
      <c r="AR97" s="78" t="b">
        <v>0</v>
      </c>
      <c r="AS97" s="78" t="b">
        <v>0</v>
      </c>
      <c r="AT97" s="78"/>
      <c r="AU97" s="78">
        <v>2</v>
      </c>
      <c r="AV97" s="83" t="s">
        <v>1117</v>
      </c>
      <c r="AW97" s="78" t="b">
        <v>0</v>
      </c>
      <c r="AX97" s="78" t="s">
        <v>1171</v>
      </c>
      <c r="AY97" s="83" t="s">
        <v>1266</v>
      </c>
      <c r="AZ97" s="78" t="s">
        <v>66</v>
      </c>
      <c r="BA97" s="78" t="str">
        <f>REPLACE(INDEX(GroupVertices[Group],MATCH(Vertices[[#This Row],[Vertex]],GroupVertices[Vertex],0)),1,1,"")</f>
        <v>2</v>
      </c>
      <c r="BB97" s="48"/>
      <c r="BC97" s="48"/>
      <c r="BD97" s="48"/>
      <c r="BE97" s="48"/>
      <c r="BF97" s="48"/>
      <c r="BG97" s="48"/>
      <c r="BH97" s="119" t="s">
        <v>1710</v>
      </c>
      <c r="BI97" s="119" t="s">
        <v>1710</v>
      </c>
      <c r="BJ97" s="119" t="s">
        <v>1743</v>
      </c>
      <c r="BK97" s="119" t="s">
        <v>1743</v>
      </c>
      <c r="BL97" s="119">
        <v>2</v>
      </c>
      <c r="BM97" s="123">
        <v>5.2631578947368425</v>
      </c>
      <c r="BN97" s="119">
        <v>0</v>
      </c>
      <c r="BO97" s="123">
        <v>0</v>
      </c>
      <c r="BP97" s="119">
        <v>0</v>
      </c>
      <c r="BQ97" s="123">
        <v>0</v>
      </c>
      <c r="BR97" s="119">
        <v>36</v>
      </c>
      <c r="BS97" s="123">
        <v>94.73684210526316</v>
      </c>
      <c r="BT97" s="119">
        <v>38</v>
      </c>
      <c r="BU97" s="2"/>
      <c r="BV97" s="3"/>
      <c r="BW97" s="3"/>
      <c r="BX97" s="3"/>
      <c r="BY97" s="3"/>
    </row>
    <row r="98" spans="1:77" ht="41.45" customHeight="1">
      <c r="A98" s="64" t="s">
        <v>270</v>
      </c>
      <c r="C98" s="65"/>
      <c r="D98" s="65" t="s">
        <v>64</v>
      </c>
      <c r="E98" s="66">
        <v>163.10842188258658</v>
      </c>
      <c r="F98" s="68">
        <v>99.99886897120216</v>
      </c>
      <c r="G98" s="102" t="s">
        <v>435</v>
      </c>
      <c r="H98" s="65"/>
      <c r="I98" s="69" t="s">
        <v>270</v>
      </c>
      <c r="J98" s="70"/>
      <c r="K98" s="70"/>
      <c r="L98" s="69" t="s">
        <v>1374</v>
      </c>
      <c r="M98" s="73">
        <v>1.3769341973608606</v>
      </c>
      <c r="N98" s="74">
        <v>1799.916015625</v>
      </c>
      <c r="O98" s="74">
        <v>352.9058837890625</v>
      </c>
      <c r="P98" s="75"/>
      <c r="Q98" s="76"/>
      <c r="R98" s="76"/>
      <c r="S98" s="88"/>
      <c r="T98" s="48">
        <v>0</v>
      </c>
      <c r="U98" s="48">
        <v>1</v>
      </c>
      <c r="V98" s="49">
        <v>0</v>
      </c>
      <c r="W98" s="49">
        <v>0.037037</v>
      </c>
      <c r="X98" s="49">
        <v>1E-06</v>
      </c>
      <c r="Y98" s="49">
        <v>0.557618</v>
      </c>
      <c r="Z98" s="49">
        <v>0</v>
      </c>
      <c r="AA98" s="49">
        <v>0</v>
      </c>
      <c r="AB98" s="71">
        <v>98</v>
      </c>
      <c r="AC98" s="71"/>
      <c r="AD98" s="72"/>
      <c r="AE98" s="78" t="s">
        <v>818</v>
      </c>
      <c r="AF98" s="78">
        <v>1612</v>
      </c>
      <c r="AG98" s="78">
        <v>2720</v>
      </c>
      <c r="AH98" s="78">
        <v>283455</v>
      </c>
      <c r="AI98" s="78">
        <v>10986</v>
      </c>
      <c r="AJ98" s="78"/>
      <c r="AK98" s="78" t="s">
        <v>909</v>
      </c>
      <c r="AL98" s="78"/>
      <c r="AM98" s="78"/>
      <c r="AN98" s="78"/>
      <c r="AO98" s="80">
        <v>39929.981944444444</v>
      </c>
      <c r="AP98" s="83" t="s">
        <v>1107</v>
      </c>
      <c r="AQ98" s="78" t="b">
        <v>0</v>
      </c>
      <c r="AR98" s="78" t="b">
        <v>0</v>
      </c>
      <c r="AS98" s="78" t="b">
        <v>1</v>
      </c>
      <c r="AT98" s="78"/>
      <c r="AU98" s="78">
        <v>89</v>
      </c>
      <c r="AV98" s="83" t="s">
        <v>1118</v>
      </c>
      <c r="AW98" s="78" t="b">
        <v>0</v>
      </c>
      <c r="AX98" s="78" t="s">
        <v>1171</v>
      </c>
      <c r="AY98" s="83" t="s">
        <v>1267</v>
      </c>
      <c r="AZ98" s="78" t="s">
        <v>66</v>
      </c>
      <c r="BA98" s="78" t="str">
        <f>REPLACE(INDEX(GroupVertices[Group],MATCH(Vertices[[#This Row],[Vertex]],GroupVertices[Vertex],0)),1,1,"")</f>
        <v>2</v>
      </c>
      <c r="BB98" s="48"/>
      <c r="BC98" s="48"/>
      <c r="BD98" s="48"/>
      <c r="BE98" s="48"/>
      <c r="BF98" s="48"/>
      <c r="BG98" s="48"/>
      <c r="BH98" s="119" t="s">
        <v>1710</v>
      </c>
      <c r="BI98" s="119" t="s">
        <v>1710</v>
      </c>
      <c r="BJ98" s="119" t="s">
        <v>1743</v>
      </c>
      <c r="BK98" s="119" t="s">
        <v>1743</v>
      </c>
      <c r="BL98" s="119">
        <v>2</v>
      </c>
      <c r="BM98" s="123">
        <v>5.2631578947368425</v>
      </c>
      <c r="BN98" s="119">
        <v>0</v>
      </c>
      <c r="BO98" s="123">
        <v>0</v>
      </c>
      <c r="BP98" s="119">
        <v>0</v>
      </c>
      <c r="BQ98" s="123">
        <v>0</v>
      </c>
      <c r="BR98" s="119">
        <v>36</v>
      </c>
      <c r="BS98" s="123">
        <v>94.73684210526316</v>
      </c>
      <c r="BT98" s="119">
        <v>38</v>
      </c>
      <c r="BU98" s="2"/>
      <c r="BV98" s="3"/>
      <c r="BW98" s="3"/>
      <c r="BX98" s="3"/>
      <c r="BY98" s="3"/>
    </row>
    <row r="99" spans="1:77" ht="41.45" customHeight="1">
      <c r="A99" s="64" t="s">
        <v>271</v>
      </c>
      <c r="C99" s="65"/>
      <c r="D99" s="65" t="s">
        <v>64</v>
      </c>
      <c r="E99" s="66">
        <v>162.065705420875</v>
      </c>
      <c r="F99" s="68">
        <v>99.99993295447848</v>
      </c>
      <c r="G99" s="102" t="s">
        <v>436</v>
      </c>
      <c r="H99" s="65"/>
      <c r="I99" s="69" t="s">
        <v>271</v>
      </c>
      <c r="J99" s="70"/>
      <c r="K99" s="70"/>
      <c r="L99" s="69" t="s">
        <v>1375</v>
      </c>
      <c r="M99" s="73">
        <v>1.0223440374724222</v>
      </c>
      <c r="N99" s="74">
        <v>208.85939025878906</v>
      </c>
      <c r="O99" s="74">
        <v>1411.0340576171875</v>
      </c>
      <c r="P99" s="75"/>
      <c r="Q99" s="76"/>
      <c r="R99" s="76"/>
      <c r="S99" s="88"/>
      <c r="T99" s="48">
        <v>0</v>
      </c>
      <c r="U99" s="48">
        <v>1</v>
      </c>
      <c r="V99" s="49">
        <v>0</v>
      </c>
      <c r="W99" s="49">
        <v>0.037037</v>
      </c>
      <c r="X99" s="49">
        <v>1E-06</v>
      </c>
      <c r="Y99" s="49">
        <v>0.557618</v>
      </c>
      <c r="Z99" s="49">
        <v>0</v>
      </c>
      <c r="AA99" s="49">
        <v>0</v>
      </c>
      <c r="AB99" s="71">
        <v>99</v>
      </c>
      <c r="AC99" s="71"/>
      <c r="AD99" s="72"/>
      <c r="AE99" s="78" t="s">
        <v>819</v>
      </c>
      <c r="AF99" s="78">
        <v>932</v>
      </c>
      <c r="AG99" s="78">
        <v>165</v>
      </c>
      <c r="AH99" s="78">
        <v>25076</v>
      </c>
      <c r="AI99" s="78">
        <v>94298</v>
      </c>
      <c r="AJ99" s="78"/>
      <c r="AK99" s="78" t="s">
        <v>910</v>
      </c>
      <c r="AL99" s="78" t="s">
        <v>980</v>
      </c>
      <c r="AM99" s="78"/>
      <c r="AN99" s="78"/>
      <c r="AO99" s="80">
        <v>42676.14013888889</v>
      </c>
      <c r="AP99" s="83" t="s">
        <v>1108</v>
      </c>
      <c r="AQ99" s="78" t="b">
        <v>1</v>
      </c>
      <c r="AR99" s="78" t="b">
        <v>0</v>
      </c>
      <c r="AS99" s="78" t="b">
        <v>0</v>
      </c>
      <c r="AT99" s="78"/>
      <c r="AU99" s="78">
        <v>0</v>
      </c>
      <c r="AV99" s="78"/>
      <c r="AW99" s="78" t="b">
        <v>0</v>
      </c>
      <c r="AX99" s="78" t="s">
        <v>1171</v>
      </c>
      <c r="AY99" s="83" t="s">
        <v>1268</v>
      </c>
      <c r="AZ99" s="78" t="s">
        <v>66</v>
      </c>
      <c r="BA99" s="78" t="str">
        <f>REPLACE(INDEX(GroupVertices[Group],MATCH(Vertices[[#This Row],[Vertex]],GroupVertices[Vertex],0)),1,1,"")</f>
        <v>2</v>
      </c>
      <c r="BB99" s="48"/>
      <c r="BC99" s="48"/>
      <c r="BD99" s="48"/>
      <c r="BE99" s="48"/>
      <c r="BF99" s="48"/>
      <c r="BG99" s="48"/>
      <c r="BH99" s="119" t="s">
        <v>1710</v>
      </c>
      <c r="BI99" s="119" t="s">
        <v>1710</v>
      </c>
      <c r="BJ99" s="119" t="s">
        <v>1743</v>
      </c>
      <c r="BK99" s="119" t="s">
        <v>1743</v>
      </c>
      <c r="BL99" s="119">
        <v>2</v>
      </c>
      <c r="BM99" s="123">
        <v>5.2631578947368425</v>
      </c>
      <c r="BN99" s="119">
        <v>0</v>
      </c>
      <c r="BO99" s="123">
        <v>0</v>
      </c>
      <c r="BP99" s="119">
        <v>0</v>
      </c>
      <c r="BQ99" s="123">
        <v>0</v>
      </c>
      <c r="BR99" s="119">
        <v>36</v>
      </c>
      <c r="BS99" s="123">
        <v>94.73684210526316</v>
      </c>
      <c r="BT99" s="119">
        <v>38</v>
      </c>
      <c r="BU99" s="2"/>
      <c r="BV99" s="3"/>
      <c r="BW99" s="3"/>
      <c r="BX99" s="3"/>
      <c r="BY99" s="3"/>
    </row>
    <row r="100" spans="1:77" ht="41.45" customHeight="1">
      <c r="A100" s="64" t="s">
        <v>272</v>
      </c>
      <c r="C100" s="65"/>
      <c r="D100" s="65" t="s">
        <v>64</v>
      </c>
      <c r="E100" s="66">
        <v>162.26118925068315</v>
      </c>
      <c r="F100" s="68">
        <v>99.99973348364115</v>
      </c>
      <c r="G100" s="102" t="s">
        <v>437</v>
      </c>
      <c r="H100" s="65"/>
      <c r="I100" s="69" t="s">
        <v>272</v>
      </c>
      <c r="J100" s="70"/>
      <c r="K100" s="70"/>
      <c r="L100" s="69" t="s">
        <v>1376</v>
      </c>
      <c r="M100" s="73">
        <v>1.0888210185239142</v>
      </c>
      <c r="N100" s="74">
        <v>455.388427734375</v>
      </c>
      <c r="O100" s="74">
        <v>3234.304443359375</v>
      </c>
      <c r="P100" s="75"/>
      <c r="Q100" s="76"/>
      <c r="R100" s="76"/>
      <c r="S100" s="88"/>
      <c r="T100" s="48">
        <v>0</v>
      </c>
      <c r="U100" s="48">
        <v>1</v>
      </c>
      <c r="V100" s="49">
        <v>0</v>
      </c>
      <c r="W100" s="49">
        <v>0.037037</v>
      </c>
      <c r="X100" s="49">
        <v>1E-06</v>
      </c>
      <c r="Y100" s="49">
        <v>0.557618</v>
      </c>
      <c r="Z100" s="49">
        <v>0</v>
      </c>
      <c r="AA100" s="49">
        <v>0</v>
      </c>
      <c r="AB100" s="71">
        <v>100</v>
      </c>
      <c r="AC100" s="71"/>
      <c r="AD100" s="72"/>
      <c r="AE100" s="78" t="s">
        <v>820</v>
      </c>
      <c r="AF100" s="78">
        <v>368</v>
      </c>
      <c r="AG100" s="78">
        <v>644</v>
      </c>
      <c r="AH100" s="78">
        <v>1016240</v>
      </c>
      <c r="AI100" s="78">
        <v>360987</v>
      </c>
      <c r="AJ100" s="78"/>
      <c r="AK100" s="78" t="s">
        <v>911</v>
      </c>
      <c r="AL100" s="78"/>
      <c r="AM100" s="78"/>
      <c r="AN100" s="78"/>
      <c r="AO100" s="80">
        <v>42460.1012962963</v>
      </c>
      <c r="AP100" s="83" t="s">
        <v>1109</v>
      </c>
      <c r="AQ100" s="78" t="b">
        <v>0</v>
      </c>
      <c r="AR100" s="78" t="b">
        <v>0</v>
      </c>
      <c r="AS100" s="78" t="b">
        <v>0</v>
      </c>
      <c r="AT100" s="78"/>
      <c r="AU100" s="78">
        <v>58</v>
      </c>
      <c r="AV100" s="83" t="s">
        <v>1117</v>
      </c>
      <c r="AW100" s="78" t="b">
        <v>0</v>
      </c>
      <c r="AX100" s="78" t="s">
        <v>1171</v>
      </c>
      <c r="AY100" s="83" t="s">
        <v>1269</v>
      </c>
      <c r="AZ100" s="78" t="s">
        <v>66</v>
      </c>
      <c r="BA100" s="78" t="str">
        <f>REPLACE(INDEX(GroupVertices[Group],MATCH(Vertices[[#This Row],[Vertex]],GroupVertices[Vertex],0)),1,1,"")</f>
        <v>2</v>
      </c>
      <c r="BB100" s="48"/>
      <c r="BC100" s="48"/>
      <c r="BD100" s="48"/>
      <c r="BE100" s="48"/>
      <c r="BF100" s="48"/>
      <c r="BG100" s="48"/>
      <c r="BH100" s="119" t="s">
        <v>1710</v>
      </c>
      <c r="BI100" s="119" t="s">
        <v>1710</v>
      </c>
      <c r="BJ100" s="119" t="s">
        <v>1743</v>
      </c>
      <c r="BK100" s="119" t="s">
        <v>1743</v>
      </c>
      <c r="BL100" s="119">
        <v>2</v>
      </c>
      <c r="BM100" s="123">
        <v>5.2631578947368425</v>
      </c>
      <c r="BN100" s="119">
        <v>0</v>
      </c>
      <c r="BO100" s="123">
        <v>0</v>
      </c>
      <c r="BP100" s="119">
        <v>0</v>
      </c>
      <c r="BQ100" s="123">
        <v>0</v>
      </c>
      <c r="BR100" s="119">
        <v>36</v>
      </c>
      <c r="BS100" s="123">
        <v>94.73684210526316</v>
      </c>
      <c r="BT100" s="119">
        <v>38</v>
      </c>
      <c r="BU100" s="2"/>
      <c r="BV100" s="3"/>
      <c r="BW100" s="3"/>
      <c r="BX100" s="3"/>
      <c r="BY100" s="3"/>
    </row>
    <row r="101" spans="1:77" ht="41.45" customHeight="1">
      <c r="A101" s="64" t="s">
        <v>273</v>
      </c>
      <c r="C101" s="65"/>
      <c r="D101" s="65" t="s">
        <v>64</v>
      </c>
      <c r="E101" s="66">
        <v>162.0852946146762</v>
      </c>
      <c r="F101" s="68">
        <v>99.99991296575156</v>
      </c>
      <c r="G101" s="102" t="s">
        <v>438</v>
      </c>
      <c r="H101" s="65"/>
      <c r="I101" s="69" t="s">
        <v>273</v>
      </c>
      <c r="J101" s="70"/>
      <c r="K101" s="70"/>
      <c r="L101" s="69" t="s">
        <v>1377</v>
      </c>
      <c r="M101" s="73">
        <v>1.0290056138617156</v>
      </c>
      <c r="N101" s="74">
        <v>8829.5263671875</v>
      </c>
      <c r="O101" s="74">
        <v>6140.5625</v>
      </c>
      <c r="P101" s="75"/>
      <c r="Q101" s="76"/>
      <c r="R101" s="76"/>
      <c r="S101" s="88"/>
      <c r="T101" s="48">
        <v>0</v>
      </c>
      <c r="U101" s="48">
        <v>1</v>
      </c>
      <c r="V101" s="49">
        <v>0</v>
      </c>
      <c r="W101" s="49">
        <v>0.333333</v>
      </c>
      <c r="X101" s="49">
        <v>0</v>
      </c>
      <c r="Y101" s="49">
        <v>0.770267</v>
      </c>
      <c r="Z101" s="49">
        <v>0</v>
      </c>
      <c r="AA101" s="49">
        <v>0</v>
      </c>
      <c r="AB101" s="71">
        <v>101</v>
      </c>
      <c r="AC101" s="71"/>
      <c r="AD101" s="72"/>
      <c r="AE101" s="78" t="s">
        <v>821</v>
      </c>
      <c r="AF101" s="78">
        <v>426</v>
      </c>
      <c r="AG101" s="78">
        <v>213</v>
      </c>
      <c r="AH101" s="78">
        <v>4364</v>
      </c>
      <c r="AI101" s="78">
        <v>5833</v>
      </c>
      <c r="AJ101" s="78"/>
      <c r="AK101" s="78" t="s">
        <v>912</v>
      </c>
      <c r="AL101" s="78" t="s">
        <v>981</v>
      </c>
      <c r="AM101" s="78"/>
      <c r="AN101" s="78"/>
      <c r="AO101" s="80">
        <v>40944.61927083333</v>
      </c>
      <c r="AP101" s="83" t="s">
        <v>1110</v>
      </c>
      <c r="AQ101" s="78" t="b">
        <v>0</v>
      </c>
      <c r="AR101" s="78" t="b">
        <v>0</v>
      </c>
      <c r="AS101" s="78" t="b">
        <v>0</v>
      </c>
      <c r="AT101" s="78"/>
      <c r="AU101" s="78">
        <v>3</v>
      </c>
      <c r="AV101" s="83" t="s">
        <v>1119</v>
      </c>
      <c r="AW101" s="78" t="b">
        <v>0</v>
      </c>
      <c r="AX101" s="78" t="s">
        <v>1171</v>
      </c>
      <c r="AY101" s="83" t="s">
        <v>1270</v>
      </c>
      <c r="AZ101" s="78" t="s">
        <v>66</v>
      </c>
      <c r="BA101" s="78" t="str">
        <f>REPLACE(INDEX(GroupVertices[Group],MATCH(Vertices[[#This Row],[Vertex]],GroupVertices[Vertex],0)),1,1,"")</f>
        <v>11</v>
      </c>
      <c r="BB101" s="48"/>
      <c r="BC101" s="48"/>
      <c r="BD101" s="48"/>
      <c r="BE101" s="48"/>
      <c r="BF101" s="48"/>
      <c r="BG101" s="48"/>
      <c r="BH101" s="119" t="s">
        <v>1712</v>
      </c>
      <c r="BI101" s="119" t="s">
        <v>1712</v>
      </c>
      <c r="BJ101" s="119" t="s">
        <v>1745</v>
      </c>
      <c r="BK101" s="119" t="s">
        <v>1745</v>
      </c>
      <c r="BL101" s="119">
        <v>2</v>
      </c>
      <c r="BM101" s="123">
        <v>6.0606060606060606</v>
      </c>
      <c r="BN101" s="119">
        <v>2</v>
      </c>
      <c r="BO101" s="123">
        <v>6.0606060606060606</v>
      </c>
      <c r="BP101" s="119">
        <v>0</v>
      </c>
      <c r="BQ101" s="123">
        <v>0</v>
      </c>
      <c r="BR101" s="119">
        <v>29</v>
      </c>
      <c r="BS101" s="123">
        <v>87.87878787878788</v>
      </c>
      <c r="BT101" s="119">
        <v>33</v>
      </c>
      <c r="BU101" s="2"/>
      <c r="BV101" s="3"/>
      <c r="BW101" s="3"/>
      <c r="BX101" s="3"/>
      <c r="BY101" s="3"/>
    </row>
    <row r="102" spans="1:77" ht="41.45" customHeight="1">
      <c r="A102" s="64" t="s">
        <v>274</v>
      </c>
      <c r="C102" s="65"/>
      <c r="D102" s="65" t="s">
        <v>64</v>
      </c>
      <c r="E102" s="66">
        <v>162.06244055524144</v>
      </c>
      <c r="F102" s="68">
        <v>99.99993628593296</v>
      </c>
      <c r="G102" s="102" t="s">
        <v>439</v>
      </c>
      <c r="H102" s="65"/>
      <c r="I102" s="69" t="s">
        <v>274</v>
      </c>
      <c r="J102" s="70"/>
      <c r="K102" s="70"/>
      <c r="L102" s="69" t="s">
        <v>1378</v>
      </c>
      <c r="M102" s="73">
        <v>1.0212337747408733</v>
      </c>
      <c r="N102" s="74">
        <v>9433.75390625</v>
      </c>
      <c r="O102" s="74">
        <v>4343.68310546875</v>
      </c>
      <c r="P102" s="75"/>
      <c r="Q102" s="76"/>
      <c r="R102" s="76"/>
      <c r="S102" s="88"/>
      <c r="T102" s="48">
        <v>0</v>
      </c>
      <c r="U102" s="48">
        <v>1</v>
      </c>
      <c r="V102" s="49">
        <v>0</v>
      </c>
      <c r="W102" s="49">
        <v>1</v>
      </c>
      <c r="X102" s="49">
        <v>0</v>
      </c>
      <c r="Y102" s="49">
        <v>0.999995</v>
      </c>
      <c r="Z102" s="49">
        <v>0</v>
      </c>
      <c r="AA102" s="49">
        <v>0</v>
      </c>
      <c r="AB102" s="71">
        <v>102</v>
      </c>
      <c r="AC102" s="71"/>
      <c r="AD102" s="72"/>
      <c r="AE102" s="78" t="s">
        <v>822</v>
      </c>
      <c r="AF102" s="78">
        <v>260</v>
      </c>
      <c r="AG102" s="78">
        <v>157</v>
      </c>
      <c r="AH102" s="78">
        <v>30969</v>
      </c>
      <c r="AI102" s="78">
        <v>11153</v>
      </c>
      <c r="AJ102" s="78"/>
      <c r="AK102" s="78"/>
      <c r="AL102" s="78" t="s">
        <v>982</v>
      </c>
      <c r="AM102" s="78"/>
      <c r="AN102" s="78"/>
      <c r="AO102" s="80">
        <v>41340.52391203704</v>
      </c>
      <c r="AP102" s="83" t="s">
        <v>1111</v>
      </c>
      <c r="AQ102" s="78" t="b">
        <v>1</v>
      </c>
      <c r="AR102" s="78" t="b">
        <v>0</v>
      </c>
      <c r="AS102" s="78" t="b">
        <v>0</v>
      </c>
      <c r="AT102" s="78"/>
      <c r="AU102" s="78">
        <v>12</v>
      </c>
      <c r="AV102" s="83" t="s">
        <v>1117</v>
      </c>
      <c r="AW102" s="78" t="b">
        <v>0</v>
      </c>
      <c r="AX102" s="78" t="s">
        <v>1171</v>
      </c>
      <c r="AY102" s="83" t="s">
        <v>1271</v>
      </c>
      <c r="AZ102" s="78" t="s">
        <v>66</v>
      </c>
      <c r="BA102" s="78" t="str">
        <f>REPLACE(INDEX(GroupVertices[Group],MATCH(Vertices[[#This Row],[Vertex]],GroupVertices[Vertex],0)),1,1,"")</f>
        <v>15</v>
      </c>
      <c r="BB102" s="48" t="s">
        <v>364</v>
      </c>
      <c r="BC102" s="48" t="s">
        <v>364</v>
      </c>
      <c r="BD102" s="48" t="s">
        <v>376</v>
      </c>
      <c r="BE102" s="48" t="s">
        <v>376</v>
      </c>
      <c r="BF102" s="48"/>
      <c r="BG102" s="48"/>
      <c r="BH102" s="119" t="s">
        <v>1713</v>
      </c>
      <c r="BI102" s="119" t="s">
        <v>1713</v>
      </c>
      <c r="BJ102" s="119" t="s">
        <v>1746</v>
      </c>
      <c r="BK102" s="119" t="s">
        <v>1746</v>
      </c>
      <c r="BL102" s="119">
        <v>4</v>
      </c>
      <c r="BM102" s="123">
        <v>16.666666666666668</v>
      </c>
      <c r="BN102" s="119">
        <v>1</v>
      </c>
      <c r="BO102" s="123">
        <v>4.166666666666667</v>
      </c>
      <c r="BP102" s="119">
        <v>0</v>
      </c>
      <c r="BQ102" s="123">
        <v>0</v>
      </c>
      <c r="BR102" s="119">
        <v>19</v>
      </c>
      <c r="BS102" s="123">
        <v>79.16666666666667</v>
      </c>
      <c r="BT102" s="119">
        <v>24</v>
      </c>
      <c r="BU102" s="2"/>
      <c r="BV102" s="3"/>
      <c r="BW102" s="3"/>
      <c r="BX102" s="3"/>
      <c r="BY102" s="3"/>
    </row>
    <row r="103" spans="1:77" ht="41.45" customHeight="1">
      <c r="A103" s="64" t="s">
        <v>318</v>
      </c>
      <c r="C103" s="65"/>
      <c r="D103" s="65" t="s">
        <v>64</v>
      </c>
      <c r="E103" s="66">
        <v>162.20731896772975</v>
      </c>
      <c r="F103" s="68">
        <v>99.99978845264017</v>
      </c>
      <c r="G103" s="102" t="s">
        <v>1168</v>
      </c>
      <c r="H103" s="65"/>
      <c r="I103" s="69" t="s">
        <v>318</v>
      </c>
      <c r="J103" s="70"/>
      <c r="K103" s="70"/>
      <c r="L103" s="69" t="s">
        <v>1379</v>
      </c>
      <c r="M103" s="73">
        <v>1.070501683453357</v>
      </c>
      <c r="N103" s="74">
        <v>9433.75390625</v>
      </c>
      <c r="O103" s="74">
        <v>3573.172119140625</v>
      </c>
      <c r="P103" s="75"/>
      <c r="Q103" s="76"/>
      <c r="R103" s="76"/>
      <c r="S103" s="88"/>
      <c r="T103" s="48">
        <v>1</v>
      </c>
      <c r="U103" s="48">
        <v>0</v>
      </c>
      <c r="V103" s="49">
        <v>0</v>
      </c>
      <c r="W103" s="49">
        <v>1</v>
      </c>
      <c r="X103" s="49">
        <v>0</v>
      </c>
      <c r="Y103" s="49">
        <v>0.999995</v>
      </c>
      <c r="Z103" s="49">
        <v>0</v>
      </c>
      <c r="AA103" s="49">
        <v>0</v>
      </c>
      <c r="AB103" s="71">
        <v>103</v>
      </c>
      <c r="AC103" s="71"/>
      <c r="AD103" s="72"/>
      <c r="AE103" s="78" t="s">
        <v>823</v>
      </c>
      <c r="AF103" s="78">
        <v>2281</v>
      </c>
      <c r="AG103" s="78">
        <v>512</v>
      </c>
      <c r="AH103" s="78">
        <v>5329</v>
      </c>
      <c r="AI103" s="78">
        <v>2307</v>
      </c>
      <c r="AJ103" s="78"/>
      <c r="AK103" s="78" t="s">
        <v>913</v>
      </c>
      <c r="AL103" s="78" t="s">
        <v>983</v>
      </c>
      <c r="AM103" s="83" t="s">
        <v>1026</v>
      </c>
      <c r="AN103" s="78"/>
      <c r="AO103" s="80">
        <v>43661.00025462963</v>
      </c>
      <c r="AP103" s="83" t="s">
        <v>1112</v>
      </c>
      <c r="AQ103" s="78" t="b">
        <v>1</v>
      </c>
      <c r="AR103" s="78" t="b">
        <v>0</v>
      </c>
      <c r="AS103" s="78" t="b">
        <v>0</v>
      </c>
      <c r="AT103" s="78"/>
      <c r="AU103" s="78">
        <v>7</v>
      </c>
      <c r="AV103" s="78"/>
      <c r="AW103" s="78" t="b">
        <v>0</v>
      </c>
      <c r="AX103" s="78" t="s">
        <v>1171</v>
      </c>
      <c r="AY103" s="83" t="s">
        <v>1272</v>
      </c>
      <c r="AZ103" s="78" t="s">
        <v>65</v>
      </c>
      <c r="BA103" s="78" t="str">
        <f>REPLACE(INDEX(GroupVertices[Group],MATCH(Vertices[[#This Row],[Vertex]],GroupVertices[Vertex],0)),1,1,"")</f>
        <v>15</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275</v>
      </c>
      <c r="C104" s="65"/>
      <c r="D104" s="65" t="s">
        <v>64</v>
      </c>
      <c r="E104" s="66">
        <v>162.00693783947128</v>
      </c>
      <c r="F104" s="68">
        <v>99.99999292065922</v>
      </c>
      <c r="G104" s="102" t="s">
        <v>440</v>
      </c>
      <c r="H104" s="65"/>
      <c r="I104" s="69" t="s">
        <v>275</v>
      </c>
      <c r="J104" s="70"/>
      <c r="K104" s="70"/>
      <c r="L104" s="69" t="s">
        <v>1380</v>
      </c>
      <c r="M104" s="73">
        <v>1.0023593083045415</v>
      </c>
      <c r="N104" s="74">
        <v>8654.10546875</v>
      </c>
      <c r="O104" s="74">
        <v>2567.390380859375</v>
      </c>
      <c r="P104" s="75"/>
      <c r="Q104" s="76"/>
      <c r="R104" s="76"/>
      <c r="S104" s="88"/>
      <c r="T104" s="48">
        <v>0</v>
      </c>
      <c r="U104" s="48">
        <v>1</v>
      </c>
      <c r="V104" s="49">
        <v>0</v>
      </c>
      <c r="W104" s="49">
        <v>1</v>
      </c>
      <c r="X104" s="49">
        <v>0</v>
      </c>
      <c r="Y104" s="49">
        <v>0.999995</v>
      </c>
      <c r="Z104" s="49">
        <v>0</v>
      </c>
      <c r="AA104" s="49">
        <v>0</v>
      </c>
      <c r="AB104" s="71">
        <v>104</v>
      </c>
      <c r="AC104" s="71"/>
      <c r="AD104" s="72"/>
      <c r="AE104" s="78" t="s">
        <v>824</v>
      </c>
      <c r="AF104" s="78">
        <v>533</v>
      </c>
      <c r="AG104" s="78">
        <v>21</v>
      </c>
      <c r="AH104" s="78">
        <v>1000</v>
      </c>
      <c r="AI104" s="78">
        <v>302</v>
      </c>
      <c r="AJ104" s="78"/>
      <c r="AK104" s="78" t="s">
        <v>914</v>
      </c>
      <c r="AL104" s="78" t="s">
        <v>984</v>
      </c>
      <c r="AM104" s="78"/>
      <c r="AN104" s="78"/>
      <c r="AO104" s="80">
        <v>39896.63381944445</v>
      </c>
      <c r="AP104" s="78"/>
      <c r="AQ104" s="78" t="b">
        <v>0</v>
      </c>
      <c r="AR104" s="78" t="b">
        <v>0</v>
      </c>
      <c r="AS104" s="78" t="b">
        <v>1</v>
      </c>
      <c r="AT104" s="78"/>
      <c r="AU104" s="78">
        <v>0</v>
      </c>
      <c r="AV104" s="83" t="s">
        <v>1126</v>
      </c>
      <c r="AW104" s="78" t="b">
        <v>0</v>
      </c>
      <c r="AX104" s="78" t="s">
        <v>1171</v>
      </c>
      <c r="AY104" s="83" t="s">
        <v>1273</v>
      </c>
      <c r="AZ104" s="78" t="s">
        <v>66</v>
      </c>
      <c r="BA104" s="78" t="str">
        <f>REPLACE(INDEX(GroupVertices[Group],MATCH(Vertices[[#This Row],[Vertex]],GroupVertices[Vertex],0)),1,1,"")</f>
        <v>14</v>
      </c>
      <c r="BB104" s="48" t="s">
        <v>365</v>
      </c>
      <c r="BC104" s="48" t="s">
        <v>365</v>
      </c>
      <c r="BD104" s="48" t="s">
        <v>375</v>
      </c>
      <c r="BE104" s="48" t="s">
        <v>375</v>
      </c>
      <c r="BF104" s="48"/>
      <c r="BG104" s="48"/>
      <c r="BH104" s="119" t="s">
        <v>1714</v>
      </c>
      <c r="BI104" s="119" t="s">
        <v>1714</v>
      </c>
      <c r="BJ104" s="119" t="s">
        <v>1747</v>
      </c>
      <c r="BK104" s="119" t="s">
        <v>1747</v>
      </c>
      <c r="BL104" s="119">
        <v>1</v>
      </c>
      <c r="BM104" s="123">
        <v>3.7037037037037037</v>
      </c>
      <c r="BN104" s="119">
        <v>0</v>
      </c>
      <c r="BO104" s="123">
        <v>0</v>
      </c>
      <c r="BP104" s="119">
        <v>0</v>
      </c>
      <c r="BQ104" s="123">
        <v>0</v>
      </c>
      <c r="BR104" s="119">
        <v>26</v>
      </c>
      <c r="BS104" s="123">
        <v>96.29629629629629</v>
      </c>
      <c r="BT104" s="119">
        <v>27</v>
      </c>
      <c r="BU104" s="2"/>
      <c r="BV104" s="3"/>
      <c r="BW104" s="3"/>
      <c r="BX104" s="3"/>
      <c r="BY104" s="3"/>
    </row>
    <row r="105" spans="1:77" ht="41.45" customHeight="1">
      <c r="A105" s="64" t="s">
        <v>319</v>
      </c>
      <c r="C105" s="65"/>
      <c r="D105" s="65" t="s">
        <v>64</v>
      </c>
      <c r="E105" s="66">
        <v>162.9941515854127</v>
      </c>
      <c r="F105" s="68">
        <v>99.99898557210915</v>
      </c>
      <c r="G105" s="102" t="s">
        <v>1169</v>
      </c>
      <c r="H105" s="65"/>
      <c r="I105" s="69" t="s">
        <v>319</v>
      </c>
      <c r="J105" s="70"/>
      <c r="K105" s="70"/>
      <c r="L105" s="69" t="s">
        <v>1381</v>
      </c>
      <c r="M105" s="73">
        <v>1.338075001756648</v>
      </c>
      <c r="N105" s="74">
        <v>8654.10546875</v>
      </c>
      <c r="O105" s="74">
        <v>2032.149658203125</v>
      </c>
      <c r="P105" s="75"/>
      <c r="Q105" s="76"/>
      <c r="R105" s="76"/>
      <c r="S105" s="88"/>
      <c r="T105" s="48">
        <v>1</v>
      </c>
      <c r="U105" s="48">
        <v>0</v>
      </c>
      <c r="V105" s="49">
        <v>0</v>
      </c>
      <c r="W105" s="49">
        <v>1</v>
      </c>
      <c r="X105" s="49">
        <v>0</v>
      </c>
      <c r="Y105" s="49">
        <v>0.999995</v>
      </c>
      <c r="Z105" s="49">
        <v>0</v>
      </c>
      <c r="AA105" s="49">
        <v>0</v>
      </c>
      <c r="AB105" s="71">
        <v>105</v>
      </c>
      <c r="AC105" s="71"/>
      <c r="AD105" s="72"/>
      <c r="AE105" s="78" t="s">
        <v>825</v>
      </c>
      <c r="AF105" s="78">
        <v>1158</v>
      </c>
      <c r="AG105" s="78">
        <v>2440</v>
      </c>
      <c r="AH105" s="78">
        <v>24583</v>
      </c>
      <c r="AI105" s="78">
        <v>53038</v>
      </c>
      <c r="AJ105" s="78"/>
      <c r="AK105" s="78" t="s">
        <v>915</v>
      </c>
      <c r="AL105" s="78" t="s">
        <v>985</v>
      </c>
      <c r="AM105" s="78"/>
      <c r="AN105" s="78"/>
      <c r="AO105" s="80">
        <v>43538.56731481481</v>
      </c>
      <c r="AP105" s="83" t="s">
        <v>1113</v>
      </c>
      <c r="AQ105" s="78" t="b">
        <v>1</v>
      </c>
      <c r="AR105" s="78" t="b">
        <v>0</v>
      </c>
      <c r="AS105" s="78" t="b">
        <v>0</v>
      </c>
      <c r="AT105" s="78"/>
      <c r="AU105" s="78">
        <v>8</v>
      </c>
      <c r="AV105" s="78"/>
      <c r="AW105" s="78" t="b">
        <v>0</v>
      </c>
      <c r="AX105" s="78" t="s">
        <v>1171</v>
      </c>
      <c r="AY105" s="83" t="s">
        <v>1274</v>
      </c>
      <c r="AZ105" s="78" t="s">
        <v>65</v>
      </c>
      <c r="BA105" s="78" t="str">
        <f>REPLACE(INDEX(GroupVertices[Group],MATCH(Vertices[[#This Row],[Vertex]],GroupVertices[Vertex],0)),1,1,"")</f>
        <v>14</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277</v>
      </c>
      <c r="C106" s="65"/>
      <c r="D106" s="65" t="s">
        <v>64</v>
      </c>
      <c r="E106" s="66">
        <v>162.39055955141214</v>
      </c>
      <c r="F106" s="68">
        <v>99.99960147475717</v>
      </c>
      <c r="G106" s="102" t="s">
        <v>442</v>
      </c>
      <c r="H106" s="65"/>
      <c r="I106" s="69" t="s">
        <v>277</v>
      </c>
      <c r="J106" s="70"/>
      <c r="K106" s="70"/>
      <c r="L106" s="69" t="s">
        <v>1382</v>
      </c>
      <c r="M106" s="73">
        <v>1.1328151792615404</v>
      </c>
      <c r="N106" s="74">
        <v>2509.0224609375</v>
      </c>
      <c r="O106" s="74">
        <v>614.1827392578125</v>
      </c>
      <c r="P106" s="75"/>
      <c r="Q106" s="76"/>
      <c r="R106" s="76"/>
      <c r="S106" s="88"/>
      <c r="T106" s="48">
        <v>0</v>
      </c>
      <c r="U106" s="48">
        <v>1</v>
      </c>
      <c r="V106" s="49">
        <v>0</v>
      </c>
      <c r="W106" s="49">
        <v>0.037037</v>
      </c>
      <c r="X106" s="49">
        <v>1E-06</v>
      </c>
      <c r="Y106" s="49">
        <v>0.557618</v>
      </c>
      <c r="Z106" s="49">
        <v>0</v>
      </c>
      <c r="AA106" s="49">
        <v>0</v>
      </c>
      <c r="AB106" s="71">
        <v>106</v>
      </c>
      <c r="AC106" s="71"/>
      <c r="AD106" s="72"/>
      <c r="AE106" s="78" t="s">
        <v>826</v>
      </c>
      <c r="AF106" s="78">
        <v>830</v>
      </c>
      <c r="AG106" s="78">
        <v>961</v>
      </c>
      <c r="AH106" s="78">
        <v>33935</v>
      </c>
      <c r="AI106" s="78">
        <v>8280</v>
      </c>
      <c r="AJ106" s="78"/>
      <c r="AK106" s="78" t="s">
        <v>916</v>
      </c>
      <c r="AL106" s="78"/>
      <c r="AM106" s="78"/>
      <c r="AN106" s="78"/>
      <c r="AO106" s="80">
        <v>40783.76894675926</v>
      </c>
      <c r="AP106" s="83" t="s">
        <v>1114</v>
      </c>
      <c r="AQ106" s="78" t="b">
        <v>0</v>
      </c>
      <c r="AR106" s="78" t="b">
        <v>0</v>
      </c>
      <c r="AS106" s="78" t="b">
        <v>1</v>
      </c>
      <c r="AT106" s="78"/>
      <c r="AU106" s="78">
        <v>4</v>
      </c>
      <c r="AV106" s="83" t="s">
        <v>1127</v>
      </c>
      <c r="AW106" s="78" t="b">
        <v>0</v>
      </c>
      <c r="AX106" s="78" t="s">
        <v>1171</v>
      </c>
      <c r="AY106" s="83" t="s">
        <v>1275</v>
      </c>
      <c r="AZ106" s="78" t="s">
        <v>66</v>
      </c>
      <c r="BA106" s="78" t="str">
        <f>REPLACE(INDEX(GroupVertices[Group],MATCH(Vertices[[#This Row],[Vertex]],GroupVertices[Vertex],0)),1,1,"")</f>
        <v>2</v>
      </c>
      <c r="BB106" s="48"/>
      <c r="BC106" s="48"/>
      <c r="BD106" s="48"/>
      <c r="BE106" s="48"/>
      <c r="BF106" s="48"/>
      <c r="BG106" s="48"/>
      <c r="BH106" s="119" t="s">
        <v>1710</v>
      </c>
      <c r="BI106" s="119" t="s">
        <v>1710</v>
      </c>
      <c r="BJ106" s="119" t="s">
        <v>1743</v>
      </c>
      <c r="BK106" s="119" t="s">
        <v>1743</v>
      </c>
      <c r="BL106" s="119">
        <v>2</v>
      </c>
      <c r="BM106" s="123">
        <v>5.2631578947368425</v>
      </c>
      <c r="BN106" s="119">
        <v>0</v>
      </c>
      <c r="BO106" s="123">
        <v>0</v>
      </c>
      <c r="BP106" s="119">
        <v>0</v>
      </c>
      <c r="BQ106" s="123">
        <v>0</v>
      </c>
      <c r="BR106" s="119">
        <v>36</v>
      </c>
      <c r="BS106" s="123">
        <v>94.73684210526316</v>
      </c>
      <c r="BT106" s="119">
        <v>38</v>
      </c>
      <c r="BU106" s="2"/>
      <c r="BV106" s="3"/>
      <c r="BW106" s="3"/>
      <c r="BX106" s="3"/>
      <c r="BY106" s="3"/>
    </row>
    <row r="107" spans="1:77" ht="41.45" customHeight="1">
      <c r="A107" s="64" t="s">
        <v>278</v>
      </c>
      <c r="C107" s="65"/>
      <c r="D107" s="65" t="s">
        <v>64</v>
      </c>
      <c r="E107" s="66">
        <v>162.11671894639903</v>
      </c>
      <c r="F107" s="68">
        <v>99.99988090050215</v>
      </c>
      <c r="G107" s="102" t="s">
        <v>443</v>
      </c>
      <c r="H107" s="65"/>
      <c r="I107" s="69" t="s">
        <v>278</v>
      </c>
      <c r="J107" s="70"/>
      <c r="K107" s="70"/>
      <c r="L107" s="69" t="s">
        <v>1383</v>
      </c>
      <c r="M107" s="73">
        <v>1.0396918926528742</v>
      </c>
      <c r="N107" s="74">
        <v>6647.71533203125</v>
      </c>
      <c r="O107" s="74">
        <v>7374.13037109375</v>
      </c>
      <c r="P107" s="75"/>
      <c r="Q107" s="76"/>
      <c r="R107" s="76"/>
      <c r="S107" s="88"/>
      <c r="T107" s="48">
        <v>0</v>
      </c>
      <c r="U107" s="48">
        <v>2</v>
      </c>
      <c r="V107" s="49">
        <v>8</v>
      </c>
      <c r="W107" s="49">
        <v>0.1</v>
      </c>
      <c r="X107" s="49">
        <v>0</v>
      </c>
      <c r="Y107" s="49">
        <v>1.197378</v>
      </c>
      <c r="Z107" s="49">
        <v>0</v>
      </c>
      <c r="AA107" s="49">
        <v>0</v>
      </c>
      <c r="AB107" s="71">
        <v>107</v>
      </c>
      <c r="AC107" s="71"/>
      <c r="AD107" s="72"/>
      <c r="AE107" s="78" t="s">
        <v>827</v>
      </c>
      <c r="AF107" s="78">
        <v>559</v>
      </c>
      <c r="AG107" s="78">
        <v>290</v>
      </c>
      <c r="AH107" s="78">
        <v>6324</v>
      </c>
      <c r="AI107" s="78">
        <v>24871</v>
      </c>
      <c r="AJ107" s="78"/>
      <c r="AK107" s="78" t="s">
        <v>917</v>
      </c>
      <c r="AL107" s="78" t="s">
        <v>986</v>
      </c>
      <c r="AM107" s="78"/>
      <c r="AN107" s="78"/>
      <c r="AO107" s="80">
        <v>42454.138136574074</v>
      </c>
      <c r="AP107" s="83" t="s">
        <v>1115</v>
      </c>
      <c r="AQ107" s="78" t="b">
        <v>1</v>
      </c>
      <c r="AR107" s="78" t="b">
        <v>0</v>
      </c>
      <c r="AS107" s="78" t="b">
        <v>0</v>
      </c>
      <c r="AT107" s="78"/>
      <c r="AU107" s="78">
        <v>1</v>
      </c>
      <c r="AV107" s="78"/>
      <c r="AW107" s="78" t="b">
        <v>0</v>
      </c>
      <c r="AX107" s="78" t="s">
        <v>1171</v>
      </c>
      <c r="AY107" s="83" t="s">
        <v>1276</v>
      </c>
      <c r="AZ107" s="78" t="s">
        <v>66</v>
      </c>
      <c r="BA107" s="78" t="str">
        <f>REPLACE(INDEX(GroupVertices[Group],MATCH(Vertices[[#This Row],[Vertex]],GroupVertices[Vertex],0)),1,1,"")</f>
        <v>5</v>
      </c>
      <c r="BB107" s="48" t="s">
        <v>367</v>
      </c>
      <c r="BC107" s="48" t="s">
        <v>367</v>
      </c>
      <c r="BD107" s="48" t="s">
        <v>377</v>
      </c>
      <c r="BE107" s="48" t="s">
        <v>377</v>
      </c>
      <c r="BF107" s="48"/>
      <c r="BG107" s="48"/>
      <c r="BH107" s="119" t="s">
        <v>1715</v>
      </c>
      <c r="BI107" s="119" t="s">
        <v>1715</v>
      </c>
      <c r="BJ107" s="119" t="s">
        <v>1748</v>
      </c>
      <c r="BK107" s="119" t="s">
        <v>1748</v>
      </c>
      <c r="BL107" s="119">
        <v>2</v>
      </c>
      <c r="BM107" s="123">
        <v>7.6923076923076925</v>
      </c>
      <c r="BN107" s="119">
        <v>2</v>
      </c>
      <c r="BO107" s="123">
        <v>7.6923076923076925</v>
      </c>
      <c r="BP107" s="119">
        <v>0</v>
      </c>
      <c r="BQ107" s="123">
        <v>0</v>
      </c>
      <c r="BR107" s="119">
        <v>22</v>
      </c>
      <c r="BS107" s="123">
        <v>84.61538461538461</v>
      </c>
      <c r="BT107" s="119">
        <v>26</v>
      </c>
      <c r="BU107" s="2"/>
      <c r="BV107" s="3"/>
      <c r="BW107" s="3"/>
      <c r="BX107" s="3"/>
      <c r="BY107" s="3"/>
    </row>
    <row r="108" spans="1:77" ht="41.45" customHeight="1">
      <c r="A108" s="64" t="s">
        <v>320</v>
      </c>
      <c r="C108" s="65"/>
      <c r="D108" s="65" t="s">
        <v>64</v>
      </c>
      <c r="E108" s="66">
        <v>163.72466527091711</v>
      </c>
      <c r="F108" s="68">
        <v>99.998240159168</v>
      </c>
      <c r="G108" s="102" t="s">
        <v>1170</v>
      </c>
      <c r="H108" s="65"/>
      <c r="I108" s="69" t="s">
        <v>320</v>
      </c>
      <c r="J108" s="70"/>
      <c r="K108" s="70"/>
      <c r="L108" s="69" t="s">
        <v>1384</v>
      </c>
      <c r="M108" s="73">
        <v>1.5864962879407205</v>
      </c>
      <c r="N108" s="74">
        <v>6997.35107421875</v>
      </c>
      <c r="O108" s="74">
        <v>6846.3740234375</v>
      </c>
      <c r="P108" s="75"/>
      <c r="Q108" s="76"/>
      <c r="R108" s="76"/>
      <c r="S108" s="88"/>
      <c r="T108" s="48">
        <v>1</v>
      </c>
      <c r="U108" s="48">
        <v>0</v>
      </c>
      <c r="V108" s="49">
        <v>0</v>
      </c>
      <c r="W108" s="49">
        <v>0.071429</v>
      </c>
      <c r="X108" s="49">
        <v>0</v>
      </c>
      <c r="Y108" s="49">
        <v>0.658885</v>
      </c>
      <c r="Z108" s="49">
        <v>0</v>
      </c>
      <c r="AA108" s="49">
        <v>0</v>
      </c>
      <c r="AB108" s="71">
        <v>108</v>
      </c>
      <c r="AC108" s="71"/>
      <c r="AD108" s="72"/>
      <c r="AE108" s="78" t="s">
        <v>828</v>
      </c>
      <c r="AF108" s="78">
        <v>5001</v>
      </c>
      <c r="AG108" s="78">
        <v>4230</v>
      </c>
      <c r="AH108" s="78">
        <v>19221</v>
      </c>
      <c r="AI108" s="78">
        <v>20442</v>
      </c>
      <c r="AJ108" s="78"/>
      <c r="AK108" s="78" t="s">
        <v>918</v>
      </c>
      <c r="AL108" s="78" t="s">
        <v>987</v>
      </c>
      <c r="AM108" s="78"/>
      <c r="AN108" s="78"/>
      <c r="AO108" s="80">
        <v>41082.040185185186</v>
      </c>
      <c r="AP108" s="83" t="s">
        <v>1116</v>
      </c>
      <c r="AQ108" s="78" t="b">
        <v>0</v>
      </c>
      <c r="AR108" s="78" t="b">
        <v>0</v>
      </c>
      <c r="AS108" s="78" t="b">
        <v>1</v>
      </c>
      <c r="AT108" s="78"/>
      <c r="AU108" s="78">
        <v>2</v>
      </c>
      <c r="AV108" s="83" t="s">
        <v>1128</v>
      </c>
      <c r="AW108" s="78" t="b">
        <v>0</v>
      </c>
      <c r="AX108" s="78" t="s">
        <v>1171</v>
      </c>
      <c r="AY108" s="83" t="s">
        <v>1277</v>
      </c>
      <c r="AZ108" s="78" t="s">
        <v>65</v>
      </c>
      <c r="BA108" s="78" t="str">
        <f>REPLACE(INDEX(GroupVertices[Group],MATCH(Vertices[[#This Row],[Vertex]],GroupVertices[Vertex],0)),1,1,"")</f>
        <v>5</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89" t="s">
        <v>279</v>
      </c>
      <c r="C109" s="90"/>
      <c r="D109" s="90" t="s">
        <v>64</v>
      </c>
      <c r="E109" s="91">
        <v>162.00244864922516</v>
      </c>
      <c r="F109" s="92">
        <v>99.99999750140914</v>
      </c>
      <c r="G109" s="103" t="s">
        <v>444</v>
      </c>
      <c r="H109" s="90"/>
      <c r="I109" s="93" t="s">
        <v>279</v>
      </c>
      <c r="J109" s="94"/>
      <c r="K109" s="94"/>
      <c r="L109" s="93" t="s">
        <v>1385</v>
      </c>
      <c r="M109" s="95">
        <v>1.0008326970486616</v>
      </c>
      <c r="N109" s="96">
        <v>3798.623779296875</v>
      </c>
      <c r="O109" s="96">
        <v>9120.65625</v>
      </c>
      <c r="P109" s="97"/>
      <c r="Q109" s="98"/>
      <c r="R109" s="98"/>
      <c r="S109" s="99"/>
      <c r="T109" s="48">
        <v>1</v>
      </c>
      <c r="U109" s="48">
        <v>1</v>
      </c>
      <c r="V109" s="49">
        <v>0</v>
      </c>
      <c r="W109" s="49">
        <v>0</v>
      </c>
      <c r="X109" s="49">
        <v>0</v>
      </c>
      <c r="Y109" s="49">
        <v>0.999995</v>
      </c>
      <c r="Z109" s="49">
        <v>0</v>
      </c>
      <c r="AA109" s="49" t="s">
        <v>1461</v>
      </c>
      <c r="AB109" s="100">
        <v>109</v>
      </c>
      <c r="AC109" s="100"/>
      <c r="AD109" s="101"/>
      <c r="AE109" s="78" t="s">
        <v>829</v>
      </c>
      <c r="AF109" s="78">
        <v>0</v>
      </c>
      <c r="AG109" s="78">
        <v>10</v>
      </c>
      <c r="AH109" s="78">
        <v>288</v>
      </c>
      <c r="AI109" s="78">
        <v>0</v>
      </c>
      <c r="AJ109" s="78"/>
      <c r="AK109" s="78" t="s">
        <v>919</v>
      </c>
      <c r="AL109" s="78" t="s">
        <v>988</v>
      </c>
      <c r="AM109" s="78"/>
      <c r="AN109" s="78"/>
      <c r="AO109" s="80">
        <v>43640.84</v>
      </c>
      <c r="AP109" s="78"/>
      <c r="AQ109" s="78" t="b">
        <v>0</v>
      </c>
      <c r="AR109" s="78" t="b">
        <v>0</v>
      </c>
      <c r="AS109" s="78" t="b">
        <v>0</v>
      </c>
      <c r="AT109" s="78"/>
      <c r="AU109" s="78">
        <v>0</v>
      </c>
      <c r="AV109" s="83" t="s">
        <v>1117</v>
      </c>
      <c r="AW109" s="78" t="b">
        <v>0</v>
      </c>
      <c r="AX109" s="78" t="s">
        <v>1171</v>
      </c>
      <c r="AY109" s="83" t="s">
        <v>1278</v>
      </c>
      <c r="AZ109" s="78" t="s">
        <v>66</v>
      </c>
      <c r="BA109" s="78" t="str">
        <f>REPLACE(INDEX(GroupVertices[Group],MATCH(Vertices[[#This Row],[Vertex]],GroupVertices[Vertex],0)),1,1,"")</f>
        <v>4</v>
      </c>
      <c r="BB109" s="48"/>
      <c r="BC109" s="48"/>
      <c r="BD109" s="48"/>
      <c r="BE109" s="48"/>
      <c r="BF109" s="48"/>
      <c r="BG109" s="48"/>
      <c r="BH109" s="119" t="s">
        <v>1716</v>
      </c>
      <c r="BI109" s="119" t="s">
        <v>1716</v>
      </c>
      <c r="BJ109" s="119" t="s">
        <v>1749</v>
      </c>
      <c r="BK109" s="119" t="s">
        <v>1749</v>
      </c>
      <c r="BL109" s="119">
        <v>1</v>
      </c>
      <c r="BM109" s="123">
        <v>5.882352941176471</v>
      </c>
      <c r="BN109" s="119">
        <v>0</v>
      </c>
      <c r="BO109" s="123">
        <v>0</v>
      </c>
      <c r="BP109" s="119">
        <v>0</v>
      </c>
      <c r="BQ109" s="123">
        <v>0</v>
      </c>
      <c r="BR109" s="119">
        <v>16</v>
      </c>
      <c r="BS109" s="123">
        <v>94.11764705882354</v>
      </c>
      <c r="BT109" s="119">
        <v>17</v>
      </c>
      <c r="BU109" s="2"/>
      <c r="BV109" s="3"/>
      <c r="BW109" s="3"/>
      <c r="BX109" s="3"/>
      <c r="BY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hyperlinks>
    <hyperlink ref="AM4" r:id="rId1" display="https://t.co/cudNINZ5TQ"/>
    <hyperlink ref="AM8" r:id="rId2" display="https://t.co/JQCYwNtx2c"/>
    <hyperlink ref="AM9" r:id="rId3" display="http://t.co/Iil6pKOgJI"/>
    <hyperlink ref="AM11" r:id="rId4" display="https://t.co/k0pk51WIJO"/>
    <hyperlink ref="AM13" r:id="rId5" display="https://t.co/GpQErcEp3y"/>
    <hyperlink ref="AM14" r:id="rId6" display="https://t.co/IvcF8iyuEm"/>
    <hyperlink ref="AM15" r:id="rId7" display="https://t.co/uHjxPLp0Bc"/>
    <hyperlink ref="AM18" r:id="rId8" display="https://t.co/kMu5r95nR4"/>
    <hyperlink ref="AM20" r:id="rId9" display="http://t.co/lZM5aN6Ojk"/>
    <hyperlink ref="AM22" r:id="rId10" display="https://t.co/WNw0nQeNOy"/>
    <hyperlink ref="AM26" r:id="rId11" display="https://t.co/eShizKSPUz"/>
    <hyperlink ref="AM31" r:id="rId12" display="https://t.co/BMTI3x3Hpb"/>
    <hyperlink ref="AM32" r:id="rId13" display="https://t.co/9EerLXktap"/>
    <hyperlink ref="AM34" r:id="rId14" display="https://t.co/QiudvzVsVL"/>
    <hyperlink ref="AM36" r:id="rId15" display="https://t.co/ZKjExFWujb"/>
    <hyperlink ref="AM37" r:id="rId16" display="https://t.co/Tq9q83jsw4"/>
    <hyperlink ref="AM38" r:id="rId17" display="https://t.co/HP97VkPXqd"/>
    <hyperlink ref="AM39" r:id="rId18" display="https://t.co/UjkWtS72Aw"/>
    <hyperlink ref="AM41" r:id="rId19" display="https://t.co/F3fLcf5sH7"/>
    <hyperlink ref="AM43" r:id="rId20" display="https://t.co/v1z8F8O24J"/>
    <hyperlink ref="AM44" r:id="rId21" display="https://t.co/713NYQaXwQ"/>
    <hyperlink ref="AM48" r:id="rId22" display="https://t.co/1zhuJP8jjP"/>
    <hyperlink ref="AM51" r:id="rId23" display="https://t.co/NBS0KALBFm"/>
    <hyperlink ref="AM52" r:id="rId24" display="https://t.co/mCsrSVOdo9"/>
    <hyperlink ref="AM59" r:id="rId25" display="https://t.co/ZzFlOLyf4T"/>
    <hyperlink ref="AM61" r:id="rId26" display="https://t.co/1Ptd39f914"/>
    <hyperlink ref="AM65" r:id="rId27" display="https://t.co/IxLjEB2zlE"/>
    <hyperlink ref="AM66" r:id="rId28" display="https://t.co/TuMeEDhfc4"/>
    <hyperlink ref="AM67" r:id="rId29" display="https://t.co/OMxB0x7xC5"/>
    <hyperlink ref="AM68" r:id="rId30" display="https://t.co/2E5kFBrb0E"/>
    <hyperlink ref="AM71" r:id="rId31" display="http://t.co/7WT15Zb8IE"/>
    <hyperlink ref="AM74" r:id="rId32" display="https://t.co/TgIY6FwvZc"/>
    <hyperlink ref="AM75" r:id="rId33" display="https://t.co/egiYeIUoyw"/>
    <hyperlink ref="AM76" r:id="rId34" display="https://t.co/KxLzhH87I4"/>
    <hyperlink ref="AM79" r:id="rId35" display="https://t.co/2y8MPAQ3UX"/>
    <hyperlink ref="AM80" r:id="rId36" display="https://t.co/Sf2ok7h3e1"/>
    <hyperlink ref="AM83" r:id="rId37" display="https://t.co/15mBsWAMwW"/>
    <hyperlink ref="AM103" r:id="rId38" display="https://t.co/djENU20TpB"/>
    <hyperlink ref="AP3" r:id="rId39" display="https://pbs.twimg.com/profile_banners/3035142356/1550250750"/>
    <hyperlink ref="AP4" r:id="rId40" display="https://pbs.twimg.com/profile_banners/855318254/1468822916"/>
    <hyperlink ref="AP5" r:id="rId41" display="https://pbs.twimg.com/profile_banners/158400751/1356282284"/>
    <hyperlink ref="AP7" r:id="rId42" display="https://pbs.twimg.com/profile_banners/4339704434/1532884924"/>
    <hyperlink ref="AP8" r:id="rId43" display="https://pbs.twimg.com/profile_banners/464025251/1570934075"/>
    <hyperlink ref="AP9" r:id="rId44" display="https://pbs.twimg.com/profile_banners/21747146/1402338354"/>
    <hyperlink ref="AP10" r:id="rId45" display="https://pbs.twimg.com/profile_banners/22395793/1567089090"/>
    <hyperlink ref="AP11" r:id="rId46" display="https://pbs.twimg.com/profile_banners/703325232/1563810508"/>
    <hyperlink ref="AP13" r:id="rId47" display="https://pbs.twimg.com/profile_banners/783792992/1534782985"/>
    <hyperlink ref="AP14" r:id="rId48" display="https://pbs.twimg.com/profile_banners/780908032758689792/1565105797"/>
    <hyperlink ref="AP15" r:id="rId49" display="https://pbs.twimg.com/profile_banners/825175896680124417/1558978993"/>
    <hyperlink ref="AP16" r:id="rId50" display="https://pbs.twimg.com/profile_banners/237538812/1567788083"/>
    <hyperlink ref="AP17" r:id="rId51" display="https://pbs.twimg.com/profile_banners/1169822342182256640/1567742767"/>
    <hyperlink ref="AP18" r:id="rId52" display="https://pbs.twimg.com/profile_banners/842158495759781889/1540999399"/>
    <hyperlink ref="AP19" r:id="rId53" display="https://pbs.twimg.com/profile_banners/494578464/1497978511"/>
    <hyperlink ref="AP20" r:id="rId54" display="https://pbs.twimg.com/profile_banners/556388808/1412121615"/>
    <hyperlink ref="AP21" r:id="rId55" display="https://pbs.twimg.com/profile_banners/374625853/1432583342"/>
    <hyperlink ref="AP22" r:id="rId56" display="https://pbs.twimg.com/profile_banners/16386197/1547009984"/>
    <hyperlink ref="AP23" r:id="rId57" display="https://pbs.twimg.com/profile_banners/744705937592594432/1466387293"/>
    <hyperlink ref="AP24" r:id="rId58" display="https://pbs.twimg.com/profile_banners/2579550805/1549413242"/>
    <hyperlink ref="AP26" r:id="rId59" display="https://pbs.twimg.com/profile_banners/801997428/1489268551"/>
    <hyperlink ref="AP28" r:id="rId60" display="https://pbs.twimg.com/profile_banners/1169190285160697856/1569438138"/>
    <hyperlink ref="AP30" r:id="rId61" display="https://pbs.twimg.com/profile_banners/1081137535135342593/1570737692"/>
    <hyperlink ref="AP31" r:id="rId62" display="https://pbs.twimg.com/profile_banners/18825668/1538493698"/>
    <hyperlink ref="AP32" r:id="rId63" display="https://pbs.twimg.com/profile_banners/14643631/1509404849"/>
    <hyperlink ref="AP33" r:id="rId64" display="https://pbs.twimg.com/profile_banners/115582074/1521530180"/>
    <hyperlink ref="AP34" r:id="rId65" display="https://pbs.twimg.com/profile_banners/58579942/1539655265"/>
    <hyperlink ref="AP35" r:id="rId66" display="https://pbs.twimg.com/profile_banners/12076842/1426772061"/>
    <hyperlink ref="AP36" r:id="rId67" display="https://pbs.twimg.com/profile_banners/20536157/1569509777"/>
    <hyperlink ref="AP37" r:id="rId68" display="https://pbs.twimg.com/profile_banners/69229517/1451782665"/>
    <hyperlink ref="AP38" r:id="rId69" display="https://pbs.twimg.com/profile_banners/2228878592/1561318245"/>
    <hyperlink ref="AP39" r:id="rId70" display="https://pbs.twimg.com/profile_banners/87601389/1568599173"/>
    <hyperlink ref="AP40" r:id="rId71" display="https://pbs.twimg.com/profile_banners/571207410/1562771813"/>
    <hyperlink ref="AP41" r:id="rId72" display="https://pbs.twimg.com/profile_banners/10228272/1563295551"/>
    <hyperlink ref="AP43" r:id="rId73" display="https://pbs.twimg.com/profile_banners/880602945632575488/1521814336"/>
    <hyperlink ref="AP44" r:id="rId74" display="https://pbs.twimg.com/profile_banners/4551668474/1568864306"/>
    <hyperlink ref="AP45" r:id="rId75" display="https://pbs.twimg.com/profile_banners/330477755/1555807990"/>
    <hyperlink ref="AP46" r:id="rId76" display="https://pbs.twimg.com/profile_banners/1099744431123632129/1570666036"/>
    <hyperlink ref="AP47" r:id="rId77" display="https://pbs.twimg.com/profile_banners/903235735217618944/1568045462"/>
    <hyperlink ref="AP48" r:id="rId78" display="https://pbs.twimg.com/profile_banners/4900335289/1471379217"/>
    <hyperlink ref="AP50" r:id="rId79" display="https://pbs.twimg.com/profile_banners/1118290038666690560/1570490482"/>
    <hyperlink ref="AP51" r:id="rId80" display="https://pbs.twimg.com/profile_banners/69753294/1466930538"/>
    <hyperlink ref="AP52" r:id="rId81" display="https://pbs.twimg.com/profile_banners/801479582197157888/1569150898"/>
    <hyperlink ref="AP53" r:id="rId82" display="https://pbs.twimg.com/profile_banners/2814040284/1569962695"/>
    <hyperlink ref="AP54" r:id="rId83" display="https://pbs.twimg.com/profile_banners/414794763/1564970257"/>
    <hyperlink ref="AP57" r:id="rId84" display="https://pbs.twimg.com/profile_banners/55760993/1488947808"/>
    <hyperlink ref="AP59" r:id="rId85" display="https://pbs.twimg.com/profile_banners/1171896178742616066/1568490303"/>
    <hyperlink ref="AP60" r:id="rId86" display="https://pbs.twimg.com/profile_banners/23267768/1361918445"/>
    <hyperlink ref="AP61" r:id="rId87" display="https://pbs.twimg.com/profile_banners/1180787475507224578/1570364287"/>
    <hyperlink ref="AP64" r:id="rId88" display="https://pbs.twimg.com/profile_banners/1150726997229756416/1563321765"/>
    <hyperlink ref="AP65" r:id="rId89" display="https://pbs.twimg.com/profile_banners/822215679726100480/1549425227"/>
    <hyperlink ref="AP66" r:id="rId90" display="https://pbs.twimg.com/profile_banners/11134252/1560908994"/>
    <hyperlink ref="AP67" r:id="rId91" display="https://pbs.twimg.com/profile_banners/25073877/1560920145"/>
    <hyperlink ref="AP68" r:id="rId92" display="https://pbs.twimg.com/profile_banners/912405335003955206/1564276371"/>
    <hyperlink ref="AP69" r:id="rId93" display="https://pbs.twimg.com/profile_banners/1068367459592196097/1558807148"/>
    <hyperlink ref="AP70" r:id="rId94" display="https://pbs.twimg.com/profile_banners/747163277424132097/1489361779"/>
    <hyperlink ref="AP71" r:id="rId95" display="https://pbs.twimg.com/profile_banners/16041234/1497231241"/>
    <hyperlink ref="AP72" r:id="rId96" display="https://pbs.twimg.com/profile_banners/1482410155/1558217683"/>
    <hyperlink ref="AP73" r:id="rId97" display="https://pbs.twimg.com/profile_banners/2338796161/1501896670"/>
    <hyperlink ref="AP74" r:id="rId98" display="https://pbs.twimg.com/profile_banners/214337395/1511319238"/>
    <hyperlink ref="AP75" r:id="rId99" display="https://pbs.twimg.com/profile_banners/2928648858/1555363229"/>
    <hyperlink ref="AP76" r:id="rId100" display="https://pbs.twimg.com/profile_banners/1007009119658827776/1565491825"/>
    <hyperlink ref="AP77" r:id="rId101" display="https://pbs.twimg.com/profile_banners/3317059067/1569076946"/>
    <hyperlink ref="AP78" r:id="rId102" display="https://pbs.twimg.com/profile_banners/1942471230/1562987838"/>
    <hyperlink ref="AP79" r:id="rId103" display="https://pbs.twimg.com/profile_banners/26007726/1567639645"/>
    <hyperlink ref="AP80" r:id="rId104" display="https://pbs.twimg.com/profile_banners/821760439247745024/1551789892"/>
    <hyperlink ref="AP81" r:id="rId105" display="https://pbs.twimg.com/profile_banners/75615643/1479393430"/>
    <hyperlink ref="AP82" r:id="rId106" display="https://pbs.twimg.com/profile_banners/741372598429323266/1561820425"/>
    <hyperlink ref="AP83" r:id="rId107" display="https://pbs.twimg.com/profile_banners/22951441/1404910439"/>
    <hyperlink ref="AP84" r:id="rId108" display="https://pbs.twimg.com/profile_banners/971136315378094081/1554989654"/>
    <hyperlink ref="AP85" r:id="rId109" display="https://pbs.twimg.com/profile_banners/1005780872249868289/1565344407"/>
    <hyperlink ref="AP86" r:id="rId110" display="https://pbs.twimg.com/profile_banners/45346222/1559922320"/>
    <hyperlink ref="AP87" r:id="rId111" display="https://pbs.twimg.com/profile_banners/3091738648/1484445846"/>
    <hyperlink ref="AP88" r:id="rId112" display="https://pbs.twimg.com/profile_banners/39473298/1445214566"/>
    <hyperlink ref="AP89" r:id="rId113" display="https://pbs.twimg.com/profile_banners/1016477870795952128/1531182431"/>
    <hyperlink ref="AP92" r:id="rId114" display="https://pbs.twimg.com/profile_banners/608764130/1570902559"/>
    <hyperlink ref="AP93" r:id="rId115" display="https://pbs.twimg.com/profile_banners/1077284856021872640/1549797256"/>
    <hyperlink ref="AP94" r:id="rId116" display="https://pbs.twimg.com/profile_banners/90480218/1548589945"/>
    <hyperlink ref="AP95" r:id="rId117" display="https://pbs.twimg.com/profile_banners/351120282/1553079932"/>
    <hyperlink ref="AP97" r:id="rId118" display="https://pbs.twimg.com/profile_banners/1040648110463242240/1570680669"/>
    <hyperlink ref="AP98" r:id="rId119" display="https://pbs.twimg.com/profile_banners/35600300/1564298669"/>
    <hyperlink ref="AP99" r:id="rId120" display="https://pbs.twimg.com/profile_banners/793654311955947521/1570590094"/>
    <hyperlink ref="AP100" r:id="rId121" display="https://pbs.twimg.com/profile_banners/715364459099856896/1541135846"/>
    <hyperlink ref="AP101" r:id="rId122" display="https://pbs.twimg.com/profile_banners/483921693/1563554860"/>
    <hyperlink ref="AP102" r:id="rId123" display="https://pbs.twimg.com/profile_banners/1248723170/1474962321"/>
    <hyperlink ref="AP103" r:id="rId124" display="https://pbs.twimg.com/profile_banners/1150555669562445825/1570310617"/>
    <hyperlink ref="AP105" r:id="rId125" display="https://pbs.twimg.com/profile_banners/1106187455282192384/1554358359"/>
    <hyperlink ref="AP106" r:id="rId126" display="https://pbs.twimg.com/profile_banners/363803532/1551981773"/>
    <hyperlink ref="AP107" r:id="rId127" display="https://pbs.twimg.com/profile_banners/713203480878419968/1537674794"/>
    <hyperlink ref="AP108" r:id="rId128" display="https://pbs.twimg.com/profile_banners/614800638/1538721379"/>
    <hyperlink ref="AV3" r:id="rId129" display="http://abs.twimg.com/images/themes/theme1/bg.png"/>
    <hyperlink ref="AV4" r:id="rId130" display="http://abs.twimg.com/images/themes/theme2/bg.gif"/>
    <hyperlink ref="AV5" r:id="rId131" display="http://abs.twimg.com/images/themes/theme14/bg.gif"/>
    <hyperlink ref="AV6" r:id="rId132" display="http://abs.twimg.com/images/themes/theme1/bg.png"/>
    <hyperlink ref="AV7" r:id="rId133" display="http://abs.twimg.com/images/themes/theme1/bg.png"/>
    <hyperlink ref="AV8" r:id="rId134" display="http://abs.twimg.com/images/themes/theme1/bg.png"/>
    <hyperlink ref="AV9" r:id="rId135" display="http://abs.twimg.com/images/themes/theme1/bg.png"/>
    <hyperlink ref="AV10" r:id="rId136" display="http://abs.twimg.com/images/themes/theme1/bg.png"/>
    <hyperlink ref="AV11" r:id="rId137" display="http://abs.twimg.com/images/themes/theme1/bg.png"/>
    <hyperlink ref="AV12" r:id="rId138" display="http://abs.twimg.com/images/themes/theme1/bg.png"/>
    <hyperlink ref="AV13" r:id="rId139" display="http://abs.twimg.com/images/themes/theme1/bg.png"/>
    <hyperlink ref="AV14" r:id="rId140" display="http://abs.twimg.com/images/themes/theme1/bg.png"/>
    <hyperlink ref="AV15" r:id="rId141" display="http://abs.twimg.com/images/themes/theme1/bg.png"/>
    <hyperlink ref="AV16" r:id="rId142" display="http://abs.twimg.com/images/themes/theme1/bg.png"/>
    <hyperlink ref="AV18" r:id="rId143" display="http://abs.twimg.com/images/themes/theme1/bg.png"/>
    <hyperlink ref="AV19" r:id="rId144" display="http://abs.twimg.com/images/themes/theme1/bg.png"/>
    <hyperlink ref="AV20" r:id="rId145" display="http://abs.twimg.com/images/themes/theme1/bg.png"/>
    <hyperlink ref="AV21" r:id="rId146" display="http://abs.twimg.com/images/themes/theme6/bg.gif"/>
    <hyperlink ref="AV22" r:id="rId147" display="http://abs.twimg.com/images/themes/theme1/bg.png"/>
    <hyperlink ref="AV23" r:id="rId148" display="http://abs.twimg.com/images/themes/theme1/bg.png"/>
    <hyperlink ref="AV24" r:id="rId149" display="http://abs.twimg.com/images/themes/theme1/bg.png"/>
    <hyperlink ref="AV26" r:id="rId150" display="http://abs.twimg.com/images/themes/theme1/bg.png"/>
    <hyperlink ref="AV27" r:id="rId151" display="http://abs.twimg.com/images/themes/theme1/bg.png"/>
    <hyperlink ref="AV31" r:id="rId152" display="http://abs.twimg.com/images/themes/theme13/bg.gif"/>
    <hyperlink ref="AV32" r:id="rId153" display="http://abs.twimg.com/images/themes/theme7/bg.gif"/>
    <hyperlink ref="AV33" r:id="rId154" display="http://abs.twimg.com/images/themes/theme16/bg.gif"/>
    <hyperlink ref="AV34" r:id="rId155" display="http://abs.twimg.com/images/themes/theme1/bg.png"/>
    <hyperlink ref="AV35" r:id="rId156" display="http://abs.twimg.com/images/themes/theme13/bg.gif"/>
    <hyperlink ref="AV36" r:id="rId157" display="http://abs.twimg.com/images/themes/theme1/bg.png"/>
    <hyperlink ref="AV37" r:id="rId158" display="http://abs.twimg.com/images/themes/theme1/bg.png"/>
    <hyperlink ref="AV38" r:id="rId159" display="http://abs.twimg.com/images/themes/theme1/bg.png"/>
    <hyperlink ref="AV39" r:id="rId160" display="http://abs.twimg.com/images/themes/theme1/bg.png"/>
    <hyperlink ref="AV40" r:id="rId161" display="http://abs.twimg.com/images/themes/theme1/bg.png"/>
    <hyperlink ref="AV41" r:id="rId162" display="http://abs.twimg.com/images/themes/theme14/bg.gif"/>
    <hyperlink ref="AV42" r:id="rId163" display="http://abs.twimg.com/images/themes/theme1/bg.png"/>
    <hyperlink ref="AV45" r:id="rId164" display="http://abs.twimg.com/images/themes/theme1/bg.png"/>
    <hyperlink ref="AV48" r:id="rId165" display="http://abs.twimg.com/images/themes/theme1/bg.png"/>
    <hyperlink ref="AV49" r:id="rId166" display="http://abs.twimg.com/images/themes/theme15/bg.png"/>
    <hyperlink ref="AV51" r:id="rId167" display="http://abs.twimg.com/images/themes/theme1/bg.png"/>
    <hyperlink ref="AV53" r:id="rId168" display="http://abs.twimg.com/images/themes/theme1/bg.png"/>
    <hyperlink ref="AV54" r:id="rId169" display="http://abs.twimg.com/images/themes/theme1/bg.png"/>
    <hyperlink ref="AV57" r:id="rId170" display="http://abs.twimg.com/images/themes/theme1/bg.png"/>
    <hyperlink ref="AV58" r:id="rId171" display="http://abs.twimg.com/images/themes/theme1/bg.png"/>
    <hyperlink ref="AV60" r:id="rId172" display="http://abs.twimg.com/images/themes/theme4/bg.gif"/>
    <hyperlink ref="AV66" r:id="rId173" display="http://abs.twimg.com/images/themes/theme1/bg.png"/>
    <hyperlink ref="AV67" r:id="rId174" display="http://abs.twimg.com/images/themes/theme1/bg.png"/>
    <hyperlink ref="AV69" r:id="rId175" display="http://abs.twimg.com/images/themes/theme1/bg.png"/>
    <hyperlink ref="AV71" r:id="rId176" display="http://abs.twimg.com/images/themes/theme1/bg.png"/>
    <hyperlink ref="AV72" r:id="rId177" display="http://abs.twimg.com/images/themes/theme1/bg.png"/>
    <hyperlink ref="AV73" r:id="rId178" display="http://abs.twimg.com/images/themes/theme6/bg.gif"/>
    <hyperlink ref="AV74" r:id="rId179" display="http://abs.twimg.com/images/themes/theme1/bg.png"/>
    <hyperlink ref="AV75" r:id="rId180" display="http://abs.twimg.com/images/themes/theme1/bg.png"/>
    <hyperlink ref="AV77" r:id="rId181" display="http://abs.twimg.com/images/themes/theme1/bg.png"/>
    <hyperlink ref="AV78" r:id="rId182" display="http://abs.twimg.com/images/themes/theme1/bg.png"/>
    <hyperlink ref="AV79" r:id="rId183" display="http://abs.twimg.com/images/themes/theme14/bg.gif"/>
    <hyperlink ref="AV80" r:id="rId184" display="http://abs.twimg.com/images/themes/theme1/bg.png"/>
    <hyperlink ref="AV81" r:id="rId185" display="http://abs.twimg.com/images/themes/theme1/bg.png"/>
    <hyperlink ref="AV83" r:id="rId186" display="http://abs.twimg.com/images/themes/theme1/bg.png"/>
    <hyperlink ref="AV86" r:id="rId187" display="http://abs.twimg.com/images/themes/theme7/bg.gif"/>
    <hyperlink ref="AV87" r:id="rId188" display="http://abs.twimg.com/images/themes/theme1/bg.png"/>
    <hyperlink ref="AV88" r:id="rId189" display="http://abs.twimg.com/images/themes/theme14/bg.gif"/>
    <hyperlink ref="AV90" r:id="rId190" display="http://abs.twimg.com/images/themes/theme1/bg.png"/>
    <hyperlink ref="AV92" r:id="rId191" display="http://abs.twimg.com/images/themes/theme1/bg.png"/>
    <hyperlink ref="AV94" r:id="rId192" display="http://abs.twimg.com/images/themes/theme1/bg.png"/>
    <hyperlink ref="AV95" r:id="rId193" display="http://abs.twimg.com/images/themes/theme15/bg.png"/>
    <hyperlink ref="AV97" r:id="rId194" display="http://abs.twimg.com/images/themes/theme1/bg.png"/>
    <hyperlink ref="AV98" r:id="rId195" display="http://abs.twimg.com/images/themes/theme2/bg.gif"/>
    <hyperlink ref="AV100" r:id="rId196" display="http://abs.twimg.com/images/themes/theme1/bg.png"/>
    <hyperlink ref="AV101" r:id="rId197" display="http://abs.twimg.com/images/themes/theme14/bg.gif"/>
    <hyperlink ref="AV102" r:id="rId198" display="http://abs.twimg.com/images/themes/theme1/bg.png"/>
    <hyperlink ref="AV104" r:id="rId199" display="http://abs.twimg.com/images/themes/theme9/bg.gif"/>
    <hyperlink ref="AV106" r:id="rId200" display="http://abs.twimg.com/images/themes/theme17/bg.gif"/>
    <hyperlink ref="AV108" r:id="rId201" display="http://abs.twimg.com/images/themes/theme10/bg.gif"/>
    <hyperlink ref="AV109" r:id="rId202" display="http://abs.twimg.com/images/themes/theme1/bg.png"/>
    <hyperlink ref="G3" r:id="rId203" display="http://pbs.twimg.com/profile_images/1096457102896160768/qNyyq4GG_normal.jpg"/>
    <hyperlink ref="G4" r:id="rId204" display="http://pbs.twimg.com/profile_images/934301019961303042/AzDwSO4n_normal.jpg"/>
    <hyperlink ref="G5" r:id="rId205" display="http://pbs.twimg.com/profile_images/1306308432/stigfemale06_copy_normal.png"/>
    <hyperlink ref="G6" r:id="rId206" display="http://abs.twimg.com/sticky/default_profile_images/default_profile_normal.png"/>
    <hyperlink ref="G7" r:id="rId207" display="http://pbs.twimg.com/profile_images/1108706550661738497/BNNE3pJK_normal.jpg"/>
    <hyperlink ref="G8" r:id="rId208" display="http://pbs.twimg.com/profile_images/1183209761711513600/NU56RloP_normal.jpg"/>
    <hyperlink ref="G9" r:id="rId209" display="http://pbs.twimg.com/profile_images/2760240941/0ae0b69fbb95e8c3256c4317c135a703_normal.png"/>
    <hyperlink ref="G10" r:id="rId210" display="http://pbs.twimg.com/profile_images/1167082352788549632/tCIqsroi_normal.jpg"/>
    <hyperlink ref="G11" r:id="rId211" display="http://pbs.twimg.com/profile_images/875241874059132928/DhzCS-XB_normal.jpg"/>
    <hyperlink ref="G12" r:id="rId212" display="http://pbs.twimg.com/profile_images/868986257644408832/8jvKBiZy_normal.jpg"/>
    <hyperlink ref="G13" r:id="rId213" display="http://pbs.twimg.com/profile_images/1168345705586601987/6xDfGUfx_normal.jpg"/>
    <hyperlink ref="G14" r:id="rId214" display="http://pbs.twimg.com/profile_images/1177674869246435329/aZ7lvxC2_normal.jpg"/>
    <hyperlink ref="G15" r:id="rId215" display="http://pbs.twimg.com/profile_images/1060407170234167296/nyi0hLog_normal.jpg"/>
    <hyperlink ref="G16" r:id="rId216" display="http://pbs.twimg.com/profile_images/1176579546495275009/YccmTzf9_normal.jpg"/>
    <hyperlink ref="G17" r:id="rId217" display="http://pbs.twimg.com/profile_images/1169822492082360321/65EVNRIF_normal.jpg"/>
    <hyperlink ref="G18" r:id="rId218" display="http://pbs.twimg.com/profile_images/1146073491059302401/wjNAAemk_normal.png"/>
    <hyperlink ref="G19" r:id="rId219" display="http://pbs.twimg.com/profile_images/877210324092338176/6Sw0xbip_normal.jpg"/>
    <hyperlink ref="G20" r:id="rId220" display="http://pbs.twimg.com/profile_images/517093665185861633/bBPZIhje_normal.jpeg"/>
    <hyperlink ref="G21" r:id="rId221" display="http://pbs.twimg.com/profile_images/1118614618467737600/ZIMux6_n_normal.png"/>
    <hyperlink ref="G22" r:id="rId222" display="http://pbs.twimg.com/profile_images/1082860195292753920/In1iOL1r_normal.jpg"/>
    <hyperlink ref="G23" r:id="rId223" display="http://pbs.twimg.com/profile_images/1084292943752486913/kHE048aV_normal.jpg"/>
    <hyperlink ref="G24" r:id="rId224" display="http://pbs.twimg.com/profile_images/1012179037446377472/bQWTHgxL_normal.jpg"/>
    <hyperlink ref="G25" r:id="rId225" display="http://pbs.twimg.com/profile_images/1010410680959168512/3zuNC571_normal.jpg"/>
    <hyperlink ref="G26" r:id="rId226" display="http://pbs.twimg.com/profile_images/840679341579259904/tgZArFzI_normal.jpg"/>
    <hyperlink ref="G27" r:id="rId227" display="http://abs.twimg.com/sticky/default_profile_images/default_profile_normal.png"/>
    <hyperlink ref="G28" r:id="rId228" display="http://pbs.twimg.com/profile_images/1176934972235624449/7zwTY7R4_normal.jpg"/>
    <hyperlink ref="G29" r:id="rId229" display="http://pbs.twimg.com/profile_images/1129427673355345922/_OgS7kbk_normal.png"/>
    <hyperlink ref="G30" r:id="rId230" display="http://pbs.twimg.com/profile_images/1181731449591881729/tgevBw09_normal.jpg"/>
    <hyperlink ref="G31" r:id="rId231" display="http://pbs.twimg.com/profile_images/1075449090123608064/A6Icl54b_normal.jpg"/>
    <hyperlink ref="G32" r:id="rId232" display="http://pbs.twimg.com/profile_images/1141821813745422336/PXKwyktw_normal.png"/>
    <hyperlink ref="G33" r:id="rId233" display="http://pbs.twimg.com/profile_images/975993468140040192/IbsKxHGr_normal.jpg"/>
    <hyperlink ref="G34" r:id="rId234" display="http://pbs.twimg.com/profile_images/1136376209216950272/X320aRxc_normal.jpg"/>
    <hyperlink ref="G35" r:id="rId235" display="http://pbs.twimg.com/profile_images/1085884204058066944/K9TL-MCs_normal.jpg"/>
    <hyperlink ref="G36" r:id="rId236" display="http://pbs.twimg.com/profile_images/1057899591708753921/PSpUS-Hp_normal.jpg"/>
    <hyperlink ref="G37" r:id="rId237" display="http://pbs.twimg.com/profile_images/1108906893588598784/ph8Qa9l7_normal.png"/>
    <hyperlink ref="G38" r:id="rId238" display="http://pbs.twimg.com/profile_images/1042886888225267712/1W9BKljE_normal.jpg"/>
    <hyperlink ref="G39" r:id="rId239" display="http://pbs.twimg.com/profile_images/1180312327884869632/kZes1NOf_normal.jpg"/>
    <hyperlink ref="G40" r:id="rId240" display="http://pbs.twimg.com/profile_images/1162991226963972096/_NUxylHa_normal.png"/>
    <hyperlink ref="G41" r:id="rId241" display="http://pbs.twimg.com/profile_images/1148327441527689217/1QpS06D6_normal.png"/>
    <hyperlink ref="G42" r:id="rId242" display="http://pbs.twimg.com/profile_images/997204211279409153/wktiRWaE_normal.jpg"/>
    <hyperlink ref="G43" r:id="rId243" display="http://pbs.twimg.com/profile_images/1057809236200247301/xu6asBj4_normal.jpg"/>
    <hyperlink ref="G44" r:id="rId244" display="http://pbs.twimg.com/profile_images/1179272595557908480/ImAoXsub_normal.jpg"/>
    <hyperlink ref="G45" r:id="rId245" display="http://pbs.twimg.com/profile_images/992499241170780160/koFHIfRO_normal.jpg"/>
    <hyperlink ref="G46" r:id="rId246" display="http://pbs.twimg.com/profile_images/1180146798314344449/x96_HrTj_normal.jpg"/>
    <hyperlink ref="G47" r:id="rId247" display="http://pbs.twimg.com/profile_images/1094569245520867328/z-6jx1gM_normal.jpg"/>
    <hyperlink ref="G48" r:id="rId248" display="http://pbs.twimg.com/profile_images/1113538294527266816/P0fWIGGL_normal.png"/>
    <hyperlink ref="G49" r:id="rId249" display="http://pbs.twimg.com/profile_images/378800000004015453/054fc0233a66d419a77d8c225e9354e4_normal.jpeg"/>
    <hyperlink ref="G50" r:id="rId250" display="http://pbs.twimg.com/profile_images/1180256303387537408/RH5rjkAw_normal.jpg"/>
    <hyperlink ref="G51" r:id="rId251" display="http://pbs.twimg.com/profile_images/747001480536821760/0tkw-yE3_normal.jpg"/>
    <hyperlink ref="G52" r:id="rId252" display="http://pbs.twimg.com/profile_images/1104725429640929285/0T_K6SIL_normal.jpg"/>
    <hyperlink ref="G53" r:id="rId253" display="http://pbs.twimg.com/profile_images/567218174471315458/ARtHwro8_normal.jpeg"/>
    <hyperlink ref="G54" r:id="rId254" display="http://pbs.twimg.com/profile_images/1137089576911167488/Y6P3jU5Y_normal.png"/>
    <hyperlink ref="G55" r:id="rId255" display="http://pbs.twimg.com/profile_images/1074509740330364929/q-Q5gG-Y_normal.jpg"/>
    <hyperlink ref="G56" r:id="rId256" display="http://abs.twimg.com/sticky/default_profile_images/default_profile_normal.png"/>
    <hyperlink ref="G57" r:id="rId257" display="http://pbs.twimg.com/profile_images/1131358251130478593/pAfdHII1_normal.jpg"/>
    <hyperlink ref="G58" r:id="rId258" display="http://pbs.twimg.com/profile_images/636639515885629444/n_onQSXB_normal.jpg"/>
    <hyperlink ref="G59" r:id="rId259" display="http://pbs.twimg.com/profile_images/1172966923677646851/BSnBEHTK_normal.jpg"/>
    <hyperlink ref="G60" r:id="rId260" display="http://pbs.twimg.com/profile_images/290888032/SexyLiz_normal.jpg"/>
    <hyperlink ref="G61" r:id="rId261" display="http://pbs.twimg.com/profile_images/1180787606663159808/w0rOVpfh_normal.jpg"/>
    <hyperlink ref="G62" r:id="rId262" display="http://pbs.twimg.com/profile_images/872690454369796096/f8iHNMLZ_normal.jpg"/>
    <hyperlink ref="G63" r:id="rId263" display="http://pbs.twimg.com/profile_images/1124780571631280135/vzV4AOKq_normal.jpg"/>
    <hyperlink ref="G64" r:id="rId264" display="http://pbs.twimg.com/profile_images/1150727240763633667/QO5k_V61_normal.jpg"/>
    <hyperlink ref="G65" r:id="rId265" display="http://pbs.twimg.com/profile_images/859982100904148992/hv5soju7_normal.jpg"/>
    <hyperlink ref="G66" r:id="rId266" display="http://pbs.twimg.com/profile_images/975343259001106432/7uzLo2Tx_normal.jpg"/>
    <hyperlink ref="G67" r:id="rId267" display="http://pbs.twimg.com/profile_images/874276197357596672/kUuht00m_normal.jpg"/>
    <hyperlink ref="G68" r:id="rId268" display="http://pbs.twimg.com/profile_images/1122272721407283200/rwx3PKGh_normal.jpg"/>
    <hyperlink ref="G69" r:id="rId269" display="http://pbs.twimg.com/profile_images/1181010960120713216/AOVWBzVi_normal.jpg"/>
    <hyperlink ref="G70" r:id="rId270" display="http://pbs.twimg.com/profile_images/820427558583943168/PJieB2c8_normal.jpg"/>
    <hyperlink ref="G71" r:id="rId271" display="http://pbs.twimg.com/profile_images/879061537423544320/99vcNM5N_normal.jpg"/>
    <hyperlink ref="G72" r:id="rId272" display="http://pbs.twimg.com/profile_images/1144052487667634177/ik4F8eus_normal.png"/>
    <hyperlink ref="G73" r:id="rId273" display="http://pbs.twimg.com/profile_images/893644646982856705/ur0MRoaU_normal.jpg"/>
    <hyperlink ref="G74" r:id="rId274" display="http://pbs.twimg.com/profile_images/1055673387174019074/DR9CawFY_normal.jpg"/>
    <hyperlink ref="G75" r:id="rId275" display="http://pbs.twimg.com/profile_images/812107404854689792/Sxx9GK_q_normal.jpg"/>
    <hyperlink ref="G76" r:id="rId276" display="http://pbs.twimg.com/profile_images/1166117861854785537/HaAiGmP2_normal.jpg"/>
    <hyperlink ref="G77" r:id="rId277" display="http://pbs.twimg.com/profile_images/1175420020274450435/QyNll2dJ_normal.jpg"/>
    <hyperlink ref="G78" r:id="rId278" display="http://pbs.twimg.com/profile_images/1149862773909872641/uwt-7aS3_normal.png"/>
    <hyperlink ref="G79" r:id="rId279" display="http://pbs.twimg.com/profile_images/821433960639008768/_M06NaeP_normal.jpg"/>
    <hyperlink ref="G80" r:id="rId280" display="http://pbs.twimg.com/profile_images/1044518142360178689/wyaMcQol_normal.jpg"/>
    <hyperlink ref="G81" r:id="rId281" display="http://pbs.twimg.com/profile_images/1062486511051071489/9prTqD-k_normal.jpg"/>
    <hyperlink ref="G82" r:id="rId282" display="http://pbs.twimg.com/profile_images/1163905033332805632/PQSeASmT_normal.jpg"/>
    <hyperlink ref="G83" r:id="rId283" display="http://pbs.twimg.com/profile_images/1179815232472059904/LnRdUR5F_normal.png"/>
    <hyperlink ref="G84" r:id="rId284" display="http://pbs.twimg.com/profile_images/1180496766652882944/c4bHWv4D_normal.jpg"/>
    <hyperlink ref="G85" r:id="rId285" display="http://pbs.twimg.com/profile_images/1124023326656143360/CLS8o_jq_normal.jpg"/>
    <hyperlink ref="G86" r:id="rId286" display="http://pbs.twimg.com/profile_images/1175519158970257409/cS5DbgWJ_normal.jpg"/>
    <hyperlink ref="G87" r:id="rId287" display="http://pbs.twimg.com/profile_images/1099435842999857152/Oih8vzQ4_normal.png"/>
    <hyperlink ref="G88" r:id="rId288" display="http://pbs.twimg.com/profile_images/1180949155381952512/oJLXAqax_normal.jpg"/>
    <hyperlink ref="G89" r:id="rId289" display="http://pbs.twimg.com/profile_images/1103458295149486081/lD8E0o5U_normal.jpg"/>
    <hyperlink ref="G90" r:id="rId290" display="http://pbs.twimg.com/profile_images/540612605111705601/j-zRT017_normal.jpeg"/>
    <hyperlink ref="G91" r:id="rId291" display="http://pbs.twimg.com/profile_images/1109818728152215552/-SyJ6zAG_normal.png"/>
    <hyperlink ref="G92" r:id="rId292" display="http://pbs.twimg.com/profile_images/1157452111900303360/9LHqBGuh_normal.jpg"/>
    <hyperlink ref="G93" r:id="rId293" display="http://pbs.twimg.com/profile_images/1095176099066245120/w7NpPKkN_normal.jpg"/>
    <hyperlink ref="G94" r:id="rId294" display="http://pbs.twimg.com/profile_images/1044555074599571458/wAO827Jc_normal.jpg"/>
    <hyperlink ref="G95" r:id="rId295" display="http://pbs.twimg.com/profile_images/1178758158082330631/ZDSxNT_A_normal.jpg"/>
    <hyperlink ref="G96" r:id="rId296" display="http://pbs.twimg.com/profile_images/963463257611792384/338k2ZRn_normal.jpg"/>
    <hyperlink ref="G97" r:id="rId297" display="http://pbs.twimg.com/profile_images/1181544809049272320/WrHLyTsB_normal.jpg"/>
    <hyperlink ref="G98" r:id="rId298" display="http://pbs.twimg.com/profile_images/1179254699578580994/6iKoHCUI_normal.jpg"/>
    <hyperlink ref="G99" r:id="rId299" display="http://pbs.twimg.com/profile_images/1061982720119762945/1PBHcQs9_normal.jpg"/>
    <hyperlink ref="G100" r:id="rId300" display="http://pbs.twimg.com/profile_images/1058226559058829312/d4vJ76QL_normal.jpg"/>
    <hyperlink ref="G101" r:id="rId301" display="http://pbs.twimg.com/profile_images/1152259142536650754/bA7ZGnDu_normal.jpg"/>
    <hyperlink ref="G102" r:id="rId302" display="http://pbs.twimg.com/profile_images/780674137266196480/huULQvJB_normal.jpg"/>
    <hyperlink ref="G103" r:id="rId303" display="http://pbs.twimg.com/profile_images/1180594411014520832/y0SeqWYM_normal.jpg"/>
    <hyperlink ref="G104" r:id="rId304" display="http://pbs.twimg.com/profile_images/111945955/leandro_new_normal.jpg"/>
    <hyperlink ref="G105" r:id="rId305" display="http://pbs.twimg.com/profile_images/1140776549639213063/XafEv1pL_normal.jpg"/>
    <hyperlink ref="G106" r:id="rId306" display="http://pbs.twimg.com/profile_images/1155681860783132672/tjabAcZ0_normal.jpg"/>
    <hyperlink ref="G107" r:id="rId307" display="http://pbs.twimg.com/profile_images/1043709843792523264/VkKwnHHa_normal.jpg"/>
    <hyperlink ref="G108" r:id="rId308" display="http://pbs.twimg.com/profile_images/1174080291956301824/--YM7q_q_normal.jpg"/>
    <hyperlink ref="G109" r:id="rId309" display="http://pbs.twimg.com/profile_images/1143253246036905985/z9HiNBKZ_normal.png"/>
    <hyperlink ref="AY3" r:id="rId310" display="https://twitter.com/atomicsyzygy"/>
    <hyperlink ref="AY4" r:id="rId311" display="https://twitter.com/ryangirdusky"/>
    <hyperlink ref="AY5" r:id="rId312" display="https://twitter.com/crystallinewave"/>
    <hyperlink ref="AY6" r:id="rId313" display="https://twitter.com/spoonyboogie"/>
    <hyperlink ref="AY7" r:id="rId314" display="https://twitter.com/kenickienic"/>
    <hyperlink ref="AY8" r:id="rId315" display="https://twitter.com/iradiotube"/>
    <hyperlink ref="AY9" r:id="rId316" display="https://twitter.com/yacy_search"/>
    <hyperlink ref="AY10" r:id="rId317" display="https://twitter.com/alexprice0"/>
    <hyperlink ref="AY11" r:id="rId318" display="https://twitter.com/libdemfightbac"/>
    <hyperlink ref="AY12" r:id="rId319" display="https://twitter.com/cerbb88"/>
    <hyperlink ref="AY13" r:id="rId320" display="https://twitter.com/ilhanmn"/>
    <hyperlink ref="AY14" r:id="rId321" display="https://twitter.com/malleynathan"/>
    <hyperlink ref="AY15" r:id="rId322" display="https://twitter.com/ghostlyonion"/>
    <hyperlink ref="AY16" r:id="rId323" display="https://twitter.com/jaweingarten"/>
    <hyperlink ref="AY17" r:id="rId324" display="https://twitter.com/down23bear"/>
    <hyperlink ref="AY18" r:id="rId325" display="https://twitter.com/adrparsons"/>
    <hyperlink ref="AY19" r:id="rId326" display="https://twitter.com/sunjay_kelkar"/>
    <hyperlink ref="AY20" r:id="rId327" display="https://twitter.com/occupysac247"/>
    <hyperlink ref="AY21" r:id="rId328" display="https://twitter.com/whale_eat_squid"/>
    <hyperlink ref="AY22" r:id="rId329" display="https://twitter.com/timrlai"/>
    <hyperlink ref="AY23" r:id="rId330" display="https://twitter.com/codeability"/>
    <hyperlink ref="AY24" r:id="rId331" display="https://twitter.com/samasmith23"/>
    <hyperlink ref="AY25" r:id="rId332" display="https://twitter.com/cybil63169431"/>
    <hyperlink ref="AY26" r:id="rId333" display="https://twitter.com/brexitblog_info"/>
    <hyperlink ref="AY27" r:id="rId334" display="https://twitter.com/randomqweo"/>
    <hyperlink ref="AY28" r:id="rId335" display="https://twitter.com/richard77501434"/>
    <hyperlink ref="AY29" r:id="rId336" display="https://twitter.com/jrshepard90"/>
    <hyperlink ref="AY30" r:id="rId337" display="https://twitter.com/modalsevenths"/>
    <hyperlink ref="AY31" r:id="rId338" display="https://twitter.com/cecycorrea"/>
    <hyperlink ref="AY32" r:id="rId339" display="https://twitter.com/klamping"/>
    <hyperlink ref="AY33" r:id="rId340" display="https://twitter.com/littlebee88"/>
    <hyperlink ref="AY34" r:id="rId341" display="https://twitter.com/mattgaetz"/>
    <hyperlink ref="AY35" r:id="rId342" display="https://twitter.com/jemimag"/>
    <hyperlink ref="AY36" r:id="rId343" display="https://twitter.com/google"/>
    <hyperlink ref="AY37" r:id="rId344" display="https://twitter.com/realfoxd"/>
    <hyperlink ref="AY38" r:id="rId345" display="https://twitter.com/andrewyang"/>
    <hyperlink ref="AY39" r:id="rId346" display="https://twitter.com/steveilknevil"/>
    <hyperlink ref="AY40" r:id="rId347" display="https://twitter.com/yangsdisciple"/>
    <hyperlink ref="AY41" r:id="rId348" display="https://twitter.com/youtube"/>
    <hyperlink ref="AY42" r:id="rId349" display="https://twitter.com/ritzonthewar"/>
    <hyperlink ref="AY43" r:id="rId350" display="https://twitter.com/thequartering"/>
    <hyperlink ref="AY44" r:id="rId351" display="https://twitter.com/testefy_hd"/>
    <hyperlink ref="AY45" r:id="rId352" display="https://twitter.com/sheaffer117"/>
    <hyperlink ref="AY46" r:id="rId353" display="https://twitter.com/dudetheangerbu1"/>
    <hyperlink ref="AY47" r:id="rId354" display="https://twitter.com/grimisus1978"/>
    <hyperlink ref="AY48" r:id="rId355" display="https://twitter.com/raptorias"/>
    <hyperlink ref="AY49" r:id="rId356" display="https://twitter.com/miguelzig"/>
    <hyperlink ref="AY50" r:id="rId357" display="https://twitter.com/gamerscion"/>
    <hyperlink ref="AY51" r:id="rId358" display="https://twitter.com/animeknight99"/>
    <hyperlink ref="AY52" r:id="rId359" display="https://twitter.com/bubbles_gt"/>
    <hyperlink ref="AY53" r:id="rId360" display="https://twitter.com/blaugast"/>
    <hyperlink ref="AY54" r:id="rId361" display="https://twitter.com/adamo55f"/>
    <hyperlink ref="AY55" r:id="rId362" display="https://twitter.com/eduardogeneva"/>
    <hyperlink ref="AY56" r:id="rId363" display="https://twitter.com/firemaste13579"/>
    <hyperlink ref="AY57" r:id="rId364" display="https://twitter.com/steevisms"/>
    <hyperlink ref="AY58" r:id="rId365" display="https://twitter.com/hockeyspaz62"/>
    <hyperlink ref="AY59" r:id="rId366" display="https://twitter.com/dragnetizen"/>
    <hyperlink ref="AY60" r:id="rId367" display="https://twitter.com/bizlutlerdidit"/>
    <hyperlink ref="AY61" r:id="rId368" display="https://twitter.com/lucifermartyr"/>
    <hyperlink ref="AY62" r:id="rId369" display="https://twitter.com/thekomradtom"/>
    <hyperlink ref="AY63" r:id="rId370" display="https://twitter.com/raislergaming"/>
    <hyperlink ref="AY64" r:id="rId371" display="https://twitter.com/whitney_skip"/>
    <hyperlink ref="AY65" r:id="rId372" display="https://twitter.com/potus"/>
    <hyperlink ref="AY66" r:id="rId373" display="https://twitter.com/gop"/>
    <hyperlink ref="AY67" r:id="rId374" display="https://twitter.com/realdonaldtrump"/>
    <hyperlink ref="AY68" r:id="rId375" display="https://twitter.com/nathanknox19"/>
    <hyperlink ref="AY69" r:id="rId376" display="https://twitter.com/eriatarrka"/>
    <hyperlink ref="AY70" r:id="rId377" display="https://twitter.com/brendal03778178"/>
    <hyperlink ref="AY71" r:id="rId378" display="https://twitter.com/rawstory"/>
    <hyperlink ref="AY72" r:id="rId379" display="https://twitter.com/jetterella"/>
    <hyperlink ref="AY73" r:id="rId380" display="https://twitter.com/mrdax30"/>
    <hyperlink ref="AY74" r:id="rId381" display="https://twitter.com/jessesingal"/>
    <hyperlink ref="AY75" r:id="rId382" display="https://twitter.com/shutter_j"/>
    <hyperlink ref="AY76" r:id="rId383" display="https://twitter.com/ursulams13"/>
    <hyperlink ref="AY77" r:id="rId384" display="https://twitter.com/adelehhaenel"/>
    <hyperlink ref="AY78" r:id="rId385" display="https://twitter.com/allenzhu88"/>
    <hyperlink ref="AY79" r:id="rId386" display="https://twitter.com/hyundai"/>
    <hyperlink ref="AY80" r:id="rId387" display="https://twitter.com/tweetnathanrich"/>
    <hyperlink ref="AY81" r:id="rId388" display="https://twitter.com/nikos_17"/>
    <hyperlink ref="AY82" r:id="rId389" display="https://twitter.com/lizardunicorn"/>
    <hyperlink ref="AY83" r:id="rId390" display="https://twitter.com/rlivre"/>
    <hyperlink ref="AY84" r:id="rId391" display="https://twitter.com/nomelouco33"/>
    <hyperlink ref="AY85" r:id="rId392" display="https://twitter.com/dnascim78"/>
    <hyperlink ref="AY86" r:id="rId393" display="https://twitter.com/bahmiguel"/>
    <hyperlink ref="AY87" r:id="rId394" display="https://twitter.com/mdalessandrorj"/>
    <hyperlink ref="AY88" r:id="rId395" display="https://twitter.com/_kawen"/>
    <hyperlink ref="AY89" r:id="rId396" display="https://twitter.com/doublekillx"/>
    <hyperlink ref="AY90" r:id="rId397" display="https://twitter.com/dan_s_reis"/>
    <hyperlink ref="AY91" r:id="rId398" display="https://twitter.com/jenega43"/>
    <hyperlink ref="AY92" r:id="rId399" display="https://twitter.com/mauricelacerda"/>
    <hyperlink ref="AY93" r:id="rId400" display="https://twitter.com/augustakaiserin"/>
    <hyperlink ref="AY94" r:id="rId401" display="https://twitter.com/richardgrenell"/>
    <hyperlink ref="AY95" r:id="rId402" display="https://twitter.com/ostrov_a"/>
    <hyperlink ref="AY96" r:id="rId403" display="https://twitter.com/mroetten"/>
    <hyperlink ref="AY97" r:id="rId404" display="https://twitter.com/_matiassoares"/>
    <hyperlink ref="AY98" r:id="rId405" display="https://twitter.com/bicicreta"/>
    <hyperlink ref="AY99" r:id="rId406" display="https://twitter.com/bruno_olivera13"/>
    <hyperlink ref="AY100" r:id="rId407" display="https://twitter.com/odio_nao"/>
    <hyperlink ref="AY101" r:id="rId408" display="https://twitter.com/jarodkral"/>
    <hyperlink ref="AY102" r:id="rId409" display="https://twitter.com/nrthms1"/>
    <hyperlink ref="AY103" r:id="rId410" display="https://twitter.com/have_trouble"/>
    <hyperlink ref="AY104" r:id="rId411" display="https://twitter.com/greatthorn"/>
    <hyperlink ref="AY105" r:id="rId412" display="https://twitter.com/baruchinha"/>
    <hyperlink ref="AY106" r:id="rId413" display="https://twitter.com/cosmicbrave"/>
    <hyperlink ref="AY107" r:id="rId414" display="https://twitter.com/melloniesorens1"/>
    <hyperlink ref="AY108" r:id="rId415" display="https://twitter.com/jennspolitics"/>
    <hyperlink ref="AY109" r:id="rId416" display="https://twitter.com/porcosucks"/>
  </hyperlinks>
  <printOptions/>
  <pageMargins left="0.7" right="0.7" top="0.75" bottom="0.75" header="0.3" footer="0.3"/>
  <pageSetup horizontalDpi="600" verticalDpi="600" orientation="portrait" r:id="rId421"/>
  <drawing r:id="rId420"/>
  <legacyDrawing r:id="rId418"/>
  <tableParts>
    <tablePart r:id="rId4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1486</v>
      </c>
      <c r="Z2" s="13" t="s">
        <v>1501</v>
      </c>
      <c r="AA2" s="13" t="s">
        <v>1516</v>
      </c>
      <c r="AB2" s="13" t="s">
        <v>1567</v>
      </c>
      <c r="AC2" s="13" t="s">
        <v>1610</v>
      </c>
      <c r="AD2" s="13" t="s">
        <v>1635</v>
      </c>
      <c r="AE2" s="13" t="s">
        <v>1639</v>
      </c>
      <c r="AF2" s="13" t="s">
        <v>1657</v>
      </c>
      <c r="AG2" s="122" t="s">
        <v>1827</v>
      </c>
      <c r="AH2" s="122" t="s">
        <v>1828</v>
      </c>
      <c r="AI2" s="122" t="s">
        <v>1829</v>
      </c>
      <c r="AJ2" s="122" t="s">
        <v>1830</v>
      </c>
      <c r="AK2" s="122" t="s">
        <v>1831</v>
      </c>
      <c r="AL2" s="122" t="s">
        <v>1832</v>
      </c>
      <c r="AM2" s="122" t="s">
        <v>1833</v>
      </c>
      <c r="AN2" s="122" t="s">
        <v>1834</v>
      </c>
      <c r="AO2" s="122" t="s">
        <v>1837</v>
      </c>
    </row>
    <row r="3" spans="1:41" ht="15">
      <c r="A3" s="89" t="s">
        <v>1425</v>
      </c>
      <c r="B3" s="65" t="s">
        <v>1446</v>
      </c>
      <c r="C3" s="65" t="s">
        <v>56</v>
      </c>
      <c r="D3" s="106"/>
      <c r="E3" s="105"/>
      <c r="F3" s="107" t="s">
        <v>1868</v>
      </c>
      <c r="G3" s="108"/>
      <c r="H3" s="108"/>
      <c r="I3" s="109">
        <v>3</v>
      </c>
      <c r="J3" s="110"/>
      <c r="K3" s="48">
        <v>21</v>
      </c>
      <c r="L3" s="48">
        <v>21</v>
      </c>
      <c r="M3" s="48">
        <v>0</v>
      </c>
      <c r="N3" s="48">
        <v>21</v>
      </c>
      <c r="O3" s="48">
        <v>1</v>
      </c>
      <c r="P3" s="49">
        <v>0</v>
      </c>
      <c r="Q3" s="49">
        <v>0</v>
      </c>
      <c r="R3" s="48">
        <v>1</v>
      </c>
      <c r="S3" s="48">
        <v>0</v>
      </c>
      <c r="T3" s="48">
        <v>21</v>
      </c>
      <c r="U3" s="48">
        <v>21</v>
      </c>
      <c r="V3" s="48">
        <v>2</v>
      </c>
      <c r="W3" s="49">
        <v>1.814059</v>
      </c>
      <c r="X3" s="49">
        <v>0.047619047619047616</v>
      </c>
      <c r="Y3" s="78"/>
      <c r="Z3" s="78"/>
      <c r="AA3" s="78"/>
      <c r="AB3" s="86" t="s">
        <v>1568</v>
      </c>
      <c r="AC3" s="86" t="s">
        <v>1611</v>
      </c>
      <c r="AD3" s="86"/>
      <c r="AE3" s="86"/>
      <c r="AF3" s="86" t="s">
        <v>1658</v>
      </c>
      <c r="AG3" s="119">
        <v>63</v>
      </c>
      <c r="AH3" s="123">
        <v>5.555555555555555</v>
      </c>
      <c r="AI3" s="119">
        <v>42</v>
      </c>
      <c r="AJ3" s="123">
        <v>3.7037037037037037</v>
      </c>
      <c r="AK3" s="119">
        <v>0</v>
      </c>
      <c r="AL3" s="123">
        <v>0</v>
      </c>
      <c r="AM3" s="119">
        <v>1029</v>
      </c>
      <c r="AN3" s="123">
        <v>90.74074074074075</v>
      </c>
      <c r="AO3" s="119">
        <v>1134</v>
      </c>
    </row>
    <row r="4" spans="1:41" ht="15">
      <c r="A4" s="89" t="s">
        <v>1426</v>
      </c>
      <c r="B4" s="65" t="s">
        <v>1447</v>
      </c>
      <c r="C4" s="65" t="s">
        <v>56</v>
      </c>
      <c r="D4" s="112"/>
      <c r="E4" s="111"/>
      <c r="F4" s="113" t="s">
        <v>1869</v>
      </c>
      <c r="G4" s="114"/>
      <c r="H4" s="114"/>
      <c r="I4" s="115">
        <v>4</v>
      </c>
      <c r="J4" s="116"/>
      <c r="K4" s="48">
        <v>15</v>
      </c>
      <c r="L4" s="48">
        <v>15</v>
      </c>
      <c r="M4" s="48">
        <v>0</v>
      </c>
      <c r="N4" s="48">
        <v>15</v>
      </c>
      <c r="O4" s="48">
        <v>1</v>
      </c>
      <c r="P4" s="49">
        <v>0</v>
      </c>
      <c r="Q4" s="49">
        <v>0</v>
      </c>
      <c r="R4" s="48">
        <v>1</v>
      </c>
      <c r="S4" s="48">
        <v>0</v>
      </c>
      <c r="T4" s="48">
        <v>15</v>
      </c>
      <c r="U4" s="48">
        <v>15</v>
      </c>
      <c r="V4" s="48">
        <v>2</v>
      </c>
      <c r="W4" s="49">
        <v>1.742222</v>
      </c>
      <c r="X4" s="49">
        <v>0.06666666666666667</v>
      </c>
      <c r="Y4" s="78" t="s">
        <v>366</v>
      </c>
      <c r="Z4" s="78" t="s">
        <v>374</v>
      </c>
      <c r="AA4" s="78"/>
      <c r="AB4" s="86" t="s">
        <v>1569</v>
      </c>
      <c r="AC4" s="86" t="s">
        <v>1612</v>
      </c>
      <c r="AD4" s="86"/>
      <c r="AE4" s="86"/>
      <c r="AF4" s="86" t="s">
        <v>1659</v>
      </c>
      <c r="AG4" s="119">
        <v>30</v>
      </c>
      <c r="AH4" s="123">
        <v>5.2631578947368425</v>
      </c>
      <c r="AI4" s="119">
        <v>0</v>
      </c>
      <c r="AJ4" s="123">
        <v>0</v>
      </c>
      <c r="AK4" s="119">
        <v>0</v>
      </c>
      <c r="AL4" s="123">
        <v>0</v>
      </c>
      <c r="AM4" s="119">
        <v>540</v>
      </c>
      <c r="AN4" s="123">
        <v>94.73684210526316</v>
      </c>
      <c r="AO4" s="119">
        <v>570</v>
      </c>
    </row>
    <row r="5" spans="1:41" ht="15">
      <c r="A5" s="89" t="s">
        <v>1427</v>
      </c>
      <c r="B5" s="65" t="s">
        <v>1448</v>
      </c>
      <c r="C5" s="65" t="s">
        <v>56</v>
      </c>
      <c r="D5" s="112"/>
      <c r="E5" s="111"/>
      <c r="F5" s="113" t="s">
        <v>1870</v>
      </c>
      <c r="G5" s="114"/>
      <c r="H5" s="114"/>
      <c r="I5" s="115">
        <v>5</v>
      </c>
      <c r="J5" s="116"/>
      <c r="K5" s="48">
        <v>8</v>
      </c>
      <c r="L5" s="48">
        <v>7</v>
      </c>
      <c r="M5" s="48">
        <v>0</v>
      </c>
      <c r="N5" s="48">
        <v>7</v>
      </c>
      <c r="O5" s="48">
        <v>0</v>
      </c>
      <c r="P5" s="49">
        <v>0</v>
      </c>
      <c r="Q5" s="49">
        <v>0</v>
      </c>
      <c r="R5" s="48">
        <v>1</v>
      </c>
      <c r="S5" s="48">
        <v>0</v>
      </c>
      <c r="T5" s="48">
        <v>8</v>
      </c>
      <c r="U5" s="48">
        <v>7</v>
      </c>
      <c r="V5" s="48">
        <v>4</v>
      </c>
      <c r="W5" s="49">
        <v>2.0625</v>
      </c>
      <c r="X5" s="49">
        <v>0.125</v>
      </c>
      <c r="Y5" s="78"/>
      <c r="Z5" s="78"/>
      <c r="AA5" s="78"/>
      <c r="AB5" s="86" t="s">
        <v>1570</v>
      </c>
      <c r="AC5" s="86" t="s">
        <v>1580</v>
      </c>
      <c r="AD5" s="86" t="s">
        <v>1636</v>
      </c>
      <c r="AE5" s="86" t="s">
        <v>1640</v>
      </c>
      <c r="AF5" s="86" t="s">
        <v>1660</v>
      </c>
      <c r="AG5" s="119">
        <v>7</v>
      </c>
      <c r="AH5" s="123">
        <v>14.285714285714286</v>
      </c>
      <c r="AI5" s="119">
        <v>3</v>
      </c>
      <c r="AJ5" s="123">
        <v>6.122448979591836</v>
      </c>
      <c r="AK5" s="119">
        <v>0</v>
      </c>
      <c r="AL5" s="123">
        <v>0</v>
      </c>
      <c r="AM5" s="119">
        <v>39</v>
      </c>
      <c r="AN5" s="123">
        <v>79.59183673469387</v>
      </c>
      <c r="AO5" s="119">
        <v>49</v>
      </c>
    </row>
    <row r="6" spans="1:41" ht="15">
      <c r="A6" s="89" t="s">
        <v>1428</v>
      </c>
      <c r="B6" s="65" t="s">
        <v>1449</v>
      </c>
      <c r="C6" s="65" t="s">
        <v>56</v>
      </c>
      <c r="D6" s="112"/>
      <c r="E6" s="111"/>
      <c r="F6" s="113" t="s">
        <v>1871</v>
      </c>
      <c r="G6" s="114"/>
      <c r="H6" s="114"/>
      <c r="I6" s="115">
        <v>6</v>
      </c>
      <c r="J6" s="116"/>
      <c r="K6" s="48">
        <v>8</v>
      </c>
      <c r="L6" s="48">
        <v>8</v>
      </c>
      <c r="M6" s="48">
        <v>0</v>
      </c>
      <c r="N6" s="48">
        <v>8</v>
      </c>
      <c r="O6" s="48">
        <v>8</v>
      </c>
      <c r="P6" s="49" t="s">
        <v>1461</v>
      </c>
      <c r="Q6" s="49" t="s">
        <v>1461</v>
      </c>
      <c r="R6" s="48">
        <v>8</v>
      </c>
      <c r="S6" s="48">
        <v>8</v>
      </c>
      <c r="T6" s="48">
        <v>1</v>
      </c>
      <c r="U6" s="48">
        <v>1</v>
      </c>
      <c r="V6" s="48">
        <v>0</v>
      </c>
      <c r="W6" s="49">
        <v>0</v>
      </c>
      <c r="X6" s="49">
        <v>0</v>
      </c>
      <c r="Y6" s="78" t="s">
        <v>1487</v>
      </c>
      <c r="Z6" s="78" t="s">
        <v>1502</v>
      </c>
      <c r="AA6" s="78"/>
      <c r="AB6" s="86" t="s">
        <v>1571</v>
      </c>
      <c r="AC6" s="86" t="s">
        <v>1580</v>
      </c>
      <c r="AD6" s="86"/>
      <c r="AE6" s="86"/>
      <c r="AF6" s="86" t="s">
        <v>1661</v>
      </c>
      <c r="AG6" s="119">
        <v>16</v>
      </c>
      <c r="AH6" s="123">
        <v>6.22568093385214</v>
      </c>
      <c r="AI6" s="119">
        <v>9</v>
      </c>
      <c r="AJ6" s="123">
        <v>3.501945525291829</v>
      </c>
      <c r="AK6" s="119">
        <v>3</v>
      </c>
      <c r="AL6" s="123">
        <v>1.1673151750972763</v>
      </c>
      <c r="AM6" s="119">
        <v>232</v>
      </c>
      <c r="AN6" s="123">
        <v>90.27237354085604</v>
      </c>
      <c r="AO6" s="119">
        <v>257</v>
      </c>
    </row>
    <row r="7" spans="1:41" ht="15">
      <c r="A7" s="89" t="s">
        <v>1429</v>
      </c>
      <c r="B7" s="65" t="s">
        <v>1450</v>
      </c>
      <c r="C7" s="65" t="s">
        <v>56</v>
      </c>
      <c r="D7" s="112"/>
      <c r="E7" s="111"/>
      <c r="F7" s="113" t="s">
        <v>1872</v>
      </c>
      <c r="G7" s="114"/>
      <c r="H7" s="114"/>
      <c r="I7" s="115">
        <v>7</v>
      </c>
      <c r="J7" s="116"/>
      <c r="K7" s="48">
        <v>6</v>
      </c>
      <c r="L7" s="48">
        <v>5</v>
      </c>
      <c r="M7" s="48">
        <v>0</v>
      </c>
      <c r="N7" s="48">
        <v>5</v>
      </c>
      <c r="O7" s="48">
        <v>0</v>
      </c>
      <c r="P7" s="49">
        <v>0</v>
      </c>
      <c r="Q7" s="49">
        <v>0</v>
      </c>
      <c r="R7" s="48">
        <v>1</v>
      </c>
      <c r="S7" s="48">
        <v>0</v>
      </c>
      <c r="T7" s="48">
        <v>6</v>
      </c>
      <c r="U7" s="48">
        <v>5</v>
      </c>
      <c r="V7" s="48">
        <v>4</v>
      </c>
      <c r="W7" s="49">
        <v>1.777778</v>
      </c>
      <c r="X7" s="49">
        <v>0.16666666666666666</v>
      </c>
      <c r="Y7" s="78" t="s">
        <v>367</v>
      </c>
      <c r="Z7" s="78" t="s">
        <v>377</v>
      </c>
      <c r="AA7" s="78"/>
      <c r="AB7" s="86" t="s">
        <v>1572</v>
      </c>
      <c r="AC7" s="86" t="s">
        <v>1580</v>
      </c>
      <c r="AD7" s="86" t="s">
        <v>1637</v>
      </c>
      <c r="AE7" s="86" t="s">
        <v>1641</v>
      </c>
      <c r="AF7" s="86" t="s">
        <v>1662</v>
      </c>
      <c r="AG7" s="119">
        <v>4</v>
      </c>
      <c r="AH7" s="123">
        <v>5.194805194805195</v>
      </c>
      <c r="AI7" s="119">
        <v>4</v>
      </c>
      <c r="AJ7" s="123">
        <v>5.194805194805195</v>
      </c>
      <c r="AK7" s="119">
        <v>0</v>
      </c>
      <c r="AL7" s="123">
        <v>0</v>
      </c>
      <c r="AM7" s="119">
        <v>69</v>
      </c>
      <c r="AN7" s="123">
        <v>89.6103896103896</v>
      </c>
      <c r="AO7" s="119">
        <v>77</v>
      </c>
    </row>
    <row r="8" spans="1:41" ht="15">
      <c r="A8" s="89" t="s">
        <v>1430</v>
      </c>
      <c r="B8" s="65" t="s">
        <v>1451</v>
      </c>
      <c r="C8" s="65" t="s">
        <v>56</v>
      </c>
      <c r="D8" s="112"/>
      <c r="E8" s="111"/>
      <c r="F8" s="113" t="s">
        <v>1430</v>
      </c>
      <c r="G8" s="114"/>
      <c r="H8" s="114"/>
      <c r="I8" s="115">
        <v>8</v>
      </c>
      <c r="J8" s="116"/>
      <c r="K8" s="48">
        <v>6</v>
      </c>
      <c r="L8" s="48">
        <v>5</v>
      </c>
      <c r="M8" s="48">
        <v>0</v>
      </c>
      <c r="N8" s="48">
        <v>5</v>
      </c>
      <c r="O8" s="48">
        <v>0</v>
      </c>
      <c r="P8" s="49">
        <v>0</v>
      </c>
      <c r="Q8" s="49">
        <v>0</v>
      </c>
      <c r="R8" s="48">
        <v>1</v>
      </c>
      <c r="S8" s="48">
        <v>0</v>
      </c>
      <c r="T8" s="48">
        <v>6</v>
      </c>
      <c r="U8" s="48">
        <v>5</v>
      </c>
      <c r="V8" s="48">
        <v>2</v>
      </c>
      <c r="W8" s="49">
        <v>1.388889</v>
      </c>
      <c r="X8" s="49">
        <v>0.16666666666666666</v>
      </c>
      <c r="Y8" s="78"/>
      <c r="Z8" s="78"/>
      <c r="AA8" s="78"/>
      <c r="AB8" s="86" t="s">
        <v>670</v>
      </c>
      <c r="AC8" s="86" t="s">
        <v>670</v>
      </c>
      <c r="AD8" s="86" t="s">
        <v>290</v>
      </c>
      <c r="AE8" s="86" t="s">
        <v>1642</v>
      </c>
      <c r="AF8" s="86" t="s">
        <v>1663</v>
      </c>
      <c r="AG8" s="119">
        <v>2</v>
      </c>
      <c r="AH8" s="123">
        <v>3.508771929824561</v>
      </c>
      <c r="AI8" s="119">
        <v>8</v>
      </c>
      <c r="AJ8" s="123">
        <v>14.035087719298245</v>
      </c>
      <c r="AK8" s="119">
        <v>0</v>
      </c>
      <c r="AL8" s="123">
        <v>0</v>
      </c>
      <c r="AM8" s="119">
        <v>47</v>
      </c>
      <c r="AN8" s="123">
        <v>82.45614035087719</v>
      </c>
      <c r="AO8" s="119">
        <v>57</v>
      </c>
    </row>
    <row r="9" spans="1:41" ht="15">
      <c r="A9" s="89" t="s">
        <v>1431</v>
      </c>
      <c r="B9" s="65" t="s">
        <v>1452</v>
      </c>
      <c r="C9" s="65" t="s">
        <v>56</v>
      </c>
      <c r="D9" s="112"/>
      <c r="E9" s="111"/>
      <c r="F9" s="113" t="s">
        <v>1873</v>
      </c>
      <c r="G9" s="114"/>
      <c r="H9" s="114"/>
      <c r="I9" s="115">
        <v>9</v>
      </c>
      <c r="J9" s="116"/>
      <c r="K9" s="48">
        <v>5</v>
      </c>
      <c r="L9" s="48">
        <v>4</v>
      </c>
      <c r="M9" s="48">
        <v>0</v>
      </c>
      <c r="N9" s="48">
        <v>4</v>
      </c>
      <c r="O9" s="48">
        <v>0</v>
      </c>
      <c r="P9" s="49">
        <v>0</v>
      </c>
      <c r="Q9" s="49">
        <v>0</v>
      </c>
      <c r="R9" s="48">
        <v>1</v>
      </c>
      <c r="S9" s="48">
        <v>0</v>
      </c>
      <c r="T9" s="48">
        <v>5</v>
      </c>
      <c r="U9" s="48">
        <v>4</v>
      </c>
      <c r="V9" s="48">
        <v>4</v>
      </c>
      <c r="W9" s="49">
        <v>1.6</v>
      </c>
      <c r="X9" s="49">
        <v>0.2</v>
      </c>
      <c r="Y9" s="78"/>
      <c r="Z9" s="78"/>
      <c r="AA9" s="78"/>
      <c r="AB9" s="86" t="s">
        <v>1573</v>
      </c>
      <c r="AC9" s="86" t="s">
        <v>1580</v>
      </c>
      <c r="AD9" s="86" t="s">
        <v>1638</v>
      </c>
      <c r="AE9" s="86" t="s">
        <v>292</v>
      </c>
      <c r="AF9" s="86" t="s">
        <v>1664</v>
      </c>
      <c r="AG9" s="119">
        <v>5</v>
      </c>
      <c r="AH9" s="123">
        <v>5.681818181818182</v>
      </c>
      <c r="AI9" s="119">
        <v>2</v>
      </c>
      <c r="AJ9" s="123">
        <v>2.272727272727273</v>
      </c>
      <c r="AK9" s="119">
        <v>0</v>
      </c>
      <c r="AL9" s="123">
        <v>0</v>
      </c>
      <c r="AM9" s="119">
        <v>81</v>
      </c>
      <c r="AN9" s="123">
        <v>92.04545454545455</v>
      </c>
      <c r="AO9" s="119">
        <v>88</v>
      </c>
    </row>
    <row r="10" spans="1:41" ht="14.25" customHeight="1">
      <c r="A10" s="89" t="s">
        <v>1432</v>
      </c>
      <c r="B10" s="65" t="s">
        <v>1453</v>
      </c>
      <c r="C10" s="65" t="s">
        <v>56</v>
      </c>
      <c r="D10" s="112"/>
      <c r="E10" s="111"/>
      <c r="F10" s="113" t="s">
        <v>1432</v>
      </c>
      <c r="G10" s="114"/>
      <c r="H10" s="114"/>
      <c r="I10" s="115">
        <v>10</v>
      </c>
      <c r="J10" s="116"/>
      <c r="K10" s="48">
        <v>5</v>
      </c>
      <c r="L10" s="48">
        <v>4</v>
      </c>
      <c r="M10" s="48">
        <v>0</v>
      </c>
      <c r="N10" s="48">
        <v>4</v>
      </c>
      <c r="O10" s="48">
        <v>0</v>
      </c>
      <c r="P10" s="49">
        <v>0</v>
      </c>
      <c r="Q10" s="49">
        <v>0</v>
      </c>
      <c r="R10" s="48">
        <v>1</v>
      </c>
      <c r="S10" s="48">
        <v>0</v>
      </c>
      <c r="T10" s="48">
        <v>5</v>
      </c>
      <c r="U10" s="48">
        <v>4</v>
      </c>
      <c r="V10" s="48">
        <v>2</v>
      </c>
      <c r="W10" s="49">
        <v>1.28</v>
      </c>
      <c r="X10" s="49">
        <v>0.2</v>
      </c>
      <c r="Y10" s="78"/>
      <c r="Z10" s="78"/>
      <c r="AA10" s="78"/>
      <c r="AB10" s="86" t="s">
        <v>670</v>
      </c>
      <c r="AC10" s="86" t="s">
        <v>670</v>
      </c>
      <c r="AD10" s="86" t="s">
        <v>283</v>
      </c>
      <c r="AE10" s="86" t="s">
        <v>1643</v>
      </c>
      <c r="AF10" s="86" t="s">
        <v>1665</v>
      </c>
      <c r="AG10" s="119">
        <v>1</v>
      </c>
      <c r="AH10" s="123">
        <v>5</v>
      </c>
      <c r="AI10" s="119">
        <v>0</v>
      </c>
      <c r="AJ10" s="123">
        <v>0</v>
      </c>
      <c r="AK10" s="119">
        <v>0</v>
      </c>
      <c r="AL10" s="123">
        <v>0</v>
      </c>
      <c r="AM10" s="119">
        <v>19</v>
      </c>
      <c r="AN10" s="123">
        <v>95</v>
      </c>
      <c r="AO10" s="119">
        <v>20</v>
      </c>
    </row>
    <row r="11" spans="1:41" ht="15">
      <c r="A11" s="89" t="s">
        <v>1433</v>
      </c>
      <c r="B11" s="65" t="s">
        <v>1454</v>
      </c>
      <c r="C11" s="65" t="s">
        <v>56</v>
      </c>
      <c r="D11" s="112"/>
      <c r="E11" s="111"/>
      <c r="F11" s="113" t="s">
        <v>1874</v>
      </c>
      <c r="G11" s="114"/>
      <c r="H11" s="114"/>
      <c r="I11" s="115">
        <v>11</v>
      </c>
      <c r="J11" s="116"/>
      <c r="K11" s="48">
        <v>4</v>
      </c>
      <c r="L11" s="48">
        <v>3</v>
      </c>
      <c r="M11" s="48">
        <v>0</v>
      </c>
      <c r="N11" s="48">
        <v>3</v>
      </c>
      <c r="O11" s="48">
        <v>0</v>
      </c>
      <c r="P11" s="49">
        <v>0</v>
      </c>
      <c r="Q11" s="49">
        <v>0</v>
      </c>
      <c r="R11" s="48">
        <v>1</v>
      </c>
      <c r="S11" s="48">
        <v>0</v>
      </c>
      <c r="T11" s="48">
        <v>4</v>
      </c>
      <c r="U11" s="48">
        <v>3</v>
      </c>
      <c r="V11" s="48">
        <v>2</v>
      </c>
      <c r="W11" s="49">
        <v>1.125</v>
      </c>
      <c r="X11" s="49">
        <v>0.25</v>
      </c>
      <c r="Y11" s="78"/>
      <c r="Z11" s="78"/>
      <c r="AA11" s="78"/>
      <c r="AB11" s="86" t="s">
        <v>1574</v>
      </c>
      <c r="AC11" s="86" t="s">
        <v>670</v>
      </c>
      <c r="AD11" s="86" t="s">
        <v>317</v>
      </c>
      <c r="AE11" s="86" t="s">
        <v>1644</v>
      </c>
      <c r="AF11" s="86" t="s">
        <v>1666</v>
      </c>
      <c r="AG11" s="119">
        <v>2</v>
      </c>
      <c r="AH11" s="123">
        <v>4.166666666666667</v>
      </c>
      <c r="AI11" s="119">
        <v>1</v>
      </c>
      <c r="AJ11" s="123">
        <v>2.0833333333333335</v>
      </c>
      <c r="AK11" s="119">
        <v>0</v>
      </c>
      <c r="AL11" s="123">
        <v>0</v>
      </c>
      <c r="AM11" s="119">
        <v>45</v>
      </c>
      <c r="AN11" s="123">
        <v>93.75</v>
      </c>
      <c r="AO11" s="119">
        <v>48</v>
      </c>
    </row>
    <row r="12" spans="1:41" ht="15">
      <c r="A12" s="89" t="s">
        <v>1434</v>
      </c>
      <c r="B12" s="65" t="s">
        <v>1455</v>
      </c>
      <c r="C12" s="65" t="s">
        <v>56</v>
      </c>
      <c r="D12" s="112"/>
      <c r="E12" s="111"/>
      <c r="F12" s="113" t="s">
        <v>1434</v>
      </c>
      <c r="G12" s="114"/>
      <c r="H12" s="114"/>
      <c r="I12" s="115">
        <v>12</v>
      </c>
      <c r="J12" s="116"/>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6" t="s">
        <v>670</v>
      </c>
      <c r="AC12" s="86" t="s">
        <v>670</v>
      </c>
      <c r="AD12" s="86" t="s">
        <v>295</v>
      </c>
      <c r="AE12" s="86" t="s">
        <v>1645</v>
      </c>
      <c r="AF12" s="86" t="s">
        <v>1667</v>
      </c>
      <c r="AG12" s="119">
        <v>2</v>
      </c>
      <c r="AH12" s="123">
        <v>5.714285714285714</v>
      </c>
      <c r="AI12" s="119">
        <v>1</v>
      </c>
      <c r="AJ12" s="123">
        <v>2.857142857142857</v>
      </c>
      <c r="AK12" s="119">
        <v>0</v>
      </c>
      <c r="AL12" s="123">
        <v>0</v>
      </c>
      <c r="AM12" s="119">
        <v>32</v>
      </c>
      <c r="AN12" s="123">
        <v>91.42857142857143</v>
      </c>
      <c r="AO12" s="119">
        <v>35</v>
      </c>
    </row>
    <row r="13" spans="1:41" ht="15">
      <c r="A13" s="89" t="s">
        <v>1435</v>
      </c>
      <c r="B13" s="65" t="s">
        <v>1456</v>
      </c>
      <c r="C13" s="65" t="s">
        <v>56</v>
      </c>
      <c r="D13" s="112"/>
      <c r="E13" s="111"/>
      <c r="F13" s="113" t="s">
        <v>1875</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78" t="s">
        <v>359</v>
      </c>
      <c r="Z13" s="78" t="s">
        <v>371</v>
      </c>
      <c r="AA13" s="78" t="s">
        <v>378</v>
      </c>
      <c r="AB13" s="86" t="s">
        <v>1575</v>
      </c>
      <c r="AC13" s="86" t="s">
        <v>1580</v>
      </c>
      <c r="AD13" s="86"/>
      <c r="AE13" s="86" t="s">
        <v>299</v>
      </c>
      <c r="AF13" s="86" t="s">
        <v>1668</v>
      </c>
      <c r="AG13" s="119">
        <v>4</v>
      </c>
      <c r="AH13" s="123">
        <v>7.017543859649122</v>
      </c>
      <c r="AI13" s="119">
        <v>5</v>
      </c>
      <c r="AJ13" s="123">
        <v>8.771929824561404</v>
      </c>
      <c r="AK13" s="119">
        <v>0</v>
      </c>
      <c r="AL13" s="123">
        <v>0</v>
      </c>
      <c r="AM13" s="119">
        <v>48</v>
      </c>
      <c r="AN13" s="123">
        <v>84.21052631578948</v>
      </c>
      <c r="AO13" s="119">
        <v>57</v>
      </c>
    </row>
    <row r="14" spans="1:41" ht="15">
      <c r="A14" s="89" t="s">
        <v>1436</v>
      </c>
      <c r="B14" s="65" t="s">
        <v>1457</v>
      </c>
      <c r="C14" s="65" t="s">
        <v>56</v>
      </c>
      <c r="D14" s="112"/>
      <c r="E14" s="111"/>
      <c r="F14" s="113" t="s">
        <v>1436</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6" t="s">
        <v>670</v>
      </c>
      <c r="AC14" s="86" t="s">
        <v>670</v>
      </c>
      <c r="AD14" s="86" t="s">
        <v>311</v>
      </c>
      <c r="AE14" s="86" t="s">
        <v>310</v>
      </c>
      <c r="AF14" s="86" t="s">
        <v>1669</v>
      </c>
      <c r="AG14" s="119">
        <v>1</v>
      </c>
      <c r="AH14" s="123">
        <v>2</v>
      </c>
      <c r="AI14" s="119">
        <v>2</v>
      </c>
      <c r="AJ14" s="123">
        <v>4</v>
      </c>
      <c r="AK14" s="119">
        <v>0</v>
      </c>
      <c r="AL14" s="123">
        <v>0</v>
      </c>
      <c r="AM14" s="119">
        <v>47</v>
      </c>
      <c r="AN14" s="123">
        <v>94</v>
      </c>
      <c r="AO14" s="119">
        <v>50</v>
      </c>
    </row>
    <row r="15" spans="1:41" ht="15">
      <c r="A15" s="89" t="s">
        <v>1437</v>
      </c>
      <c r="B15" s="65" t="s">
        <v>1446</v>
      </c>
      <c r="C15" s="65" t="s">
        <v>59</v>
      </c>
      <c r="D15" s="112"/>
      <c r="E15" s="111"/>
      <c r="F15" s="113" t="s">
        <v>1437</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6" t="s">
        <v>670</v>
      </c>
      <c r="AC15" s="86" t="s">
        <v>670</v>
      </c>
      <c r="AD15" s="86" t="s">
        <v>309</v>
      </c>
      <c r="AE15" s="86" t="s">
        <v>308</v>
      </c>
      <c r="AF15" s="86" t="s">
        <v>1670</v>
      </c>
      <c r="AG15" s="119">
        <v>2</v>
      </c>
      <c r="AH15" s="123">
        <v>7.407407407407407</v>
      </c>
      <c r="AI15" s="119">
        <v>0</v>
      </c>
      <c r="AJ15" s="123">
        <v>0</v>
      </c>
      <c r="AK15" s="119">
        <v>0</v>
      </c>
      <c r="AL15" s="123">
        <v>0</v>
      </c>
      <c r="AM15" s="119">
        <v>25</v>
      </c>
      <c r="AN15" s="123">
        <v>92.5925925925926</v>
      </c>
      <c r="AO15" s="119">
        <v>27</v>
      </c>
    </row>
    <row r="16" spans="1:41" ht="15">
      <c r="A16" s="89" t="s">
        <v>1438</v>
      </c>
      <c r="B16" s="65" t="s">
        <v>1447</v>
      </c>
      <c r="C16" s="65" t="s">
        <v>59</v>
      </c>
      <c r="D16" s="112"/>
      <c r="E16" s="111"/>
      <c r="F16" s="113" t="s">
        <v>1876</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78" t="s">
        <v>365</v>
      </c>
      <c r="Z16" s="78" t="s">
        <v>375</v>
      </c>
      <c r="AA16" s="78"/>
      <c r="AB16" s="86" t="s">
        <v>1525</v>
      </c>
      <c r="AC16" s="86" t="s">
        <v>670</v>
      </c>
      <c r="AD16" s="86" t="s">
        <v>319</v>
      </c>
      <c r="AE16" s="86"/>
      <c r="AF16" s="86" t="s">
        <v>1671</v>
      </c>
      <c r="AG16" s="119">
        <v>1</v>
      </c>
      <c r="AH16" s="123">
        <v>3.7037037037037037</v>
      </c>
      <c r="AI16" s="119">
        <v>0</v>
      </c>
      <c r="AJ16" s="123">
        <v>0</v>
      </c>
      <c r="AK16" s="119">
        <v>0</v>
      </c>
      <c r="AL16" s="123">
        <v>0</v>
      </c>
      <c r="AM16" s="119">
        <v>26</v>
      </c>
      <c r="AN16" s="123">
        <v>96.29629629629629</v>
      </c>
      <c r="AO16" s="119">
        <v>27</v>
      </c>
    </row>
    <row r="17" spans="1:41" ht="15">
      <c r="A17" s="89" t="s">
        <v>1439</v>
      </c>
      <c r="B17" s="65" t="s">
        <v>1448</v>
      </c>
      <c r="C17" s="65" t="s">
        <v>59</v>
      </c>
      <c r="D17" s="112"/>
      <c r="E17" s="111"/>
      <c r="F17" s="113" t="s">
        <v>1877</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t="s">
        <v>364</v>
      </c>
      <c r="Z17" s="78" t="s">
        <v>376</v>
      </c>
      <c r="AA17" s="78"/>
      <c r="AB17" s="86" t="s">
        <v>1576</v>
      </c>
      <c r="AC17" s="86" t="s">
        <v>670</v>
      </c>
      <c r="AD17" s="86" t="s">
        <v>318</v>
      </c>
      <c r="AE17" s="86"/>
      <c r="AF17" s="86" t="s">
        <v>1672</v>
      </c>
      <c r="AG17" s="119">
        <v>4</v>
      </c>
      <c r="AH17" s="123">
        <v>16.666666666666668</v>
      </c>
      <c r="AI17" s="119">
        <v>1</v>
      </c>
      <c r="AJ17" s="123">
        <v>4.166666666666667</v>
      </c>
      <c r="AK17" s="119">
        <v>0</v>
      </c>
      <c r="AL17" s="123">
        <v>0</v>
      </c>
      <c r="AM17" s="119">
        <v>19</v>
      </c>
      <c r="AN17" s="123">
        <v>79.16666666666667</v>
      </c>
      <c r="AO17" s="119">
        <v>24</v>
      </c>
    </row>
    <row r="18" spans="1:41" ht="15">
      <c r="A18" s="89" t="s">
        <v>1440</v>
      </c>
      <c r="B18" s="65" t="s">
        <v>1449</v>
      </c>
      <c r="C18" s="65" t="s">
        <v>59</v>
      </c>
      <c r="D18" s="112"/>
      <c r="E18" s="111"/>
      <c r="F18" s="113" t="s">
        <v>1440</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8" t="s">
        <v>361</v>
      </c>
      <c r="Z18" s="78" t="s">
        <v>373</v>
      </c>
      <c r="AA18" s="78"/>
      <c r="AB18" s="86" t="s">
        <v>670</v>
      </c>
      <c r="AC18" s="86" t="s">
        <v>670</v>
      </c>
      <c r="AD18" s="86" t="s">
        <v>312</v>
      </c>
      <c r="AE18" s="86"/>
      <c r="AF18" s="86" t="s">
        <v>1673</v>
      </c>
      <c r="AG18" s="119">
        <v>4</v>
      </c>
      <c r="AH18" s="123">
        <v>8.16326530612245</v>
      </c>
      <c r="AI18" s="119">
        <v>3</v>
      </c>
      <c r="AJ18" s="123">
        <v>6.122448979591836</v>
      </c>
      <c r="AK18" s="119">
        <v>0</v>
      </c>
      <c r="AL18" s="123">
        <v>0</v>
      </c>
      <c r="AM18" s="119">
        <v>42</v>
      </c>
      <c r="AN18" s="123">
        <v>85.71428571428571</v>
      </c>
      <c r="AO18" s="119">
        <v>49</v>
      </c>
    </row>
    <row r="19" spans="1:41" ht="15">
      <c r="A19" s="89" t="s">
        <v>1441</v>
      </c>
      <c r="B19" s="65" t="s">
        <v>1450</v>
      </c>
      <c r="C19" s="65" t="s">
        <v>59</v>
      </c>
      <c r="D19" s="112"/>
      <c r="E19" s="111"/>
      <c r="F19" s="113" t="s">
        <v>1878</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6" t="s">
        <v>1577</v>
      </c>
      <c r="AC19" s="86" t="s">
        <v>670</v>
      </c>
      <c r="AD19" s="86" t="s">
        <v>304</v>
      </c>
      <c r="AE19" s="86"/>
      <c r="AF19" s="86" t="s">
        <v>1674</v>
      </c>
      <c r="AG19" s="119">
        <v>2</v>
      </c>
      <c r="AH19" s="123">
        <v>4.444444444444445</v>
      </c>
      <c r="AI19" s="119">
        <v>2</v>
      </c>
      <c r="AJ19" s="123">
        <v>4.444444444444445</v>
      </c>
      <c r="AK19" s="119">
        <v>0</v>
      </c>
      <c r="AL19" s="123">
        <v>0</v>
      </c>
      <c r="AM19" s="119">
        <v>41</v>
      </c>
      <c r="AN19" s="123">
        <v>91.11111111111111</v>
      </c>
      <c r="AO19" s="119">
        <v>45</v>
      </c>
    </row>
    <row r="20" spans="1:41" ht="15">
      <c r="A20" s="89" t="s">
        <v>1442</v>
      </c>
      <c r="B20" s="65" t="s">
        <v>1451</v>
      </c>
      <c r="C20" s="65" t="s">
        <v>59</v>
      </c>
      <c r="D20" s="112"/>
      <c r="E20" s="111"/>
      <c r="F20" s="113" t="s">
        <v>1442</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78" t="s">
        <v>358</v>
      </c>
      <c r="Z20" s="78" t="s">
        <v>370</v>
      </c>
      <c r="AA20" s="78"/>
      <c r="AB20" s="86" t="s">
        <v>670</v>
      </c>
      <c r="AC20" s="86" t="s">
        <v>670</v>
      </c>
      <c r="AD20" s="86" t="s">
        <v>298</v>
      </c>
      <c r="AE20" s="86"/>
      <c r="AF20" s="86" t="s">
        <v>1675</v>
      </c>
      <c r="AG20" s="119">
        <v>1</v>
      </c>
      <c r="AH20" s="123">
        <v>6.25</v>
      </c>
      <c r="AI20" s="119">
        <v>0</v>
      </c>
      <c r="AJ20" s="123">
        <v>0</v>
      </c>
      <c r="AK20" s="119">
        <v>0</v>
      </c>
      <c r="AL20" s="123">
        <v>0</v>
      </c>
      <c r="AM20" s="119">
        <v>15</v>
      </c>
      <c r="AN20" s="123">
        <v>93.75</v>
      </c>
      <c r="AO20" s="119">
        <v>16</v>
      </c>
    </row>
    <row r="21" spans="1:41" ht="15">
      <c r="A21" s="89" t="s">
        <v>1443</v>
      </c>
      <c r="B21" s="65" t="s">
        <v>1452</v>
      </c>
      <c r="C21" s="65" t="s">
        <v>59</v>
      </c>
      <c r="D21" s="112"/>
      <c r="E21" s="111"/>
      <c r="F21" s="113" t="s">
        <v>1443</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6" t="s">
        <v>670</v>
      </c>
      <c r="AC21" s="86" t="s">
        <v>670</v>
      </c>
      <c r="AD21" s="86" t="s">
        <v>296</v>
      </c>
      <c r="AE21" s="86"/>
      <c r="AF21" s="86" t="s">
        <v>1676</v>
      </c>
      <c r="AG21" s="119">
        <v>3</v>
      </c>
      <c r="AH21" s="123">
        <v>12.5</v>
      </c>
      <c r="AI21" s="119">
        <v>1</v>
      </c>
      <c r="AJ21" s="123">
        <v>4.166666666666667</v>
      </c>
      <c r="AK21" s="119">
        <v>0</v>
      </c>
      <c r="AL21" s="123">
        <v>0</v>
      </c>
      <c r="AM21" s="119">
        <v>20</v>
      </c>
      <c r="AN21" s="123">
        <v>83.33333333333333</v>
      </c>
      <c r="AO21" s="119">
        <v>24</v>
      </c>
    </row>
    <row r="22" spans="1:41" ht="15">
      <c r="A22" s="89" t="s">
        <v>1444</v>
      </c>
      <c r="B22" s="65" t="s">
        <v>1453</v>
      </c>
      <c r="C22" s="65" t="s">
        <v>59</v>
      </c>
      <c r="D22" s="112"/>
      <c r="E22" s="111"/>
      <c r="F22" s="113" t="s">
        <v>1444</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78"/>
      <c r="Z22" s="78"/>
      <c r="AA22" s="78"/>
      <c r="AB22" s="86" t="s">
        <v>670</v>
      </c>
      <c r="AC22" s="86" t="s">
        <v>670</v>
      </c>
      <c r="AD22" s="86" t="s">
        <v>285</v>
      </c>
      <c r="AE22" s="86"/>
      <c r="AF22" s="86" t="s">
        <v>1677</v>
      </c>
      <c r="AG22" s="119">
        <v>2</v>
      </c>
      <c r="AH22" s="123">
        <v>6.666666666666667</v>
      </c>
      <c r="AI22" s="119">
        <v>2</v>
      </c>
      <c r="AJ22" s="123">
        <v>6.666666666666667</v>
      </c>
      <c r="AK22" s="119">
        <v>0</v>
      </c>
      <c r="AL22" s="123">
        <v>0</v>
      </c>
      <c r="AM22" s="119">
        <v>26</v>
      </c>
      <c r="AN22" s="123">
        <v>86.66666666666667</v>
      </c>
      <c r="AO22" s="119">
        <v>30</v>
      </c>
    </row>
    <row r="23" spans="1:41" ht="15">
      <c r="A23" s="89" t="s">
        <v>1445</v>
      </c>
      <c r="B23" s="65" t="s">
        <v>1454</v>
      </c>
      <c r="C23" s="65" t="s">
        <v>59</v>
      </c>
      <c r="D23" s="112"/>
      <c r="E23" s="111"/>
      <c r="F23" s="113" t="s">
        <v>1879</v>
      </c>
      <c r="G23" s="114"/>
      <c r="H23" s="114"/>
      <c r="I23" s="115">
        <v>23</v>
      </c>
      <c r="J23" s="116"/>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6" t="s">
        <v>1578</v>
      </c>
      <c r="AC23" s="86" t="s">
        <v>670</v>
      </c>
      <c r="AD23" s="86" t="s">
        <v>284</v>
      </c>
      <c r="AE23" s="86"/>
      <c r="AF23" s="86" t="s">
        <v>1678</v>
      </c>
      <c r="AG23" s="119">
        <v>1</v>
      </c>
      <c r="AH23" s="123">
        <v>2.4390243902439024</v>
      </c>
      <c r="AI23" s="119">
        <v>2</v>
      </c>
      <c r="AJ23" s="123">
        <v>4.878048780487805</v>
      </c>
      <c r="AK23" s="119">
        <v>0</v>
      </c>
      <c r="AL23" s="123">
        <v>0</v>
      </c>
      <c r="AM23" s="119">
        <v>38</v>
      </c>
      <c r="AN23" s="123">
        <v>92.6829268292683</v>
      </c>
      <c r="AO23" s="119">
        <v>41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1425</v>
      </c>
      <c r="B2" s="86" t="s">
        <v>251</v>
      </c>
      <c r="C2" s="78">
        <f>VLOOKUP(GroupVertices[[#This Row],[Vertex]],Vertices[],MATCH("ID",Vertices[[#Headers],[Vertex]:[Vertex Content Word Count]],0),FALSE)</f>
        <v>68</v>
      </c>
    </row>
    <row r="3" spans="1:3" ht="15">
      <c r="A3" s="78" t="s">
        <v>1425</v>
      </c>
      <c r="B3" s="86" t="s">
        <v>250</v>
      </c>
      <c r="C3" s="78">
        <f>VLOOKUP(GroupVertices[[#This Row],[Vertex]],Vertices[],MATCH("ID",Vertices[[#Headers],[Vertex]:[Vertex Content Word Count]],0),FALSE)</f>
        <v>43</v>
      </c>
    </row>
    <row r="4" spans="1:3" ht="15">
      <c r="A4" s="78" t="s">
        <v>1425</v>
      </c>
      <c r="B4" s="86" t="s">
        <v>248</v>
      </c>
      <c r="C4" s="78">
        <f>VLOOKUP(GroupVertices[[#This Row],[Vertex]],Vertices[],MATCH("ID",Vertices[[#Headers],[Vertex]:[Vertex Content Word Count]],0),FALSE)</f>
        <v>63</v>
      </c>
    </row>
    <row r="5" spans="1:3" ht="15">
      <c r="A5" s="78" t="s">
        <v>1425</v>
      </c>
      <c r="B5" s="86" t="s">
        <v>247</v>
      </c>
      <c r="C5" s="78">
        <f>VLOOKUP(GroupVertices[[#This Row],[Vertex]],Vertices[],MATCH("ID",Vertices[[#Headers],[Vertex]:[Vertex Content Word Count]],0),FALSE)</f>
        <v>62</v>
      </c>
    </row>
    <row r="6" spans="1:3" ht="15">
      <c r="A6" s="78" t="s">
        <v>1425</v>
      </c>
      <c r="B6" s="86" t="s">
        <v>246</v>
      </c>
      <c r="C6" s="78">
        <f>VLOOKUP(GroupVertices[[#This Row],[Vertex]],Vertices[],MATCH("ID",Vertices[[#Headers],[Vertex]:[Vertex Content Word Count]],0),FALSE)</f>
        <v>61</v>
      </c>
    </row>
    <row r="7" spans="1:3" ht="15">
      <c r="A7" s="78" t="s">
        <v>1425</v>
      </c>
      <c r="B7" s="86" t="s">
        <v>244</v>
      </c>
      <c r="C7" s="78">
        <f>VLOOKUP(GroupVertices[[#This Row],[Vertex]],Vertices[],MATCH("ID",Vertices[[#Headers],[Vertex]:[Vertex Content Word Count]],0),FALSE)</f>
        <v>58</v>
      </c>
    </row>
    <row r="8" spans="1:3" ht="15">
      <c r="A8" s="78" t="s">
        <v>1425</v>
      </c>
      <c r="B8" s="86" t="s">
        <v>243</v>
      </c>
      <c r="C8" s="78">
        <f>VLOOKUP(GroupVertices[[#This Row],[Vertex]],Vertices[],MATCH("ID",Vertices[[#Headers],[Vertex]:[Vertex Content Word Count]],0),FALSE)</f>
        <v>57</v>
      </c>
    </row>
    <row r="9" spans="1:3" ht="15">
      <c r="A9" s="78" t="s">
        <v>1425</v>
      </c>
      <c r="B9" s="86" t="s">
        <v>242</v>
      </c>
      <c r="C9" s="78">
        <f>VLOOKUP(GroupVertices[[#This Row],[Vertex]],Vertices[],MATCH("ID",Vertices[[#Headers],[Vertex]:[Vertex Content Word Count]],0),FALSE)</f>
        <v>56</v>
      </c>
    </row>
    <row r="10" spans="1:3" ht="15">
      <c r="A10" s="78" t="s">
        <v>1425</v>
      </c>
      <c r="B10" s="86" t="s">
        <v>241</v>
      </c>
      <c r="C10" s="78">
        <f>VLOOKUP(GroupVertices[[#This Row],[Vertex]],Vertices[],MATCH("ID",Vertices[[#Headers],[Vertex]:[Vertex Content Word Count]],0),FALSE)</f>
        <v>55</v>
      </c>
    </row>
    <row r="11" spans="1:3" ht="15">
      <c r="A11" s="78" t="s">
        <v>1425</v>
      </c>
      <c r="B11" s="86" t="s">
        <v>240</v>
      </c>
      <c r="C11" s="78">
        <f>VLOOKUP(GroupVertices[[#This Row],[Vertex]],Vertices[],MATCH("ID",Vertices[[#Headers],[Vertex]:[Vertex Content Word Count]],0),FALSE)</f>
        <v>54</v>
      </c>
    </row>
    <row r="12" spans="1:3" ht="15">
      <c r="A12" s="78" t="s">
        <v>1425</v>
      </c>
      <c r="B12" s="86" t="s">
        <v>239</v>
      </c>
      <c r="C12" s="78">
        <f>VLOOKUP(GroupVertices[[#This Row],[Vertex]],Vertices[],MATCH("ID",Vertices[[#Headers],[Vertex]:[Vertex Content Word Count]],0),FALSE)</f>
        <v>53</v>
      </c>
    </row>
    <row r="13" spans="1:3" ht="15">
      <c r="A13" s="78" t="s">
        <v>1425</v>
      </c>
      <c r="B13" s="86" t="s">
        <v>238</v>
      </c>
      <c r="C13" s="78">
        <f>VLOOKUP(GroupVertices[[#This Row],[Vertex]],Vertices[],MATCH("ID",Vertices[[#Headers],[Vertex]:[Vertex Content Word Count]],0),FALSE)</f>
        <v>52</v>
      </c>
    </row>
    <row r="14" spans="1:3" ht="15">
      <c r="A14" s="78" t="s">
        <v>1425</v>
      </c>
      <c r="B14" s="86" t="s">
        <v>237</v>
      </c>
      <c r="C14" s="78">
        <f>VLOOKUP(GroupVertices[[#This Row],[Vertex]],Vertices[],MATCH("ID",Vertices[[#Headers],[Vertex]:[Vertex Content Word Count]],0),FALSE)</f>
        <v>51</v>
      </c>
    </row>
    <row r="15" spans="1:3" ht="15">
      <c r="A15" s="78" t="s">
        <v>1425</v>
      </c>
      <c r="B15" s="86" t="s">
        <v>236</v>
      </c>
      <c r="C15" s="78">
        <f>VLOOKUP(GroupVertices[[#This Row],[Vertex]],Vertices[],MATCH("ID",Vertices[[#Headers],[Vertex]:[Vertex Content Word Count]],0),FALSE)</f>
        <v>50</v>
      </c>
    </row>
    <row r="16" spans="1:3" ht="15">
      <c r="A16" s="78" t="s">
        <v>1425</v>
      </c>
      <c r="B16" s="86" t="s">
        <v>235</v>
      </c>
      <c r="C16" s="78">
        <f>VLOOKUP(GroupVertices[[#This Row],[Vertex]],Vertices[],MATCH("ID",Vertices[[#Headers],[Vertex]:[Vertex Content Word Count]],0),FALSE)</f>
        <v>49</v>
      </c>
    </row>
    <row r="17" spans="1:3" ht="15">
      <c r="A17" s="78" t="s">
        <v>1425</v>
      </c>
      <c r="B17" s="86" t="s">
        <v>234</v>
      </c>
      <c r="C17" s="78">
        <f>VLOOKUP(GroupVertices[[#This Row],[Vertex]],Vertices[],MATCH("ID",Vertices[[#Headers],[Vertex]:[Vertex Content Word Count]],0),FALSE)</f>
        <v>48</v>
      </c>
    </row>
    <row r="18" spans="1:3" ht="15">
      <c r="A18" s="78" t="s">
        <v>1425</v>
      </c>
      <c r="B18" s="86" t="s">
        <v>233</v>
      </c>
      <c r="C18" s="78">
        <f>VLOOKUP(GroupVertices[[#This Row],[Vertex]],Vertices[],MATCH("ID",Vertices[[#Headers],[Vertex]:[Vertex Content Word Count]],0),FALSE)</f>
        <v>47</v>
      </c>
    </row>
    <row r="19" spans="1:3" ht="15">
      <c r="A19" s="78" t="s">
        <v>1425</v>
      </c>
      <c r="B19" s="86" t="s">
        <v>232</v>
      </c>
      <c r="C19" s="78">
        <f>VLOOKUP(GroupVertices[[#This Row],[Vertex]],Vertices[],MATCH("ID",Vertices[[#Headers],[Vertex]:[Vertex Content Word Count]],0),FALSE)</f>
        <v>46</v>
      </c>
    </row>
    <row r="20" spans="1:3" ht="15">
      <c r="A20" s="78" t="s">
        <v>1425</v>
      </c>
      <c r="B20" s="86" t="s">
        <v>231</v>
      </c>
      <c r="C20" s="78">
        <f>VLOOKUP(GroupVertices[[#This Row],[Vertex]],Vertices[],MATCH("ID",Vertices[[#Headers],[Vertex]:[Vertex Content Word Count]],0),FALSE)</f>
        <v>45</v>
      </c>
    </row>
    <row r="21" spans="1:3" ht="15">
      <c r="A21" s="78" t="s">
        <v>1425</v>
      </c>
      <c r="B21" s="86" t="s">
        <v>230</v>
      </c>
      <c r="C21" s="78">
        <f>VLOOKUP(GroupVertices[[#This Row],[Vertex]],Vertices[],MATCH("ID",Vertices[[#Headers],[Vertex]:[Vertex Content Word Count]],0),FALSE)</f>
        <v>44</v>
      </c>
    </row>
    <row r="22" spans="1:3" ht="15">
      <c r="A22" s="78" t="s">
        <v>1425</v>
      </c>
      <c r="B22" s="86" t="s">
        <v>229</v>
      </c>
      <c r="C22" s="78">
        <f>VLOOKUP(GroupVertices[[#This Row],[Vertex]],Vertices[],MATCH("ID",Vertices[[#Headers],[Vertex]:[Vertex Content Word Count]],0),FALSE)</f>
        <v>42</v>
      </c>
    </row>
    <row r="23" spans="1:3" ht="15">
      <c r="A23" s="78" t="s">
        <v>1426</v>
      </c>
      <c r="B23" s="86" t="s">
        <v>277</v>
      </c>
      <c r="C23" s="78">
        <f>VLOOKUP(GroupVertices[[#This Row],[Vertex]],Vertices[],MATCH("ID",Vertices[[#Headers],[Vertex]:[Vertex Content Word Count]],0),FALSE)</f>
        <v>106</v>
      </c>
    </row>
    <row r="24" spans="1:3" ht="15">
      <c r="A24" s="78" t="s">
        <v>1426</v>
      </c>
      <c r="B24" s="86" t="s">
        <v>276</v>
      </c>
      <c r="C24" s="78">
        <f>VLOOKUP(GroupVertices[[#This Row],[Vertex]],Vertices[],MATCH("ID",Vertices[[#Headers],[Vertex]:[Vertex Content Word Count]],0),FALSE)</f>
        <v>84</v>
      </c>
    </row>
    <row r="25" spans="1:3" ht="15">
      <c r="A25" s="78" t="s">
        <v>1426</v>
      </c>
      <c r="B25" s="86" t="s">
        <v>272</v>
      </c>
      <c r="C25" s="78">
        <f>VLOOKUP(GroupVertices[[#This Row],[Vertex]],Vertices[],MATCH("ID",Vertices[[#Headers],[Vertex]:[Vertex Content Word Count]],0),FALSE)</f>
        <v>100</v>
      </c>
    </row>
    <row r="26" spans="1:3" ht="15">
      <c r="A26" s="78" t="s">
        <v>1426</v>
      </c>
      <c r="B26" s="86" t="s">
        <v>271</v>
      </c>
      <c r="C26" s="78">
        <f>VLOOKUP(GroupVertices[[#This Row],[Vertex]],Vertices[],MATCH("ID",Vertices[[#Headers],[Vertex]:[Vertex Content Word Count]],0),FALSE)</f>
        <v>99</v>
      </c>
    </row>
    <row r="27" spans="1:3" ht="15">
      <c r="A27" s="78" t="s">
        <v>1426</v>
      </c>
      <c r="B27" s="86" t="s">
        <v>270</v>
      </c>
      <c r="C27" s="78">
        <f>VLOOKUP(GroupVertices[[#This Row],[Vertex]],Vertices[],MATCH("ID",Vertices[[#Headers],[Vertex]:[Vertex Content Word Count]],0),FALSE)</f>
        <v>98</v>
      </c>
    </row>
    <row r="28" spans="1:3" ht="15">
      <c r="A28" s="78" t="s">
        <v>1426</v>
      </c>
      <c r="B28" s="86" t="s">
        <v>269</v>
      </c>
      <c r="C28" s="78">
        <f>VLOOKUP(GroupVertices[[#This Row],[Vertex]],Vertices[],MATCH("ID",Vertices[[#Headers],[Vertex]:[Vertex Content Word Count]],0),FALSE)</f>
        <v>97</v>
      </c>
    </row>
    <row r="29" spans="1:3" ht="15">
      <c r="A29" s="78" t="s">
        <v>1426</v>
      </c>
      <c r="B29" s="86" t="s">
        <v>267</v>
      </c>
      <c r="C29" s="78">
        <f>VLOOKUP(GroupVertices[[#This Row],[Vertex]],Vertices[],MATCH("ID",Vertices[[#Headers],[Vertex]:[Vertex Content Word Count]],0),FALSE)</f>
        <v>92</v>
      </c>
    </row>
    <row r="30" spans="1:3" ht="15">
      <c r="A30" s="78" t="s">
        <v>1426</v>
      </c>
      <c r="B30" s="86" t="s">
        <v>266</v>
      </c>
      <c r="C30" s="78">
        <f>VLOOKUP(GroupVertices[[#This Row],[Vertex]],Vertices[],MATCH("ID",Vertices[[#Headers],[Vertex]:[Vertex Content Word Count]],0),FALSE)</f>
        <v>91</v>
      </c>
    </row>
    <row r="31" spans="1:3" ht="15">
      <c r="A31" s="78" t="s">
        <v>1426</v>
      </c>
      <c r="B31" s="86" t="s">
        <v>265</v>
      </c>
      <c r="C31" s="78">
        <f>VLOOKUP(GroupVertices[[#This Row],[Vertex]],Vertices[],MATCH("ID",Vertices[[#Headers],[Vertex]:[Vertex Content Word Count]],0),FALSE)</f>
        <v>90</v>
      </c>
    </row>
    <row r="32" spans="1:3" ht="15">
      <c r="A32" s="78" t="s">
        <v>1426</v>
      </c>
      <c r="B32" s="86" t="s">
        <v>264</v>
      </c>
      <c r="C32" s="78">
        <f>VLOOKUP(GroupVertices[[#This Row],[Vertex]],Vertices[],MATCH("ID",Vertices[[#Headers],[Vertex]:[Vertex Content Word Count]],0),FALSE)</f>
        <v>89</v>
      </c>
    </row>
    <row r="33" spans="1:3" ht="15">
      <c r="A33" s="78" t="s">
        <v>1426</v>
      </c>
      <c r="B33" s="86" t="s">
        <v>263</v>
      </c>
      <c r="C33" s="78">
        <f>VLOOKUP(GroupVertices[[#This Row],[Vertex]],Vertices[],MATCH("ID",Vertices[[#Headers],[Vertex]:[Vertex Content Word Count]],0),FALSE)</f>
        <v>88</v>
      </c>
    </row>
    <row r="34" spans="1:3" ht="15">
      <c r="A34" s="78" t="s">
        <v>1426</v>
      </c>
      <c r="B34" s="86" t="s">
        <v>262</v>
      </c>
      <c r="C34" s="78">
        <f>VLOOKUP(GroupVertices[[#This Row],[Vertex]],Vertices[],MATCH("ID",Vertices[[#Headers],[Vertex]:[Vertex Content Word Count]],0),FALSE)</f>
        <v>87</v>
      </c>
    </row>
    <row r="35" spans="1:3" ht="15">
      <c r="A35" s="78" t="s">
        <v>1426</v>
      </c>
      <c r="B35" s="86" t="s">
        <v>261</v>
      </c>
      <c r="C35" s="78">
        <f>VLOOKUP(GroupVertices[[#This Row],[Vertex]],Vertices[],MATCH("ID",Vertices[[#Headers],[Vertex]:[Vertex Content Word Count]],0),FALSE)</f>
        <v>86</v>
      </c>
    </row>
    <row r="36" spans="1:3" ht="15">
      <c r="A36" s="78" t="s">
        <v>1426</v>
      </c>
      <c r="B36" s="86" t="s">
        <v>260</v>
      </c>
      <c r="C36" s="78">
        <f>VLOOKUP(GroupVertices[[#This Row],[Vertex]],Vertices[],MATCH("ID",Vertices[[#Headers],[Vertex]:[Vertex Content Word Count]],0),FALSE)</f>
        <v>85</v>
      </c>
    </row>
    <row r="37" spans="1:3" ht="15">
      <c r="A37" s="78" t="s">
        <v>1426</v>
      </c>
      <c r="B37" s="86" t="s">
        <v>259</v>
      </c>
      <c r="C37" s="78">
        <f>VLOOKUP(GroupVertices[[#This Row],[Vertex]],Vertices[],MATCH("ID",Vertices[[#Headers],[Vertex]:[Vertex Content Word Count]],0),FALSE)</f>
        <v>83</v>
      </c>
    </row>
    <row r="38" spans="1:3" ht="15">
      <c r="A38" s="78" t="s">
        <v>1427</v>
      </c>
      <c r="B38" s="86" t="s">
        <v>256</v>
      </c>
      <c r="C38" s="78">
        <f>VLOOKUP(GroupVertices[[#This Row],[Vertex]],Vertices[],MATCH("ID",Vertices[[#Headers],[Vertex]:[Vertex Content Word Count]],0),FALSE)</f>
        <v>78</v>
      </c>
    </row>
    <row r="39" spans="1:3" ht="15">
      <c r="A39" s="78" t="s">
        <v>1427</v>
      </c>
      <c r="B39" s="86" t="s">
        <v>314</v>
      </c>
      <c r="C39" s="78">
        <f>VLOOKUP(GroupVertices[[#This Row],[Vertex]],Vertices[],MATCH("ID",Vertices[[#Headers],[Vertex]:[Vertex Content Word Count]],0),FALSE)</f>
        <v>80</v>
      </c>
    </row>
    <row r="40" spans="1:3" ht="15">
      <c r="A40" s="78" t="s">
        <v>1427</v>
      </c>
      <c r="B40" s="86" t="s">
        <v>313</v>
      </c>
      <c r="C40" s="78">
        <f>VLOOKUP(GroupVertices[[#This Row],[Vertex]],Vertices[],MATCH("ID",Vertices[[#Headers],[Vertex]:[Vertex Content Word Count]],0),FALSE)</f>
        <v>79</v>
      </c>
    </row>
    <row r="41" spans="1:3" ht="15">
      <c r="A41" s="78" t="s">
        <v>1427</v>
      </c>
      <c r="B41" s="86" t="s">
        <v>303</v>
      </c>
      <c r="C41" s="78">
        <f>VLOOKUP(GroupVertices[[#This Row],[Vertex]],Vertices[],MATCH("ID",Vertices[[#Headers],[Vertex]:[Vertex Content Word Count]],0),FALSE)</f>
        <v>41</v>
      </c>
    </row>
    <row r="42" spans="1:3" ht="15">
      <c r="A42" s="78" t="s">
        <v>1427</v>
      </c>
      <c r="B42" s="86" t="s">
        <v>228</v>
      </c>
      <c r="C42" s="78">
        <f>VLOOKUP(GroupVertices[[#This Row],[Vertex]],Vertices[],MATCH("ID",Vertices[[#Headers],[Vertex]:[Vertex Content Word Count]],0),FALSE)</f>
        <v>37</v>
      </c>
    </row>
    <row r="43" spans="1:3" ht="15">
      <c r="A43" s="78" t="s">
        <v>1427</v>
      </c>
      <c r="B43" s="86" t="s">
        <v>302</v>
      </c>
      <c r="C43" s="78">
        <f>VLOOKUP(GroupVertices[[#This Row],[Vertex]],Vertices[],MATCH("ID",Vertices[[#Headers],[Vertex]:[Vertex Content Word Count]],0),FALSE)</f>
        <v>40</v>
      </c>
    </row>
    <row r="44" spans="1:3" ht="15">
      <c r="A44" s="78" t="s">
        <v>1427</v>
      </c>
      <c r="B44" s="86" t="s">
        <v>301</v>
      </c>
      <c r="C44" s="78">
        <f>VLOOKUP(GroupVertices[[#This Row],[Vertex]],Vertices[],MATCH("ID",Vertices[[#Headers],[Vertex]:[Vertex Content Word Count]],0),FALSE)</f>
        <v>39</v>
      </c>
    </row>
    <row r="45" spans="1:3" ht="15">
      <c r="A45" s="78" t="s">
        <v>1427</v>
      </c>
      <c r="B45" s="86" t="s">
        <v>300</v>
      </c>
      <c r="C45" s="78">
        <f>VLOOKUP(GroupVertices[[#This Row],[Vertex]],Vertices[],MATCH("ID",Vertices[[#Headers],[Vertex]:[Vertex Content Word Count]],0),FALSE)</f>
        <v>38</v>
      </c>
    </row>
    <row r="46" spans="1:3" ht="15">
      <c r="A46" s="78" t="s">
        <v>1428</v>
      </c>
      <c r="B46" s="86" t="s">
        <v>218</v>
      </c>
      <c r="C46" s="78">
        <f>VLOOKUP(GroupVertices[[#This Row],[Vertex]],Vertices[],MATCH("ID",Vertices[[#Headers],[Vertex]:[Vertex Content Word Count]],0),FALSE)</f>
        <v>18</v>
      </c>
    </row>
    <row r="47" spans="1:3" ht="15">
      <c r="A47" s="78" t="s">
        <v>1428</v>
      </c>
      <c r="B47" s="86" t="s">
        <v>219</v>
      </c>
      <c r="C47" s="78">
        <f>VLOOKUP(GroupVertices[[#This Row],[Vertex]],Vertices[],MATCH("ID",Vertices[[#Headers],[Vertex]:[Vertex Content Word Count]],0),FALSE)</f>
        <v>19</v>
      </c>
    </row>
    <row r="48" spans="1:3" ht="15">
      <c r="A48" s="78" t="s">
        <v>1428</v>
      </c>
      <c r="B48" s="86" t="s">
        <v>220</v>
      </c>
      <c r="C48" s="78">
        <f>VLOOKUP(GroupVertices[[#This Row],[Vertex]],Vertices[],MATCH("ID",Vertices[[#Headers],[Vertex]:[Vertex Content Word Count]],0),FALSE)</f>
        <v>20</v>
      </c>
    </row>
    <row r="49" spans="1:3" ht="15">
      <c r="A49" s="78" t="s">
        <v>1428</v>
      </c>
      <c r="B49" s="86" t="s">
        <v>222</v>
      </c>
      <c r="C49" s="78">
        <f>VLOOKUP(GroupVertices[[#This Row],[Vertex]],Vertices[],MATCH("ID",Vertices[[#Headers],[Vertex]:[Vertex Content Word Count]],0),FALSE)</f>
        <v>24</v>
      </c>
    </row>
    <row r="50" spans="1:3" ht="15">
      <c r="A50" s="78" t="s">
        <v>1428</v>
      </c>
      <c r="B50" s="86" t="s">
        <v>253</v>
      </c>
      <c r="C50" s="78">
        <f>VLOOKUP(GroupVertices[[#This Row],[Vertex]],Vertices[],MATCH("ID",Vertices[[#Headers],[Vertex]:[Vertex Content Word Count]],0),FALSE)</f>
        <v>72</v>
      </c>
    </row>
    <row r="51" spans="1:3" ht="15">
      <c r="A51" s="78" t="s">
        <v>1428</v>
      </c>
      <c r="B51" s="86" t="s">
        <v>257</v>
      </c>
      <c r="C51" s="78">
        <f>VLOOKUP(GroupVertices[[#This Row],[Vertex]],Vertices[],MATCH("ID",Vertices[[#Headers],[Vertex]:[Vertex Content Word Count]],0),FALSE)</f>
        <v>81</v>
      </c>
    </row>
    <row r="52" spans="1:3" ht="15">
      <c r="A52" s="78" t="s">
        <v>1428</v>
      </c>
      <c r="B52" s="86" t="s">
        <v>258</v>
      </c>
      <c r="C52" s="78">
        <f>VLOOKUP(GroupVertices[[#This Row],[Vertex]],Vertices[],MATCH("ID",Vertices[[#Headers],[Vertex]:[Vertex Content Word Count]],0),FALSE)</f>
        <v>82</v>
      </c>
    </row>
    <row r="53" spans="1:3" ht="15">
      <c r="A53" s="78" t="s">
        <v>1428</v>
      </c>
      <c r="B53" s="86" t="s">
        <v>279</v>
      </c>
      <c r="C53" s="78">
        <f>VLOOKUP(GroupVertices[[#This Row],[Vertex]],Vertices[],MATCH("ID",Vertices[[#Headers],[Vertex]:[Vertex Content Word Count]],0),FALSE)</f>
        <v>109</v>
      </c>
    </row>
    <row r="54" spans="1:3" ht="15">
      <c r="A54" s="78" t="s">
        <v>1429</v>
      </c>
      <c r="B54" s="86" t="s">
        <v>278</v>
      </c>
      <c r="C54" s="78">
        <f>VLOOKUP(GroupVertices[[#This Row],[Vertex]],Vertices[],MATCH("ID",Vertices[[#Headers],[Vertex]:[Vertex Content Word Count]],0),FALSE)</f>
        <v>107</v>
      </c>
    </row>
    <row r="55" spans="1:3" ht="15">
      <c r="A55" s="78" t="s">
        <v>1429</v>
      </c>
      <c r="B55" s="86" t="s">
        <v>320</v>
      </c>
      <c r="C55" s="78">
        <f>VLOOKUP(GroupVertices[[#This Row],[Vertex]],Vertices[],MATCH("ID",Vertices[[#Headers],[Vertex]:[Vertex Content Word Count]],0),FALSE)</f>
        <v>108</v>
      </c>
    </row>
    <row r="56" spans="1:3" ht="15">
      <c r="A56" s="78" t="s">
        <v>1429</v>
      </c>
      <c r="B56" s="86" t="s">
        <v>307</v>
      </c>
      <c r="C56" s="78">
        <f>VLOOKUP(GroupVertices[[#This Row],[Vertex]],Vertices[],MATCH("ID",Vertices[[#Headers],[Vertex]:[Vertex Content Word Count]],0),FALSE)</f>
        <v>67</v>
      </c>
    </row>
    <row r="57" spans="1:3" ht="15">
      <c r="A57" s="78" t="s">
        <v>1429</v>
      </c>
      <c r="B57" s="86" t="s">
        <v>249</v>
      </c>
      <c r="C57" s="78">
        <f>VLOOKUP(GroupVertices[[#This Row],[Vertex]],Vertices[],MATCH("ID",Vertices[[#Headers],[Vertex]:[Vertex Content Word Count]],0),FALSE)</f>
        <v>64</v>
      </c>
    </row>
    <row r="58" spans="1:3" ht="15">
      <c r="A58" s="78" t="s">
        <v>1429</v>
      </c>
      <c r="B58" s="86" t="s">
        <v>306</v>
      </c>
      <c r="C58" s="78">
        <f>VLOOKUP(GroupVertices[[#This Row],[Vertex]],Vertices[],MATCH("ID",Vertices[[#Headers],[Vertex]:[Vertex Content Word Count]],0),FALSE)</f>
        <v>66</v>
      </c>
    </row>
    <row r="59" spans="1:3" ht="15">
      <c r="A59" s="78" t="s">
        <v>1429</v>
      </c>
      <c r="B59" s="86" t="s">
        <v>305</v>
      </c>
      <c r="C59" s="78">
        <f>VLOOKUP(GroupVertices[[#This Row],[Vertex]],Vertices[],MATCH("ID",Vertices[[#Headers],[Vertex]:[Vertex Content Word Count]],0),FALSE)</f>
        <v>65</v>
      </c>
    </row>
    <row r="60" spans="1:3" ht="15">
      <c r="A60" s="78" t="s">
        <v>1430</v>
      </c>
      <c r="B60" s="86" t="s">
        <v>217</v>
      </c>
      <c r="C60" s="78">
        <f>VLOOKUP(GroupVertices[[#This Row],[Vertex]],Vertices[],MATCH("ID",Vertices[[#Headers],[Vertex]:[Vertex Content Word Count]],0),FALSE)</f>
        <v>12</v>
      </c>
    </row>
    <row r="61" spans="1:3" ht="15">
      <c r="A61" s="78" t="s">
        <v>1430</v>
      </c>
      <c r="B61" s="86" t="s">
        <v>290</v>
      </c>
      <c r="C61" s="78">
        <f>VLOOKUP(GroupVertices[[#This Row],[Vertex]],Vertices[],MATCH("ID",Vertices[[#Headers],[Vertex]:[Vertex Content Word Count]],0),FALSE)</f>
        <v>17</v>
      </c>
    </row>
    <row r="62" spans="1:3" ht="15">
      <c r="A62" s="78" t="s">
        <v>1430</v>
      </c>
      <c r="B62" s="86" t="s">
        <v>289</v>
      </c>
      <c r="C62" s="78">
        <f>VLOOKUP(GroupVertices[[#This Row],[Vertex]],Vertices[],MATCH("ID",Vertices[[#Headers],[Vertex]:[Vertex Content Word Count]],0),FALSE)</f>
        <v>16</v>
      </c>
    </row>
    <row r="63" spans="1:3" ht="15">
      <c r="A63" s="78" t="s">
        <v>1430</v>
      </c>
      <c r="B63" s="86" t="s">
        <v>288</v>
      </c>
      <c r="C63" s="78">
        <f>VLOOKUP(GroupVertices[[#This Row],[Vertex]],Vertices[],MATCH("ID",Vertices[[#Headers],[Vertex]:[Vertex Content Word Count]],0),FALSE)</f>
        <v>15</v>
      </c>
    </row>
    <row r="64" spans="1:3" ht="15">
      <c r="A64" s="78" t="s">
        <v>1430</v>
      </c>
      <c r="B64" s="86" t="s">
        <v>287</v>
      </c>
      <c r="C64" s="78">
        <f>VLOOKUP(GroupVertices[[#This Row],[Vertex]],Vertices[],MATCH("ID",Vertices[[#Headers],[Vertex]:[Vertex Content Word Count]],0),FALSE)</f>
        <v>14</v>
      </c>
    </row>
    <row r="65" spans="1:3" ht="15">
      <c r="A65" s="78" t="s">
        <v>1430</v>
      </c>
      <c r="B65" s="86" t="s">
        <v>286</v>
      </c>
      <c r="C65" s="78">
        <f>VLOOKUP(GroupVertices[[#This Row],[Vertex]],Vertices[],MATCH("ID",Vertices[[#Headers],[Vertex]:[Vertex Content Word Count]],0),FALSE)</f>
        <v>13</v>
      </c>
    </row>
    <row r="66" spans="1:3" ht="15">
      <c r="A66" s="78" t="s">
        <v>1431</v>
      </c>
      <c r="B66" s="86" t="s">
        <v>225</v>
      </c>
      <c r="C66" s="78">
        <f>VLOOKUP(GroupVertices[[#This Row],[Vertex]],Vertices[],MATCH("ID",Vertices[[#Headers],[Vertex]:[Vertex Content Word Count]],0),FALSE)</f>
        <v>31</v>
      </c>
    </row>
    <row r="67" spans="1:3" ht="15">
      <c r="A67" s="78" t="s">
        <v>1431</v>
      </c>
      <c r="B67" s="86" t="s">
        <v>297</v>
      </c>
      <c r="C67" s="78">
        <f>VLOOKUP(GroupVertices[[#This Row],[Vertex]],Vertices[],MATCH("ID",Vertices[[#Headers],[Vertex]:[Vertex Content Word Count]],0),FALSE)</f>
        <v>32</v>
      </c>
    </row>
    <row r="68" spans="1:3" ht="15">
      <c r="A68" s="78" t="s">
        <v>1431</v>
      </c>
      <c r="B68" s="86" t="s">
        <v>292</v>
      </c>
      <c r="C68" s="78">
        <f>VLOOKUP(GroupVertices[[#This Row],[Vertex]],Vertices[],MATCH("ID",Vertices[[#Headers],[Vertex]:[Vertex Content Word Count]],0),FALSE)</f>
        <v>23</v>
      </c>
    </row>
    <row r="69" spans="1:3" ht="15">
      <c r="A69" s="78" t="s">
        <v>1431</v>
      </c>
      <c r="B69" s="86" t="s">
        <v>221</v>
      </c>
      <c r="C69" s="78">
        <f>VLOOKUP(GroupVertices[[#This Row],[Vertex]],Vertices[],MATCH("ID",Vertices[[#Headers],[Vertex]:[Vertex Content Word Count]],0),FALSE)</f>
        <v>21</v>
      </c>
    </row>
    <row r="70" spans="1:3" ht="15">
      <c r="A70" s="78" t="s">
        <v>1431</v>
      </c>
      <c r="B70" s="86" t="s">
        <v>291</v>
      </c>
      <c r="C70" s="78">
        <f>VLOOKUP(GroupVertices[[#This Row],[Vertex]],Vertices[],MATCH("ID",Vertices[[#Headers],[Vertex]:[Vertex Content Word Count]],0),FALSE)</f>
        <v>22</v>
      </c>
    </row>
    <row r="71" spans="1:3" ht="15">
      <c r="A71" s="78" t="s">
        <v>1432</v>
      </c>
      <c r="B71" s="86" t="s">
        <v>214</v>
      </c>
      <c r="C71" s="78">
        <f>VLOOKUP(GroupVertices[[#This Row],[Vertex]],Vertices[],MATCH("ID",Vertices[[#Headers],[Vertex]:[Vertex Content Word Count]],0),FALSE)</f>
        <v>3</v>
      </c>
    </row>
    <row r="72" spans="1:3" ht="15">
      <c r="A72" s="78" t="s">
        <v>1432</v>
      </c>
      <c r="B72" s="86" t="s">
        <v>283</v>
      </c>
      <c r="C72" s="78">
        <f>VLOOKUP(GroupVertices[[#This Row],[Vertex]],Vertices[],MATCH("ID",Vertices[[#Headers],[Vertex]:[Vertex Content Word Count]],0),FALSE)</f>
        <v>7</v>
      </c>
    </row>
    <row r="73" spans="1:3" ht="15">
      <c r="A73" s="78" t="s">
        <v>1432</v>
      </c>
      <c r="B73" s="86" t="s">
        <v>282</v>
      </c>
      <c r="C73" s="78">
        <f>VLOOKUP(GroupVertices[[#This Row],[Vertex]],Vertices[],MATCH("ID",Vertices[[#Headers],[Vertex]:[Vertex Content Word Count]],0),FALSE)</f>
        <v>6</v>
      </c>
    </row>
    <row r="74" spans="1:3" ht="15">
      <c r="A74" s="78" t="s">
        <v>1432</v>
      </c>
      <c r="B74" s="86" t="s">
        <v>281</v>
      </c>
      <c r="C74" s="78">
        <f>VLOOKUP(GroupVertices[[#This Row],[Vertex]],Vertices[],MATCH("ID",Vertices[[#Headers],[Vertex]:[Vertex Content Word Count]],0),FALSE)</f>
        <v>5</v>
      </c>
    </row>
    <row r="75" spans="1:3" ht="15">
      <c r="A75" s="78" t="s">
        <v>1432</v>
      </c>
      <c r="B75" s="86" t="s">
        <v>280</v>
      </c>
      <c r="C75" s="78">
        <f>VLOOKUP(GroupVertices[[#This Row],[Vertex]],Vertices[],MATCH("ID",Vertices[[#Headers],[Vertex]:[Vertex Content Word Count]],0),FALSE)</f>
        <v>4</v>
      </c>
    </row>
    <row r="76" spans="1:3" ht="15">
      <c r="A76" s="78" t="s">
        <v>1433</v>
      </c>
      <c r="B76" s="86" t="s">
        <v>268</v>
      </c>
      <c r="C76" s="78">
        <f>VLOOKUP(GroupVertices[[#This Row],[Vertex]],Vertices[],MATCH("ID",Vertices[[#Headers],[Vertex]:[Vertex Content Word Count]],0),FALSE)</f>
        <v>93</v>
      </c>
    </row>
    <row r="77" spans="1:3" ht="15">
      <c r="A77" s="78" t="s">
        <v>1433</v>
      </c>
      <c r="B77" s="86" t="s">
        <v>317</v>
      </c>
      <c r="C77" s="78">
        <f>VLOOKUP(GroupVertices[[#This Row],[Vertex]],Vertices[],MATCH("ID",Vertices[[#Headers],[Vertex]:[Vertex Content Word Count]],0),FALSE)</f>
        <v>96</v>
      </c>
    </row>
    <row r="78" spans="1:3" ht="15">
      <c r="A78" s="78" t="s">
        <v>1433</v>
      </c>
      <c r="B78" s="86" t="s">
        <v>316</v>
      </c>
      <c r="C78" s="78">
        <f>VLOOKUP(GroupVertices[[#This Row],[Vertex]],Vertices[],MATCH("ID",Vertices[[#Headers],[Vertex]:[Vertex Content Word Count]],0),FALSE)</f>
        <v>95</v>
      </c>
    </row>
    <row r="79" spans="1:3" ht="15">
      <c r="A79" s="78" t="s">
        <v>1433</v>
      </c>
      <c r="B79" s="86" t="s">
        <v>315</v>
      </c>
      <c r="C79" s="78">
        <f>VLOOKUP(GroupVertices[[#This Row],[Vertex]],Vertices[],MATCH("ID",Vertices[[#Headers],[Vertex]:[Vertex Content Word Count]],0),FALSE)</f>
        <v>94</v>
      </c>
    </row>
    <row r="80" spans="1:3" ht="15">
      <c r="A80" s="78" t="s">
        <v>1434</v>
      </c>
      <c r="B80" s="86" t="s">
        <v>223</v>
      </c>
      <c r="C80" s="78">
        <f>VLOOKUP(GroupVertices[[#This Row],[Vertex]],Vertices[],MATCH("ID",Vertices[[#Headers],[Vertex]:[Vertex Content Word Count]],0),FALSE)</f>
        <v>25</v>
      </c>
    </row>
    <row r="81" spans="1:3" ht="15">
      <c r="A81" s="78" t="s">
        <v>1434</v>
      </c>
      <c r="B81" s="86" t="s">
        <v>295</v>
      </c>
      <c r="C81" s="78">
        <f>VLOOKUP(GroupVertices[[#This Row],[Vertex]],Vertices[],MATCH("ID",Vertices[[#Headers],[Vertex]:[Vertex Content Word Count]],0),FALSE)</f>
        <v>28</v>
      </c>
    </row>
    <row r="82" spans="1:3" ht="15">
      <c r="A82" s="78" t="s">
        <v>1434</v>
      </c>
      <c r="B82" s="86" t="s">
        <v>294</v>
      </c>
      <c r="C82" s="78">
        <f>VLOOKUP(GroupVertices[[#This Row],[Vertex]],Vertices[],MATCH("ID",Vertices[[#Headers],[Vertex]:[Vertex Content Word Count]],0),FALSE)</f>
        <v>27</v>
      </c>
    </row>
    <row r="83" spans="1:3" ht="15">
      <c r="A83" s="78" t="s">
        <v>1434</v>
      </c>
      <c r="B83" s="86" t="s">
        <v>293</v>
      </c>
      <c r="C83" s="78">
        <f>VLOOKUP(GroupVertices[[#This Row],[Vertex]],Vertices[],MATCH("ID",Vertices[[#Headers],[Vertex]:[Vertex Content Word Count]],0),FALSE)</f>
        <v>26</v>
      </c>
    </row>
    <row r="84" spans="1:3" ht="15">
      <c r="A84" s="78" t="s">
        <v>1435</v>
      </c>
      <c r="B84" s="86" t="s">
        <v>273</v>
      </c>
      <c r="C84" s="78">
        <f>VLOOKUP(GroupVertices[[#This Row],[Vertex]],Vertices[],MATCH("ID",Vertices[[#Headers],[Vertex]:[Vertex Content Word Count]],0),FALSE)</f>
        <v>101</v>
      </c>
    </row>
    <row r="85" spans="1:3" ht="15">
      <c r="A85" s="78" t="s">
        <v>1435</v>
      </c>
      <c r="B85" s="86" t="s">
        <v>299</v>
      </c>
      <c r="C85" s="78">
        <f>VLOOKUP(GroupVertices[[#This Row],[Vertex]],Vertices[],MATCH("ID",Vertices[[#Headers],[Vertex]:[Vertex Content Word Count]],0),FALSE)</f>
        <v>36</v>
      </c>
    </row>
    <row r="86" spans="1:3" ht="15">
      <c r="A86" s="78" t="s">
        <v>1435</v>
      </c>
      <c r="B86" s="86" t="s">
        <v>227</v>
      </c>
      <c r="C86" s="78">
        <f>VLOOKUP(GroupVertices[[#This Row],[Vertex]],Vertices[],MATCH("ID",Vertices[[#Headers],[Vertex]:[Vertex Content Word Count]],0),FALSE)</f>
        <v>35</v>
      </c>
    </row>
    <row r="87" spans="1:3" ht="15">
      <c r="A87" s="78" t="s">
        <v>1436</v>
      </c>
      <c r="B87" s="86" t="s">
        <v>254</v>
      </c>
      <c r="C87" s="78">
        <f>VLOOKUP(GroupVertices[[#This Row],[Vertex]],Vertices[],MATCH("ID",Vertices[[#Headers],[Vertex]:[Vertex Content Word Count]],0),FALSE)</f>
        <v>73</v>
      </c>
    </row>
    <row r="88" spans="1:3" ht="15">
      <c r="A88" s="78" t="s">
        <v>1436</v>
      </c>
      <c r="B88" s="86" t="s">
        <v>311</v>
      </c>
      <c r="C88" s="78">
        <f>VLOOKUP(GroupVertices[[#This Row],[Vertex]],Vertices[],MATCH("ID",Vertices[[#Headers],[Vertex]:[Vertex Content Word Count]],0),FALSE)</f>
        <v>75</v>
      </c>
    </row>
    <row r="89" spans="1:3" ht="15">
      <c r="A89" s="78" t="s">
        <v>1436</v>
      </c>
      <c r="B89" s="86" t="s">
        <v>310</v>
      </c>
      <c r="C89" s="78">
        <f>VLOOKUP(GroupVertices[[#This Row],[Vertex]],Vertices[],MATCH("ID",Vertices[[#Headers],[Vertex]:[Vertex Content Word Count]],0),FALSE)</f>
        <v>74</v>
      </c>
    </row>
    <row r="90" spans="1:3" ht="15">
      <c r="A90" s="78" t="s">
        <v>1437</v>
      </c>
      <c r="B90" s="86" t="s">
        <v>252</v>
      </c>
      <c r="C90" s="78">
        <f>VLOOKUP(GroupVertices[[#This Row],[Vertex]],Vertices[],MATCH("ID",Vertices[[#Headers],[Vertex]:[Vertex Content Word Count]],0),FALSE)</f>
        <v>69</v>
      </c>
    </row>
    <row r="91" spans="1:3" ht="15">
      <c r="A91" s="78" t="s">
        <v>1437</v>
      </c>
      <c r="B91" s="86" t="s">
        <v>309</v>
      </c>
      <c r="C91" s="78">
        <f>VLOOKUP(GroupVertices[[#This Row],[Vertex]],Vertices[],MATCH("ID",Vertices[[#Headers],[Vertex]:[Vertex Content Word Count]],0),FALSE)</f>
        <v>71</v>
      </c>
    </row>
    <row r="92" spans="1:3" ht="15">
      <c r="A92" s="78" t="s">
        <v>1437</v>
      </c>
      <c r="B92" s="86" t="s">
        <v>308</v>
      </c>
      <c r="C92" s="78">
        <f>VLOOKUP(GroupVertices[[#This Row],[Vertex]],Vertices[],MATCH("ID",Vertices[[#Headers],[Vertex]:[Vertex Content Word Count]],0),FALSE)</f>
        <v>70</v>
      </c>
    </row>
    <row r="93" spans="1:3" ht="15">
      <c r="A93" s="78" t="s">
        <v>1438</v>
      </c>
      <c r="B93" s="86" t="s">
        <v>275</v>
      </c>
      <c r="C93" s="78">
        <f>VLOOKUP(GroupVertices[[#This Row],[Vertex]],Vertices[],MATCH("ID",Vertices[[#Headers],[Vertex]:[Vertex Content Word Count]],0),FALSE)</f>
        <v>104</v>
      </c>
    </row>
    <row r="94" spans="1:3" ht="15">
      <c r="A94" s="78" t="s">
        <v>1438</v>
      </c>
      <c r="B94" s="86" t="s">
        <v>319</v>
      </c>
      <c r="C94" s="78">
        <f>VLOOKUP(GroupVertices[[#This Row],[Vertex]],Vertices[],MATCH("ID",Vertices[[#Headers],[Vertex]:[Vertex Content Word Count]],0),FALSE)</f>
        <v>105</v>
      </c>
    </row>
    <row r="95" spans="1:3" ht="15">
      <c r="A95" s="78" t="s">
        <v>1439</v>
      </c>
      <c r="B95" s="86" t="s">
        <v>274</v>
      </c>
      <c r="C95" s="78">
        <f>VLOOKUP(GroupVertices[[#This Row],[Vertex]],Vertices[],MATCH("ID",Vertices[[#Headers],[Vertex]:[Vertex Content Word Count]],0),FALSE)</f>
        <v>102</v>
      </c>
    </row>
    <row r="96" spans="1:3" ht="15">
      <c r="A96" s="78" t="s">
        <v>1439</v>
      </c>
      <c r="B96" s="86" t="s">
        <v>318</v>
      </c>
      <c r="C96" s="78">
        <f>VLOOKUP(GroupVertices[[#This Row],[Vertex]],Vertices[],MATCH("ID",Vertices[[#Headers],[Vertex]:[Vertex Content Word Count]],0),FALSE)</f>
        <v>103</v>
      </c>
    </row>
    <row r="97" spans="1:3" ht="15">
      <c r="A97" s="78" t="s">
        <v>1440</v>
      </c>
      <c r="B97" s="86" t="s">
        <v>255</v>
      </c>
      <c r="C97" s="78">
        <f>VLOOKUP(GroupVertices[[#This Row],[Vertex]],Vertices[],MATCH("ID",Vertices[[#Headers],[Vertex]:[Vertex Content Word Count]],0),FALSE)</f>
        <v>76</v>
      </c>
    </row>
    <row r="98" spans="1:3" ht="15">
      <c r="A98" s="78" t="s">
        <v>1440</v>
      </c>
      <c r="B98" s="86" t="s">
        <v>312</v>
      </c>
      <c r="C98" s="78">
        <f>VLOOKUP(GroupVertices[[#This Row],[Vertex]],Vertices[],MATCH("ID",Vertices[[#Headers],[Vertex]:[Vertex Content Word Count]],0),FALSE)</f>
        <v>77</v>
      </c>
    </row>
    <row r="99" spans="1:3" ht="15">
      <c r="A99" s="78" t="s">
        <v>1441</v>
      </c>
      <c r="B99" s="86" t="s">
        <v>245</v>
      </c>
      <c r="C99" s="78">
        <f>VLOOKUP(GroupVertices[[#This Row],[Vertex]],Vertices[],MATCH("ID",Vertices[[#Headers],[Vertex]:[Vertex Content Word Count]],0),FALSE)</f>
        <v>59</v>
      </c>
    </row>
    <row r="100" spans="1:3" ht="15">
      <c r="A100" s="78" t="s">
        <v>1441</v>
      </c>
      <c r="B100" s="86" t="s">
        <v>304</v>
      </c>
      <c r="C100" s="78">
        <f>VLOOKUP(GroupVertices[[#This Row],[Vertex]],Vertices[],MATCH("ID",Vertices[[#Headers],[Vertex]:[Vertex Content Word Count]],0),FALSE)</f>
        <v>60</v>
      </c>
    </row>
    <row r="101" spans="1:3" ht="15">
      <c r="A101" s="78" t="s">
        <v>1442</v>
      </c>
      <c r="B101" s="86" t="s">
        <v>226</v>
      </c>
      <c r="C101" s="78">
        <f>VLOOKUP(GroupVertices[[#This Row],[Vertex]],Vertices[],MATCH("ID",Vertices[[#Headers],[Vertex]:[Vertex Content Word Count]],0),FALSE)</f>
        <v>33</v>
      </c>
    </row>
    <row r="102" spans="1:3" ht="15">
      <c r="A102" s="78" t="s">
        <v>1442</v>
      </c>
      <c r="B102" s="86" t="s">
        <v>298</v>
      </c>
      <c r="C102" s="78">
        <f>VLOOKUP(GroupVertices[[#This Row],[Vertex]],Vertices[],MATCH("ID",Vertices[[#Headers],[Vertex]:[Vertex Content Word Count]],0),FALSE)</f>
        <v>34</v>
      </c>
    </row>
    <row r="103" spans="1:3" ht="15">
      <c r="A103" s="78" t="s">
        <v>1443</v>
      </c>
      <c r="B103" s="86" t="s">
        <v>224</v>
      </c>
      <c r="C103" s="78">
        <f>VLOOKUP(GroupVertices[[#This Row],[Vertex]],Vertices[],MATCH("ID",Vertices[[#Headers],[Vertex]:[Vertex Content Word Count]],0),FALSE)</f>
        <v>29</v>
      </c>
    </row>
    <row r="104" spans="1:3" ht="15">
      <c r="A104" s="78" t="s">
        <v>1443</v>
      </c>
      <c r="B104" s="86" t="s">
        <v>296</v>
      </c>
      <c r="C104" s="78">
        <f>VLOOKUP(GroupVertices[[#This Row],[Vertex]],Vertices[],MATCH("ID",Vertices[[#Headers],[Vertex]:[Vertex Content Word Count]],0),FALSE)</f>
        <v>30</v>
      </c>
    </row>
    <row r="105" spans="1:3" ht="15">
      <c r="A105" s="78" t="s">
        <v>1444</v>
      </c>
      <c r="B105" s="86" t="s">
        <v>216</v>
      </c>
      <c r="C105" s="78">
        <f>VLOOKUP(GroupVertices[[#This Row],[Vertex]],Vertices[],MATCH("ID",Vertices[[#Headers],[Vertex]:[Vertex Content Word Count]],0),FALSE)</f>
        <v>10</v>
      </c>
    </row>
    <row r="106" spans="1:3" ht="15">
      <c r="A106" s="78" t="s">
        <v>1444</v>
      </c>
      <c r="B106" s="86" t="s">
        <v>285</v>
      </c>
      <c r="C106" s="78">
        <f>VLOOKUP(GroupVertices[[#This Row],[Vertex]],Vertices[],MATCH("ID",Vertices[[#Headers],[Vertex]:[Vertex Content Word Count]],0),FALSE)</f>
        <v>11</v>
      </c>
    </row>
    <row r="107" spans="1:3" ht="15">
      <c r="A107" s="78" t="s">
        <v>1445</v>
      </c>
      <c r="B107" s="86" t="s">
        <v>215</v>
      </c>
      <c r="C107" s="78">
        <f>VLOOKUP(GroupVertices[[#This Row],[Vertex]],Vertices[],MATCH("ID",Vertices[[#Headers],[Vertex]:[Vertex Content Word Count]],0),FALSE)</f>
        <v>8</v>
      </c>
    </row>
    <row r="108" spans="1:3" ht="15">
      <c r="A108" s="78" t="s">
        <v>1445</v>
      </c>
      <c r="B108" s="86" t="s">
        <v>284</v>
      </c>
      <c r="C108"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1841</v>
      </c>
      <c r="B2" s="34" t="s">
        <v>1386</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8</v>
      </c>
      <c r="N2" s="37">
        <f>MIN(Vertices[Eigenvector Centrality])</f>
        <v>0</v>
      </c>
      <c r="O2" s="38">
        <f>COUNTIF(Vertices[Eigenvector Centrality],"&gt;= "&amp;N2)-COUNTIF(Vertices[Eigenvector Centrality],"&gt;="&amp;N3)</f>
        <v>86</v>
      </c>
      <c r="P2" s="37">
        <f>MIN(Vertices[PageRank])</f>
        <v>0.552629</v>
      </c>
      <c r="Q2" s="38">
        <f>COUNTIF(Vertices[PageRank],"&gt;= "&amp;P2)-COUNTIF(Vertices[PageRank],"&gt;="&amp;P3)</f>
        <v>59</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6.909090909090909</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20</v>
      </c>
      <c r="N3" s="39">
        <f aca="true" t="shared" si="6" ref="N3:N26">N2+($N$57-$N$2)/BinDivisor</f>
        <v>0.003636309090909091</v>
      </c>
      <c r="O3" s="40">
        <f>COUNTIF(Vertices[Eigenvector Centrality],"&gt;= "&amp;N3)-COUNTIF(Vertices[Eigenvector Centrality],"&gt;="&amp;N4)</f>
        <v>0</v>
      </c>
      <c r="P3" s="39">
        <f aca="true" t="shared" si="7" ref="P3:P26">P2+($P$57-$P$2)/BinDivisor</f>
        <v>0.7234414545454546</v>
      </c>
      <c r="Q3" s="40">
        <f>COUNTIF(Vertices[PageRank],"&gt;= "&amp;P3)-COUNTIF(Vertices[PageRank],"&gt;="&amp;P4)</f>
        <v>6</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0.7636363636363637</v>
      </c>
      <c r="G4" s="38">
        <f>COUNTIF(Vertices[In-Degree],"&gt;= "&amp;F4)-COUNTIF(Vertices[In-Degree],"&gt;="&amp;F5)</f>
        <v>45</v>
      </c>
      <c r="H4" s="37">
        <f t="shared" si="3"/>
        <v>0.18181818181818182</v>
      </c>
      <c r="I4" s="38">
        <f>COUNTIF(Vertices[Out-Degree],"&gt;= "&amp;H4)-COUNTIF(Vertices[Out-Degree],"&gt;="&amp;H5)</f>
        <v>0</v>
      </c>
      <c r="J4" s="37">
        <f t="shared" si="4"/>
        <v>13.818181818181818</v>
      </c>
      <c r="K4" s="38">
        <f>COUNTIF(Vertices[Betweenness Centrality],"&gt;= "&amp;J4)-COUNTIF(Vertices[Betweenness Centrality],"&gt;="&amp;J5)</f>
        <v>2</v>
      </c>
      <c r="L4" s="37">
        <f t="shared" si="5"/>
        <v>0.03636363636363636</v>
      </c>
      <c r="M4" s="38">
        <f>COUNTIF(Vertices[Closeness Centrality],"&gt;= "&amp;L4)-COUNTIF(Vertices[Closeness Centrality],"&gt;="&amp;L5)</f>
        <v>17</v>
      </c>
      <c r="N4" s="37">
        <f t="shared" si="6"/>
        <v>0.007272618181818182</v>
      </c>
      <c r="O4" s="38">
        <f>COUNTIF(Vertices[Eigenvector Centrality],"&gt;= "&amp;N4)-COUNTIF(Vertices[Eigenvector Centrality],"&gt;="&amp;N5)</f>
        <v>0</v>
      </c>
      <c r="P4" s="37">
        <f t="shared" si="7"/>
        <v>0.8942539090909092</v>
      </c>
      <c r="Q4" s="38">
        <f>COUNTIF(Vertices[PageRank],"&gt;= "&amp;P4)-COUNTIF(Vertices[PageRank],"&gt;="&amp;P5)</f>
        <v>24</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1.1454545454545455</v>
      </c>
      <c r="G5" s="40">
        <f>COUNTIF(Vertices[In-Degree],"&gt;= "&amp;F5)-COUNTIF(Vertices[In-Degree],"&gt;="&amp;F6)</f>
        <v>0</v>
      </c>
      <c r="H5" s="39">
        <f t="shared" si="3"/>
        <v>0.2727272727272727</v>
      </c>
      <c r="I5" s="40">
        <f>COUNTIF(Vertices[Out-Degree],"&gt;= "&amp;H5)-COUNTIF(Vertices[Out-Degree],"&gt;="&amp;H6)</f>
        <v>0</v>
      </c>
      <c r="J5" s="39">
        <f t="shared" si="4"/>
        <v>20.727272727272727</v>
      </c>
      <c r="K5" s="40">
        <f>COUNTIF(Vertices[Betweenness Centrality],"&gt;= "&amp;J5)-COUNTIF(Vertices[Betweenness Centrality],"&gt;="&amp;J6)</f>
        <v>2</v>
      </c>
      <c r="L5" s="39">
        <f t="shared" si="5"/>
        <v>0.05454545454545454</v>
      </c>
      <c r="M5" s="40">
        <f>COUNTIF(Vertices[Closeness Centrality],"&gt;= "&amp;L5)-COUNTIF(Vertices[Closeness Centrality],"&gt;="&amp;L6)</f>
        <v>6</v>
      </c>
      <c r="N5" s="39">
        <f t="shared" si="6"/>
        <v>0.010908927272727274</v>
      </c>
      <c r="O5" s="40">
        <f>COUNTIF(Vertices[Eigenvector Centrality],"&gt;= "&amp;N5)-COUNTIF(Vertices[Eigenvector Centrality],"&gt;="&amp;N6)</f>
        <v>0</v>
      </c>
      <c r="P5" s="39">
        <f t="shared" si="7"/>
        <v>1.0650663636363638</v>
      </c>
      <c r="Q5" s="40">
        <f>COUNTIF(Vertices[PageRank],"&gt;= "&amp;P5)-COUNTIF(Vertices[PageRank],"&gt;="&amp;P6)</f>
        <v>6</v>
      </c>
      <c r="R5" s="39">
        <f t="shared" si="8"/>
        <v>0</v>
      </c>
      <c r="S5" s="44">
        <f>COUNTIF(Vertices[Clustering Coefficient],"&gt;= "&amp;R5)-COUNTIF(Vertices[Clustering Coefficient],"&gt;="&amp;R6)</f>
        <v>0</v>
      </c>
      <c r="T5" s="39" t="e">
        <f ca="1" t="shared" si="9"/>
        <v>#REF!</v>
      </c>
      <c r="U5" s="40" t="e">
        <f ca="1" t="shared" si="0"/>
        <v>#REF!</v>
      </c>
    </row>
    <row r="6" spans="1:21" ht="15">
      <c r="A6" s="34" t="s">
        <v>148</v>
      </c>
      <c r="B6" s="34">
        <v>89</v>
      </c>
      <c r="D6" s="32">
        <f t="shared" si="1"/>
        <v>0</v>
      </c>
      <c r="E6" s="3">
        <f>COUNTIF(Vertices[Degree],"&gt;= "&amp;D6)-COUNTIF(Vertices[Degree],"&gt;="&amp;D7)</f>
        <v>0</v>
      </c>
      <c r="F6" s="37">
        <f t="shared" si="2"/>
        <v>1.5272727272727273</v>
      </c>
      <c r="G6" s="38">
        <f>COUNTIF(Vertices[In-Degree],"&gt;= "&amp;F6)-COUNTIF(Vertices[In-Degree],"&gt;="&amp;F7)</f>
        <v>0</v>
      </c>
      <c r="H6" s="37">
        <f t="shared" si="3"/>
        <v>0.36363636363636365</v>
      </c>
      <c r="I6" s="38">
        <f>COUNTIF(Vertices[Out-Degree],"&gt;= "&amp;H6)-COUNTIF(Vertices[Out-Degree],"&gt;="&amp;H7)</f>
        <v>0</v>
      </c>
      <c r="J6" s="37">
        <f t="shared" si="4"/>
        <v>27.636363636363637</v>
      </c>
      <c r="K6" s="38">
        <f>COUNTIF(Vertices[Betweenness Centrality],"&gt;= "&amp;J6)-COUNTIF(Vertices[Betweenness Centrality],"&gt;="&amp;J7)</f>
        <v>1</v>
      </c>
      <c r="L6" s="37">
        <f t="shared" si="5"/>
        <v>0.07272727272727272</v>
      </c>
      <c r="M6" s="38">
        <f>COUNTIF(Vertices[Closeness Centrality],"&gt;= "&amp;L6)-COUNTIF(Vertices[Closeness Centrality],"&gt;="&amp;L7)</f>
        <v>4</v>
      </c>
      <c r="N6" s="37">
        <f t="shared" si="6"/>
        <v>0.014545236363636364</v>
      </c>
      <c r="O6" s="38">
        <f>COUNTIF(Vertices[Eigenvector Centrality],"&gt;= "&amp;N6)-COUNTIF(Vertices[Eigenvector Centrality],"&gt;="&amp;N7)</f>
        <v>0</v>
      </c>
      <c r="P6" s="37">
        <f t="shared" si="7"/>
        <v>1.2358788181818183</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1.9090909090909092</v>
      </c>
      <c r="G7" s="40">
        <f>COUNTIF(Vertices[In-Degree],"&gt;= "&amp;F7)-COUNTIF(Vertices[In-Degree],"&gt;="&amp;F8)</f>
        <v>4</v>
      </c>
      <c r="H7" s="39">
        <f t="shared" si="3"/>
        <v>0.4545454545454546</v>
      </c>
      <c r="I7" s="40">
        <f>COUNTIF(Vertices[Out-Degree],"&gt;= "&amp;H7)-COUNTIF(Vertices[Out-Degree],"&gt;="&amp;H8)</f>
        <v>0</v>
      </c>
      <c r="J7" s="39">
        <f t="shared" si="4"/>
        <v>34.54545454545455</v>
      </c>
      <c r="K7" s="40">
        <f>COUNTIF(Vertices[Betweenness Centrality],"&gt;= "&amp;J7)-COUNTIF(Vertices[Betweenness Centrality],"&gt;="&amp;J8)</f>
        <v>0</v>
      </c>
      <c r="L7" s="39">
        <f t="shared" si="5"/>
        <v>0.09090909090909091</v>
      </c>
      <c r="M7" s="40">
        <f>COUNTIF(Vertices[Closeness Centrality],"&gt;= "&amp;L7)-COUNTIF(Vertices[Closeness Centrality],"&gt;="&amp;L8)</f>
        <v>3</v>
      </c>
      <c r="N7" s="39">
        <f t="shared" si="6"/>
        <v>0.018181545454545454</v>
      </c>
      <c r="O7" s="40">
        <f>COUNTIF(Vertices[Eigenvector Centrality],"&gt;= "&amp;N7)-COUNTIF(Vertices[Eigenvector Centrality],"&gt;="&amp;N8)</f>
        <v>0</v>
      </c>
      <c r="P7" s="39">
        <f t="shared" si="7"/>
        <v>1.406691272727273</v>
      </c>
      <c r="Q7" s="40">
        <f>COUNTIF(Vertices[PageRank],"&gt;= "&amp;P7)-COUNTIF(Vertices[PageRank],"&gt;="&amp;P8)</f>
        <v>3</v>
      </c>
      <c r="R7" s="39">
        <f t="shared" si="8"/>
        <v>0</v>
      </c>
      <c r="S7" s="44">
        <f>COUNTIF(Vertices[Clustering Coefficient],"&gt;= "&amp;R7)-COUNTIF(Vertices[Clustering Coefficient],"&gt;="&amp;R8)</f>
        <v>0</v>
      </c>
      <c r="T7" s="39" t="e">
        <f ca="1" t="shared" si="9"/>
        <v>#REF!</v>
      </c>
      <c r="U7" s="40" t="e">
        <f ca="1" t="shared" si="0"/>
        <v>#REF!</v>
      </c>
    </row>
    <row r="8" spans="1:21" ht="15">
      <c r="A8" s="34" t="s">
        <v>150</v>
      </c>
      <c r="B8" s="34">
        <v>89</v>
      </c>
      <c r="D8" s="32">
        <f t="shared" si="1"/>
        <v>0</v>
      </c>
      <c r="E8" s="3">
        <f>COUNTIF(Vertices[Degree],"&gt;= "&amp;D8)-COUNTIF(Vertices[Degree],"&gt;="&amp;D9)</f>
        <v>0</v>
      </c>
      <c r="F8" s="37">
        <f t="shared" si="2"/>
        <v>2.290909090909091</v>
      </c>
      <c r="G8" s="38">
        <f>COUNTIF(Vertices[In-Degree],"&gt;= "&amp;F8)-COUNTIF(Vertices[In-Degree],"&gt;="&amp;F9)</f>
        <v>0</v>
      </c>
      <c r="H8" s="37">
        <f t="shared" si="3"/>
        <v>0.5454545454545455</v>
      </c>
      <c r="I8" s="38">
        <f>COUNTIF(Vertices[Out-Degree],"&gt;= "&amp;H8)-COUNTIF(Vertices[Out-Degree],"&gt;="&amp;H9)</f>
        <v>0</v>
      </c>
      <c r="J8" s="37">
        <f t="shared" si="4"/>
        <v>41.45454545454545</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0.021817854545454544</v>
      </c>
      <c r="O8" s="38">
        <f>COUNTIF(Vertices[Eigenvector Centrality],"&gt;= "&amp;N8)-COUNTIF(Vertices[Eigenvector Centrality],"&gt;="&amp;N9)</f>
        <v>0</v>
      </c>
      <c r="P8" s="37">
        <f t="shared" si="7"/>
        <v>1.5775037272727275</v>
      </c>
      <c r="Q8" s="38">
        <f>COUNTIF(Vertices[PageRank],"&gt;= "&amp;P8)-COUNTIF(Vertices[PageRank],"&gt;="&amp;P9)</f>
        <v>2</v>
      </c>
      <c r="R8" s="37">
        <f t="shared" si="8"/>
        <v>0</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2.672727272727273</v>
      </c>
      <c r="G9" s="40">
        <f>COUNTIF(Vertices[In-Degree],"&gt;= "&amp;F9)-COUNTIF(Vertices[In-Degree],"&gt;="&amp;F10)</f>
        <v>0</v>
      </c>
      <c r="H9" s="39">
        <f t="shared" si="3"/>
        <v>0.6363636363636365</v>
      </c>
      <c r="I9" s="40">
        <f>COUNTIF(Vertices[Out-Degree],"&gt;= "&amp;H9)-COUNTIF(Vertices[Out-Degree],"&gt;="&amp;H10)</f>
        <v>0</v>
      </c>
      <c r="J9" s="39">
        <f t="shared" si="4"/>
        <v>48.36363636363636</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0.025454163636363634</v>
      </c>
      <c r="O9" s="40">
        <f>COUNTIF(Vertices[Eigenvector Centrality],"&gt;= "&amp;N9)-COUNTIF(Vertices[Eigenvector Centrality],"&gt;="&amp;N10)</f>
        <v>0</v>
      </c>
      <c r="P9" s="39">
        <f t="shared" si="7"/>
        <v>1.748316181818182</v>
      </c>
      <c r="Q9" s="40">
        <f>COUNTIF(Vertices[PageRank],"&gt;= "&amp;P9)-COUNTIF(Vertices[PageRank],"&gt;="&amp;P10)</f>
        <v>2</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10</v>
      </c>
      <c r="D10" s="32">
        <f t="shared" si="1"/>
        <v>0</v>
      </c>
      <c r="E10" s="3">
        <f>COUNTIF(Vertices[Degree],"&gt;= "&amp;D10)-COUNTIF(Vertices[Degree],"&gt;="&amp;D11)</f>
        <v>0</v>
      </c>
      <c r="F10" s="37">
        <f t="shared" si="2"/>
        <v>3.0545454545454547</v>
      </c>
      <c r="G10" s="38">
        <f>COUNTIF(Vertices[In-Degree],"&gt;= "&amp;F10)-COUNTIF(Vertices[In-Degree],"&gt;="&amp;F11)</f>
        <v>0</v>
      </c>
      <c r="H10" s="37">
        <f t="shared" si="3"/>
        <v>0.7272727272727274</v>
      </c>
      <c r="I10" s="38">
        <f>COUNTIF(Vertices[Out-Degree],"&gt;= "&amp;H10)-COUNTIF(Vertices[Out-Degree],"&gt;="&amp;H11)</f>
        <v>0</v>
      </c>
      <c r="J10" s="37">
        <f t="shared" si="4"/>
        <v>55.272727272727266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0.029090472727272724</v>
      </c>
      <c r="O10" s="38">
        <f>COUNTIF(Vertices[Eigenvector Centrality],"&gt;= "&amp;N10)-COUNTIF(Vertices[Eigenvector Centrality],"&gt;="&amp;N11)</f>
        <v>0</v>
      </c>
      <c r="P10" s="37">
        <f t="shared" si="7"/>
        <v>1.9191286363636366</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3.4363636363636365</v>
      </c>
      <c r="G11" s="40">
        <f>COUNTIF(Vertices[In-Degree],"&gt;= "&amp;F11)-COUNTIF(Vertices[In-Degree],"&gt;="&amp;F12)</f>
        <v>0</v>
      </c>
      <c r="H11" s="39">
        <f t="shared" si="3"/>
        <v>0.8181818181818183</v>
      </c>
      <c r="I11" s="40">
        <f>COUNTIF(Vertices[Out-Degree],"&gt;= "&amp;H11)-COUNTIF(Vertices[Out-Degree],"&gt;="&amp;H12)</f>
        <v>0</v>
      </c>
      <c r="J11" s="39">
        <f t="shared" si="4"/>
        <v>62.18181818181817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0.03272678181818182</v>
      </c>
      <c r="O11" s="40">
        <f>COUNTIF(Vertices[Eigenvector Centrality],"&gt;= "&amp;N11)-COUNTIF(Vertices[Eigenvector Centrality],"&gt;="&amp;N12)</f>
        <v>0</v>
      </c>
      <c r="P11" s="39">
        <f t="shared" si="7"/>
        <v>2.0899410909090914</v>
      </c>
      <c r="Q11" s="40">
        <f>COUNTIF(Vertices[PageRank],"&gt;= "&amp;P11)-COUNTIF(Vertices[PageRank],"&gt;="&amp;P12)</f>
        <v>1</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3.8181818181818183</v>
      </c>
      <c r="G12" s="38">
        <f>COUNTIF(Vertices[In-Degree],"&gt;= "&amp;F12)-COUNTIF(Vertices[In-Degree],"&gt;="&amp;F13)</f>
        <v>0</v>
      </c>
      <c r="H12" s="37">
        <f t="shared" si="3"/>
        <v>0.9090909090909093</v>
      </c>
      <c r="I12" s="38">
        <f>COUNTIF(Vertices[Out-Degree],"&gt;= "&amp;H12)-COUNTIF(Vertices[Out-Degree],"&gt;="&amp;H13)</f>
        <v>0</v>
      </c>
      <c r="J12" s="37">
        <f t="shared" si="4"/>
        <v>69.09090909090908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0.03636309090909091</v>
      </c>
      <c r="O12" s="38">
        <f>COUNTIF(Vertices[Eigenvector Centrality],"&gt;= "&amp;N12)-COUNTIF(Vertices[Eigenvector Centrality],"&gt;="&amp;N13)</f>
        <v>20</v>
      </c>
      <c r="P12" s="37">
        <f t="shared" si="7"/>
        <v>2.2607535454545458</v>
      </c>
      <c r="Q12" s="38">
        <f>COUNTIF(Vertices[PageRank],"&gt;= "&amp;P12)-COUNTIF(Vertices[PageRank],"&gt;="&amp;P13)</f>
        <v>1</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4.2</v>
      </c>
      <c r="G13" s="40">
        <f>COUNTIF(Vertices[In-Degree],"&gt;= "&amp;F13)-COUNTIF(Vertices[In-Degree],"&gt;="&amp;F14)</f>
        <v>0</v>
      </c>
      <c r="H13" s="39">
        <f t="shared" si="3"/>
        <v>1.0000000000000002</v>
      </c>
      <c r="I13" s="40">
        <f>COUNTIF(Vertices[Out-Degree],"&gt;= "&amp;H13)-COUNTIF(Vertices[Out-Degree],"&gt;="&amp;H14)</f>
        <v>54</v>
      </c>
      <c r="J13" s="39">
        <f t="shared" si="4"/>
        <v>75.99999999999999</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0.0399994</v>
      </c>
      <c r="O13" s="40">
        <f>COUNTIF(Vertices[Eigenvector Centrality],"&gt;= "&amp;N13)-COUNTIF(Vertices[Eigenvector Centrality],"&gt;="&amp;N14)</f>
        <v>0</v>
      </c>
      <c r="P13" s="39">
        <f t="shared" si="7"/>
        <v>2.431566</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4.581818181818182</v>
      </c>
      <c r="G14" s="38">
        <f>COUNTIF(Vertices[In-Degree],"&gt;= "&amp;F14)-COUNTIF(Vertices[In-Degree],"&gt;="&amp;F15)</f>
        <v>0</v>
      </c>
      <c r="H14" s="37">
        <f t="shared" si="3"/>
        <v>1.090909090909091</v>
      </c>
      <c r="I14" s="38">
        <f>COUNTIF(Vertices[Out-Degree],"&gt;= "&amp;H14)-COUNTIF(Vertices[Out-Degree],"&gt;="&amp;H15)</f>
        <v>0</v>
      </c>
      <c r="J14" s="37">
        <f t="shared" si="4"/>
        <v>82.90909090909089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0.04363570909090909</v>
      </c>
      <c r="O14" s="38">
        <f>COUNTIF(Vertices[Eigenvector Centrality],"&gt;= "&amp;N14)-COUNTIF(Vertices[Eigenvector Centrality],"&gt;="&amp;N15)</f>
        <v>0</v>
      </c>
      <c r="P14" s="37">
        <f t="shared" si="7"/>
        <v>2.6023784545454545</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28</v>
      </c>
      <c r="D15" s="32">
        <f t="shared" si="1"/>
        <v>0</v>
      </c>
      <c r="E15" s="3">
        <f>COUNTIF(Vertices[Degree],"&gt;= "&amp;D15)-COUNTIF(Vertices[Degree],"&gt;="&amp;D16)</f>
        <v>0</v>
      </c>
      <c r="F15" s="39">
        <f t="shared" si="2"/>
        <v>4.963636363636364</v>
      </c>
      <c r="G15" s="40">
        <f>COUNTIF(Vertices[In-Degree],"&gt;= "&amp;F15)-COUNTIF(Vertices[In-Degree],"&gt;="&amp;F16)</f>
        <v>0</v>
      </c>
      <c r="H15" s="39">
        <f t="shared" si="3"/>
        <v>1.1818181818181819</v>
      </c>
      <c r="I15" s="40">
        <f>COUNTIF(Vertices[Out-Degree],"&gt;= "&amp;H15)-COUNTIF(Vertices[Out-Degree],"&gt;="&amp;H16)</f>
        <v>0</v>
      </c>
      <c r="J15" s="39">
        <f t="shared" si="4"/>
        <v>89.8181818181818</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0.04727201818181818</v>
      </c>
      <c r="O15" s="40">
        <f>COUNTIF(Vertices[Eigenvector Centrality],"&gt;= "&amp;N15)-COUNTIF(Vertices[Eigenvector Centrality],"&gt;="&amp;N16)</f>
        <v>0</v>
      </c>
      <c r="P15" s="39">
        <f t="shared" si="7"/>
        <v>2.773190909090909</v>
      </c>
      <c r="Q15" s="40">
        <f>COUNTIF(Vertices[PageRank],"&gt;= "&amp;P15)-COUNTIF(Vertices[PageRank],"&gt;="&amp;P16)</f>
        <v>1</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8</v>
      </c>
      <c r="D16" s="32">
        <f t="shared" si="1"/>
        <v>0</v>
      </c>
      <c r="E16" s="3">
        <f>COUNTIF(Vertices[Degree],"&gt;= "&amp;D16)-COUNTIF(Vertices[Degree],"&gt;="&amp;D17)</f>
        <v>0</v>
      </c>
      <c r="F16" s="37">
        <f t="shared" si="2"/>
        <v>5.345454545454546</v>
      </c>
      <c r="G16" s="38">
        <f>COUNTIF(Vertices[In-Degree],"&gt;= "&amp;F16)-COUNTIF(Vertices[In-Degree],"&gt;="&amp;F17)</f>
        <v>0</v>
      </c>
      <c r="H16" s="37">
        <f t="shared" si="3"/>
        <v>1.2727272727272727</v>
      </c>
      <c r="I16" s="38">
        <f>COUNTIF(Vertices[Out-Degree],"&gt;= "&amp;H16)-COUNTIF(Vertices[Out-Degree],"&gt;="&amp;H17)</f>
        <v>0</v>
      </c>
      <c r="J16" s="37">
        <f t="shared" si="4"/>
        <v>96.7272727272727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0.05090832727272727</v>
      </c>
      <c r="O16" s="38">
        <f>COUNTIF(Vertices[Eigenvector Centrality],"&gt;= "&amp;N16)-COUNTIF(Vertices[Eigenvector Centrality],"&gt;="&amp;N17)</f>
        <v>0</v>
      </c>
      <c r="P16" s="37">
        <f t="shared" si="7"/>
        <v>2.944003363636363</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21</v>
      </c>
      <c r="D17" s="32">
        <f t="shared" si="1"/>
        <v>0</v>
      </c>
      <c r="E17" s="3">
        <f>COUNTIF(Vertices[Degree],"&gt;= "&amp;D17)-COUNTIF(Vertices[Degree],"&gt;="&amp;D18)</f>
        <v>0</v>
      </c>
      <c r="F17" s="39">
        <f t="shared" si="2"/>
        <v>5.7272727272727275</v>
      </c>
      <c r="G17" s="40">
        <f>COUNTIF(Vertices[In-Degree],"&gt;= "&amp;F17)-COUNTIF(Vertices[In-Degree],"&gt;="&amp;F18)</f>
        <v>0</v>
      </c>
      <c r="H17" s="39">
        <f t="shared" si="3"/>
        <v>1.3636363636363635</v>
      </c>
      <c r="I17" s="40">
        <f>COUNTIF(Vertices[Out-Degree],"&gt;= "&amp;H17)-COUNTIF(Vertices[Out-Degree],"&gt;="&amp;H18)</f>
        <v>0</v>
      </c>
      <c r="J17" s="39">
        <f t="shared" si="4"/>
        <v>103.63636363636361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0.05454463636363636</v>
      </c>
      <c r="O17" s="40">
        <f>COUNTIF(Vertices[Eigenvector Centrality],"&gt;= "&amp;N17)-COUNTIF(Vertices[Eigenvector Centrality],"&gt;="&amp;N18)</f>
        <v>0</v>
      </c>
      <c r="P17" s="39">
        <f t="shared" si="7"/>
        <v>3.1148158181818175</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21</v>
      </c>
      <c r="D18" s="32">
        <f t="shared" si="1"/>
        <v>0</v>
      </c>
      <c r="E18" s="3">
        <f>COUNTIF(Vertices[Degree],"&gt;= "&amp;D18)-COUNTIF(Vertices[Degree],"&gt;="&amp;D19)</f>
        <v>0</v>
      </c>
      <c r="F18" s="37">
        <f t="shared" si="2"/>
        <v>6.109090909090909</v>
      </c>
      <c r="G18" s="38">
        <f>COUNTIF(Vertices[In-Degree],"&gt;= "&amp;F18)-COUNTIF(Vertices[In-Degree],"&gt;="&amp;F19)</f>
        <v>0</v>
      </c>
      <c r="H18" s="37">
        <f t="shared" si="3"/>
        <v>1.4545454545454544</v>
      </c>
      <c r="I18" s="38">
        <f>COUNTIF(Vertices[Out-Degree],"&gt;= "&amp;H18)-COUNTIF(Vertices[Out-Degree],"&gt;="&amp;H19)</f>
        <v>0</v>
      </c>
      <c r="J18" s="37">
        <f t="shared" si="4"/>
        <v>110.54545454545452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0.05818094545454545</v>
      </c>
      <c r="O18" s="38">
        <f>COUNTIF(Vertices[Eigenvector Centrality],"&gt;= "&amp;N18)-COUNTIF(Vertices[Eigenvector Centrality],"&gt;="&amp;N19)</f>
        <v>0</v>
      </c>
      <c r="P18" s="37">
        <f t="shared" si="7"/>
        <v>3.285628272727272</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6.490909090909091</v>
      </c>
      <c r="G19" s="40">
        <f>COUNTIF(Vertices[In-Degree],"&gt;= "&amp;F19)-COUNTIF(Vertices[In-Degree],"&gt;="&amp;F20)</f>
        <v>0</v>
      </c>
      <c r="H19" s="39">
        <f t="shared" si="3"/>
        <v>1.5454545454545452</v>
      </c>
      <c r="I19" s="40">
        <f>COUNTIF(Vertices[Out-Degree],"&gt;= "&amp;H19)-COUNTIF(Vertices[Out-Degree],"&gt;="&amp;H20)</f>
        <v>0</v>
      </c>
      <c r="J19" s="39">
        <f t="shared" si="4"/>
        <v>117.45454545454542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0.06181725454545454</v>
      </c>
      <c r="O19" s="40">
        <f>COUNTIF(Vertices[Eigenvector Centrality],"&gt;= "&amp;N19)-COUNTIF(Vertices[Eigenvector Centrality],"&gt;="&amp;N20)</f>
        <v>0</v>
      </c>
      <c r="P19" s="39">
        <f t="shared" si="7"/>
        <v>3.456440727272726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6.872727272727273</v>
      </c>
      <c r="G20" s="38">
        <f>COUNTIF(Vertices[In-Degree],"&gt;= "&amp;F20)-COUNTIF(Vertices[In-Degree],"&gt;="&amp;F21)</f>
        <v>0</v>
      </c>
      <c r="H20" s="37">
        <f t="shared" si="3"/>
        <v>1.636363636363636</v>
      </c>
      <c r="I20" s="38">
        <f>COUNTIF(Vertices[Out-Degree],"&gt;= "&amp;H20)-COUNTIF(Vertices[Out-Degree],"&gt;="&amp;H21)</f>
        <v>0</v>
      </c>
      <c r="J20" s="37">
        <f t="shared" si="4"/>
        <v>124.36363636363633</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0.06545356363636363</v>
      </c>
      <c r="O20" s="38">
        <f>COUNTIF(Vertices[Eigenvector Centrality],"&gt;= "&amp;N20)-COUNTIF(Vertices[Eigenvector Centrality],"&gt;="&amp;N21)</f>
        <v>0</v>
      </c>
      <c r="P20" s="37">
        <f t="shared" si="7"/>
        <v>3.6272531818181806</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1.667718</v>
      </c>
      <c r="D21" s="32">
        <f t="shared" si="1"/>
        <v>0</v>
      </c>
      <c r="E21" s="3">
        <f>COUNTIF(Vertices[Degree],"&gt;= "&amp;D21)-COUNTIF(Vertices[Degree],"&gt;="&amp;D22)</f>
        <v>0</v>
      </c>
      <c r="F21" s="39">
        <f t="shared" si="2"/>
        <v>7.254545454545455</v>
      </c>
      <c r="G21" s="40">
        <f>COUNTIF(Vertices[In-Degree],"&gt;= "&amp;F21)-COUNTIF(Vertices[In-Degree],"&gt;="&amp;F22)</f>
        <v>0</v>
      </c>
      <c r="H21" s="39">
        <f t="shared" si="3"/>
        <v>1.7272727272727268</v>
      </c>
      <c r="I21" s="40">
        <f>COUNTIF(Vertices[Out-Degree],"&gt;= "&amp;H21)-COUNTIF(Vertices[Out-Degree],"&gt;="&amp;H22)</f>
        <v>0</v>
      </c>
      <c r="J21" s="39">
        <f t="shared" si="4"/>
        <v>131.27272727272725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0.06908987272727272</v>
      </c>
      <c r="O21" s="40">
        <f>COUNTIF(Vertices[Eigenvector Centrality],"&gt;= "&amp;N21)-COUNTIF(Vertices[Eigenvector Centrality],"&gt;="&amp;N22)</f>
        <v>0</v>
      </c>
      <c r="P21" s="39">
        <f t="shared" si="7"/>
        <v>3.798065636363635</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7.636363636363637</v>
      </c>
      <c r="G22" s="38">
        <f>COUNTIF(Vertices[In-Degree],"&gt;= "&amp;F22)-COUNTIF(Vertices[In-Degree],"&gt;="&amp;F23)</f>
        <v>0</v>
      </c>
      <c r="H22" s="37">
        <f t="shared" si="3"/>
        <v>1.8181818181818177</v>
      </c>
      <c r="I22" s="38">
        <f>COUNTIF(Vertices[Out-Degree],"&gt;= "&amp;H22)-COUNTIF(Vertices[Out-Degree],"&gt;="&amp;H23)</f>
        <v>0</v>
      </c>
      <c r="J22" s="37">
        <f t="shared" si="4"/>
        <v>138.18181818181816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0.07272618181818181</v>
      </c>
      <c r="O22" s="38">
        <f>COUNTIF(Vertices[Eigenvector Centrality],"&gt;= "&amp;N22)-COUNTIF(Vertices[Eigenvector Centrality],"&gt;="&amp;N23)</f>
        <v>0</v>
      </c>
      <c r="P22" s="37">
        <f t="shared" si="7"/>
        <v>3.9688780909090893</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0.006965261858578734</v>
      </c>
      <c r="D23" s="32">
        <f t="shared" si="1"/>
        <v>0</v>
      </c>
      <c r="E23" s="3">
        <f>COUNTIF(Vertices[Degree],"&gt;= "&amp;D23)-COUNTIF(Vertices[Degree],"&gt;="&amp;D24)</f>
        <v>0</v>
      </c>
      <c r="F23" s="39">
        <f t="shared" si="2"/>
        <v>8.01818181818182</v>
      </c>
      <c r="G23" s="40">
        <f>COUNTIF(Vertices[In-Degree],"&gt;= "&amp;F23)-COUNTIF(Vertices[In-Degree],"&gt;="&amp;F24)</f>
        <v>0</v>
      </c>
      <c r="H23" s="39">
        <f t="shared" si="3"/>
        <v>1.9090909090909085</v>
      </c>
      <c r="I23" s="40">
        <f>COUNTIF(Vertices[Out-Degree],"&gt;= "&amp;H23)-COUNTIF(Vertices[Out-Degree],"&gt;="&amp;H24)</f>
        <v>0</v>
      </c>
      <c r="J23" s="39">
        <f t="shared" si="4"/>
        <v>145.09090909090907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0.0763624909090909</v>
      </c>
      <c r="O23" s="40">
        <f>COUNTIF(Vertices[Eigenvector Centrality],"&gt;= "&amp;N23)-COUNTIF(Vertices[Eigenvector Centrality],"&gt;="&amp;N24)</f>
        <v>0</v>
      </c>
      <c r="P23" s="39">
        <f t="shared" si="7"/>
        <v>4.139690545454544</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1842</v>
      </c>
      <c r="B24" s="34">
        <v>0.840866</v>
      </c>
      <c r="D24" s="32">
        <f t="shared" si="1"/>
        <v>0</v>
      </c>
      <c r="E24" s="3">
        <f>COUNTIF(Vertices[Degree],"&gt;= "&amp;D24)-COUNTIF(Vertices[Degree],"&gt;="&amp;D25)</f>
        <v>0</v>
      </c>
      <c r="F24" s="37">
        <f t="shared" si="2"/>
        <v>8.400000000000002</v>
      </c>
      <c r="G24" s="38">
        <f>COUNTIF(Vertices[In-Degree],"&gt;= "&amp;F24)-COUNTIF(Vertices[In-Degree],"&gt;="&amp;F25)</f>
        <v>0</v>
      </c>
      <c r="H24" s="37">
        <f t="shared" si="3"/>
        <v>1.9999999999999993</v>
      </c>
      <c r="I24" s="38">
        <f>COUNTIF(Vertices[Out-Degree],"&gt;= "&amp;H24)-COUNTIF(Vertices[Out-Degree],"&gt;="&amp;H25)</f>
        <v>5</v>
      </c>
      <c r="J24" s="37">
        <f t="shared" si="4"/>
        <v>151.99999999999997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0.0799988</v>
      </c>
      <c r="O24" s="38">
        <f>COUNTIF(Vertices[Eigenvector Centrality],"&gt;= "&amp;N24)-COUNTIF(Vertices[Eigenvector Centrality],"&gt;="&amp;N25)</f>
        <v>0</v>
      </c>
      <c r="P24" s="37">
        <f t="shared" si="7"/>
        <v>4.310502999999998</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8.781818181818185</v>
      </c>
      <c r="G25" s="40">
        <f>COUNTIF(Vertices[In-Degree],"&gt;= "&amp;F25)-COUNTIF(Vertices[In-Degree],"&gt;="&amp;F26)</f>
        <v>0</v>
      </c>
      <c r="H25" s="39">
        <f t="shared" si="3"/>
        <v>2.0909090909090904</v>
      </c>
      <c r="I25" s="40">
        <f>COUNTIF(Vertices[Out-Degree],"&gt;= "&amp;H25)-COUNTIF(Vertices[Out-Degree],"&gt;="&amp;H26)</f>
        <v>0</v>
      </c>
      <c r="J25" s="39">
        <f t="shared" si="4"/>
        <v>158.90909090909088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0.08363510909090908</v>
      </c>
      <c r="O25" s="40">
        <f>COUNTIF(Vertices[Eigenvector Centrality],"&gt;= "&amp;N25)-COUNTIF(Vertices[Eigenvector Centrality],"&gt;="&amp;N26)</f>
        <v>0</v>
      </c>
      <c r="P25" s="39">
        <f t="shared" si="7"/>
        <v>4.481315454545452</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1843</v>
      </c>
      <c r="B26" s="34" t="s">
        <v>1853</v>
      </c>
      <c r="D26" s="32">
        <f t="shared" si="1"/>
        <v>0</v>
      </c>
      <c r="E26" s="3">
        <f>COUNTIF(Vertices[Degree],"&gt;= "&amp;D26)-COUNTIF(Vertices[Degree],"&gt;="&amp;D28)</f>
        <v>0</v>
      </c>
      <c r="F26" s="37">
        <f t="shared" si="2"/>
        <v>9.163636363636368</v>
      </c>
      <c r="G26" s="38">
        <f>COUNTIF(Vertices[In-Degree],"&gt;= "&amp;F26)-COUNTIF(Vertices[In-Degree],"&gt;="&amp;F28)</f>
        <v>0</v>
      </c>
      <c r="H26" s="37">
        <f t="shared" si="3"/>
        <v>2.181818181818181</v>
      </c>
      <c r="I26" s="38">
        <f>COUNTIF(Vertices[Out-Degree],"&gt;= "&amp;H26)-COUNTIF(Vertices[Out-Degree],"&gt;="&amp;H28)</f>
        <v>0</v>
      </c>
      <c r="J26" s="37">
        <f t="shared" si="4"/>
        <v>165.81818181818178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0.08727141818181818</v>
      </c>
      <c r="O26" s="38">
        <f>COUNTIF(Vertices[Eigenvector Centrality],"&gt;= "&amp;N26)-COUNTIF(Vertices[Eigenvector Centrality],"&gt;="&amp;N28)</f>
        <v>0</v>
      </c>
      <c r="P26" s="37">
        <f t="shared" si="7"/>
        <v>4.652127909090907</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-19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-107</v>
      </c>
      <c r="T27" s="61"/>
      <c r="U27" s="62">
        <f ca="1">COUNTIF(Vertices[Clustering Coefficient],"&gt;= "&amp;T27)-COUNTIF(Vertices[Clustering Coefficient],"&gt;="&amp;T28)</f>
        <v>0</v>
      </c>
    </row>
    <row r="28" spans="1:21" ht="15">
      <c r="A28" s="34" t="s">
        <v>1844</v>
      </c>
      <c r="B28" s="34" t="s">
        <v>85</v>
      </c>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2.272727272727272</v>
      </c>
      <c r="I28" s="40">
        <f>COUNTIF(Vertices[Out-Degree],"&gt;= "&amp;H28)-COUNTIF(Vertices[Out-Degree],"&gt;="&amp;H40)</f>
        <v>0</v>
      </c>
      <c r="J28" s="39">
        <f>J26+($J$57-$J$2)/BinDivisor</f>
        <v>172.7272727272727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0.09090772727272727</v>
      </c>
      <c r="O28" s="40">
        <f>COUNTIF(Vertices[Eigenvector Centrality],"&gt;= "&amp;N28)-COUNTIF(Vertices[Eigenvector Centrality],"&gt;="&amp;N40)</f>
        <v>0</v>
      </c>
      <c r="P28" s="39">
        <f>P26+($P$57-$P$2)/BinDivisor</f>
        <v>4.822940363636361</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1845</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1846</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1847</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1841</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1848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1849</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1850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1851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1852</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-19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-19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0</v>
      </c>
      <c r="H40" s="37">
        <f>H28+($H$57-$H$2)/BinDivisor</f>
        <v>2.363636363636363</v>
      </c>
      <c r="I40" s="38">
        <f>COUNTIF(Vertices[Out-Degree],"&gt;= "&amp;H40)-COUNTIF(Vertices[Out-Degree],"&gt;="&amp;H41)</f>
        <v>0</v>
      </c>
      <c r="J40" s="37">
        <f>J28+($J$57-$J$2)/BinDivisor</f>
        <v>179.6363636363636</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0.09454403636363636</v>
      </c>
      <c r="O40" s="38">
        <f>COUNTIF(Vertices[Eigenvector Centrality],"&gt;= "&amp;N40)-COUNTIF(Vertices[Eigenvector Centrality],"&gt;="&amp;N41)</f>
        <v>0</v>
      </c>
      <c r="P40" s="37">
        <f>P28+($P$57-$P$2)/BinDivisor</f>
        <v>4.993752818181815</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186.5454545454545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0.09818034545454545</v>
      </c>
      <c r="O41" s="40">
        <f>COUNTIF(Vertices[Eigenvector Centrality],"&gt;= "&amp;N41)-COUNTIF(Vertices[Eigenvector Centrality],"&gt;="&amp;N42)</f>
        <v>0</v>
      </c>
      <c r="P41" s="39">
        <f aca="true" t="shared" si="16" ref="P41:P56">P40+($P$57-$P$2)/BinDivisor</f>
        <v>5.16456527272727</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0</v>
      </c>
      <c r="H42" s="37">
        <f t="shared" si="12"/>
        <v>2.5454545454545445</v>
      </c>
      <c r="I42" s="38">
        <f>COUNTIF(Vertices[Out-Degree],"&gt;= "&amp;H42)-COUNTIF(Vertices[Out-Degree],"&gt;="&amp;H43)</f>
        <v>0</v>
      </c>
      <c r="J42" s="37">
        <f t="shared" si="13"/>
        <v>193.4545454545454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0.10181665454545454</v>
      </c>
      <c r="O42" s="38">
        <f>COUNTIF(Vertices[Eigenvector Centrality],"&gt;= "&amp;N42)-COUNTIF(Vertices[Eigenvector Centrality],"&gt;="&amp;N43)</f>
        <v>0</v>
      </c>
      <c r="P42" s="37">
        <f t="shared" si="16"/>
        <v>5.335377727272724</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11.072727272727281</v>
      </c>
      <c r="G43" s="40">
        <f>COUNTIF(Vertices[In-Degree],"&gt;= "&amp;F43)-COUNTIF(Vertices[In-Degree],"&gt;="&amp;F44)</f>
        <v>0</v>
      </c>
      <c r="H43" s="39">
        <f t="shared" si="12"/>
        <v>2.6363636363636354</v>
      </c>
      <c r="I43" s="40">
        <f>COUNTIF(Vertices[Out-Degree],"&gt;= "&amp;H43)-COUNTIF(Vertices[Out-Degree],"&gt;="&amp;H44)</f>
        <v>0</v>
      </c>
      <c r="J43" s="39">
        <f t="shared" si="13"/>
        <v>200.36363636363632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0.10545296363636363</v>
      </c>
      <c r="O43" s="40">
        <f>COUNTIF(Vertices[Eigenvector Centrality],"&gt;= "&amp;N43)-COUNTIF(Vertices[Eigenvector Centrality],"&gt;="&amp;N44)</f>
        <v>0</v>
      </c>
      <c r="P43" s="39">
        <f t="shared" si="16"/>
        <v>5.506190181818178</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11.454545454545464</v>
      </c>
      <c r="G44" s="38">
        <f>COUNTIF(Vertices[In-Degree],"&gt;= "&amp;F44)-COUNTIF(Vertices[In-Degree],"&gt;="&amp;F45)</f>
        <v>0</v>
      </c>
      <c r="H44" s="37">
        <f t="shared" si="12"/>
        <v>2.727272727272726</v>
      </c>
      <c r="I44" s="38">
        <f>COUNTIF(Vertices[Out-Degree],"&gt;= "&amp;H44)-COUNTIF(Vertices[Out-Degree],"&gt;="&amp;H45)</f>
        <v>0</v>
      </c>
      <c r="J44" s="37">
        <f t="shared" si="13"/>
        <v>207.27272727272722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0.10908927272727272</v>
      </c>
      <c r="O44" s="38">
        <f>COUNTIF(Vertices[Eigenvector Centrality],"&gt;= "&amp;N44)-COUNTIF(Vertices[Eigenvector Centrality],"&gt;="&amp;N45)</f>
        <v>0</v>
      </c>
      <c r="P44" s="37">
        <f t="shared" si="16"/>
        <v>5.677002636363633</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0</v>
      </c>
      <c r="H45" s="39">
        <f t="shared" si="12"/>
        <v>2.818181818181817</v>
      </c>
      <c r="I45" s="40">
        <f>COUNTIF(Vertices[Out-Degree],"&gt;= "&amp;H45)-COUNTIF(Vertices[Out-Degree],"&gt;="&amp;H46)</f>
        <v>0</v>
      </c>
      <c r="J45" s="39">
        <f t="shared" si="13"/>
        <v>214.18181818181813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0.1127255818181818</v>
      </c>
      <c r="O45" s="40">
        <f>COUNTIF(Vertices[Eigenvector Centrality],"&gt;= "&amp;N45)-COUNTIF(Vertices[Eigenvector Centrality],"&gt;="&amp;N46)</f>
        <v>0</v>
      </c>
      <c r="P45" s="39">
        <f t="shared" si="16"/>
        <v>5.847815090909087</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2.909090909090908</v>
      </c>
      <c r="I46" s="38">
        <f>COUNTIF(Vertices[Out-Degree],"&gt;= "&amp;H46)-COUNTIF(Vertices[Out-Degree],"&gt;="&amp;H47)</f>
        <v>0</v>
      </c>
      <c r="J46" s="37">
        <f t="shared" si="13"/>
        <v>221.09090909090904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0.1163618909090909</v>
      </c>
      <c r="O46" s="38">
        <f>COUNTIF(Vertices[Eigenvector Centrality],"&gt;= "&amp;N46)-COUNTIF(Vertices[Eigenvector Centrality],"&gt;="&amp;N47)</f>
        <v>0</v>
      </c>
      <c r="P46" s="37">
        <f t="shared" si="16"/>
        <v>6.0186275454545415</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2.9999999999999987</v>
      </c>
      <c r="I47" s="40">
        <f>COUNTIF(Vertices[Out-Degree],"&gt;= "&amp;H47)-COUNTIF(Vertices[Out-Degree],"&gt;="&amp;H48)</f>
        <v>4</v>
      </c>
      <c r="J47" s="39">
        <f t="shared" si="13"/>
        <v>227.99999999999994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0.11999819999999999</v>
      </c>
      <c r="O47" s="40">
        <f>COUNTIF(Vertices[Eigenvector Centrality],"&gt;= "&amp;N47)-COUNTIF(Vertices[Eigenvector Centrality],"&gt;="&amp;N48)</f>
        <v>0</v>
      </c>
      <c r="P47" s="39">
        <f t="shared" si="16"/>
        <v>6.189439999999996</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0</v>
      </c>
      <c r="H48" s="37">
        <f t="shared" si="12"/>
        <v>3.0909090909090895</v>
      </c>
      <c r="I48" s="38">
        <f>COUNTIF(Vertices[Out-Degree],"&gt;= "&amp;H48)-COUNTIF(Vertices[Out-Degree],"&gt;="&amp;H49)</f>
        <v>0</v>
      </c>
      <c r="J48" s="37">
        <f t="shared" si="13"/>
        <v>234.90909090909085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0.12363450909090908</v>
      </c>
      <c r="O48" s="38">
        <f>COUNTIF(Vertices[Eigenvector Centrality],"&gt;= "&amp;N48)-COUNTIF(Vertices[Eigenvector Centrality],"&gt;="&amp;N49)</f>
        <v>0</v>
      </c>
      <c r="P48" s="37">
        <f t="shared" si="16"/>
        <v>6.36025245454545</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3.1818181818181803</v>
      </c>
      <c r="I49" s="40">
        <f>COUNTIF(Vertices[Out-Degree],"&gt;= "&amp;H49)-COUNTIF(Vertices[Out-Degree],"&gt;="&amp;H50)</f>
        <v>0</v>
      </c>
      <c r="J49" s="39">
        <f t="shared" si="13"/>
        <v>241.81818181818176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0.12727081818181818</v>
      </c>
      <c r="O49" s="40">
        <f>COUNTIF(Vertices[Eigenvector Centrality],"&gt;= "&amp;N49)-COUNTIF(Vertices[Eigenvector Centrality],"&gt;="&amp;N50)</f>
        <v>0</v>
      </c>
      <c r="P49" s="39">
        <f t="shared" si="16"/>
        <v>6.5310649090909045</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0</v>
      </c>
      <c r="H50" s="37">
        <f t="shared" si="12"/>
        <v>3.272727272727271</v>
      </c>
      <c r="I50" s="38">
        <f>COUNTIF(Vertices[Out-Degree],"&gt;= "&amp;H50)-COUNTIF(Vertices[Out-Degree],"&gt;="&amp;H51)</f>
        <v>0</v>
      </c>
      <c r="J50" s="37">
        <f t="shared" si="13"/>
        <v>248.72727272727266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0.13090712727272727</v>
      </c>
      <c r="O50" s="38">
        <f>COUNTIF(Vertices[Eigenvector Centrality],"&gt;= "&amp;N50)-COUNTIF(Vertices[Eigenvector Centrality],"&gt;="&amp;N51)</f>
        <v>0</v>
      </c>
      <c r="P50" s="37">
        <f t="shared" si="16"/>
        <v>6.701877363636359</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3.363636363636362</v>
      </c>
      <c r="I51" s="40">
        <f>COUNTIF(Vertices[Out-Degree],"&gt;= "&amp;H51)-COUNTIF(Vertices[Out-Degree],"&gt;="&amp;H52)</f>
        <v>0</v>
      </c>
      <c r="J51" s="39">
        <f t="shared" si="13"/>
        <v>255.63636363636357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0.13454343636363636</v>
      </c>
      <c r="O51" s="40">
        <f>COUNTIF(Vertices[Eigenvector Centrality],"&gt;= "&amp;N51)-COUNTIF(Vertices[Eigenvector Centrality],"&gt;="&amp;N52)</f>
        <v>0</v>
      </c>
      <c r="P51" s="39">
        <f t="shared" si="16"/>
        <v>6.872689818181813</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3.454545454545453</v>
      </c>
      <c r="I52" s="38">
        <f>COUNTIF(Vertices[Out-Degree],"&gt;= "&amp;H52)-COUNTIF(Vertices[Out-Degree],"&gt;="&amp;H53)</f>
        <v>0</v>
      </c>
      <c r="J52" s="37">
        <f t="shared" si="13"/>
        <v>262.5454545454545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0.13817974545454545</v>
      </c>
      <c r="O52" s="38">
        <f>COUNTIF(Vertices[Eigenvector Centrality],"&gt;= "&amp;N52)-COUNTIF(Vertices[Eigenvector Centrality],"&gt;="&amp;N53)</f>
        <v>0</v>
      </c>
      <c r="P52" s="37">
        <f t="shared" si="16"/>
        <v>7.043502272727268</v>
      </c>
      <c r="Q52" s="38">
        <f>COUNTIF(Vertices[PageRank],"&gt;= "&amp;P52)-COUNTIF(Vertices[PageRank],"&gt;="&amp;P53)</f>
        <v>1</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1</v>
      </c>
      <c r="H53" s="39">
        <f t="shared" si="12"/>
        <v>3.5454545454545436</v>
      </c>
      <c r="I53" s="40">
        <f>COUNTIF(Vertices[Out-Degree],"&gt;= "&amp;H53)-COUNTIF(Vertices[Out-Degree],"&gt;="&amp;H54)</f>
        <v>0</v>
      </c>
      <c r="J53" s="39">
        <f t="shared" si="13"/>
        <v>269.45454545454544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0.14181605454545454</v>
      </c>
      <c r="O53" s="40">
        <f>COUNTIF(Vertices[Eigenvector Centrality],"&gt;= "&amp;N53)-COUNTIF(Vertices[Eigenvector Centrality],"&gt;="&amp;N54)</f>
        <v>0</v>
      </c>
      <c r="P53" s="39">
        <f t="shared" si="16"/>
        <v>7.214314727272722</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3.6363636363636345</v>
      </c>
      <c r="I54" s="38">
        <f>COUNTIF(Vertices[Out-Degree],"&gt;= "&amp;H54)-COUNTIF(Vertices[Out-Degree],"&gt;="&amp;H55)</f>
        <v>0</v>
      </c>
      <c r="J54" s="37">
        <f t="shared" si="13"/>
        <v>276.3636363636364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0.14545236363636363</v>
      </c>
      <c r="O54" s="38">
        <f>COUNTIF(Vertices[Eigenvector Centrality],"&gt;= "&amp;N54)-COUNTIF(Vertices[Eigenvector Centrality],"&gt;="&amp;N55)</f>
        <v>0</v>
      </c>
      <c r="P54" s="37">
        <f t="shared" si="16"/>
        <v>7.385127181818176</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3.7272727272727253</v>
      </c>
      <c r="I55" s="40">
        <f>COUNTIF(Vertices[Out-Degree],"&gt;= "&amp;H55)-COUNTIF(Vertices[Out-Degree],"&gt;="&amp;H56)</f>
        <v>0</v>
      </c>
      <c r="J55" s="39">
        <f t="shared" si="13"/>
        <v>283.2727272727273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0.14908867272727272</v>
      </c>
      <c r="O55" s="40">
        <f>COUNTIF(Vertices[Eigenvector Centrality],"&gt;= "&amp;N55)-COUNTIF(Vertices[Eigenvector Centrality],"&gt;="&amp;N56)</f>
        <v>0</v>
      </c>
      <c r="P55" s="39">
        <f t="shared" si="16"/>
        <v>7.555939636363631</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0</v>
      </c>
      <c r="H56" s="37">
        <f t="shared" si="12"/>
        <v>3.818181818181816</v>
      </c>
      <c r="I56" s="38">
        <f>COUNTIF(Vertices[Out-Degree],"&gt;= "&amp;H56)-COUNTIF(Vertices[Out-Degree],"&gt;="&amp;H57)</f>
        <v>2</v>
      </c>
      <c r="J56" s="37">
        <f t="shared" si="13"/>
        <v>290.18181818181824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0.1527249818181818</v>
      </c>
      <c r="O56" s="38">
        <f>COUNTIF(Vertices[Eigenvector Centrality],"&gt;= "&amp;N56)-COUNTIF(Vertices[Eigenvector Centrality],"&gt;="&amp;N57)</f>
        <v>0</v>
      </c>
      <c r="P56" s="37">
        <f t="shared" si="16"/>
        <v>7.726752090909085</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5</v>
      </c>
      <c r="I57" s="42">
        <f>COUNTIF(Vertices[Out-Degree],"&gt;= "&amp;H57)-COUNTIF(Vertices[Out-Degree],"&gt;="&amp;H58)</f>
        <v>1</v>
      </c>
      <c r="J57" s="41">
        <f>MAX(Vertices[Betweenness Centrality])</f>
        <v>380</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0.199997</v>
      </c>
      <c r="O57" s="42">
        <f>COUNTIF(Vertices[Eigenvector Centrality],"&gt;= "&amp;N57)-COUNTIF(Vertices[Eigenvector Centrality],"&gt;="&amp;N58)</f>
        <v>1</v>
      </c>
      <c r="P57" s="41">
        <f>MAX(Vertices[PageRank])</f>
        <v>9.947314</v>
      </c>
      <c r="Q57" s="42">
        <f>COUNTIF(Vertices[PageRank],"&gt;= "&amp;P57)-COUNTIF(Vertices[PageRank],"&gt;="&amp;P58)</f>
        <v>1</v>
      </c>
      <c r="R57" s="41">
        <f>MAX(Vertices[Clustering Coefficient])</f>
        <v>0</v>
      </c>
      <c r="S57" s="45">
        <f>COUNTIF(Vertices[Clustering Coefficient],"&gt;= "&amp;R57)-COUNTIF(Vertices[Clustering Coefficient],"&gt;="&amp;R58)</f>
        <v>107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0.8317757009345794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0.8317757009345794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380</v>
      </c>
    </row>
    <row r="99" spans="1:2" ht="15">
      <c r="A99" s="33" t="s">
        <v>102</v>
      </c>
      <c r="B99" s="47">
        <f>_xlfn.IFERROR(AVERAGE(Vertices[Betweenness Centrality]),NoMetricMessage)</f>
        <v>6.934579439252336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0.24151077570093477</v>
      </c>
    </row>
    <row r="114" spans="1:2" ht="15">
      <c r="A114" s="33" t="s">
        <v>109</v>
      </c>
      <c r="B114" s="47">
        <f>_xlfn.IFERROR(MEDIAN(Vertices[Closeness Centrality]),NoMetricMessage)</f>
        <v>0.083333</v>
      </c>
    </row>
    <row r="125" spans="1:2" ht="15">
      <c r="A125" s="33" t="s">
        <v>112</v>
      </c>
      <c r="B125" s="47">
        <f>IF(COUNT(Vertices[Eigenvector Centrality])&gt;0,N2,NoMetricMessage)</f>
        <v>0</v>
      </c>
    </row>
    <row r="126" spans="1:2" ht="15">
      <c r="A126" s="33" t="s">
        <v>113</v>
      </c>
      <c r="B126" s="47">
        <f>IF(COUNT(Vertices[Eigenvector Centrality])&gt;0,N57,NoMetricMessage)</f>
        <v>0.199997</v>
      </c>
    </row>
    <row r="127" spans="1:2" ht="15">
      <c r="A127" s="33" t="s">
        <v>114</v>
      </c>
      <c r="B127" s="47">
        <f>_xlfn.IFERROR(AVERAGE(Vertices[Eigenvector Centrality]),NoMetricMessage)</f>
        <v>0.009345747663551406</v>
      </c>
    </row>
    <row r="128" spans="1:2" ht="15">
      <c r="A128" s="33" t="s">
        <v>115</v>
      </c>
      <c r="B128" s="47">
        <f>_xlfn.IFERROR(MEDIAN(Vertices[Eigenvector Centrality]),NoMetricMessage)</f>
        <v>0</v>
      </c>
    </row>
    <row r="139" spans="1:2" ht="15">
      <c r="A139" s="33" t="s">
        <v>140</v>
      </c>
      <c r="B139" s="47">
        <f>IF(COUNT(Vertices[PageRank])&gt;0,P2,NoMetricMessage)</f>
        <v>0.552629</v>
      </c>
    </row>
    <row r="140" spans="1:2" ht="15">
      <c r="A140" s="33" t="s">
        <v>141</v>
      </c>
      <c r="B140" s="47">
        <f>IF(COUNT(Vertices[PageRank])&gt;0,P57,NoMetricMessage)</f>
        <v>9.947314</v>
      </c>
    </row>
    <row r="141" spans="1:2" ht="15">
      <c r="A141" s="33" t="s">
        <v>142</v>
      </c>
      <c r="B141" s="47">
        <f>_xlfn.IFERROR(AVERAGE(Vertices[PageRank]),NoMetricMessage)</f>
        <v>0.9999949439252348</v>
      </c>
    </row>
    <row r="142" spans="1:2" ht="15">
      <c r="A142" s="33" t="s">
        <v>143</v>
      </c>
      <c r="B142" s="47">
        <f>_xlfn.IFERROR(MEDIAN(Vertices[PageRank]),NoMetricMessage)</f>
        <v>0.69369</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1388</v>
      </c>
      <c r="K7" s="13" t="s">
        <v>1389</v>
      </c>
    </row>
    <row r="8" spans="1:11" ht="409.5">
      <c r="A8"/>
      <c r="B8">
        <v>2</v>
      </c>
      <c r="C8">
        <v>2</v>
      </c>
      <c r="D8" t="s">
        <v>61</v>
      </c>
      <c r="E8" t="s">
        <v>61</v>
      </c>
      <c r="H8" t="s">
        <v>73</v>
      </c>
      <c r="J8" t="s">
        <v>1390</v>
      </c>
      <c r="K8" s="13" t="s">
        <v>1391</v>
      </c>
    </row>
    <row r="9" spans="1:11" ht="409.5">
      <c r="A9"/>
      <c r="B9">
        <v>3</v>
      </c>
      <c r="C9">
        <v>4</v>
      </c>
      <c r="D9" t="s">
        <v>62</v>
      </c>
      <c r="E9" t="s">
        <v>62</v>
      </c>
      <c r="H9" t="s">
        <v>74</v>
      </c>
      <c r="J9" t="s">
        <v>1392</v>
      </c>
      <c r="K9" s="104" t="s">
        <v>1393</v>
      </c>
    </row>
    <row r="10" spans="1:11" ht="409.5">
      <c r="A10"/>
      <c r="B10">
        <v>4</v>
      </c>
      <c r="D10" t="s">
        <v>63</v>
      </c>
      <c r="E10" t="s">
        <v>63</v>
      </c>
      <c r="H10" t="s">
        <v>75</v>
      </c>
      <c r="J10" t="s">
        <v>1394</v>
      </c>
      <c r="K10" s="13" t="s">
        <v>1395</v>
      </c>
    </row>
    <row r="11" spans="1:11" ht="15">
      <c r="A11"/>
      <c r="B11">
        <v>5</v>
      </c>
      <c r="D11" t="s">
        <v>46</v>
      </c>
      <c r="E11">
        <v>1</v>
      </c>
      <c r="H11" t="s">
        <v>76</v>
      </c>
      <c r="J11" t="s">
        <v>1396</v>
      </c>
      <c r="K11" t="s">
        <v>1397</v>
      </c>
    </row>
    <row r="12" spans="1:11" ht="15">
      <c r="A12"/>
      <c r="B12"/>
      <c r="D12" t="s">
        <v>64</v>
      </c>
      <c r="E12">
        <v>2</v>
      </c>
      <c r="H12">
        <v>0</v>
      </c>
      <c r="J12" t="s">
        <v>1398</v>
      </c>
      <c r="K12" t="s">
        <v>1399</v>
      </c>
    </row>
    <row r="13" spans="1:11" ht="15">
      <c r="A13"/>
      <c r="B13"/>
      <c r="D13">
        <v>1</v>
      </c>
      <c r="E13">
        <v>3</v>
      </c>
      <c r="H13">
        <v>1</v>
      </c>
      <c r="J13" t="s">
        <v>1400</v>
      </c>
      <c r="K13" t="s">
        <v>1401</v>
      </c>
    </row>
    <row r="14" spans="4:11" ht="15">
      <c r="D14">
        <v>2</v>
      </c>
      <c r="E14">
        <v>4</v>
      </c>
      <c r="H14">
        <v>2</v>
      </c>
      <c r="J14" t="s">
        <v>1402</v>
      </c>
      <c r="K14" t="s">
        <v>1403</v>
      </c>
    </row>
    <row r="15" spans="4:11" ht="15">
      <c r="D15">
        <v>3</v>
      </c>
      <c r="E15">
        <v>5</v>
      </c>
      <c r="H15">
        <v>3</v>
      </c>
      <c r="J15" t="s">
        <v>1404</v>
      </c>
      <c r="K15" t="s">
        <v>1405</v>
      </c>
    </row>
    <row r="16" spans="4:11" ht="15">
      <c r="D16">
        <v>4</v>
      </c>
      <c r="E16">
        <v>6</v>
      </c>
      <c r="H16">
        <v>4</v>
      </c>
      <c r="J16" t="s">
        <v>1406</v>
      </c>
      <c r="K16" t="s">
        <v>1407</v>
      </c>
    </row>
    <row r="17" spans="4:11" ht="15">
      <c r="D17">
        <v>5</v>
      </c>
      <c r="E17">
        <v>7</v>
      </c>
      <c r="H17">
        <v>5</v>
      </c>
      <c r="J17" t="s">
        <v>1408</v>
      </c>
      <c r="K17" t="s">
        <v>1409</v>
      </c>
    </row>
    <row r="18" spans="4:11" ht="15">
      <c r="D18">
        <v>6</v>
      </c>
      <c r="E18">
        <v>8</v>
      </c>
      <c r="H18">
        <v>6</v>
      </c>
      <c r="J18" t="s">
        <v>1410</v>
      </c>
      <c r="K18" t="s">
        <v>1411</v>
      </c>
    </row>
    <row r="19" spans="4:11" ht="15">
      <c r="D19">
        <v>7</v>
      </c>
      <c r="E19">
        <v>9</v>
      </c>
      <c r="H19">
        <v>7</v>
      </c>
      <c r="J19" t="s">
        <v>1412</v>
      </c>
      <c r="K19" t="s">
        <v>1413</v>
      </c>
    </row>
    <row r="20" spans="4:11" ht="15">
      <c r="D20">
        <v>8</v>
      </c>
      <c r="H20">
        <v>8</v>
      </c>
      <c r="J20" t="s">
        <v>1414</v>
      </c>
      <c r="K20" t="s">
        <v>1415</v>
      </c>
    </row>
    <row r="21" spans="4:11" ht="409.5">
      <c r="D21">
        <v>9</v>
      </c>
      <c r="H21">
        <v>9</v>
      </c>
      <c r="J21" t="s">
        <v>1416</v>
      </c>
      <c r="K21" s="13" t="s">
        <v>1417</v>
      </c>
    </row>
    <row r="22" spans="4:11" ht="409.5">
      <c r="D22">
        <v>10</v>
      </c>
      <c r="J22" t="s">
        <v>1418</v>
      </c>
      <c r="K22" s="13" t="s">
        <v>1419</v>
      </c>
    </row>
    <row r="23" spans="4:11" ht="409.5">
      <c r="D23">
        <v>11</v>
      </c>
      <c r="J23" t="s">
        <v>1420</v>
      </c>
      <c r="K23" s="13" t="s">
        <v>1421</v>
      </c>
    </row>
    <row r="24" spans="10:11" ht="409.5">
      <c r="J24" t="s">
        <v>1422</v>
      </c>
      <c r="K24" s="13" t="s">
        <v>1883</v>
      </c>
    </row>
    <row r="25" spans="10:11" ht="15">
      <c r="J25" t="s">
        <v>1423</v>
      </c>
      <c r="K25" t="b">
        <v>0</v>
      </c>
    </row>
    <row r="26" spans="10:11" ht="15">
      <c r="J26" t="s">
        <v>1880</v>
      </c>
      <c r="K26" t="s">
        <v>1881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1462</v>
      </c>
      <c r="B1" s="13" t="s">
        <v>1463</v>
      </c>
      <c r="C1" s="78" t="s">
        <v>1464</v>
      </c>
      <c r="D1" s="78" t="s">
        <v>1466</v>
      </c>
      <c r="E1" s="13" t="s">
        <v>1465</v>
      </c>
      <c r="F1" s="13" t="s">
        <v>1468</v>
      </c>
      <c r="G1" s="78" t="s">
        <v>1467</v>
      </c>
      <c r="H1" s="78" t="s">
        <v>1470</v>
      </c>
      <c r="I1" s="13" t="s">
        <v>1469</v>
      </c>
      <c r="J1" s="13" t="s">
        <v>1474</v>
      </c>
      <c r="K1" s="13" t="s">
        <v>1473</v>
      </c>
      <c r="L1" s="13" t="s">
        <v>1476</v>
      </c>
      <c r="M1" s="78" t="s">
        <v>1475</v>
      </c>
      <c r="N1" s="78" t="s">
        <v>1478</v>
      </c>
      <c r="O1" s="78" t="s">
        <v>1477</v>
      </c>
      <c r="P1" s="78" t="s">
        <v>1480</v>
      </c>
      <c r="Q1" s="78" t="s">
        <v>1479</v>
      </c>
      <c r="R1" s="78" t="s">
        <v>1482</v>
      </c>
      <c r="S1" s="78" t="s">
        <v>1481</v>
      </c>
      <c r="T1" s="78" t="s">
        <v>1484</v>
      </c>
      <c r="U1" s="78" t="s">
        <v>1483</v>
      </c>
      <c r="V1" s="78" t="s">
        <v>1485</v>
      </c>
    </row>
    <row r="2" spans="1:22" ht="15">
      <c r="A2" s="83" t="s">
        <v>357</v>
      </c>
      <c r="B2" s="78">
        <v>2</v>
      </c>
      <c r="C2" s="78"/>
      <c r="D2" s="78"/>
      <c r="E2" s="83" t="s">
        <v>366</v>
      </c>
      <c r="F2" s="78">
        <v>1</v>
      </c>
      <c r="G2" s="78"/>
      <c r="H2" s="78"/>
      <c r="I2" s="83" t="s">
        <v>357</v>
      </c>
      <c r="J2" s="78">
        <v>2</v>
      </c>
      <c r="K2" s="83" t="s">
        <v>367</v>
      </c>
      <c r="L2" s="78">
        <v>1</v>
      </c>
      <c r="M2" s="78"/>
      <c r="N2" s="78"/>
      <c r="O2" s="78"/>
      <c r="P2" s="78"/>
      <c r="Q2" s="78"/>
      <c r="R2" s="78"/>
      <c r="S2" s="78"/>
      <c r="T2" s="78"/>
      <c r="U2" s="78"/>
      <c r="V2" s="78"/>
    </row>
    <row r="3" spans="1:22" ht="15">
      <c r="A3" s="83" t="s">
        <v>367</v>
      </c>
      <c r="B3" s="78">
        <v>1</v>
      </c>
      <c r="C3" s="78"/>
      <c r="D3" s="78"/>
      <c r="E3" s="78"/>
      <c r="F3" s="78"/>
      <c r="G3" s="78"/>
      <c r="H3" s="78"/>
      <c r="I3" s="83" t="s">
        <v>1471</v>
      </c>
      <c r="J3" s="78">
        <v>1</v>
      </c>
      <c r="K3" s="78"/>
      <c r="L3" s="78"/>
      <c r="M3" s="78"/>
      <c r="N3" s="78"/>
      <c r="O3" s="78"/>
      <c r="P3" s="78"/>
      <c r="Q3" s="78"/>
      <c r="R3" s="78"/>
      <c r="S3" s="78"/>
      <c r="T3" s="78"/>
      <c r="U3" s="78"/>
      <c r="V3" s="78"/>
    </row>
    <row r="4" spans="1:22" ht="15">
      <c r="A4" s="83" t="s">
        <v>365</v>
      </c>
      <c r="B4" s="78">
        <v>1</v>
      </c>
      <c r="C4" s="78"/>
      <c r="D4" s="78"/>
      <c r="E4" s="78"/>
      <c r="F4" s="78"/>
      <c r="G4" s="78"/>
      <c r="H4" s="78"/>
      <c r="I4" s="83" t="s">
        <v>1472</v>
      </c>
      <c r="J4" s="78">
        <v>1</v>
      </c>
      <c r="K4" s="78"/>
      <c r="L4" s="78"/>
      <c r="M4" s="78"/>
      <c r="N4" s="78"/>
      <c r="O4" s="78"/>
      <c r="P4" s="78"/>
      <c r="Q4" s="78"/>
      <c r="R4" s="78"/>
      <c r="S4" s="78"/>
      <c r="T4" s="78"/>
      <c r="U4" s="78"/>
      <c r="V4" s="78"/>
    </row>
    <row r="5" spans="1:22" ht="15">
      <c r="A5" s="83" t="s">
        <v>364</v>
      </c>
      <c r="B5" s="78">
        <v>1</v>
      </c>
      <c r="C5" s="78"/>
      <c r="D5" s="78"/>
      <c r="E5" s="78"/>
      <c r="F5" s="78"/>
      <c r="G5" s="78"/>
      <c r="H5" s="78"/>
      <c r="I5" s="83" t="s">
        <v>360</v>
      </c>
      <c r="J5" s="78">
        <v>1</v>
      </c>
      <c r="K5" s="78"/>
      <c r="L5" s="78"/>
      <c r="M5" s="78"/>
      <c r="N5" s="78"/>
      <c r="O5" s="78"/>
      <c r="P5" s="78"/>
      <c r="Q5" s="78"/>
      <c r="R5" s="78"/>
      <c r="S5" s="78"/>
      <c r="T5" s="78"/>
      <c r="U5" s="78"/>
      <c r="V5" s="78"/>
    </row>
    <row r="6" spans="1:22" ht="15">
      <c r="A6" s="83" t="s">
        <v>366</v>
      </c>
      <c r="B6" s="78">
        <v>1</v>
      </c>
      <c r="C6" s="78"/>
      <c r="D6" s="78"/>
      <c r="E6" s="78"/>
      <c r="F6" s="78"/>
      <c r="G6" s="78"/>
      <c r="H6" s="78"/>
      <c r="I6" s="83" t="s">
        <v>362</v>
      </c>
      <c r="J6" s="78">
        <v>1</v>
      </c>
      <c r="K6" s="78"/>
      <c r="L6" s="78"/>
      <c r="M6" s="78"/>
      <c r="N6" s="78"/>
      <c r="O6" s="78"/>
      <c r="P6" s="78"/>
      <c r="Q6" s="78"/>
      <c r="R6" s="78"/>
      <c r="S6" s="78"/>
      <c r="T6" s="78"/>
      <c r="U6" s="78"/>
      <c r="V6" s="78"/>
    </row>
    <row r="7" spans="1:22" ht="15">
      <c r="A7" s="83" t="s">
        <v>363</v>
      </c>
      <c r="B7" s="78">
        <v>1</v>
      </c>
      <c r="C7" s="78"/>
      <c r="D7" s="78"/>
      <c r="E7" s="78"/>
      <c r="F7" s="78"/>
      <c r="G7" s="78"/>
      <c r="H7" s="78"/>
      <c r="I7" s="83" t="s">
        <v>363</v>
      </c>
      <c r="J7" s="78">
        <v>1</v>
      </c>
      <c r="K7" s="78"/>
      <c r="L7" s="78"/>
      <c r="M7" s="78"/>
      <c r="N7" s="78"/>
      <c r="O7" s="78"/>
      <c r="P7" s="78"/>
      <c r="Q7" s="78"/>
      <c r="R7" s="78"/>
      <c r="S7" s="78"/>
      <c r="T7" s="78"/>
      <c r="U7" s="78"/>
      <c r="V7" s="78"/>
    </row>
    <row r="8" spans="1:22" ht="15">
      <c r="A8" s="83" t="s">
        <v>362</v>
      </c>
      <c r="B8" s="78">
        <v>1</v>
      </c>
      <c r="C8" s="78"/>
      <c r="D8" s="78"/>
      <c r="E8" s="78"/>
      <c r="F8" s="78"/>
      <c r="G8" s="78"/>
      <c r="H8" s="78"/>
      <c r="I8" s="78"/>
      <c r="J8" s="78"/>
      <c r="K8" s="78"/>
      <c r="L8" s="78"/>
      <c r="M8" s="78"/>
      <c r="N8" s="78"/>
      <c r="O8" s="78"/>
      <c r="P8" s="78"/>
      <c r="Q8" s="78"/>
      <c r="R8" s="78"/>
      <c r="S8" s="78"/>
      <c r="T8" s="78"/>
      <c r="U8" s="78"/>
      <c r="V8" s="78"/>
    </row>
    <row r="9" spans="1:22" ht="15">
      <c r="A9" s="83" t="s">
        <v>361</v>
      </c>
      <c r="B9" s="78">
        <v>1</v>
      </c>
      <c r="C9" s="78"/>
      <c r="D9" s="78"/>
      <c r="E9" s="78"/>
      <c r="F9" s="78"/>
      <c r="G9" s="78"/>
      <c r="H9" s="78"/>
      <c r="I9" s="78"/>
      <c r="J9" s="78"/>
      <c r="K9" s="78"/>
      <c r="L9" s="78"/>
      <c r="M9" s="78"/>
      <c r="N9" s="78"/>
      <c r="O9" s="78"/>
      <c r="P9" s="78"/>
      <c r="Q9" s="78"/>
      <c r="R9" s="78"/>
      <c r="S9" s="78"/>
      <c r="T9" s="78"/>
      <c r="U9" s="78"/>
      <c r="V9" s="78"/>
    </row>
    <row r="10" spans="1:22" ht="15">
      <c r="A10" s="83" t="s">
        <v>360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359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1488</v>
      </c>
      <c r="B14" s="13" t="s">
        <v>1463</v>
      </c>
      <c r="C14" s="78" t="s">
        <v>1490</v>
      </c>
      <c r="D14" s="78" t="s">
        <v>1466</v>
      </c>
      <c r="E14" s="13" t="s">
        <v>1491</v>
      </c>
      <c r="F14" s="13" t="s">
        <v>1468</v>
      </c>
      <c r="G14" s="78" t="s">
        <v>1492</v>
      </c>
      <c r="H14" s="78" t="s">
        <v>1470</v>
      </c>
      <c r="I14" s="13" t="s">
        <v>1493</v>
      </c>
      <c r="J14" s="13" t="s">
        <v>1474</v>
      </c>
      <c r="K14" s="13" t="s">
        <v>1495</v>
      </c>
      <c r="L14" s="13" t="s">
        <v>1476</v>
      </c>
      <c r="M14" s="78" t="s">
        <v>1496</v>
      </c>
      <c r="N14" s="78" t="s">
        <v>1478</v>
      </c>
      <c r="O14" s="78" t="s">
        <v>1497</v>
      </c>
      <c r="P14" s="78" t="s">
        <v>1480</v>
      </c>
      <c r="Q14" s="78" t="s">
        <v>1498</v>
      </c>
      <c r="R14" s="78" t="s">
        <v>1482</v>
      </c>
      <c r="S14" s="78" t="s">
        <v>1499</v>
      </c>
      <c r="T14" s="78" t="s">
        <v>1484</v>
      </c>
      <c r="U14" s="78" t="s">
        <v>1500</v>
      </c>
      <c r="V14" s="78" t="s">
        <v>1485</v>
      </c>
    </row>
    <row r="15" spans="1:22" ht="15">
      <c r="A15" s="78" t="s">
        <v>375</v>
      </c>
      <c r="B15" s="78">
        <v>2</v>
      </c>
      <c r="C15" s="78"/>
      <c r="D15" s="78"/>
      <c r="E15" s="78" t="s">
        <v>374</v>
      </c>
      <c r="F15" s="78">
        <v>1</v>
      </c>
      <c r="G15" s="78"/>
      <c r="H15" s="78"/>
      <c r="I15" s="78" t="s">
        <v>369</v>
      </c>
      <c r="J15" s="78">
        <v>2</v>
      </c>
      <c r="K15" s="78" t="s">
        <v>377</v>
      </c>
      <c r="L15" s="78">
        <v>1</v>
      </c>
      <c r="M15" s="78"/>
      <c r="N15" s="78"/>
      <c r="O15" s="78"/>
      <c r="P15" s="78"/>
      <c r="Q15" s="78"/>
      <c r="R15" s="78"/>
      <c r="S15" s="78"/>
      <c r="T15" s="78"/>
      <c r="U15" s="78"/>
      <c r="V15" s="78"/>
    </row>
    <row r="16" spans="1:22" ht="15">
      <c r="A16" s="78" t="s">
        <v>374</v>
      </c>
      <c r="B16" s="78">
        <v>2</v>
      </c>
      <c r="C16" s="78"/>
      <c r="D16" s="78"/>
      <c r="E16" s="78"/>
      <c r="F16" s="78"/>
      <c r="G16" s="78"/>
      <c r="H16" s="78"/>
      <c r="I16" s="78" t="s">
        <v>1489</v>
      </c>
      <c r="J16" s="78">
        <v>1</v>
      </c>
      <c r="K16" s="78"/>
      <c r="L16" s="78"/>
      <c r="M16" s="78"/>
      <c r="N16" s="78"/>
      <c r="O16" s="78"/>
      <c r="P16" s="78"/>
      <c r="Q16" s="78"/>
      <c r="R16" s="78"/>
      <c r="S16" s="78"/>
      <c r="T16" s="78"/>
      <c r="U16" s="78"/>
      <c r="V16" s="78"/>
    </row>
    <row r="17" spans="1:22" ht="15">
      <c r="A17" s="78" t="s">
        <v>369</v>
      </c>
      <c r="B17" s="78">
        <v>2</v>
      </c>
      <c r="C17" s="78"/>
      <c r="D17" s="78"/>
      <c r="E17" s="78"/>
      <c r="F17" s="78"/>
      <c r="G17" s="78"/>
      <c r="H17" s="78"/>
      <c r="I17" s="78" t="s">
        <v>1494</v>
      </c>
      <c r="J17" s="78">
        <v>1</v>
      </c>
      <c r="K17" s="78"/>
      <c r="L17" s="78"/>
      <c r="M17" s="78"/>
      <c r="N17" s="78"/>
      <c r="O17" s="78"/>
      <c r="P17" s="78"/>
      <c r="Q17" s="78"/>
      <c r="R17" s="78"/>
      <c r="S17" s="78"/>
      <c r="T17" s="78"/>
      <c r="U17" s="78"/>
      <c r="V17" s="78"/>
    </row>
    <row r="18" spans="1:22" ht="15">
      <c r="A18" s="78" t="s">
        <v>377</v>
      </c>
      <c r="B18" s="78">
        <v>1</v>
      </c>
      <c r="C18" s="78"/>
      <c r="D18" s="78"/>
      <c r="E18" s="78"/>
      <c r="F18" s="78"/>
      <c r="G18" s="78"/>
      <c r="H18" s="78"/>
      <c r="I18" s="78" t="s">
        <v>372</v>
      </c>
      <c r="J18" s="78">
        <v>1</v>
      </c>
      <c r="K18" s="78"/>
      <c r="L18" s="78"/>
      <c r="M18" s="78"/>
      <c r="N18" s="78"/>
      <c r="O18" s="78"/>
      <c r="P18" s="78"/>
      <c r="Q18" s="78"/>
      <c r="R18" s="78"/>
      <c r="S18" s="78"/>
      <c r="T18" s="78"/>
      <c r="U18" s="78"/>
      <c r="V18" s="78"/>
    </row>
    <row r="19" spans="1:22" ht="15">
      <c r="A19" s="78" t="s">
        <v>376</v>
      </c>
      <c r="B19" s="78">
        <v>1</v>
      </c>
      <c r="C19" s="78"/>
      <c r="D19" s="78"/>
      <c r="E19" s="78"/>
      <c r="F19" s="78"/>
      <c r="G19" s="78"/>
      <c r="H19" s="78"/>
      <c r="I19" s="78" t="s">
        <v>374</v>
      </c>
      <c r="J19" s="78">
        <v>1</v>
      </c>
      <c r="K19" s="78"/>
      <c r="L19" s="78"/>
      <c r="M19" s="78"/>
      <c r="N19" s="78"/>
      <c r="O19" s="78"/>
      <c r="P19" s="78"/>
      <c r="Q19" s="78"/>
      <c r="R19" s="78"/>
      <c r="S19" s="78"/>
      <c r="T19" s="78"/>
      <c r="U19" s="78"/>
      <c r="V19" s="78"/>
    </row>
    <row r="20" spans="1:22" ht="15">
      <c r="A20" s="78" t="s">
        <v>373</v>
      </c>
      <c r="B20" s="78">
        <v>1</v>
      </c>
      <c r="C20" s="78"/>
      <c r="D20" s="78"/>
      <c r="E20" s="78"/>
      <c r="F20" s="78"/>
      <c r="G20" s="78"/>
      <c r="H20" s="78"/>
      <c r="I20" s="78" t="s">
        <v>375</v>
      </c>
      <c r="J20" s="78">
        <v>1</v>
      </c>
      <c r="K20" s="78"/>
      <c r="L20" s="78"/>
      <c r="M20" s="78"/>
      <c r="N20" s="78"/>
      <c r="O20" s="78"/>
      <c r="P20" s="78"/>
      <c r="Q20" s="78"/>
      <c r="R20" s="78"/>
      <c r="S20" s="78"/>
      <c r="T20" s="78"/>
      <c r="U20" s="78"/>
      <c r="V20" s="78"/>
    </row>
    <row r="21" spans="1:22" ht="15">
      <c r="A21" s="78" t="s">
        <v>372</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371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370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1489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1503</v>
      </c>
      <c r="B27" s="13" t="s">
        <v>1463</v>
      </c>
      <c r="C27" s="78" t="s">
        <v>1506</v>
      </c>
      <c r="D27" s="78" t="s">
        <v>1466</v>
      </c>
      <c r="E27" s="78" t="s">
        <v>1507</v>
      </c>
      <c r="F27" s="78" t="s">
        <v>1468</v>
      </c>
      <c r="G27" s="78" t="s">
        <v>1508</v>
      </c>
      <c r="H27" s="78" t="s">
        <v>1470</v>
      </c>
      <c r="I27" s="78" t="s">
        <v>1509</v>
      </c>
      <c r="J27" s="78" t="s">
        <v>1474</v>
      </c>
      <c r="K27" s="78" t="s">
        <v>1510</v>
      </c>
      <c r="L27" s="78" t="s">
        <v>1476</v>
      </c>
      <c r="M27" s="78" t="s">
        <v>1511</v>
      </c>
      <c r="N27" s="78" t="s">
        <v>1478</v>
      </c>
      <c r="O27" s="78" t="s">
        <v>1512</v>
      </c>
      <c r="P27" s="78" t="s">
        <v>1480</v>
      </c>
      <c r="Q27" s="78" t="s">
        <v>1513</v>
      </c>
      <c r="R27" s="78" t="s">
        <v>1482</v>
      </c>
      <c r="S27" s="78" t="s">
        <v>1514</v>
      </c>
      <c r="T27" s="78" t="s">
        <v>1484</v>
      </c>
      <c r="U27" s="78" t="s">
        <v>1515</v>
      </c>
      <c r="V27" s="78" t="s">
        <v>1485</v>
      </c>
    </row>
    <row r="28" spans="1:22" ht="15">
      <c r="A28" s="78" t="s">
        <v>1504</v>
      </c>
      <c r="B28" s="78">
        <v>1</v>
      </c>
      <c r="C28" s="78"/>
      <c r="D28" s="78"/>
      <c r="E28" s="78"/>
      <c r="F28" s="78"/>
      <c r="G28" s="78"/>
      <c r="H28" s="78"/>
      <c r="I28" s="78"/>
      <c r="J28" s="78"/>
      <c r="K28" s="78"/>
      <c r="L28" s="78"/>
      <c r="M28" s="78"/>
      <c r="N28" s="78"/>
      <c r="O28" s="78"/>
      <c r="P28" s="78"/>
      <c r="Q28" s="78"/>
      <c r="R28" s="78"/>
      <c r="S28" s="78"/>
      <c r="T28" s="78"/>
      <c r="U28" s="78"/>
      <c r="V28" s="78"/>
    </row>
    <row r="29" spans="1:22" ht="15">
      <c r="A29" s="78" t="s">
        <v>1505</v>
      </c>
      <c r="B29" s="78">
        <v>1</v>
      </c>
      <c r="C29" s="78"/>
      <c r="D29" s="78"/>
      <c r="E29" s="78"/>
      <c r="F29" s="78"/>
      <c r="G29" s="78"/>
      <c r="H29" s="78"/>
      <c r="I29" s="78"/>
      <c r="J29" s="78"/>
      <c r="K29" s="78"/>
      <c r="L29" s="78"/>
      <c r="M29" s="78"/>
      <c r="N29" s="78"/>
      <c r="O29" s="78"/>
      <c r="P29" s="78"/>
      <c r="Q29" s="78"/>
      <c r="R29" s="78"/>
      <c r="S29" s="78"/>
      <c r="T29" s="78"/>
      <c r="U29" s="78"/>
      <c r="V29" s="78"/>
    </row>
    <row r="32" spans="1:22" ht="15" customHeight="1">
      <c r="A32" s="13" t="s">
        <v>1517</v>
      </c>
      <c r="B32" s="13" t="s">
        <v>1463</v>
      </c>
      <c r="C32" s="13" t="s">
        <v>1527</v>
      </c>
      <c r="D32" s="13" t="s">
        <v>1466</v>
      </c>
      <c r="E32" s="13" t="s">
        <v>1536</v>
      </c>
      <c r="F32" s="13" t="s">
        <v>1468</v>
      </c>
      <c r="G32" s="13" t="s">
        <v>1544</v>
      </c>
      <c r="H32" s="13" t="s">
        <v>1470</v>
      </c>
      <c r="I32" s="13" t="s">
        <v>1545</v>
      </c>
      <c r="J32" s="13" t="s">
        <v>1474</v>
      </c>
      <c r="K32" s="13" t="s">
        <v>1553</v>
      </c>
      <c r="L32" s="13" t="s">
        <v>1476</v>
      </c>
      <c r="M32" s="78" t="s">
        <v>1555</v>
      </c>
      <c r="N32" s="78" t="s">
        <v>1478</v>
      </c>
      <c r="O32" s="13" t="s">
        <v>1556</v>
      </c>
      <c r="P32" s="13" t="s">
        <v>1480</v>
      </c>
      <c r="Q32" s="78" t="s">
        <v>1562</v>
      </c>
      <c r="R32" s="78" t="s">
        <v>1482</v>
      </c>
      <c r="S32" s="13" t="s">
        <v>1563</v>
      </c>
      <c r="T32" s="13" t="s">
        <v>1484</v>
      </c>
      <c r="U32" s="78" t="s">
        <v>1566</v>
      </c>
      <c r="V32" s="78" t="s">
        <v>1485</v>
      </c>
    </row>
    <row r="33" spans="1:22" ht="15">
      <c r="A33" s="86" t="s">
        <v>1518</v>
      </c>
      <c r="B33" s="86">
        <v>157</v>
      </c>
      <c r="C33" s="86" t="s">
        <v>1524</v>
      </c>
      <c r="D33" s="86">
        <v>42</v>
      </c>
      <c r="E33" s="86" t="s">
        <v>1525</v>
      </c>
      <c r="F33" s="86">
        <v>30</v>
      </c>
      <c r="G33" s="86" t="s">
        <v>1523</v>
      </c>
      <c r="H33" s="86">
        <v>3</v>
      </c>
      <c r="I33" s="86" t="s">
        <v>1524</v>
      </c>
      <c r="J33" s="86">
        <v>8</v>
      </c>
      <c r="K33" s="86" t="s">
        <v>1524</v>
      </c>
      <c r="L33" s="86">
        <v>3</v>
      </c>
      <c r="M33" s="86"/>
      <c r="N33" s="86"/>
      <c r="O33" s="86" t="s">
        <v>1524</v>
      </c>
      <c r="P33" s="86">
        <v>3</v>
      </c>
      <c r="Q33" s="86"/>
      <c r="R33" s="86"/>
      <c r="S33" s="86" t="s">
        <v>1564</v>
      </c>
      <c r="T33" s="86">
        <v>2</v>
      </c>
      <c r="U33" s="86"/>
      <c r="V33" s="86"/>
    </row>
    <row r="34" spans="1:22" ht="15">
      <c r="A34" s="86" t="s">
        <v>1519</v>
      </c>
      <c r="B34" s="86">
        <v>88</v>
      </c>
      <c r="C34" s="86" t="s">
        <v>1523</v>
      </c>
      <c r="D34" s="86">
        <v>42</v>
      </c>
      <c r="E34" s="86" t="s">
        <v>1526</v>
      </c>
      <c r="F34" s="86">
        <v>30</v>
      </c>
      <c r="G34" s="86" t="s">
        <v>303</v>
      </c>
      <c r="H34" s="86">
        <v>2</v>
      </c>
      <c r="I34" s="86" t="s">
        <v>1523</v>
      </c>
      <c r="J34" s="86">
        <v>8</v>
      </c>
      <c r="K34" s="86" t="s">
        <v>307</v>
      </c>
      <c r="L34" s="86">
        <v>2</v>
      </c>
      <c r="M34" s="86"/>
      <c r="N34" s="86"/>
      <c r="O34" s="86" t="s">
        <v>1523</v>
      </c>
      <c r="P34" s="86">
        <v>3</v>
      </c>
      <c r="Q34" s="86"/>
      <c r="R34" s="86"/>
      <c r="S34" s="86" t="s">
        <v>1565</v>
      </c>
      <c r="T34" s="86">
        <v>2</v>
      </c>
      <c r="U34" s="86"/>
      <c r="V34" s="86"/>
    </row>
    <row r="35" spans="1:22" ht="15">
      <c r="A35" s="86" t="s">
        <v>1520</v>
      </c>
      <c r="B35" s="86">
        <v>3</v>
      </c>
      <c r="C35" s="86" t="s">
        <v>1528</v>
      </c>
      <c r="D35" s="86">
        <v>21</v>
      </c>
      <c r="E35" s="86" t="s">
        <v>1523</v>
      </c>
      <c r="F35" s="86">
        <v>30</v>
      </c>
      <c r="G35" s="86" t="s">
        <v>1524</v>
      </c>
      <c r="H35" s="86">
        <v>2</v>
      </c>
      <c r="I35" s="86" t="s">
        <v>299</v>
      </c>
      <c r="J35" s="86">
        <v>4</v>
      </c>
      <c r="K35" s="86" t="s">
        <v>1523</v>
      </c>
      <c r="L35" s="86">
        <v>2</v>
      </c>
      <c r="M35" s="86"/>
      <c r="N35" s="86"/>
      <c r="O35" s="86" t="s">
        <v>292</v>
      </c>
      <c r="P35" s="86">
        <v>2</v>
      </c>
      <c r="Q35" s="86"/>
      <c r="R35" s="86"/>
      <c r="S35" s="86"/>
      <c r="T35" s="86"/>
      <c r="U35" s="86"/>
      <c r="V35" s="86"/>
    </row>
    <row r="36" spans="1:22" ht="15">
      <c r="A36" s="86" t="s">
        <v>1521</v>
      </c>
      <c r="B36" s="86">
        <v>2480</v>
      </c>
      <c r="C36" s="86" t="s">
        <v>1529</v>
      </c>
      <c r="D36" s="86">
        <v>21</v>
      </c>
      <c r="E36" s="86" t="s">
        <v>1537</v>
      </c>
      <c r="F36" s="86">
        <v>15</v>
      </c>
      <c r="G36" s="86" t="s">
        <v>299</v>
      </c>
      <c r="H36" s="86">
        <v>2</v>
      </c>
      <c r="I36" s="86" t="s">
        <v>1546</v>
      </c>
      <c r="J36" s="86">
        <v>3</v>
      </c>
      <c r="K36" s="86" t="s">
        <v>306</v>
      </c>
      <c r="L36" s="86">
        <v>2</v>
      </c>
      <c r="M36" s="86"/>
      <c r="N36" s="86"/>
      <c r="O36" s="86" t="s">
        <v>1557</v>
      </c>
      <c r="P36" s="86">
        <v>2</v>
      </c>
      <c r="Q36" s="86"/>
      <c r="R36" s="86"/>
      <c r="S36" s="86"/>
      <c r="T36" s="86"/>
      <c r="U36" s="86"/>
      <c r="V36" s="86"/>
    </row>
    <row r="37" spans="1:22" ht="15">
      <c r="A37" s="86" t="s">
        <v>1522</v>
      </c>
      <c r="B37" s="86">
        <v>2725</v>
      </c>
      <c r="C37" s="86" t="s">
        <v>1530</v>
      </c>
      <c r="D37" s="86">
        <v>21</v>
      </c>
      <c r="E37" s="86" t="s">
        <v>1538</v>
      </c>
      <c r="F37" s="86">
        <v>15</v>
      </c>
      <c r="G37" s="86"/>
      <c r="H37" s="86"/>
      <c r="I37" s="86" t="s">
        <v>1547</v>
      </c>
      <c r="J37" s="86">
        <v>2</v>
      </c>
      <c r="K37" s="86" t="s">
        <v>1554</v>
      </c>
      <c r="L37" s="86">
        <v>2</v>
      </c>
      <c r="M37" s="86"/>
      <c r="N37" s="86"/>
      <c r="O37" s="86" t="s">
        <v>1558</v>
      </c>
      <c r="P37" s="86">
        <v>2</v>
      </c>
      <c r="Q37" s="86"/>
      <c r="R37" s="86"/>
      <c r="S37" s="86"/>
      <c r="T37" s="86"/>
      <c r="U37" s="86"/>
      <c r="V37" s="86"/>
    </row>
    <row r="38" spans="1:22" ht="15">
      <c r="A38" s="86" t="s">
        <v>1523</v>
      </c>
      <c r="B38" s="86">
        <v>106</v>
      </c>
      <c r="C38" s="86" t="s">
        <v>1531</v>
      </c>
      <c r="D38" s="86">
        <v>21</v>
      </c>
      <c r="E38" s="86" t="s">
        <v>1539</v>
      </c>
      <c r="F38" s="86">
        <v>15</v>
      </c>
      <c r="G38" s="86"/>
      <c r="H38" s="86"/>
      <c r="I38" s="86" t="s">
        <v>1548</v>
      </c>
      <c r="J38" s="86">
        <v>2</v>
      </c>
      <c r="K38" s="86"/>
      <c r="L38" s="86"/>
      <c r="M38" s="86"/>
      <c r="N38" s="86"/>
      <c r="O38" s="86" t="s">
        <v>1559</v>
      </c>
      <c r="P38" s="86">
        <v>2</v>
      </c>
      <c r="Q38" s="86"/>
      <c r="R38" s="86"/>
      <c r="S38" s="86"/>
      <c r="T38" s="86"/>
      <c r="U38" s="86"/>
      <c r="V38" s="86"/>
    </row>
    <row r="39" spans="1:22" ht="15">
      <c r="A39" s="86" t="s">
        <v>1524</v>
      </c>
      <c r="B39" s="86">
        <v>89</v>
      </c>
      <c r="C39" s="86" t="s">
        <v>1532</v>
      </c>
      <c r="D39" s="86">
        <v>21</v>
      </c>
      <c r="E39" s="86" t="s">
        <v>1540</v>
      </c>
      <c r="F39" s="86">
        <v>15</v>
      </c>
      <c r="G39" s="86"/>
      <c r="H39" s="86"/>
      <c r="I39" s="86" t="s">
        <v>1549</v>
      </c>
      <c r="J39" s="86">
        <v>2</v>
      </c>
      <c r="K39" s="86"/>
      <c r="L39" s="86"/>
      <c r="M39" s="86"/>
      <c r="N39" s="86"/>
      <c r="O39" s="86" t="s">
        <v>299</v>
      </c>
      <c r="P39" s="86">
        <v>2</v>
      </c>
      <c r="Q39" s="86"/>
      <c r="R39" s="86"/>
      <c r="S39" s="86"/>
      <c r="T39" s="86"/>
      <c r="U39" s="86"/>
      <c r="V39" s="86"/>
    </row>
    <row r="40" spans="1:22" ht="15">
      <c r="A40" s="86" t="s">
        <v>299</v>
      </c>
      <c r="B40" s="86">
        <v>57</v>
      </c>
      <c r="C40" s="86" t="s">
        <v>1533</v>
      </c>
      <c r="D40" s="86">
        <v>21</v>
      </c>
      <c r="E40" s="86" t="s">
        <v>1541</v>
      </c>
      <c r="F40" s="86">
        <v>15</v>
      </c>
      <c r="G40" s="86"/>
      <c r="H40" s="86"/>
      <c r="I40" s="86" t="s">
        <v>1550</v>
      </c>
      <c r="J40" s="86">
        <v>2</v>
      </c>
      <c r="K40" s="86"/>
      <c r="L40" s="86"/>
      <c r="M40" s="86"/>
      <c r="N40" s="86"/>
      <c r="O40" s="86" t="s">
        <v>1560</v>
      </c>
      <c r="P40" s="86">
        <v>2</v>
      </c>
      <c r="Q40" s="86"/>
      <c r="R40" s="86"/>
      <c r="S40" s="86"/>
      <c r="T40" s="86"/>
      <c r="U40" s="86"/>
      <c r="V40" s="86"/>
    </row>
    <row r="41" spans="1:22" ht="15">
      <c r="A41" s="86" t="s">
        <v>1525</v>
      </c>
      <c r="B41" s="86">
        <v>32</v>
      </c>
      <c r="C41" s="86" t="s">
        <v>1534</v>
      </c>
      <c r="D41" s="86">
        <v>21</v>
      </c>
      <c r="E41" s="86" t="s">
        <v>1542</v>
      </c>
      <c r="F41" s="86">
        <v>15</v>
      </c>
      <c r="G41" s="86"/>
      <c r="H41" s="86"/>
      <c r="I41" s="86" t="s">
        <v>1551</v>
      </c>
      <c r="J41" s="86">
        <v>2</v>
      </c>
      <c r="K41" s="86"/>
      <c r="L41" s="86"/>
      <c r="M41" s="86"/>
      <c r="N41" s="86"/>
      <c r="O41" s="86" t="s">
        <v>1561</v>
      </c>
      <c r="P41" s="86">
        <v>2</v>
      </c>
      <c r="Q41" s="86"/>
      <c r="R41" s="86"/>
      <c r="S41" s="86"/>
      <c r="T41" s="86"/>
      <c r="U41" s="86"/>
      <c r="V41" s="86"/>
    </row>
    <row r="42" spans="1:22" ht="15">
      <c r="A42" s="86" t="s">
        <v>1526</v>
      </c>
      <c r="B42" s="86">
        <v>31</v>
      </c>
      <c r="C42" s="86" t="s">
        <v>1535</v>
      </c>
      <c r="D42" s="86">
        <v>21</v>
      </c>
      <c r="E42" s="86" t="s">
        <v>1543</v>
      </c>
      <c r="F42" s="86">
        <v>15</v>
      </c>
      <c r="G42" s="86"/>
      <c r="H42" s="86"/>
      <c r="I42" s="86" t="s">
        <v>1552</v>
      </c>
      <c r="J42" s="86">
        <v>2</v>
      </c>
      <c r="K42" s="86"/>
      <c r="L42" s="86"/>
      <c r="M42" s="86"/>
      <c r="N42" s="86"/>
      <c r="O42" s="86"/>
      <c r="P42" s="86"/>
      <c r="Q42" s="86"/>
      <c r="R42" s="86"/>
      <c r="S42" s="86"/>
      <c r="T42" s="86"/>
      <c r="U42" s="86"/>
      <c r="V42" s="86"/>
    </row>
    <row r="45" spans="1:22" ht="15" customHeight="1">
      <c r="A45" s="13" t="s">
        <v>1579</v>
      </c>
      <c r="B45" s="13" t="s">
        <v>1463</v>
      </c>
      <c r="C45" s="13" t="s">
        <v>1590</v>
      </c>
      <c r="D45" s="13" t="s">
        <v>1466</v>
      </c>
      <c r="E45" s="13" t="s">
        <v>1591</v>
      </c>
      <c r="F45" s="13" t="s">
        <v>1468</v>
      </c>
      <c r="G45" s="13" t="s">
        <v>1602</v>
      </c>
      <c r="H45" s="13" t="s">
        <v>1470</v>
      </c>
      <c r="I45" s="13" t="s">
        <v>1603</v>
      </c>
      <c r="J45" s="13" t="s">
        <v>1474</v>
      </c>
      <c r="K45" s="13" t="s">
        <v>1604</v>
      </c>
      <c r="L45" s="13" t="s">
        <v>1476</v>
      </c>
      <c r="M45" s="78" t="s">
        <v>1605</v>
      </c>
      <c r="N45" s="78" t="s">
        <v>1478</v>
      </c>
      <c r="O45" s="13" t="s">
        <v>1606</v>
      </c>
      <c r="P45" s="13" t="s">
        <v>1480</v>
      </c>
      <c r="Q45" s="78" t="s">
        <v>1607</v>
      </c>
      <c r="R45" s="78" t="s">
        <v>1482</v>
      </c>
      <c r="S45" s="78" t="s">
        <v>1608</v>
      </c>
      <c r="T45" s="78" t="s">
        <v>1484</v>
      </c>
      <c r="U45" s="78" t="s">
        <v>1609</v>
      </c>
      <c r="V45" s="78" t="s">
        <v>1485</v>
      </c>
    </row>
    <row r="46" spans="1:22" ht="15">
      <c r="A46" s="86" t="s">
        <v>1580</v>
      </c>
      <c r="B46" s="86">
        <v>88</v>
      </c>
      <c r="C46" s="86" t="s">
        <v>1580</v>
      </c>
      <c r="D46" s="86">
        <v>42</v>
      </c>
      <c r="E46" s="86" t="s">
        <v>1592</v>
      </c>
      <c r="F46" s="86">
        <v>15</v>
      </c>
      <c r="G46" s="86" t="s">
        <v>1580</v>
      </c>
      <c r="H46" s="86">
        <v>2</v>
      </c>
      <c r="I46" s="86" t="s">
        <v>1580</v>
      </c>
      <c r="J46" s="86">
        <v>8</v>
      </c>
      <c r="K46" s="86" t="s">
        <v>1580</v>
      </c>
      <c r="L46" s="86">
        <v>2</v>
      </c>
      <c r="M46" s="86"/>
      <c r="N46" s="86"/>
      <c r="O46" s="86" t="s">
        <v>1580</v>
      </c>
      <c r="P46" s="86">
        <v>3</v>
      </c>
      <c r="Q46" s="86"/>
      <c r="R46" s="86"/>
      <c r="S46" s="86"/>
      <c r="T46" s="86"/>
      <c r="U46" s="86"/>
      <c r="V46" s="86"/>
    </row>
    <row r="47" spans="1:22" ht="15">
      <c r="A47" s="86" t="s">
        <v>1581</v>
      </c>
      <c r="B47" s="86">
        <v>21</v>
      </c>
      <c r="C47" s="86" t="s">
        <v>1581</v>
      </c>
      <c r="D47" s="86">
        <v>21</v>
      </c>
      <c r="E47" s="86" t="s">
        <v>1593</v>
      </c>
      <c r="F47" s="86">
        <v>15</v>
      </c>
      <c r="G47" s="86"/>
      <c r="H47" s="86"/>
      <c r="I47" s="86"/>
      <c r="J47" s="86"/>
      <c r="K47" s="86"/>
      <c r="L47" s="86"/>
      <c r="M47" s="86"/>
      <c r="N47" s="86"/>
      <c r="O47" s="86"/>
      <c r="P47" s="86"/>
      <c r="Q47" s="86"/>
      <c r="R47" s="86"/>
      <c r="S47" s="86"/>
      <c r="T47" s="86"/>
      <c r="U47" s="86"/>
      <c r="V47" s="86"/>
    </row>
    <row r="48" spans="1:22" ht="15">
      <c r="A48" s="86" t="s">
        <v>1582</v>
      </c>
      <c r="B48" s="86">
        <v>21</v>
      </c>
      <c r="C48" s="86" t="s">
        <v>1582</v>
      </c>
      <c r="D48" s="86">
        <v>21</v>
      </c>
      <c r="E48" s="86" t="s">
        <v>1594</v>
      </c>
      <c r="F48" s="86">
        <v>15</v>
      </c>
      <c r="G48" s="86"/>
      <c r="H48" s="86"/>
      <c r="I48" s="86"/>
      <c r="J48" s="86"/>
      <c r="K48" s="86"/>
      <c r="L48" s="86"/>
      <c r="M48" s="86"/>
      <c r="N48" s="86"/>
      <c r="O48" s="86"/>
      <c r="P48" s="86"/>
      <c r="Q48" s="86"/>
      <c r="R48" s="86"/>
      <c r="S48" s="86"/>
      <c r="T48" s="86"/>
      <c r="U48" s="86"/>
      <c r="V48" s="86"/>
    </row>
    <row r="49" spans="1:22" ht="15">
      <c r="A49" s="86" t="s">
        <v>1583</v>
      </c>
      <c r="B49" s="86">
        <v>21</v>
      </c>
      <c r="C49" s="86" t="s">
        <v>1583</v>
      </c>
      <c r="D49" s="86">
        <v>21</v>
      </c>
      <c r="E49" s="86" t="s">
        <v>1595</v>
      </c>
      <c r="F49" s="86">
        <v>15</v>
      </c>
      <c r="G49" s="86"/>
      <c r="H49" s="86"/>
      <c r="I49" s="86"/>
      <c r="J49" s="86"/>
      <c r="K49" s="86"/>
      <c r="L49" s="86"/>
      <c r="M49" s="86"/>
      <c r="N49" s="86"/>
      <c r="O49" s="86"/>
      <c r="P49" s="86"/>
      <c r="Q49" s="86"/>
      <c r="R49" s="86"/>
      <c r="S49" s="86"/>
      <c r="T49" s="86"/>
      <c r="U49" s="86"/>
      <c r="V49" s="86"/>
    </row>
    <row r="50" spans="1:22" ht="15">
      <c r="A50" s="86" t="s">
        <v>1584</v>
      </c>
      <c r="B50" s="86">
        <v>21</v>
      </c>
      <c r="C50" s="86" t="s">
        <v>1584</v>
      </c>
      <c r="D50" s="86">
        <v>21</v>
      </c>
      <c r="E50" s="86" t="s">
        <v>1596</v>
      </c>
      <c r="F50" s="86">
        <v>15</v>
      </c>
      <c r="G50" s="86"/>
      <c r="H50" s="86"/>
      <c r="I50" s="86"/>
      <c r="J50" s="86"/>
      <c r="K50" s="86"/>
      <c r="L50" s="86"/>
      <c r="M50" s="86"/>
      <c r="N50" s="86"/>
      <c r="O50" s="86"/>
      <c r="P50" s="86"/>
      <c r="Q50" s="86"/>
      <c r="R50" s="86"/>
      <c r="S50" s="86"/>
      <c r="T50" s="86"/>
      <c r="U50" s="86"/>
      <c r="V50" s="86"/>
    </row>
    <row r="51" spans="1:22" ht="15">
      <c r="A51" s="86" t="s">
        <v>1585</v>
      </c>
      <c r="B51" s="86">
        <v>21</v>
      </c>
      <c r="C51" s="86" t="s">
        <v>1585</v>
      </c>
      <c r="D51" s="86">
        <v>21</v>
      </c>
      <c r="E51" s="86" t="s">
        <v>1597</v>
      </c>
      <c r="F51" s="86">
        <v>15</v>
      </c>
      <c r="G51" s="86"/>
      <c r="H51" s="86"/>
      <c r="I51" s="86"/>
      <c r="J51" s="86"/>
      <c r="K51" s="86"/>
      <c r="L51" s="86"/>
      <c r="M51" s="86"/>
      <c r="N51" s="86"/>
      <c r="O51" s="86"/>
      <c r="P51" s="86"/>
      <c r="Q51" s="86"/>
      <c r="R51" s="86"/>
      <c r="S51" s="86"/>
      <c r="T51" s="86"/>
      <c r="U51" s="86"/>
      <c r="V51" s="86"/>
    </row>
    <row r="52" spans="1:22" ht="15">
      <c r="A52" s="86" t="s">
        <v>1586</v>
      </c>
      <c r="B52" s="86">
        <v>21</v>
      </c>
      <c r="C52" s="86" t="s">
        <v>1586</v>
      </c>
      <c r="D52" s="86">
        <v>21</v>
      </c>
      <c r="E52" s="86" t="s">
        <v>1598</v>
      </c>
      <c r="F52" s="86">
        <v>15</v>
      </c>
      <c r="G52" s="86"/>
      <c r="H52" s="86"/>
      <c r="I52" s="86"/>
      <c r="J52" s="86"/>
      <c r="K52" s="86"/>
      <c r="L52" s="86"/>
      <c r="M52" s="86"/>
      <c r="N52" s="86"/>
      <c r="O52" s="86"/>
      <c r="P52" s="86"/>
      <c r="Q52" s="86"/>
      <c r="R52" s="86"/>
      <c r="S52" s="86"/>
      <c r="T52" s="86"/>
      <c r="U52" s="86"/>
      <c r="V52" s="86"/>
    </row>
    <row r="53" spans="1:22" ht="15">
      <c r="A53" s="86" t="s">
        <v>1587</v>
      </c>
      <c r="B53" s="86">
        <v>21</v>
      </c>
      <c r="C53" s="86" t="s">
        <v>1587</v>
      </c>
      <c r="D53" s="86">
        <v>21</v>
      </c>
      <c r="E53" s="86" t="s">
        <v>1599</v>
      </c>
      <c r="F53" s="86">
        <v>15</v>
      </c>
      <c r="G53" s="86"/>
      <c r="H53" s="86"/>
      <c r="I53" s="86"/>
      <c r="J53" s="86"/>
      <c r="K53" s="86"/>
      <c r="L53" s="86"/>
      <c r="M53" s="86"/>
      <c r="N53" s="86"/>
      <c r="O53" s="86"/>
      <c r="P53" s="86"/>
      <c r="Q53" s="86"/>
      <c r="R53" s="86"/>
      <c r="S53" s="86"/>
      <c r="T53" s="86"/>
      <c r="U53" s="86"/>
      <c r="V53" s="86"/>
    </row>
    <row r="54" spans="1:22" ht="15">
      <c r="A54" s="86" t="s">
        <v>1588</v>
      </c>
      <c r="B54" s="86">
        <v>21</v>
      </c>
      <c r="C54" s="86" t="s">
        <v>1588</v>
      </c>
      <c r="D54" s="86">
        <v>21</v>
      </c>
      <c r="E54" s="86" t="s">
        <v>1600</v>
      </c>
      <c r="F54" s="86">
        <v>15</v>
      </c>
      <c r="G54" s="86"/>
      <c r="H54" s="86"/>
      <c r="I54" s="86"/>
      <c r="J54" s="86"/>
      <c r="K54" s="86"/>
      <c r="L54" s="86"/>
      <c r="M54" s="86"/>
      <c r="N54" s="86"/>
      <c r="O54" s="86"/>
      <c r="P54" s="86"/>
      <c r="Q54" s="86"/>
      <c r="R54" s="86"/>
      <c r="S54" s="86"/>
      <c r="T54" s="86"/>
      <c r="U54" s="86"/>
      <c r="V54" s="86"/>
    </row>
    <row r="55" spans="1:22" ht="15">
      <c r="A55" s="86" t="s">
        <v>1589</v>
      </c>
      <c r="B55" s="86">
        <v>21</v>
      </c>
      <c r="C55" s="86" t="s">
        <v>1589</v>
      </c>
      <c r="D55" s="86">
        <v>21</v>
      </c>
      <c r="E55" s="86" t="s">
        <v>1601</v>
      </c>
      <c r="F55" s="86">
        <v>15</v>
      </c>
      <c r="G55" s="86"/>
      <c r="H55" s="86"/>
      <c r="I55" s="86"/>
      <c r="J55" s="86"/>
      <c r="K55" s="86"/>
      <c r="L55" s="86"/>
      <c r="M55" s="86"/>
      <c r="N55" s="86"/>
      <c r="O55" s="86"/>
      <c r="P55" s="86"/>
      <c r="Q55" s="86"/>
      <c r="R55" s="86"/>
      <c r="S55" s="86"/>
      <c r="T55" s="86"/>
      <c r="U55" s="86"/>
      <c r="V55" s="86"/>
    </row>
    <row r="58" spans="1:22" ht="15" customHeight="1">
      <c r="A58" s="13" t="s">
        <v>1613</v>
      </c>
      <c r="B58" s="13" t="s">
        <v>1463</v>
      </c>
      <c r="C58" s="78" t="s">
        <v>1615</v>
      </c>
      <c r="D58" s="78" t="s">
        <v>1466</v>
      </c>
      <c r="E58" s="78" t="s">
        <v>1616</v>
      </c>
      <c r="F58" s="78" t="s">
        <v>1468</v>
      </c>
      <c r="G58" s="13" t="s">
        <v>1619</v>
      </c>
      <c r="H58" s="13" t="s">
        <v>1470</v>
      </c>
      <c r="I58" s="78" t="s">
        <v>1621</v>
      </c>
      <c r="J58" s="78" t="s">
        <v>1474</v>
      </c>
      <c r="K58" s="13" t="s">
        <v>1623</v>
      </c>
      <c r="L58" s="13" t="s">
        <v>1476</v>
      </c>
      <c r="M58" s="13" t="s">
        <v>1625</v>
      </c>
      <c r="N58" s="13" t="s">
        <v>1478</v>
      </c>
      <c r="O58" s="13" t="s">
        <v>1627</v>
      </c>
      <c r="P58" s="13" t="s">
        <v>1480</v>
      </c>
      <c r="Q58" s="13" t="s">
        <v>1629</v>
      </c>
      <c r="R58" s="13" t="s">
        <v>1482</v>
      </c>
      <c r="S58" s="13" t="s">
        <v>1631</v>
      </c>
      <c r="T58" s="13" t="s">
        <v>1484</v>
      </c>
      <c r="U58" s="13" t="s">
        <v>1633</v>
      </c>
      <c r="V58" s="13" t="s">
        <v>1485</v>
      </c>
    </row>
    <row r="59" spans="1:22" ht="15">
      <c r="A59" s="78" t="s">
        <v>320</v>
      </c>
      <c r="B59" s="78">
        <v>1</v>
      </c>
      <c r="C59" s="78"/>
      <c r="D59" s="78"/>
      <c r="E59" s="78"/>
      <c r="F59" s="78"/>
      <c r="G59" s="78" t="s">
        <v>314</v>
      </c>
      <c r="H59" s="78">
        <v>1</v>
      </c>
      <c r="I59" s="78"/>
      <c r="J59" s="78"/>
      <c r="K59" s="78" t="s">
        <v>320</v>
      </c>
      <c r="L59" s="78">
        <v>1</v>
      </c>
      <c r="M59" s="78" t="s">
        <v>290</v>
      </c>
      <c r="N59" s="78">
        <v>1</v>
      </c>
      <c r="O59" s="78" t="s">
        <v>297</v>
      </c>
      <c r="P59" s="78">
        <v>1</v>
      </c>
      <c r="Q59" s="78" t="s">
        <v>283</v>
      </c>
      <c r="R59" s="78">
        <v>1</v>
      </c>
      <c r="S59" s="78" t="s">
        <v>317</v>
      </c>
      <c r="T59" s="78">
        <v>1</v>
      </c>
      <c r="U59" s="78" t="s">
        <v>295</v>
      </c>
      <c r="V59" s="78">
        <v>1</v>
      </c>
    </row>
    <row r="60" spans="1:22" ht="15">
      <c r="A60" s="78" t="s">
        <v>319</v>
      </c>
      <c r="B60" s="78">
        <v>1</v>
      </c>
      <c r="C60" s="78"/>
      <c r="D60" s="78"/>
      <c r="E60" s="78"/>
      <c r="F60" s="78"/>
      <c r="G60" s="78" t="s">
        <v>302</v>
      </c>
      <c r="H60" s="78">
        <v>1</v>
      </c>
      <c r="I60" s="78"/>
      <c r="J60" s="78"/>
      <c r="K60" s="78" t="s">
        <v>306</v>
      </c>
      <c r="L60" s="78">
        <v>1</v>
      </c>
      <c r="M60" s="78"/>
      <c r="N60" s="78"/>
      <c r="O60" s="78" t="s">
        <v>291</v>
      </c>
      <c r="P60" s="78">
        <v>1</v>
      </c>
      <c r="Q60" s="78"/>
      <c r="R60" s="78"/>
      <c r="S60" s="78"/>
      <c r="T60" s="78"/>
      <c r="U60" s="78"/>
      <c r="V60" s="78"/>
    </row>
    <row r="61" spans="1:22" ht="15">
      <c r="A61" s="78" t="s">
        <v>318</v>
      </c>
      <c r="B61" s="78">
        <v>1</v>
      </c>
      <c r="C61" s="78"/>
      <c r="D61" s="78"/>
      <c r="E61" s="78"/>
      <c r="F61" s="78"/>
      <c r="G61" s="78"/>
      <c r="H61" s="78"/>
      <c r="I61" s="78"/>
      <c r="J61" s="78"/>
      <c r="K61" s="78"/>
      <c r="L61" s="78"/>
      <c r="M61" s="78"/>
      <c r="N61" s="78"/>
      <c r="O61" s="78"/>
      <c r="P61" s="78"/>
      <c r="Q61" s="78"/>
      <c r="R61" s="78"/>
      <c r="S61" s="78"/>
      <c r="T61" s="78"/>
      <c r="U61" s="78"/>
      <c r="V61" s="78"/>
    </row>
    <row r="62" spans="1:22" ht="15">
      <c r="A62" s="78" t="s">
        <v>317</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314</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312</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311</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309</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306</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1614</v>
      </c>
      <c r="B71" s="13" t="s">
        <v>1463</v>
      </c>
      <c r="C71" s="78" t="s">
        <v>1617</v>
      </c>
      <c r="D71" s="78" t="s">
        <v>1466</v>
      </c>
      <c r="E71" s="78" t="s">
        <v>1618</v>
      </c>
      <c r="F71" s="78" t="s">
        <v>1468</v>
      </c>
      <c r="G71" s="13" t="s">
        <v>1620</v>
      </c>
      <c r="H71" s="13" t="s">
        <v>1470</v>
      </c>
      <c r="I71" s="78" t="s">
        <v>1622</v>
      </c>
      <c r="J71" s="78" t="s">
        <v>1474</v>
      </c>
      <c r="K71" s="13" t="s">
        <v>1624</v>
      </c>
      <c r="L71" s="13" t="s">
        <v>1476</v>
      </c>
      <c r="M71" s="13" t="s">
        <v>1626</v>
      </c>
      <c r="N71" s="13" t="s">
        <v>1478</v>
      </c>
      <c r="O71" s="13" t="s">
        <v>1628</v>
      </c>
      <c r="P71" s="13" t="s">
        <v>1480</v>
      </c>
      <c r="Q71" s="13" t="s">
        <v>1630</v>
      </c>
      <c r="R71" s="13" t="s">
        <v>1482</v>
      </c>
      <c r="S71" s="13" t="s">
        <v>1632</v>
      </c>
      <c r="T71" s="13" t="s">
        <v>1484</v>
      </c>
      <c r="U71" s="13" t="s">
        <v>1634</v>
      </c>
      <c r="V71" s="13" t="s">
        <v>1485</v>
      </c>
    </row>
    <row r="72" spans="1:22" ht="15">
      <c r="A72" s="78" t="s">
        <v>307</v>
      </c>
      <c r="B72" s="78">
        <v>2</v>
      </c>
      <c r="C72" s="78"/>
      <c r="D72" s="78"/>
      <c r="E72" s="78"/>
      <c r="F72" s="78"/>
      <c r="G72" s="78" t="s">
        <v>303</v>
      </c>
      <c r="H72" s="78">
        <v>2</v>
      </c>
      <c r="I72" s="78"/>
      <c r="J72" s="78"/>
      <c r="K72" s="78" t="s">
        <v>307</v>
      </c>
      <c r="L72" s="78">
        <v>2</v>
      </c>
      <c r="M72" s="78" t="s">
        <v>289</v>
      </c>
      <c r="N72" s="78">
        <v>1</v>
      </c>
      <c r="O72" s="78" t="s">
        <v>292</v>
      </c>
      <c r="P72" s="78">
        <v>2</v>
      </c>
      <c r="Q72" s="78" t="s">
        <v>282</v>
      </c>
      <c r="R72" s="78">
        <v>1</v>
      </c>
      <c r="S72" s="78" t="s">
        <v>316</v>
      </c>
      <c r="T72" s="78">
        <v>1</v>
      </c>
      <c r="U72" s="78" t="s">
        <v>294</v>
      </c>
      <c r="V72" s="78">
        <v>1</v>
      </c>
    </row>
    <row r="73" spans="1:22" ht="15">
      <c r="A73" s="78" t="s">
        <v>299</v>
      </c>
      <c r="B73" s="78">
        <v>2</v>
      </c>
      <c r="C73" s="78"/>
      <c r="D73" s="78"/>
      <c r="E73" s="78"/>
      <c r="F73" s="78"/>
      <c r="G73" s="78" t="s">
        <v>313</v>
      </c>
      <c r="H73" s="78">
        <v>1</v>
      </c>
      <c r="I73" s="78"/>
      <c r="J73" s="78"/>
      <c r="K73" s="78" t="s">
        <v>305</v>
      </c>
      <c r="L73" s="78">
        <v>1</v>
      </c>
      <c r="M73" s="78" t="s">
        <v>288</v>
      </c>
      <c r="N73" s="78">
        <v>1</v>
      </c>
      <c r="O73" s="78"/>
      <c r="P73" s="78"/>
      <c r="Q73" s="78" t="s">
        <v>281</v>
      </c>
      <c r="R73" s="78">
        <v>1</v>
      </c>
      <c r="S73" s="78" t="s">
        <v>315</v>
      </c>
      <c r="T73" s="78">
        <v>1</v>
      </c>
      <c r="U73" s="78" t="s">
        <v>293</v>
      </c>
      <c r="V73" s="78">
        <v>1</v>
      </c>
    </row>
    <row r="74" spans="1:22" ht="15">
      <c r="A74" s="78" t="s">
        <v>303</v>
      </c>
      <c r="B74" s="78">
        <v>2</v>
      </c>
      <c r="C74" s="78"/>
      <c r="D74" s="78"/>
      <c r="E74" s="78"/>
      <c r="F74" s="78"/>
      <c r="G74" s="78" t="s">
        <v>301</v>
      </c>
      <c r="H74" s="78">
        <v>1</v>
      </c>
      <c r="I74" s="78"/>
      <c r="J74" s="78"/>
      <c r="K74" s="78"/>
      <c r="L74" s="78"/>
      <c r="M74" s="78" t="s">
        <v>287</v>
      </c>
      <c r="N74" s="78">
        <v>1</v>
      </c>
      <c r="O74" s="78"/>
      <c r="P74" s="78"/>
      <c r="Q74" s="78" t="s">
        <v>280</v>
      </c>
      <c r="R74" s="78">
        <v>1</v>
      </c>
      <c r="S74" s="78"/>
      <c r="T74" s="78"/>
      <c r="U74" s="78"/>
      <c r="V74" s="78"/>
    </row>
    <row r="75" spans="1:22" ht="15">
      <c r="A75" s="78" t="s">
        <v>292</v>
      </c>
      <c r="B75" s="78">
        <v>2</v>
      </c>
      <c r="C75" s="78"/>
      <c r="D75" s="78"/>
      <c r="E75" s="78"/>
      <c r="F75" s="78"/>
      <c r="G75" s="78" t="s">
        <v>300</v>
      </c>
      <c r="H75" s="78">
        <v>1</v>
      </c>
      <c r="I75" s="78"/>
      <c r="J75" s="78"/>
      <c r="K75" s="78"/>
      <c r="L75" s="78"/>
      <c r="M75" s="78" t="s">
        <v>286</v>
      </c>
      <c r="N75" s="78">
        <v>1</v>
      </c>
      <c r="O75" s="78"/>
      <c r="P75" s="78"/>
      <c r="Q75" s="78"/>
      <c r="R75" s="78"/>
      <c r="S75" s="78"/>
      <c r="T75" s="78"/>
      <c r="U75" s="78"/>
      <c r="V75" s="78"/>
    </row>
    <row r="76" spans="1:22" ht="15">
      <c r="A76" s="78" t="s">
        <v>316</v>
      </c>
      <c r="B76" s="78">
        <v>1</v>
      </c>
      <c r="C76" s="78"/>
      <c r="D76" s="78"/>
      <c r="E76" s="78"/>
      <c r="F76" s="78"/>
      <c r="G76" s="78"/>
      <c r="H76" s="78"/>
      <c r="I76" s="78"/>
      <c r="J76" s="78"/>
      <c r="K76" s="78"/>
      <c r="L76" s="78"/>
      <c r="M76" s="78"/>
      <c r="N76" s="78"/>
      <c r="O76" s="78"/>
      <c r="P76" s="78"/>
      <c r="Q76" s="78"/>
      <c r="R76" s="78"/>
      <c r="S76" s="78"/>
      <c r="T76" s="78"/>
      <c r="U76" s="78"/>
      <c r="V76" s="78"/>
    </row>
    <row r="77" spans="1:22" ht="15">
      <c r="A77" s="78" t="s">
        <v>315</v>
      </c>
      <c r="B77" s="78">
        <v>1</v>
      </c>
      <c r="C77" s="78"/>
      <c r="D77" s="78"/>
      <c r="E77" s="78"/>
      <c r="F77" s="78"/>
      <c r="G77" s="78"/>
      <c r="H77" s="78"/>
      <c r="I77" s="78"/>
      <c r="J77" s="78"/>
      <c r="K77" s="78"/>
      <c r="L77" s="78"/>
      <c r="M77" s="78"/>
      <c r="N77" s="78"/>
      <c r="O77" s="78"/>
      <c r="P77" s="78"/>
      <c r="Q77" s="78"/>
      <c r="R77" s="78"/>
      <c r="S77" s="78"/>
      <c r="T77" s="78"/>
      <c r="U77" s="78"/>
      <c r="V77" s="78"/>
    </row>
    <row r="78" spans="1:22" ht="15">
      <c r="A78" s="78" t="s">
        <v>313</v>
      </c>
      <c r="B78" s="78">
        <v>1</v>
      </c>
      <c r="C78" s="78"/>
      <c r="D78" s="78"/>
      <c r="E78" s="78"/>
      <c r="F78" s="78"/>
      <c r="G78" s="78"/>
      <c r="H78" s="78"/>
      <c r="I78" s="78"/>
      <c r="J78" s="78"/>
      <c r="K78" s="78"/>
      <c r="L78" s="78"/>
      <c r="M78" s="78"/>
      <c r="N78" s="78"/>
      <c r="O78" s="78"/>
      <c r="P78" s="78"/>
      <c r="Q78" s="78"/>
      <c r="R78" s="78"/>
      <c r="S78" s="78"/>
      <c r="T78" s="78"/>
      <c r="U78" s="78"/>
      <c r="V78" s="78"/>
    </row>
    <row r="79" spans="1:22" ht="15">
      <c r="A79" s="78" t="s">
        <v>310</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308</v>
      </c>
      <c r="B80" s="78">
        <v>1</v>
      </c>
      <c r="C80" s="78"/>
      <c r="D80" s="78"/>
      <c r="E80" s="78"/>
      <c r="F80" s="78"/>
      <c r="G80" s="78"/>
      <c r="H80" s="78"/>
      <c r="I80" s="78"/>
      <c r="J80" s="78"/>
      <c r="K80" s="78"/>
      <c r="L80" s="78"/>
      <c r="M80" s="78"/>
      <c r="N80" s="78"/>
      <c r="O80" s="78"/>
      <c r="P80" s="78"/>
      <c r="Q80" s="78"/>
      <c r="R80" s="78"/>
      <c r="S80" s="78"/>
      <c r="T80" s="78"/>
      <c r="U80" s="78"/>
      <c r="V80" s="78"/>
    </row>
    <row r="81" spans="1:22" ht="15">
      <c r="A81" s="78" t="s">
        <v>305</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1646</v>
      </c>
      <c r="B84" s="13" t="s">
        <v>1463</v>
      </c>
      <c r="C84" s="13" t="s">
        <v>1647</v>
      </c>
      <c r="D84" s="13" t="s">
        <v>1466</v>
      </c>
      <c r="E84" s="13" t="s">
        <v>1648</v>
      </c>
      <c r="F84" s="13" t="s">
        <v>1468</v>
      </c>
      <c r="G84" s="13" t="s">
        <v>1649</v>
      </c>
      <c r="H84" s="13" t="s">
        <v>1470</v>
      </c>
      <c r="I84" s="13" t="s">
        <v>1650</v>
      </c>
      <c r="J84" s="13" t="s">
        <v>1474</v>
      </c>
      <c r="K84" s="13" t="s">
        <v>1651</v>
      </c>
      <c r="L84" s="13" t="s">
        <v>1476</v>
      </c>
      <c r="M84" s="13" t="s">
        <v>1652</v>
      </c>
      <c r="N84" s="13" t="s">
        <v>1478</v>
      </c>
      <c r="O84" s="13" t="s">
        <v>1653</v>
      </c>
      <c r="P84" s="13" t="s">
        <v>1480</v>
      </c>
      <c r="Q84" s="13" t="s">
        <v>1654</v>
      </c>
      <c r="R84" s="13" t="s">
        <v>1482</v>
      </c>
      <c r="S84" s="13" t="s">
        <v>1655</v>
      </c>
      <c r="T84" s="13" t="s">
        <v>1484</v>
      </c>
      <c r="U84" s="13" t="s">
        <v>1656</v>
      </c>
      <c r="V84" s="13" t="s">
        <v>1485</v>
      </c>
    </row>
    <row r="85" spans="1:22" ht="15">
      <c r="A85" s="117" t="s">
        <v>272</v>
      </c>
      <c r="B85" s="78">
        <v>1016240</v>
      </c>
      <c r="C85" s="117" t="s">
        <v>239</v>
      </c>
      <c r="D85" s="78">
        <v>241637</v>
      </c>
      <c r="E85" s="117" t="s">
        <v>272</v>
      </c>
      <c r="F85" s="78">
        <v>1016240</v>
      </c>
      <c r="G85" s="117" t="s">
        <v>228</v>
      </c>
      <c r="H85" s="78">
        <v>52919</v>
      </c>
      <c r="I85" s="117" t="s">
        <v>220</v>
      </c>
      <c r="J85" s="78">
        <v>35805</v>
      </c>
      <c r="K85" s="117" t="s">
        <v>307</v>
      </c>
      <c r="L85" s="78">
        <v>45147</v>
      </c>
      <c r="M85" s="117" t="s">
        <v>286</v>
      </c>
      <c r="N85" s="78">
        <v>12736</v>
      </c>
      <c r="O85" s="117" t="s">
        <v>225</v>
      </c>
      <c r="P85" s="78">
        <v>35179</v>
      </c>
      <c r="Q85" s="117" t="s">
        <v>280</v>
      </c>
      <c r="R85" s="78">
        <v>58205</v>
      </c>
      <c r="S85" s="117" t="s">
        <v>316</v>
      </c>
      <c r="T85" s="78">
        <v>141560</v>
      </c>
      <c r="U85" s="117" t="s">
        <v>293</v>
      </c>
      <c r="V85" s="78">
        <v>19970</v>
      </c>
    </row>
    <row r="86" spans="1:22" ht="15">
      <c r="A86" s="117" t="s">
        <v>270</v>
      </c>
      <c r="B86" s="78">
        <v>283455</v>
      </c>
      <c r="C86" s="117" t="s">
        <v>240</v>
      </c>
      <c r="D86" s="78">
        <v>130469</v>
      </c>
      <c r="E86" s="117" t="s">
        <v>270</v>
      </c>
      <c r="F86" s="78">
        <v>283455</v>
      </c>
      <c r="G86" s="117" t="s">
        <v>313</v>
      </c>
      <c r="H86" s="78">
        <v>28903</v>
      </c>
      <c r="I86" s="117" t="s">
        <v>222</v>
      </c>
      <c r="J86" s="78">
        <v>27215</v>
      </c>
      <c r="K86" s="117" t="s">
        <v>306</v>
      </c>
      <c r="L86" s="78">
        <v>35961</v>
      </c>
      <c r="M86" s="117" t="s">
        <v>288</v>
      </c>
      <c r="N86" s="78">
        <v>6707</v>
      </c>
      <c r="O86" s="117" t="s">
        <v>291</v>
      </c>
      <c r="P86" s="78">
        <v>23829</v>
      </c>
      <c r="Q86" s="117" t="s">
        <v>214</v>
      </c>
      <c r="R86" s="78">
        <v>13129</v>
      </c>
      <c r="S86" s="117" t="s">
        <v>315</v>
      </c>
      <c r="T86" s="78">
        <v>73455</v>
      </c>
      <c r="U86" s="117" t="s">
        <v>223</v>
      </c>
      <c r="V86" s="78">
        <v>722</v>
      </c>
    </row>
    <row r="87" spans="1:22" ht="15">
      <c r="A87" s="117" t="s">
        <v>259</v>
      </c>
      <c r="B87" s="78">
        <v>267761</v>
      </c>
      <c r="C87" s="117" t="s">
        <v>251</v>
      </c>
      <c r="D87" s="78">
        <v>104063</v>
      </c>
      <c r="E87" s="117" t="s">
        <v>259</v>
      </c>
      <c r="F87" s="78">
        <v>267761</v>
      </c>
      <c r="G87" s="117" t="s">
        <v>303</v>
      </c>
      <c r="H87" s="78">
        <v>23771</v>
      </c>
      <c r="I87" s="117" t="s">
        <v>219</v>
      </c>
      <c r="J87" s="78">
        <v>26874</v>
      </c>
      <c r="K87" s="117" t="s">
        <v>320</v>
      </c>
      <c r="L87" s="78">
        <v>19221</v>
      </c>
      <c r="M87" s="117" t="s">
        <v>287</v>
      </c>
      <c r="N87" s="78">
        <v>4012</v>
      </c>
      <c r="O87" s="117" t="s">
        <v>297</v>
      </c>
      <c r="P87" s="78">
        <v>12967</v>
      </c>
      <c r="Q87" s="117" t="s">
        <v>281</v>
      </c>
      <c r="R87" s="78">
        <v>4192</v>
      </c>
      <c r="S87" s="117" t="s">
        <v>268</v>
      </c>
      <c r="T87" s="78">
        <v>3991</v>
      </c>
      <c r="U87" s="117" t="s">
        <v>294</v>
      </c>
      <c r="V87" s="78">
        <v>551</v>
      </c>
    </row>
    <row r="88" spans="1:22" ht="15">
      <c r="A88" s="117" t="s">
        <v>239</v>
      </c>
      <c r="B88" s="78">
        <v>241637</v>
      </c>
      <c r="C88" s="117" t="s">
        <v>242</v>
      </c>
      <c r="D88" s="78">
        <v>63803</v>
      </c>
      <c r="E88" s="117" t="s">
        <v>263</v>
      </c>
      <c r="F88" s="78">
        <v>72522</v>
      </c>
      <c r="G88" s="117" t="s">
        <v>300</v>
      </c>
      <c r="H88" s="78">
        <v>11147</v>
      </c>
      <c r="I88" s="117" t="s">
        <v>253</v>
      </c>
      <c r="J88" s="78">
        <v>8427</v>
      </c>
      <c r="K88" s="117" t="s">
        <v>305</v>
      </c>
      <c r="L88" s="78">
        <v>7406</v>
      </c>
      <c r="M88" s="117" t="s">
        <v>289</v>
      </c>
      <c r="N88" s="78">
        <v>1668</v>
      </c>
      <c r="O88" s="117" t="s">
        <v>292</v>
      </c>
      <c r="P88" s="78">
        <v>4425</v>
      </c>
      <c r="Q88" s="117" t="s">
        <v>283</v>
      </c>
      <c r="R88" s="78">
        <v>4165</v>
      </c>
      <c r="S88" s="117" t="s">
        <v>317</v>
      </c>
      <c r="T88" s="78">
        <v>87</v>
      </c>
      <c r="U88" s="117" t="s">
        <v>295</v>
      </c>
      <c r="V88" s="78">
        <v>161</v>
      </c>
    </row>
    <row r="89" spans="1:22" ht="15">
      <c r="A89" s="117" t="s">
        <v>309</v>
      </c>
      <c r="B89" s="78">
        <v>218610</v>
      </c>
      <c r="C89" s="117" t="s">
        <v>237</v>
      </c>
      <c r="D89" s="78">
        <v>57934</v>
      </c>
      <c r="E89" s="117" t="s">
        <v>269</v>
      </c>
      <c r="F89" s="78">
        <v>64627</v>
      </c>
      <c r="G89" s="117" t="s">
        <v>301</v>
      </c>
      <c r="H89" s="78">
        <v>7070</v>
      </c>
      <c r="I89" s="117" t="s">
        <v>257</v>
      </c>
      <c r="J89" s="78">
        <v>6421</v>
      </c>
      <c r="K89" s="117" t="s">
        <v>278</v>
      </c>
      <c r="L89" s="78">
        <v>6324</v>
      </c>
      <c r="M89" s="117" t="s">
        <v>217</v>
      </c>
      <c r="N89" s="78">
        <v>975</v>
      </c>
      <c r="O89" s="117" t="s">
        <v>221</v>
      </c>
      <c r="P89" s="78">
        <v>2298</v>
      </c>
      <c r="Q89" s="117" t="s">
        <v>282</v>
      </c>
      <c r="R89" s="78">
        <v>1025</v>
      </c>
      <c r="S89" s="117"/>
      <c r="T89" s="78"/>
      <c r="U89" s="117"/>
      <c r="V89" s="78"/>
    </row>
    <row r="90" spans="1:22" ht="15">
      <c r="A90" s="117" t="s">
        <v>316</v>
      </c>
      <c r="B90" s="78">
        <v>141560</v>
      </c>
      <c r="C90" s="117" t="s">
        <v>248</v>
      </c>
      <c r="D90" s="78">
        <v>40983</v>
      </c>
      <c r="E90" s="117" t="s">
        <v>261</v>
      </c>
      <c r="F90" s="78">
        <v>55518</v>
      </c>
      <c r="G90" s="117" t="s">
        <v>314</v>
      </c>
      <c r="H90" s="78">
        <v>2039</v>
      </c>
      <c r="I90" s="117" t="s">
        <v>258</v>
      </c>
      <c r="J90" s="78">
        <v>2891</v>
      </c>
      <c r="K90" s="117" t="s">
        <v>249</v>
      </c>
      <c r="L90" s="78">
        <v>2738</v>
      </c>
      <c r="M90" s="117" t="s">
        <v>290</v>
      </c>
      <c r="N90" s="78">
        <v>841</v>
      </c>
      <c r="O90" s="117"/>
      <c r="P90" s="78"/>
      <c r="Q90" s="117"/>
      <c r="R90" s="78"/>
      <c r="S90" s="117"/>
      <c r="T90" s="78"/>
      <c r="U90" s="117"/>
      <c r="V90" s="78"/>
    </row>
    <row r="91" spans="1:22" ht="15">
      <c r="A91" s="117" t="s">
        <v>240</v>
      </c>
      <c r="B91" s="78">
        <v>130469</v>
      </c>
      <c r="C91" s="117" t="s">
        <v>231</v>
      </c>
      <c r="D91" s="78">
        <v>33199</v>
      </c>
      <c r="E91" s="117" t="s">
        <v>262</v>
      </c>
      <c r="F91" s="78">
        <v>50438</v>
      </c>
      <c r="G91" s="117" t="s">
        <v>302</v>
      </c>
      <c r="H91" s="78">
        <v>938</v>
      </c>
      <c r="I91" s="117" t="s">
        <v>218</v>
      </c>
      <c r="J91" s="78">
        <v>2615</v>
      </c>
      <c r="K91" s="117"/>
      <c r="L91" s="78"/>
      <c r="M91" s="117"/>
      <c r="N91" s="78"/>
      <c r="O91" s="117"/>
      <c r="P91" s="78"/>
      <c r="Q91" s="117"/>
      <c r="R91" s="78"/>
      <c r="S91" s="117"/>
      <c r="T91" s="78"/>
      <c r="U91" s="117"/>
      <c r="V91" s="78"/>
    </row>
    <row r="92" spans="1:22" ht="15">
      <c r="A92" s="117" t="s">
        <v>310</v>
      </c>
      <c r="B92" s="78">
        <v>106098</v>
      </c>
      <c r="C92" s="117" t="s">
        <v>234</v>
      </c>
      <c r="D92" s="78">
        <v>30605</v>
      </c>
      <c r="E92" s="117" t="s">
        <v>264</v>
      </c>
      <c r="F92" s="78">
        <v>46755</v>
      </c>
      <c r="G92" s="117" t="s">
        <v>256</v>
      </c>
      <c r="H92" s="78">
        <v>123</v>
      </c>
      <c r="I92" s="117" t="s">
        <v>279</v>
      </c>
      <c r="J92" s="78">
        <v>288</v>
      </c>
      <c r="K92" s="117"/>
      <c r="L92" s="78"/>
      <c r="M92" s="117"/>
      <c r="N92" s="78"/>
      <c r="O92" s="117"/>
      <c r="P92" s="78"/>
      <c r="Q92" s="117"/>
      <c r="R92" s="78"/>
      <c r="S92" s="117"/>
      <c r="T92" s="78"/>
      <c r="U92" s="117"/>
      <c r="V92" s="78"/>
    </row>
    <row r="93" spans="1:22" ht="15">
      <c r="A93" s="117" t="s">
        <v>251</v>
      </c>
      <c r="B93" s="78">
        <v>104063</v>
      </c>
      <c r="C93" s="117" t="s">
        <v>250</v>
      </c>
      <c r="D93" s="78">
        <v>21466</v>
      </c>
      <c r="E93" s="117" t="s">
        <v>277</v>
      </c>
      <c r="F93" s="78">
        <v>33935</v>
      </c>
      <c r="G93" s="117"/>
      <c r="H93" s="78"/>
      <c r="I93" s="117"/>
      <c r="J93" s="78"/>
      <c r="K93" s="117"/>
      <c r="L93" s="78"/>
      <c r="M93" s="117"/>
      <c r="N93" s="78"/>
      <c r="O93" s="117"/>
      <c r="P93" s="78"/>
      <c r="Q93" s="117"/>
      <c r="R93" s="78"/>
      <c r="S93" s="117"/>
      <c r="T93" s="78"/>
      <c r="U93" s="117"/>
      <c r="V93" s="78"/>
    </row>
    <row r="94" spans="1:22" ht="15">
      <c r="A94" s="117" t="s">
        <v>299</v>
      </c>
      <c r="B94" s="78">
        <v>102404</v>
      </c>
      <c r="C94" s="117" t="s">
        <v>232</v>
      </c>
      <c r="D94" s="78">
        <v>20527</v>
      </c>
      <c r="E94" s="117" t="s">
        <v>276</v>
      </c>
      <c r="F94" s="78">
        <v>27729</v>
      </c>
      <c r="G94" s="117"/>
      <c r="H94" s="78"/>
      <c r="I94" s="117"/>
      <c r="J94" s="78"/>
      <c r="K94" s="117"/>
      <c r="L94" s="78"/>
      <c r="M94" s="117"/>
      <c r="N94" s="78"/>
      <c r="O94" s="117"/>
      <c r="P94" s="78"/>
      <c r="Q94" s="117"/>
      <c r="R94" s="78"/>
      <c r="S94" s="117"/>
      <c r="T94" s="78"/>
      <c r="U94" s="117"/>
      <c r="V94" s="78"/>
    </row>
  </sheetData>
  <hyperlinks>
    <hyperlink ref="A2" r:id="rId1" display="https://www.huffpost.com/entry/laura-ingraham-tries-to-drink-light-bulb-steak-to-trigger-liberals_n_5d73c962e4b0fde50c2740cd"/>
    <hyperlink ref="A3" r:id="rId2" display="https://www.politico.com/news/2019/10/12/mattis-isis-resurge-trump-syria-045118"/>
    <hyperlink ref="A4" r:id="rId3" display="https://amp.theguardian.com/environment/2019/oct/11/google-contributions-climate-change-deniers?CMP=share_btn_tw&amp;__twitter_impression=true"/>
    <hyperlink ref="A5" r:id="rId4" display="https://www.washingtonexaminer.com/the-alt-right-is-not-truly-right"/>
    <hyperlink ref="A6" r:id="rId5" display="https://twitter.com/guardian/status/1182546303739404288"/>
    <hyperlink ref="A7" r:id="rId6" display="https://www.theguardian.com/environment/2019/oct/11/google-contributions-climate-change-deniers"/>
    <hyperlink ref="A8" r:id="rId7" display="https://twitter.com/CSpan22/status/1182645065535119361"/>
    <hyperlink ref="A9" r:id="rId8" display="https://www.gq.com/story/last-jedi-spam-rotten-tomatoes"/>
    <hyperlink ref="A10" r:id="rId9" display="https://patch.com/idaho/boise/idaho-most-hateful-state-us-analysis-hate-map-shows"/>
    <hyperlink ref="A11" r:id="rId10" display="https://www.thedrum.com/opinion/2019/10/07/no-nonsense-guide-using-ymyl-and-e-t-seo"/>
    <hyperlink ref="E2" r:id="rId11" display="https://twitter.com/guardian/status/1182546303739404288"/>
    <hyperlink ref="I2" r:id="rId12" display="https://www.huffpost.com/entry/laura-ingraham-tries-to-drink-light-bulb-steak-to-trigger-liberals_n_5d73c962e4b0fde50c2740cd"/>
    <hyperlink ref="I3" r:id="rId13" display="https://rationalwiki.org/wiki/Alt-right_glossary"/>
    <hyperlink ref="I4" r:id="rId14" display="https://chrome.google.com/webstore/detail/twitter-block-chain/"/>
    <hyperlink ref="I5" r:id="rId15" display="https://patch.com/idaho/boise/idaho-most-hateful-state-us-analysis-hate-map-shows"/>
    <hyperlink ref="I6" r:id="rId16" display="https://twitter.com/CSpan22/status/1182645065535119361"/>
    <hyperlink ref="I7" r:id="rId17" display="https://www.theguardian.com/environment/2019/oct/11/google-contributions-climate-change-deniers"/>
    <hyperlink ref="K2" r:id="rId18" display="https://www.politico.com/news/2019/10/12/mattis-isis-resurge-trump-syria-045118"/>
  </hyperlinks>
  <printOptions/>
  <pageMargins left="0.7" right="0.7" top="0.75" bottom="0.75" header="0.3" footer="0.3"/>
  <pageSetup orientation="portrait" paperSize="9"/>
  <tableParts>
    <tablePart r:id="rId22"/>
    <tablePart r:id="rId26"/>
    <tablePart r:id="rId21"/>
    <tablePart r:id="rId20"/>
    <tablePart r:id="rId25"/>
    <tablePart r:id="rId19"/>
    <tablePart r:id="rId24"/>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1751</v>
      </c>
      <c r="B1" s="13" t="s">
        <v>1812</v>
      </c>
      <c r="C1" s="13" t="s">
        <v>1813</v>
      </c>
      <c r="D1" s="13" t="s">
        <v>144</v>
      </c>
      <c r="E1" s="13" t="s">
        <v>1815</v>
      </c>
      <c r="F1" s="13" t="s">
        <v>1816</v>
      </c>
      <c r="G1" s="13" t="s">
        <v>1817</v>
      </c>
    </row>
    <row r="2" spans="1:7" ht="15">
      <c r="A2" s="78" t="s">
        <v>1518</v>
      </c>
      <c r="B2" s="78">
        <v>157</v>
      </c>
      <c r="C2" s="120">
        <v>0.05761467889908257</v>
      </c>
      <c r="D2" s="78" t="s">
        <v>1814</v>
      </c>
      <c r="E2" s="78"/>
      <c r="F2" s="78"/>
      <c r="G2" s="78"/>
    </row>
    <row r="3" spans="1:7" ht="15">
      <c r="A3" s="78" t="s">
        <v>1519</v>
      </c>
      <c r="B3" s="78">
        <v>88</v>
      </c>
      <c r="C3" s="120">
        <v>0.032293577981651375</v>
      </c>
      <c r="D3" s="78" t="s">
        <v>1814</v>
      </c>
      <c r="E3" s="78"/>
      <c r="F3" s="78"/>
      <c r="G3" s="78"/>
    </row>
    <row r="4" spans="1:7" ht="15">
      <c r="A4" s="78" t="s">
        <v>1520</v>
      </c>
      <c r="B4" s="78">
        <v>3</v>
      </c>
      <c r="C4" s="120">
        <v>0.0011009174311926607</v>
      </c>
      <c r="D4" s="78" t="s">
        <v>1814</v>
      </c>
      <c r="E4" s="78"/>
      <c r="F4" s="78"/>
      <c r="G4" s="78"/>
    </row>
    <row r="5" spans="1:7" ht="15">
      <c r="A5" s="78" t="s">
        <v>1521</v>
      </c>
      <c r="B5" s="78">
        <v>2480</v>
      </c>
      <c r="C5" s="120">
        <v>0.910091743119266</v>
      </c>
      <c r="D5" s="78" t="s">
        <v>1814</v>
      </c>
      <c r="E5" s="78"/>
      <c r="F5" s="78"/>
      <c r="G5" s="78"/>
    </row>
    <row r="6" spans="1:7" ht="15">
      <c r="A6" s="78" t="s">
        <v>1522</v>
      </c>
      <c r="B6" s="78">
        <v>2725</v>
      </c>
      <c r="C6" s="120">
        <v>1</v>
      </c>
      <c r="D6" s="78" t="s">
        <v>1814</v>
      </c>
      <c r="E6" s="78"/>
      <c r="F6" s="78"/>
      <c r="G6" s="78"/>
    </row>
    <row r="7" spans="1:7" ht="15">
      <c r="A7" s="86" t="s">
        <v>1523</v>
      </c>
      <c r="B7" s="86">
        <v>106</v>
      </c>
      <c r="C7" s="121">
        <v>0</v>
      </c>
      <c r="D7" s="86" t="s">
        <v>1814</v>
      </c>
      <c r="E7" s="86" t="b">
        <v>1</v>
      </c>
      <c r="F7" s="86" t="b">
        <v>0</v>
      </c>
      <c r="G7" s="86" t="b">
        <v>0</v>
      </c>
    </row>
    <row r="8" spans="1:7" ht="15">
      <c r="A8" s="86" t="s">
        <v>1524</v>
      </c>
      <c r="B8" s="86">
        <v>89</v>
      </c>
      <c r="C8" s="121">
        <v>0</v>
      </c>
      <c r="D8" s="86" t="s">
        <v>1814</v>
      </c>
      <c r="E8" s="86" t="b">
        <v>0</v>
      </c>
      <c r="F8" s="86" t="b">
        <v>0</v>
      </c>
      <c r="G8" s="86" t="b">
        <v>0</v>
      </c>
    </row>
    <row r="9" spans="1:7" ht="15">
      <c r="A9" s="86" t="s">
        <v>299</v>
      </c>
      <c r="B9" s="86">
        <v>57</v>
      </c>
      <c r="C9" s="121">
        <v>0.00218491122971373</v>
      </c>
      <c r="D9" s="86" t="s">
        <v>1814</v>
      </c>
      <c r="E9" s="86" t="b">
        <v>0</v>
      </c>
      <c r="F9" s="86" t="b">
        <v>0</v>
      </c>
      <c r="G9" s="86" t="b">
        <v>0</v>
      </c>
    </row>
    <row r="10" spans="1:7" ht="15">
      <c r="A10" s="86" t="s">
        <v>1525</v>
      </c>
      <c r="B10" s="86">
        <v>32</v>
      </c>
      <c r="C10" s="121">
        <v>0.01185645183163769</v>
      </c>
      <c r="D10" s="86" t="s">
        <v>1814</v>
      </c>
      <c r="E10" s="86" t="b">
        <v>0</v>
      </c>
      <c r="F10" s="86" t="b">
        <v>0</v>
      </c>
      <c r="G10" s="86" t="b">
        <v>0</v>
      </c>
    </row>
    <row r="11" spans="1:7" ht="15">
      <c r="A11" s="86" t="s">
        <v>1526</v>
      </c>
      <c r="B11" s="86">
        <v>31</v>
      </c>
      <c r="C11" s="121">
        <v>0.011485937711899012</v>
      </c>
      <c r="D11" s="86" t="s">
        <v>1814</v>
      </c>
      <c r="E11" s="86" t="b">
        <v>0</v>
      </c>
      <c r="F11" s="86" t="b">
        <v>0</v>
      </c>
      <c r="G11" s="86" t="b">
        <v>0</v>
      </c>
    </row>
    <row r="12" spans="1:7" ht="15">
      <c r="A12" s="86" t="s">
        <v>1560</v>
      </c>
      <c r="B12" s="86">
        <v>24</v>
      </c>
      <c r="C12" s="121">
        <v>0.006347973902424023</v>
      </c>
      <c r="D12" s="86" t="s">
        <v>1814</v>
      </c>
      <c r="E12" s="86" t="b">
        <v>0</v>
      </c>
      <c r="F12" s="86" t="b">
        <v>0</v>
      </c>
      <c r="G12" s="86" t="b">
        <v>0</v>
      </c>
    </row>
    <row r="13" spans="1:7" ht="15">
      <c r="A13" s="86" t="s">
        <v>1550</v>
      </c>
      <c r="B13" s="86">
        <v>23</v>
      </c>
      <c r="C13" s="121">
        <v>0.006339416188475824</v>
      </c>
      <c r="D13" s="86" t="s">
        <v>1814</v>
      </c>
      <c r="E13" s="86" t="b">
        <v>0</v>
      </c>
      <c r="F13" s="86" t="b">
        <v>0</v>
      </c>
      <c r="G13" s="86" t="b">
        <v>0</v>
      </c>
    </row>
    <row r="14" spans="1:7" ht="15">
      <c r="A14" s="86" t="s">
        <v>1752</v>
      </c>
      <c r="B14" s="86">
        <v>22</v>
      </c>
      <c r="C14" s="121">
        <v>0.0063194868174789726</v>
      </c>
      <c r="D14" s="86" t="s">
        <v>1814</v>
      </c>
      <c r="E14" s="86" t="b">
        <v>0</v>
      </c>
      <c r="F14" s="86" t="b">
        <v>1</v>
      </c>
      <c r="G14" s="86" t="b">
        <v>0</v>
      </c>
    </row>
    <row r="15" spans="1:7" ht="15">
      <c r="A15" s="86" t="s">
        <v>1753</v>
      </c>
      <c r="B15" s="86">
        <v>22</v>
      </c>
      <c r="C15" s="121">
        <v>0.0063194868174789726</v>
      </c>
      <c r="D15" s="86" t="s">
        <v>1814</v>
      </c>
      <c r="E15" s="86" t="b">
        <v>0</v>
      </c>
      <c r="F15" s="86" t="b">
        <v>0</v>
      </c>
      <c r="G15" s="86" t="b">
        <v>0</v>
      </c>
    </row>
    <row r="16" spans="1:7" ht="15">
      <c r="A16" s="86" t="s">
        <v>1754</v>
      </c>
      <c r="B16" s="86">
        <v>22</v>
      </c>
      <c r="C16" s="121">
        <v>0.0063194868174789726</v>
      </c>
      <c r="D16" s="86" t="s">
        <v>1814</v>
      </c>
      <c r="E16" s="86" t="b">
        <v>0</v>
      </c>
      <c r="F16" s="86" t="b">
        <v>0</v>
      </c>
      <c r="G16" s="86" t="b">
        <v>0</v>
      </c>
    </row>
    <row r="17" spans="1:7" ht="15">
      <c r="A17" s="86" t="s">
        <v>1755</v>
      </c>
      <c r="B17" s="86">
        <v>22</v>
      </c>
      <c r="C17" s="121">
        <v>0.0063194868174789726</v>
      </c>
      <c r="D17" s="86" t="s">
        <v>1814</v>
      </c>
      <c r="E17" s="86" t="b">
        <v>0</v>
      </c>
      <c r="F17" s="86" t="b">
        <v>0</v>
      </c>
      <c r="G17" s="86" t="b">
        <v>0</v>
      </c>
    </row>
    <row r="18" spans="1:7" ht="15">
      <c r="A18" s="86" t="s">
        <v>1528</v>
      </c>
      <c r="B18" s="86">
        <v>21</v>
      </c>
      <c r="C18" s="121">
        <v>0.006287668547240782</v>
      </c>
      <c r="D18" s="86" t="s">
        <v>1814</v>
      </c>
      <c r="E18" s="86" t="b">
        <v>0</v>
      </c>
      <c r="F18" s="86" t="b">
        <v>0</v>
      </c>
      <c r="G18" s="86" t="b">
        <v>0</v>
      </c>
    </row>
    <row r="19" spans="1:7" ht="15">
      <c r="A19" s="86" t="s">
        <v>1529</v>
      </c>
      <c r="B19" s="86">
        <v>21</v>
      </c>
      <c r="C19" s="121">
        <v>0.006287668547240782</v>
      </c>
      <c r="D19" s="86" t="s">
        <v>1814</v>
      </c>
      <c r="E19" s="86" t="b">
        <v>0</v>
      </c>
      <c r="F19" s="86" t="b">
        <v>0</v>
      </c>
      <c r="G19" s="86" t="b">
        <v>0</v>
      </c>
    </row>
    <row r="20" spans="1:7" ht="15">
      <c r="A20" s="86" t="s">
        <v>1530</v>
      </c>
      <c r="B20" s="86">
        <v>21</v>
      </c>
      <c r="C20" s="121">
        <v>0.006287668547240782</v>
      </c>
      <c r="D20" s="86" t="s">
        <v>1814</v>
      </c>
      <c r="E20" s="86" t="b">
        <v>0</v>
      </c>
      <c r="F20" s="86" t="b">
        <v>1</v>
      </c>
      <c r="G20" s="86" t="b">
        <v>0</v>
      </c>
    </row>
    <row r="21" spans="1:7" ht="15">
      <c r="A21" s="86" t="s">
        <v>1531</v>
      </c>
      <c r="B21" s="86">
        <v>21</v>
      </c>
      <c r="C21" s="121">
        <v>0.006287668547240782</v>
      </c>
      <c r="D21" s="86" t="s">
        <v>1814</v>
      </c>
      <c r="E21" s="86" t="b">
        <v>0</v>
      </c>
      <c r="F21" s="86" t="b">
        <v>0</v>
      </c>
      <c r="G21" s="86" t="b">
        <v>0</v>
      </c>
    </row>
    <row r="22" spans="1:7" ht="15">
      <c r="A22" s="86" t="s">
        <v>1532</v>
      </c>
      <c r="B22" s="86">
        <v>21</v>
      </c>
      <c r="C22" s="121">
        <v>0.006287668547240782</v>
      </c>
      <c r="D22" s="86" t="s">
        <v>1814</v>
      </c>
      <c r="E22" s="86" t="b">
        <v>0</v>
      </c>
      <c r="F22" s="86" t="b">
        <v>0</v>
      </c>
      <c r="G22" s="86" t="b">
        <v>0</v>
      </c>
    </row>
    <row r="23" spans="1:7" ht="15">
      <c r="A23" s="86" t="s">
        <v>1533</v>
      </c>
      <c r="B23" s="86">
        <v>21</v>
      </c>
      <c r="C23" s="121">
        <v>0.006287668547240782</v>
      </c>
      <c r="D23" s="86" t="s">
        <v>1814</v>
      </c>
      <c r="E23" s="86" t="b">
        <v>0</v>
      </c>
      <c r="F23" s="86" t="b">
        <v>0</v>
      </c>
      <c r="G23" s="86" t="b">
        <v>0</v>
      </c>
    </row>
    <row r="24" spans="1:7" ht="15">
      <c r="A24" s="86" t="s">
        <v>1534</v>
      </c>
      <c r="B24" s="86">
        <v>21</v>
      </c>
      <c r="C24" s="121">
        <v>0.006287668547240782</v>
      </c>
      <c r="D24" s="86" t="s">
        <v>1814</v>
      </c>
      <c r="E24" s="86" t="b">
        <v>0</v>
      </c>
      <c r="F24" s="86" t="b">
        <v>0</v>
      </c>
      <c r="G24" s="86" t="b">
        <v>0</v>
      </c>
    </row>
    <row r="25" spans="1:7" ht="15">
      <c r="A25" s="86" t="s">
        <v>1535</v>
      </c>
      <c r="B25" s="86">
        <v>21</v>
      </c>
      <c r="C25" s="121">
        <v>0.006287668547240782</v>
      </c>
      <c r="D25" s="86" t="s">
        <v>1814</v>
      </c>
      <c r="E25" s="86" t="b">
        <v>0</v>
      </c>
      <c r="F25" s="86" t="b">
        <v>0</v>
      </c>
      <c r="G25" s="86" t="b">
        <v>0</v>
      </c>
    </row>
    <row r="26" spans="1:7" ht="15">
      <c r="A26" s="86" t="s">
        <v>1756</v>
      </c>
      <c r="B26" s="86">
        <v>21</v>
      </c>
      <c r="C26" s="121">
        <v>0.006287668547240782</v>
      </c>
      <c r="D26" s="86" t="s">
        <v>1814</v>
      </c>
      <c r="E26" s="86" t="b">
        <v>0</v>
      </c>
      <c r="F26" s="86" t="b">
        <v>0</v>
      </c>
      <c r="G26" s="86" t="b">
        <v>0</v>
      </c>
    </row>
    <row r="27" spans="1:7" ht="15">
      <c r="A27" s="86" t="s">
        <v>1757</v>
      </c>
      <c r="B27" s="86">
        <v>21</v>
      </c>
      <c r="C27" s="121">
        <v>0.006287668547240782</v>
      </c>
      <c r="D27" s="86" t="s">
        <v>1814</v>
      </c>
      <c r="E27" s="86" t="b">
        <v>0</v>
      </c>
      <c r="F27" s="86" t="b">
        <v>0</v>
      </c>
      <c r="G27" s="86" t="b">
        <v>0</v>
      </c>
    </row>
    <row r="28" spans="1:7" ht="15">
      <c r="A28" s="86" t="s">
        <v>1758</v>
      </c>
      <c r="B28" s="86">
        <v>21</v>
      </c>
      <c r="C28" s="121">
        <v>0.006287668547240782</v>
      </c>
      <c r="D28" s="86" t="s">
        <v>1814</v>
      </c>
      <c r="E28" s="86" t="b">
        <v>0</v>
      </c>
      <c r="F28" s="86" t="b">
        <v>0</v>
      </c>
      <c r="G28" s="86" t="b">
        <v>0</v>
      </c>
    </row>
    <row r="29" spans="1:7" ht="15">
      <c r="A29" s="86" t="s">
        <v>1759</v>
      </c>
      <c r="B29" s="86">
        <v>21</v>
      </c>
      <c r="C29" s="121">
        <v>0.006287668547240782</v>
      </c>
      <c r="D29" s="86" t="s">
        <v>1814</v>
      </c>
      <c r="E29" s="86" t="b">
        <v>0</v>
      </c>
      <c r="F29" s="86" t="b">
        <v>0</v>
      </c>
      <c r="G29" s="86" t="b">
        <v>0</v>
      </c>
    </row>
    <row r="30" spans="1:7" ht="15">
      <c r="A30" s="86" t="s">
        <v>1760</v>
      </c>
      <c r="B30" s="86">
        <v>21</v>
      </c>
      <c r="C30" s="121">
        <v>0.006287668547240782</v>
      </c>
      <c r="D30" s="86" t="s">
        <v>1814</v>
      </c>
      <c r="E30" s="86" t="b">
        <v>0</v>
      </c>
      <c r="F30" s="86" t="b">
        <v>0</v>
      </c>
      <c r="G30" s="86" t="b">
        <v>0</v>
      </c>
    </row>
    <row r="31" spans="1:7" ht="15">
      <c r="A31" s="86" t="s">
        <v>1761</v>
      </c>
      <c r="B31" s="86">
        <v>21</v>
      </c>
      <c r="C31" s="121">
        <v>0.006287668547240782</v>
      </c>
      <c r="D31" s="86" t="s">
        <v>1814</v>
      </c>
      <c r="E31" s="86" t="b">
        <v>0</v>
      </c>
      <c r="F31" s="86" t="b">
        <v>0</v>
      </c>
      <c r="G31" s="86" t="b">
        <v>0</v>
      </c>
    </row>
    <row r="32" spans="1:7" ht="15">
      <c r="A32" s="86" t="s">
        <v>1762</v>
      </c>
      <c r="B32" s="86">
        <v>21</v>
      </c>
      <c r="C32" s="121">
        <v>0.006287668547240782</v>
      </c>
      <c r="D32" s="86" t="s">
        <v>1814</v>
      </c>
      <c r="E32" s="86" t="b">
        <v>0</v>
      </c>
      <c r="F32" s="86" t="b">
        <v>0</v>
      </c>
      <c r="G32" s="86" t="b">
        <v>0</v>
      </c>
    </row>
    <row r="33" spans="1:7" ht="15">
      <c r="A33" s="86" t="s">
        <v>1763</v>
      </c>
      <c r="B33" s="86">
        <v>21</v>
      </c>
      <c r="C33" s="121">
        <v>0.006287668547240782</v>
      </c>
      <c r="D33" s="86" t="s">
        <v>1814</v>
      </c>
      <c r="E33" s="86" t="b">
        <v>0</v>
      </c>
      <c r="F33" s="86" t="b">
        <v>0</v>
      </c>
      <c r="G33" s="86" t="b">
        <v>0</v>
      </c>
    </row>
    <row r="34" spans="1:7" ht="15">
      <c r="A34" s="86" t="s">
        <v>1764</v>
      </c>
      <c r="B34" s="86">
        <v>16</v>
      </c>
      <c r="C34" s="121">
        <v>0.005928225915818845</v>
      </c>
      <c r="D34" s="86" t="s">
        <v>1814</v>
      </c>
      <c r="E34" s="86" t="b">
        <v>0</v>
      </c>
      <c r="F34" s="86" t="b">
        <v>0</v>
      </c>
      <c r="G34" s="86" t="b">
        <v>0</v>
      </c>
    </row>
    <row r="35" spans="1:7" ht="15">
      <c r="A35" s="86" t="s">
        <v>1765</v>
      </c>
      <c r="B35" s="86">
        <v>16</v>
      </c>
      <c r="C35" s="121">
        <v>0.005928225915818845</v>
      </c>
      <c r="D35" s="86" t="s">
        <v>1814</v>
      </c>
      <c r="E35" s="86" t="b">
        <v>0</v>
      </c>
      <c r="F35" s="86" t="b">
        <v>0</v>
      </c>
      <c r="G35" s="86" t="b">
        <v>0</v>
      </c>
    </row>
    <row r="36" spans="1:7" ht="15">
      <c r="A36" s="86" t="s">
        <v>1537</v>
      </c>
      <c r="B36" s="86">
        <v>15</v>
      </c>
      <c r="C36" s="121">
        <v>0.005810830913481524</v>
      </c>
      <c r="D36" s="86" t="s">
        <v>1814</v>
      </c>
      <c r="E36" s="86" t="b">
        <v>0</v>
      </c>
      <c r="F36" s="86" t="b">
        <v>0</v>
      </c>
      <c r="G36" s="86" t="b">
        <v>0</v>
      </c>
    </row>
    <row r="37" spans="1:7" ht="15">
      <c r="A37" s="86" t="s">
        <v>1538</v>
      </c>
      <c r="B37" s="86">
        <v>15</v>
      </c>
      <c r="C37" s="121">
        <v>0.005810830913481524</v>
      </c>
      <c r="D37" s="86" t="s">
        <v>1814</v>
      </c>
      <c r="E37" s="86" t="b">
        <v>0</v>
      </c>
      <c r="F37" s="86" t="b">
        <v>0</v>
      </c>
      <c r="G37" s="86" t="b">
        <v>0</v>
      </c>
    </row>
    <row r="38" spans="1:7" ht="15">
      <c r="A38" s="86" t="s">
        <v>1539</v>
      </c>
      <c r="B38" s="86">
        <v>15</v>
      </c>
      <c r="C38" s="121">
        <v>0.005810830913481524</v>
      </c>
      <c r="D38" s="86" t="s">
        <v>1814</v>
      </c>
      <c r="E38" s="86" t="b">
        <v>0</v>
      </c>
      <c r="F38" s="86" t="b">
        <v>0</v>
      </c>
      <c r="G38" s="86" t="b">
        <v>0</v>
      </c>
    </row>
    <row r="39" spans="1:7" ht="15">
      <c r="A39" s="86" t="s">
        <v>1540</v>
      </c>
      <c r="B39" s="86">
        <v>15</v>
      </c>
      <c r="C39" s="121">
        <v>0.005810830913481524</v>
      </c>
      <c r="D39" s="86" t="s">
        <v>1814</v>
      </c>
      <c r="E39" s="86" t="b">
        <v>0</v>
      </c>
      <c r="F39" s="86" t="b">
        <v>0</v>
      </c>
      <c r="G39" s="86" t="b">
        <v>0</v>
      </c>
    </row>
    <row r="40" spans="1:7" ht="15">
      <c r="A40" s="86" t="s">
        <v>1541</v>
      </c>
      <c r="B40" s="86">
        <v>15</v>
      </c>
      <c r="C40" s="121">
        <v>0.005810830913481524</v>
      </c>
      <c r="D40" s="86" t="s">
        <v>1814</v>
      </c>
      <c r="E40" s="86" t="b">
        <v>0</v>
      </c>
      <c r="F40" s="86" t="b">
        <v>0</v>
      </c>
      <c r="G40" s="86" t="b">
        <v>0</v>
      </c>
    </row>
    <row r="41" spans="1:7" ht="15">
      <c r="A41" s="86" t="s">
        <v>1542</v>
      </c>
      <c r="B41" s="86">
        <v>15</v>
      </c>
      <c r="C41" s="121">
        <v>0.005810830913481524</v>
      </c>
      <c r="D41" s="86" t="s">
        <v>1814</v>
      </c>
      <c r="E41" s="86" t="b">
        <v>0</v>
      </c>
      <c r="F41" s="86" t="b">
        <v>0</v>
      </c>
      <c r="G41" s="86" t="b">
        <v>0</v>
      </c>
    </row>
    <row r="42" spans="1:7" ht="15">
      <c r="A42" s="86" t="s">
        <v>1543</v>
      </c>
      <c r="B42" s="86">
        <v>15</v>
      </c>
      <c r="C42" s="121">
        <v>0.005810830913481524</v>
      </c>
      <c r="D42" s="86" t="s">
        <v>1814</v>
      </c>
      <c r="E42" s="86" t="b">
        <v>0</v>
      </c>
      <c r="F42" s="86" t="b">
        <v>0</v>
      </c>
      <c r="G42" s="86" t="b">
        <v>0</v>
      </c>
    </row>
    <row r="43" spans="1:7" ht="15">
      <c r="A43" s="86" t="s">
        <v>1766</v>
      </c>
      <c r="B43" s="86">
        <v>15</v>
      </c>
      <c r="C43" s="121">
        <v>0.005810830913481524</v>
      </c>
      <c r="D43" s="86" t="s">
        <v>1814</v>
      </c>
      <c r="E43" s="86" t="b">
        <v>0</v>
      </c>
      <c r="F43" s="86" t="b">
        <v>0</v>
      </c>
      <c r="G43" s="86" t="b">
        <v>0</v>
      </c>
    </row>
    <row r="44" spans="1:7" ht="15">
      <c r="A44" s="86" t="s">
        <v>1767</v>
      </c>
      <c r="B44" s="86">
        <v>15</v>
      </c>
      <c r="C44" s="121">
        <v>0.005810830913481524</v>
      </c>
      <c r="D44" s="86" t="s">
        <v>1814</v>
      </c>
      <c r="E44" s="86" t="b">
        <v>0</v>
      </c>
      <c r="F44" s="86" t="b">
        <v>0</v>
      </c>
      <c r="G44" s="86" t="b">
        <v>0</v>
      </c>
    </row>
    <row r="45" spans="1:7" ht="15">
      <c r="A45" s="86" t="s">
        <v>1768</v>
      </c>
      <c r="B45" s="86">
        <v>15</v>
      </c>
      <c r="C45" s="121">
        <v>0.005810830913481524</v>
      </c>
      <c r="D45" s="86" t="s">
        <v>1814</v>
      </c>
      <c r="E45" s="86" t="b">
        <v>0</v>
      </c>
      <c r="F45" s="86" t="b">
        <v>0</v>
      </c>
      <c r="G45" s="86" t="b">
        <v>0</v>
      </c>
    </row>
    <row r="46" spans="1:7" ht="15">
      <c r="A46" s="86" t="s">
        <v>1769</v>
      </c>
      <c r="B46" s="86">
        <v>15</v>
      </c>
      <c r="C46" s="121">
        <v>0.005810830913481524</v>
      </c>
      <c r="D46" s="86" t="s">
        <v>1814</v>
      </c>
      <c r="E46" s="86" t="b">
        <v>0</v>
      </c>
      <c r="F46" s="86" t="b">
        <v>0</v>
      </c>
      <c r="G46" s="86" t="b">
        <v>0</v>
      </c>
    </row>
    <row r="47" spans="1:7" ht="15">
      <c r="A47" s="86" t="s">
        <v>1770</v>
      </c>
      <c r="B47" s="86">
        <v>15</v>
      </c>
      <c r="C47" s="121">
        <v>0.005810830913481524</v>
      </c>
      <c r="D47" s="86" t="s">
        <v>1814</v>
      </c>
      <c r="E47" s="86" t="b">
        <v>0</v>
      </c>
      <c r="F47" s="86" t="b">
        <v>0</v>
      </c>
      <c r="G47" s="86" t="b">
        <v>0</v>
      </c>
    </row>
    <row r="48" spans="1:7" ht="15">
      <c r="A48" s="86" t="s">
        <v>1771</v>
      </c>
      <c r="B48" s="86">
        <v>15</v>
      </c>
      <c r="C48" s="121">
        <v>0.005810830913481524</v>
      </c>
      <c r="D48" s="86" t="s">
        <v>1814</v>
      </c>
      <c r="E48" s="86" t="b">
        <v>0</v>
      </c>
      <c r="F48" s="86" t="b">
        <v>0</v>
      </c>
      <c r="G48" s="86" t="b">
        <v>0</v>
      </c>
    </row>
    <row r="49" spans="1:7" ht="15">
      <c r="A49" s="86" t="s">
        <v>1772</v>
      </c>
      <c r="B49" s="86">
        <v>15</v>
      </c>
      <c r="C49" s="121">
        <v>0.005810830913481524</v>
      </c>
      <c r="D49" s="86" t="s">
        <v>1814</v>
      </c>
      <c r="E49" s="86" t="b">
        <v>0</v>
      </c>
      <c r="F49" s="86" t="b">
        <v>0</v>
      </c>
      <c r="G49" s="86" t="b">
        <v>0</v>
      </c>
    </row>
    <row r="50" spans="1:7" ht="15">
      <c r="A50" s="86" t="s">
        <v>1773</v>
      </c>
      <c r="B50" s="86">
        <v>15</v>
      </c>
      <c r="C50" s="121">
        <v>0.005810830913481524</v>
      </c>
      <c r="D50" s="86" t="s">
        <v>1814</v>
      </c>
      <c r="E50" s="86" t="b">
        <v>0</v>
      </c>
      <c r="F50" s="86" t="b">
        <v>0</v>
      </c>
      <c r="G50" s="86" t="b">
        <v>0</v>
      </c>
    </row>
    <row r="51" spans="1:7" ht="15">
      <c r="A51" s="86" t="s">
        <v>1774</v>
      </c>
      <c r="B51" s="86">
        <v>15</v>
      </c>
      <c r="C51" s="121">
        <v>0.005810830913481524</v>
      </c>
      <c r="D51" s="86" t="s">
        <v>1814</v>
      </c>
      <c r="E51" s="86" t="b">
        <v>0</v>
      </c>
      <c r="F51" s="86" t="b">
        <v>0</v>
      </c>
      <c r="G51" s="86" t="b">
        <v>0</v>
      </c>
    </row>
    <row r="52" spans="1:7" ht="15">
      <c r="A52" s="86" t="s">
        <v>1775</v>
      </c>
      <c r="B52" s="86">
        <v>15</v>
      </c>
      <c r="C52" s="121">
        <v>0.005810830913481524</v>
      </c>
      <c r="D52" s="86" t="s">
        <v>1814</v>
      </c>
      <c r="E52" s="86" t="b">
        <v>0</v>
      </c>
      <c r="F52" s="86" t="b">
        <v>0</v>
      </c>
      <c r="G52" s="86" t="b">
        <v>0</v>
      </c>
    </row>
    <row r="53" spans="1:7" ht="15">
      <c r="A53" s="86" t="s">
        <v>1776</v>
      </c>
      <c r="B53" s="86">
        <v>15</v>
      </c>
      <c r="C53" s="121">
        <v>0.005810830913481524</v>
      </c>
      <c r="D53" s="86" t="s">
        <v>1814</v>
      </c>
      <c r="E53" s="86" t="b">
        <v>0</v>
      </c>
      <c r="F53" s="86" t="b">
        <v>0</v>
      </c>
      <c r="G53" s="86" t="b">
        <v>0</v>
      </c>
    </row>
    <row r="54" spans="1:7" ht="15">
      <c r="A54" s="86" t="s">
        <v>1777</v>
      </c>
      <c r="B54" s="86">
        <v>15</v>
      </c>
      <c r="C54" s="121">
        <v>0.005810830913481524</v>
      </c>
      <c r="D54" s="86" t="s">
        <v>1814</v>
      </c>
      <c r="E54" s="86" t="b">
        <v>0</v>
      </c>
      <c r="F54" s="86" t="b">
        <v>0</v>
      </c>
      <c r="G54" s="86" t="b">
        <v>0</v>
      </c>
    </row>
    <row r="55" spans="1:7" ht="15">
      <c r="A55" s="86" t="s">
        <v>1778</v>
      </c>
      <c r="B55" s="86">
        <v>15</v>
      </c>
      <c r="C55" s="121">
        <v>0.005810830913481524</v>
      </c>
      <c r="D55" s="86" t="s">
        <v>1814</v>
      </c>
      <c r="E55" s="86" t="b">
        <v>0</v>
      </c>
      <c r="F55" s="86" t="b">
        <v>0</v>
      </c>
      <c r="G55" s="86" t="b">
        <v>0</v>
      </c>
    </row>
    <row r="56" spans="1:7" ht="15">
      <c r="A56" s="86" t="s">
        <v>1779</v>
      </c>
      <c r="B56" s="86">
        <v>15</v>
      </c>
      <c r="C56" s="121">
        <v>0.005810830913481524</v>
      </c>
      <c r="D56" s="86" t="s">
        <v>1814</v>
      </c>
      <c r="E56" s="86" t="b">
        <v>0</v>
      </c>
      <c r="F56" s="86" t="b">
        <v>0</v>
      </c>
      <c r="G56" s="86" t="b">
        <v>0</v>
      </c>
    </row>
    <row r="57" spans="1:7" ht="15">
      <c r="A57" s="86" t="s">
        <v>1780</v>
      </c>
      <c r="B57" s="86">
        <v>15</v>
      </c>
      <c r="C57" s="121">
        <v>0.005810830913481524</v>
      </c>
      <c r="D57" s="86" t="s">
        <v>1814</v>
      </c>
      <c r="E57" s="86" t="b">
        <v>0</v>
      </c>
      <c r="F57" s="86" t="b">
        <v>0</v>
      </c>
      <c r="G57" s="86" t="b">
        <v>0</v>
      </c>
    </row>
    <row r="58" spans="1:7" ht="15">
      <c r="A58" s="86" t="s">
        <v>1781</v>
      </c>
      <c r="B58" s="86">
        <v>5</v>
      </c>
      <c r="C58" s="121">
        <v>0.0033731906417996684</v>
      </c>
      <c r="D58" s="86" t="s">
        <v>1814</v>
      </c>
      <c r="E58" s="86" t="b">
        <v>0</v>
      </c>
      <c r="F58" s="86" t="b">
        <v>0</v>
      </c>
      <c r="G58" s="86" t="b">
        <v>0</v>
      </c>
    </row>
    <row r="59" spans="1:7" ht="15">
      <c r="A59" s="86" t="s">
        <v>1782</v>
      </c>
      <c r="B59" s="86">
        <v>4</v>
      </c>
      <c r="C59" s="121">
        <v>0.0029319300282092866</v>
      </c>
      <c r="D59" s="86" t="s">
        <v>1814</v>
      </c>
      <c r="E59" s="86" t="b">
        <v>0</v>
      </c>
      <c r="F59" s="86" t="b">
        <v>0</v>
      </c>
      <c r="G59" s="86" t="b">
        <v>0</v>
      </c>
    </row>
    <row r="60" spans="1:7" ht="15">
      <c r="A60" s="86" t="s">
        <v>1783</v>
      </c>
      <c r="B60" s="86">
        <v>4</v>
      </c>
      <c r="C60" s="121">
        <v>0.003232805974285867</v>
      </c>
      <c r="D60" s="86" t="s">
        <v>1814</v>
      </c>
      <c r="E60" s="86" t="b">
        <v>0</v>
      </c>
      <c r="F60" s="86" t="b">
        <v>0</v>
      </c>
      <c r="G60" s="86" t="b">
        <v>0</v>
      </c>
    </row>
    <row r="61" spans="1:7" ht="15">
      <c r="A61" s="86" t="s">
        <v>1784</v>
      </c>
      <c r="B61" s="86">
        <v>4</v>
      </c>
      <c r="C61" s="121">
        <v>0.0029319300282092866</v>
      </c>
      <c r="D61" s="86" t="s">
        <v>1814</v>
      </c>
      <c r="E61" s="86" t="b">
        <v>0</v>
      </c>
      <c r="F61" s="86" t="b">
        <v>0</v>
      </c>
      <c r="G61" s="86" t="b">
        <v>0</v>
      </c>
    </row>
    <row r="62" spans="1:7" ht="15">
      <c r="A62" s="86" t="s">
        <v>1785</v>
      </c>
      <c r="B62" s="86">
        <v>4</v>
      </c>
      <c r="C62" s="121">
        <v>0.0029319300282092866</v>
      </c>
      <c r="D62" s="86" t="s">
        <v>1814</v>
      </c>
      <c r="E62" s="86" t="b">
        <v>0</v>
      </c>
      <c r="F62" s="86" t="b">
        <v>0</v>
      </c>
      <c r="G62" s="86" t="b">
        <v>0</v>
      </c>
    </row>
    <row r="63" spans="1:7" ht="15">
      <c r="A63" s="86" t="s">
        <v>1552</v>
      </c>
      <c r="B63" s="86">
        <v>3</v>
      </c>
      <c r="C63" s="121">
        <v>0.0024246044807144</v>
      </c>
      <c r="D63" s="86" t="s">
        <v>1814</v>
      </c>
      <c r="E63" s="86" t="b">
        <v>0</v>
      </c>
      <c r="F63" s="86" t="b">
        <v>0</v>
      </c>
      <c r="G63" s="86" t="b">
        <v>0</v>
      </c>
    </row>
    <row r="64" spans="1:7" ht="15">
      <c r="A64" s="86" t="s">
        <v>1546</v>
      </c>
      <c r="B64" s="86">
        <v>3</v>
      </c>
      <c r="C64" s="121">
        <v>0.0027426501021274308</v>
      </c>
      <c r="D64" s="86" t="s">
        <v>1814</v>
      </c>
      <c r="E64" s="86" t="b">
        <v>0</v>
      </c>
      <c r="F64" s="86" t="b">
        <v>1</v>
      </c>
      <c r="G64" s="86" t="b">
        <v>1</v>
      </c>
    </row>
    <row r="65" spans="1:7" ht="15">
      <c r="A65" s="86" t="s">
        <v>1547</v>
      </c>
      <c r="B65" s="86">
        <v>3</v>
      </c>
      <c r="C65" s="121">
        <v>0.0024246044807144</v>
      </c>
      <c r="D65" s="86" t="s">
        <v>1814</v>
      </c>
      <c r="E65" s="86" t="b">
        <v>1</v>
      </c>
      <c r="F65" s="86" t="b">
        <v>0</v>
      </c>
      <c r="G65" s="86" t="b">
        <v>0</v>
      </c>
    </row>
    <row r="66" spans="1:7" ht="15">
      <c r="A66" s="86" t="s">
        <v>1786</v>
      </c>
      <c r="B66" s="86">
        <v>3</v>
      </c>
      <c r="C66" s="121">
        <v>0.0024246044807144</v>
      </c>
      <c r="D66" s="86" t="s">
        <v>1814</v>
      </c>
      <c r="E66" s="86" t="b">
        <v>0</v>
      </c>
      <c r="F66" s="86" t="b">
        <v>0</v>
      </c>
      <c r="G66" s="86" t="b">
        <v>0</v>
      </c>
    </row>
    <row r="67" spans="1:7" ht="15">
      <c r="A67" s="86" t="s">
        <v>1561</v>
      </c>
      <c r="B67" s="86">
        <v>3</v>
      </c>
      <c r="C67" s="121">
        <v>0.0027426501021274308</v>
      </c>
      <c r="D67" s="86" t="s">
        <v>1814</v>
      </c>
      <c r="E67" s="86" t="b">
        <v>0</v>
      </c>
      <c r="F67" s="86" t="b">
        <v>0</v>
      </c>
      <c r="G67" s="86" t="b">
        <v>0</v>
      </c>
    </row>
    <row r="68" spans="1:7" ht="15">
      <c r="A68" s="86" t="s">
        <v>1787</v>
      </c>
      <c r="B68" s="86">
        <v>3</v>
      </c>
      <c r="C68" s="121">
        <v>0.0024246044807144</v>
      </c>
      <c r="D68" s="86" t="s">
        <v>1814</v>
      </c>
      <c r="E68" s="86" t="b">
        <v>0</v>
      </c>
      <c r="F68" s="86" t="b">
        <v>1</v>
      </c>
      <c r="G68" s="86" t="b">
        <v>0</v>
      </c>
    </row>
    <row r="69" spans="1:7" ht="15">
      <c r="A69" s="86" t="s">
        <v>1548</v>
      </c>
      <c r="B69" s="86">
        <v>3</v>
      </c>
      <c r="C69" s="121">
        <v>0.0024246044807144</v>
      </c>
      <c r="D69" s="86" t="s">
        <v>1814</v>
      </c>
      <c r="E69" s="86" t="b">
        <v>0</v>
      </c>
      <c r="F69" s="86" t="b">
        <v>0</v>
      </c>
      <c r="G69" s="86" t="b">
        <v>0</v>
      </c>
    </row>
    <row r="70" spans="1:7" ht="15">
      <c r="A70" s="86" t="s">
        <v>307</v>
      </c>
      <c r="B70" s="86">
        <v>2</v>
      </c>
      <c r="C70" s="121">
        <v>0.0018284334014182873</v>
      </c>
      <c r="D70" s="86" t="s">
        <v>1814</v>
      </c>
      <c r="E70" s="86" t="b">
        <v>0</v>
      </c>
      <c r="F70" s="86" t="b">
        <v>0</v>
      </c>
      <c r="G70" s="86" t="b">
        <v>0</v>
      </c>
    </row>
    <row r="71" spans="1:7" ht="15">
      <c r="A71" s="86" t="s">
        <v>1788</v>
      </c>
      <c r="B71" s="86">
        <v>2</v>
      </c>
      <c r="C71" s="121">
        <v>0.0018284334014182873</v>
      </c>
      <c r="D71" s="86" t="s">
        <v>1814</v>
      </c>
      <c r="E71" s="86" t="b">
        <v>0</v>
      </c>
      <c r="F71" s="86" t="b">
        <v>0</v>
      </c>
      <c r="G71" s="86" t="b">
        <v>0</v>
      </c>
    </row>
    <row r="72" spans="1:7" ht="15">
      <c r="A72" s="86" t="s">
        <v>1789</v>
      </c>
      <c r="B72" s="86">
        <v>2</v>
      </c>
      <c r="C72" s="121">
        <v>0.0018284334014182873</v>
      </c>
      <c r="D72" s="86" t="s">
        <v>1814</v>
      </c>
      <c r="E72" s="86" t="b">
        <v>0</v>
      </c>
      <c r="F72" s="86" t="b">
        <v>0</v>
      </c>
      <c r="G72" s="86" t="b">
        <v>0</v>
      </c>
    </row>
    <row r="73" spans="1:7" ht="15">
      <c r="A73" s="86" t="s">
        <v>1790</v>
      </c>
      <c r="B73" s="86">
        <v>2</v>
      </c>
      <c r="C73" s="121">
        <v>0.0018284334014182873</v>
      </c>
      <c r="D73" s="86" t="s">
        <v>1814</v>
      </c>
      <c r="E73" s="86" t="b">
        <v>0</v>
      </c>
      <c r="F73" s="86" t="b">
        <v>0</v>
      </c>
      <c r="G73" s="86" t="b">
        <v>0</v>
      </c>
    </row>
    <row r="74" spans="1:7" ht="15">
      <c r="A74" s="86" t="s">
        <v>1564</v>
      </c>
      <c r="B74" s="86">
        <v>2</v>
      </c>
      <c r="C74" s="121">
        <v>0.002190901788731931</v>
      </c>
      <c r="D74" s="86" t="s">
        <v>1814</v>
      </c>
      <c r="E74" s="86" t="b">
        <v>0</v>
      </c>
      <c r="F74" s="86" t="b">
        <v>0</v>
      </c>
      <c r="G74" s="86" t="b">
        <v>0</v>
      </c>
    </row>
    <row r="75" spans="1:7" ht="15">
      <c r="A75" s="86" t="s">
        <v>1791</v>
      </c>
      <c r="B75" s="86">
        <v>2</v>
      </c>
      <c r="C75" s="121">
        <v>0.0018284334014182873</v>
      </c>
      <c r="D75" s="86" t="s">
        <v>1814</v>
      </c>
      <c r="E75" s="86" t="b">
        <v>0</v>
      </c>
      <c r="F75" s="86" t="b">
        <v>0</v>
      </c>
      <c r="G75" s="86" t="b">
        <v>0</v>
      </c>
    </row>
    <row r="76" spans="1:7" ht="15">
      <c r="A76" s="86" t="s">
        <v>1565</v>
      </c>
      <c r="B76" s="86">
        <v>2</v>
      </c>
      <c r="C76" s="121">
        <v>0.002190901788731931</v>
      </c>
      <c r="D76" s="86" t="s">
        <v>1814</v>
      </c>
      <c r="E76" s="86" t="b">
        <v>0</v>
      </c>
      <c r="F76" s="86" t="b">
        <v>0</v>
      </c>
      <c r="G76" s="86" t="b">
        <v>0</v>
      </c>
    </row>
    <row r="77" spans="1:7" ht="15">
      <c r="A77" s="86" t="s">
        <v>1792</v>
      </c>
      <c r="B77" s="86">
        <v>2</v>
      </c>
      <c r="C77" s="121">
        <v>0.0018284334014182873</v>
      </c>
      <c r="D77" s="86" t="s">
        <v>1814</v>
      </c>
      <c r="E77" s="86" t="b">
        <v>0</v>
      </c>
      <c r="F77" s="86" t="b">
        <v>0</v>
      </c>
      <c r="G77" s="86" t="b">
        <v>0</v>
      </c>
    </row>
    <row r="78" spans="1:7" ht="15">
      <c r="A78" s="86" t="s">
        <v>1793</v>
      </c>
      <c r="B78" s="86">
        <v>2</v>
      </c>
      <c r="C78" s="121">
        <v>0.0018284334014182873</v>
      </c>
      <c r="D78" s="86" t="s">
        <v>1814</v>
      </c>
      <c r="E78" s="86" t="b">
        <v>0</v>
      </c>
      <c r="F78" s="86" t="b">
        <v>0</v>
      </c>
      <c r="G78" s="86" t="b">
        <v>0</v>
      </c>
    </row>
    <row r="79" spans="1:7" ht="15">
      <c r="A79" s="86" t="s">
        <v>1794</v>
      </c>
      <c r="B79" s="86">
        <v>2</v>
      </c>
      <c r="C79" s="121">
        <v>0.0018284334014182873</v>
      </c>
      <c r="D79" s="86" t="s">
        <v>1814</v>
      </c>
      <c r="E79" s="86" t="b">
        <v>0</v>
      </c>
      <c r="F79" s="86" t="b">
        <v>0</v>
      </c>
      <c r="G79" s="86" t="b">
        <v>0</v>
      </c>
    </row>
    <row r="80" spans="1:7" ht="15">
      <c r="A80" s="86" t="s">
        <v>1795</v>
      </c>
      <c r="B80" s="86">
        <v>2</v>
      </c>
      <c r="C80" s="121">
        <v>0.0018284334014182873</v>
      </c>
      <c r="D80" s="86" t="s">
        <v>1814</v>
      </c>
      <c r="E80" s="86" t="b">
        <v>0</v>
      </c>
      <c r="F80" s="86" t="b">
        <v>0</v>
      </c>
      <c r="G80" s="86" t="b">
        <v>0</v>
      </c>
    </row>
    <row r="81" spans="1:7" ht="15">
      <c r="A81" s="86" t="s">
        <v>1796</v>
      </c>
      <c r="B81" s="86">
        <v>2</v>
      </c>
      <c r="C81" s="121">
        <v>0.0018284334014182873</v>
      </c>
      <c r="D81" s="86" t="s">
        <v>1814</v>
      </c>
      <c r="E81" s="86" t="b">
        <v>0</v>
      </c>
      <c r="F81" s="86" t="b">
        <v>0</v>
      </c>
      <c r="G81" s="86" t="b">
        <v>0</v>
      </c>
    </row>
    <row r="82" spans="1:7" ht="15">
      <c r="A82" s="86" t="s">
        <v>1797</v>
      </c>
      <c r="B82" s="86">
        <v>2</v>
      </c>
      <c r="C82" s="121">
        <v>0.0018284334014182873</v>
      </c>
      <c r="D82" s="86" t="s">
        <v>1814</v>
      </c>
      <c r="E82" s="86" t="b">
        <v>0</v>
      </c>
      <c r="F82" s="86" t="b">
        <v>0</v>
      </c>
      <c r="G82" s="86" t="b">
        <v>0</v>
      </c>
    </row>
    <row r="83" spans="1:7" ht="15">
      <c r="A83" s="86" t="s">
        <v>1798</v>
      </c>
      <c r="B83" s="86">
        <v>2</v>
      </c>
      <c r="C83" s="121">
        <v>0.0018284334014182873</v>
      </c>
      <c r="D83" s="86" t="s">
        <v>1814</v>
      </c>
      <c r="E83" s="86" t="b">
        <v>0</v>
      </c>
      <c r="F83" s="86" t="b">
        <v>0</v>
      </c>
      <c r="G83" s="86" t="b">
        <v>0</v>
      </c>
    </row>
    <row r="84" spans="1:7" ht="15">
      <c r="A84" s="86" t="s">
        <v>1799</v>
      </c>
      <c r="B84" s="86">
        <v>2</v>
      </c>
      <c r="C84" s="121">
        <v>0.0018284334014182873</v>
      </c>
      <c r="D84" s="86" t="s">
        <v>1814</v>
      </c>
      <c r="E84" s="86" t="b">
        <v>0</v>
      </c>
      <c r="F84" s="86" t="b">
        <v>0</v>
      </c>
      <c r="G84" s="86" t="b">
        <v>0</v>
      </c>
    </row>
    <row r="85" spans="1:7" ht="15">
      <c r="A85" s="86" t="s">
        <v>1800</v>
      </c>
      <c r="B85" s="86">
        <v>2</v>
      </c>
      <c r="C85" s="121">
        <v>0.0018284334014182873</v>
      </c>
      <c r="D85" s="86" t="s">
        <v>1814</v>
      </c>
      <c r="E85" s="86" t="b">
        <v>0</v>
      </c>
      <c r="F85" s="86" t="b">
        <v>0</v>
      </c>
      <c r="G85" s="86" t="b">
        <v>0</v>
      </c>
    </row>
    <row r="86" spans="1:7" ht="15">
      <c r="A86" s="86" t="s">
        <v>303</v>
      </c>
      <c r="B86" s="86">
        <v>2</v>
      </c>
      <c r="C86" s="121">
        <v>0.0018284334014182873</v>
      </c>
      <c r="D86" s="86" t="s">
        <v>1814</v>
      </c>
      <c r="E86" s="86" t="b">
        <v>0</v>
      </c>
      <c r="F86" s="86" t="b">
        <v>0</v>
      </c>
      <c r="G86" s="86" t="b">
        <v>0</v>
      </c>
    </row>
    <row r="87" spans="1:7" ht="15">
      <c r="A87" s="86" t="s">
        <v>1801</v>
      </c>
      <c r="B87" s="86">
        <v>2</v>
      </c>
      <c r="C87" s="121">
        <v>0.0018284334014182873</v>
      </c>
      <c r="D87" s="86" t="s">
        <v>1814</v>
      </c>
      <c r="E87" s="86" t="b">
        <v>0</v>
      </c>
      <c r="F87" s="86" t="b">
        <v>0</v>
      </c>
      <c r="G87" s="86" t="b">
        <v>0</v>
      </c>
    </row>
    <row r="88" spans="1:7" ht="15">
      <c r="A88" s="86" t="s">
        <v>1802</v>
      </c>
      <c r="B88" s="86">
        <v>2</v>
      </c>
      <c r="C88" s="121">
        <v>0.0018284334014182873</v>
      </c>
      <c r="D88" s="86" t="s">
        <v>1814</v>
      </c>
      <c r="E88" s="86" t="b">
        <v>0</v>
      </c>
      <c r="F88" s="86" t="b">
        <v>0</v>
      </c>
      <c r="G88" s="86" t="b">
        <v>0</v>
      </c>
    </row>
    <row r="89" spans="1:7" ht="15">
      <c r="A89" s="86" t="s">
        <v>1803</v>
      </c>
      <c r="B89" s="86">
        <v>2</v>
      </c>
      <c r="C89" s="121">
        <v>0.002190901788731931</v>
      </c>
      <c r="D89" s="86" t="s">
        <v>1814</v>
      </c>
      <c r="E89" s="86" t="b">
        <v>0</v>
      </c>
      <c r="F89" s="86" t="b">
        <v>0</v>
      </c>
      <c r="G89" s="86" t="b">
        <v>0</v>
      </c>
    </row>
    <row r="90" spans="1:7" ht="15">
      <c r="A90" s="86" t="s">
        <v>1804</v>
      </c>
      <c r="B90" s="86">
        <v>2</v>
      </c>
      <c r="C90" s="121">
        <v>0.0018284334014182873</v>
      </c>
      <c r="D90" s="86" t="s">
        <v>1814</v>
      </c>
      <c r="E90" s="86" t="b">
        <v>0</v>
      </c>
      <c r="F90" s="86" t="b">
        <v>0</v>
      </c>
      <c r="G90" s="86" t="b">
        <v>0</v>
      </c>
    </row>
    <row r="91" spans="1:7" ht="15">
      <c r="A91" s="86" t="s">
        <v>1805</v>
      </c>
      <c r="B91" s="86">
        <v>2</v>
      </c>
      <c r="C91" s="121">
        <v>0.0018284334014182873</v>
      </c>
      <c r="D91" s="86" t="s">
        <v>1814</v>
      </c>
      <c r="E91" s="86" t="b">
        <v>1</v>
      </c>
      <c r="F91" s="86" t="b">
        <v>0</v>
      </c>
      <c r="G91" s="86" t="b">
        <v>0</v>
      </c>
    </row>
    <row r="92" spans="1:7" ht="15">
      <c r="A92" s="86" t="s">
        <v>1806</v>
      </c>
      <c r="B92" s="86">
        <v>2</v>
      </c>
      <c r="C92" s="121">
        <v>0.0018284334014182873</v>
      </c>
      <c r="D92" s="86" t="s">
        <v>1814</v>
      </c>
      <c r="E92" s="86" t="b">
        <v>0</v>
      </c>
      <c r="F92" s="86" t="b">
        <v>0</v>
      </c>
      <c r="G92" s="86" t="b">
        <v>0</v>
      </c>
    </row>
    <row r="93" spans="1:7" ht="15">
      <c r="A93" s="86" t="s">
        <v>306</v>
      </c>
      <c r="B93" s="86">
        <v>2</v>
      </c>
      <c r="C93" s="121">
        <v>0.002190901788731931</v>
      </c>
      <c r="D93" s="86" t="s">
        <v>1814</v>
      </c>
      <c r="E93" s="86" t="b">
        <v>0</v>
      </c>
      <c r="F93" s="86" t="b">
        <v>0</v>
      </c>
      <c r="G93" s="86" t="b">
        <v>0</v>
      </c>
    </row>
    <row r="94" spans="1:7" ht="15">
      <c r="A94" s="86" t="s">
        <v>1554</v>
      </c>
      <c r="B94" s="86">
        <v>2</v>
      </c>
      <c r="C94" s="121">
        <v>0.002190901788731931</v>
      </c>
      <c r="D94" s="86" t="s">
        <v>1814</v>
      </c>
      <c r="E94" s="86" t="b">
        <v>0</v>
      </c>
      <c r="F94" s="86" t="b">
        <v>0</v>
      </c>
      <c r="G94" s="86" t="b">
        <v>0</v>
      </c>
    </row>
    <row r="95" spans="1:7" ht="15">
      <c r="A95" s="86" t="s">
        <v>1577</v>
      </c>
      <c r="B95" s="86">
        <v>2</v>
      </c>
      <c r="C95" s="121">
        <v>0.002190901788731931</v>
      </c>
      <c r="D95" s="86" t="s">
        <v>1814</v>
      </c>
      <c r="E95" s="86" t="b">
        <v>0</v>
      </c>
      <c r="F95" s="86" t="b">
        <v>0</v>
      </c>
      <c r="G95" s="86" t="b">
        <v>0</v>
      </c>
    </row>
    <row r="96" spans="1:7" ht="15">
      <c r="A96" s="86" t="s">
        <v>1807</v>
      </c>
      <c r="B96" s="86">
        <v>2</v>
      </c>
      <c r="C96" s="121">
        <v>0.0018284334014182873</v>
      </c>
      <c r="D96" s="86" t="s">
        <v>1814</v>
      </c>
      <c r="E96" s="86" t="b">
        <v>0</v>
      </c>
      <c r="F96" s="86" t="b">
        <v>0</v>
      </c>
      <c r="G96" s="86" t="b">
        <v>0</v>
      </c>
    </row>
    <row r="97" spans="1:7" ht="15">
      <c r="A97" s="86" t="s">
        <v>1808</v>
      </c>
      <c r="B97" s="86">
        <v>2</v>
      </c>
      <c r="C97" s="121">
        <v>0.0018284334014182873</v>
      </c>
      <c r="D97" s="86" t="s">
        <v>1814</v>
      </c>
      <c r="E97" s="86" t="b">
        <v>0</v>
      </c>
      <c r="F97" s="86" t="b">
        <v>0</v>
      </c>
      <c r="G97" s="86" t="b">
        <v>0</v>
      </c>
    </row>
    <row r="98" spans="1:7" ht="15">
      <c r="A98" s="86" t="s">
        <v>1809</v>
      </c>
      <c r="B98" s="86">
        <v>2</v>
      </c>
      <c r="C98" s="121">
        <v>0.0018284334014182873</v>
      </c>
      <c r="D98" s="86" t="s">
        <v>1814</v>
      </c>
      <c r="E98" s="86" t="b">
        <v>0</v>
      </c>
      <c r="F98" s="86" t="b">
        <v>0</v>
      </c>
      <c r="G98" s="86" t="b">
        <v>0</v>
      </c>
    </row>
    <row r="99" spans="1:7" ht="15">
      <c r="A99" s="86" t="s">
        <v>292</v>
      </c>
      <c r="B99" s="86">
        <v>2</v>
      </c>
      <c r="C99" s="121">
        <v>0.0018284334014182873</v>
      </c>
      <c r="D99" s="86" t="s">
        <v>1814</v>
      </c>
      <c r="E99" s="86" t="b">
        <v>0</v>
      </c>
      <c r="F99" s="86" t="b">
        <v>0</v>
      </c>
      <c r="G99" s="86" t="b">
        <v>0</v>
      </c>
    </row>
    <row r="100" spans="1:7" ht="15">
      <c r="A100" s="86" t="s">
        <v>1557</v>
      </c>
      <c r="B100" s="86">
        <v>2</v>
      </c>
      <c r="C100" s="121">
        <v>0.002190901788731931</v>
      </c>
      <c r="D100" s="86" t="s">
        <v>1814</v>
      </c>
      <c r="E100" s="86" t="b">
        <v>0</v>
      </c>
      <c r="F100" s="86" t="b">
        <v>0</v>
      </c>
      <c r="G100" s="86" t="b">
        <v>0</v>
      </c>
    </row>
    <row r="101" spans="1:7" ht="15">
      <c r="A101" s="86" t="s">
        <v>1558</v>
      </c>
      <c r="B101" s="86">
        <v>2</v>
      </c>
      <c r="C101" s="121">
        <v>0.002190901788731931</v>
      </c>
      <c r="D101" s="86" t="s">
        <v>1814</v>
      </c>
      <c r="E101" s="86" t="b">
        <v>1</v>
      </c>
      <c r="F101" s="86" t="b">
        <v>0</v>
      </c>
      <c r="G101" s="86" t="b">
        <v>0</v>
      </c>
    </row>
    <row r="102" spans="1:7" ht="15">
      <c r="A102" s="86" t="s">
        <v>1559</v>
      </c>
      <c r="B102" s="86">
        <v>2</v>
      </c>
      <c r="C102" s="121">
        <v>0.0018284334014182873</v>
      </c>
      <c r="D102" s="86" t="s">
        <v>1814</v>
      </c>
      <c r="E102" s="86" t="b">
        <v>0</v>
      </c>
      <c r="F102" s="86" t="b">
        <v>0</v>
      </c>
      <c r="G102" s="86" t="b">
        <v>0</v>
      </c>
    </row>
    <row r="103" spans="1:7" ht="15">
      <c r="A103" s="86" t="s">
        <v>1810</v>
      </c>
      <c r="B103" s="86">
        <v>2</v>
      </c>
      <c r="C103" s="121">
        <v>0.0018284334014182873</v>
      </c>
      <c r="D103" s="86" t="s">
        <v>1814</v>
      </c>
      <c r="E103" s="86" t="b">
        <v>0</v>
      </c>
      <c r="F103" s="86" t="b">
        <v>1</v>
      </c>
      <c r="G103" s="86" t="b">
        <v>0</v>
      </c>
    </row>
    <row r="104" spans="1:7" ht="15">
      <c r="A104" s="86" t="s">
        <v>1551</v>
      </c>
      <c r="B104" s="86">
        <v>2</v>
      </c>
      <c r="C104" s="121">
        <v>0.002190901788731931</v>
      </c>
      <c r="D104" s="86" t="s">
        <v>1814</v>
      </c>
      <c r="E104" s="86" t="b">
        <v>0</v>
      </c>
      <c r="F104" s="86" t="b">
        <v>0</v>
      </c>
      <c r="G104" s="86" t="b">
        <v>0</v>
      </c>
    </row>
    <row r="105" spans="1:7" ht="15">
      <c r="A105" s="86" t="s">
        <v>1811</v>
      </c>
      <c r="B105" s="86">
        <v>2</v>
      </c>
      <c r="C105" s="121">
        <v>0.0018284334014182873</v>
      </c>
      <c r="D105" s="86" t="s">
        <v>1814</v>
      </c>
      <c r="E105" s="86" t="b">
        <v>0</v>
      </c>
      <c r="F105" s="86" t="b">
        <v>0</v>
      </c>
      <c r="G105" s="86" t="b">
        <v>0</v>
      </c>
    </row>
    <row r="106" spans="1:7" ht="15">
      <c r="A106" s="86" t="s">
        <v>1549</v>
      </c>
      <c r="B106" s="86">
        <v>2</v>
      </c>
      <c r="C106" s="121">
        <v>0.002190901788731931</v>
      </c>
      <c r="D106" s="86" t="s">
        <v>1814</v>
      </c>
      <c r="E106" s="86" t="b">
        <v>0</v>
      </c>
      <c r="F106" s="86" t="b">
        <v>0</v>
      </c>
      <c r="G106" s="86" t="b">
        <v>0</v>
      </c>
    </row>
    <row r="107" spans="1:7" ht="15">
      <c r="A107" s="86" t="s">
        <v>1578</v>
      </c>
      <c r="B107" s="86">
        <v>2</v>
      </c>
      <c r="C107" s="121">
        <v>0.002190901788731931</v>
      </c>
      <c r="D107" s="86" t="s">
        <v>1814</v>
      </c>
      <c r="E107" s="86" t="b">
        <v>0</v>
      </c>
      <c r="F107" s="86" t="b">
        <v>0</v>
      </c>
      <c r="G107" s="86" t="b">
        <v>0</v>
      </c>
    </row>
    <row r="108" spans="1:7" ht="15">
      <c r="A108" s="86" t="s">
        <v>1524</v>
      </c>
      <c r="B108" s="86">
        <v>42</v>
      </c>
      <c r="C108" s="121">
        <v>0</v>
      </c>
      <c r="D108" s="86" t="s">
        <v>1425</v>
      </c>
      <c r="E108" s="86" t="b">
        <v>0</v>
      </c>
      <c r="F108" s="86" t="b">
        <v>0</v>
      </c>
      <c r="G108" s="86" t="b">
        <v>0</v>
      </c>
    </row>
    <row r="109" spans="1:7" ht="15">
      <c r="A109" s="86" t="s">
        <v>1523</v>
      </c>
      <c r="B109" s="86">
        <v>42</v>
      </c>
      <c r="C109" s="121">
        <v>0</v>
      </c>
      <c r="D109" s="86" t="s">
        <v>1425</v>
      </c>
      <c r="E109" s="86" t="b">
        <v>1</v>
      </c>
      <c r="F109" s="86" t="b">
        <v>0</v>
      </c>
      <c r="G109" s="86" t="b">
        <v>0</v>
      </c>
    </row>
    <row r="110" spans="1:7" ht="15">
      <c r="A110" s="86" t="s">
        <v>1528</v>
      </c>
      <c r="B110" s="86">
        <v>21</v>
      </c>
      <c r="C110" s="121">
        <v>0</v>
      </c>
      <c r="D110" s="86" t="s">
        <v>1425</v>
      </c>
      <c r="E110" s="86" t="b">
        <v>0</v>
      </c>
      <c r="F110" s="86" t="b">
        <v>0</v>
      </c>
      <c r="G110" s="86" t="b">
        <v>0</v>
      </c>
    </row>
    <row r="111" spans="1:7" ht="15">
      <c r="A111" s="86" t="s">
        <v>1529</v>
      </c>
      <c r="B111" s="86">
        <v>21</v>
      </c>
      <c r="C111" s="121">
        <v>0</v>
      </c>
      <c r="D111" s="86" t="s">
        <v>1425</v>
      </c>
      <c r="E111" s="86" t="b">
        <v>0</v>
      </c>
      <c r="F111" s="86" t="b">
        <v>0</v>
      </c>
      <c r="G111" s="86" t="b">
        <v>0</v>
      </c>
    </row>
    <row r="112" spans="1:7" ht="15">
      <c r="A112" s="86" t="s">
        <v>1530</v>
      </c>
      <c r="B112" s="86">
        <v>21</v>
      </c>
      <c r="C112" s="121">
        <v>0</v>
      </c>
      <c r="D112" s="86" t="s">
        <v>1425</v>
      </c>
      <c r="E112" s="86" t="b">
        <v>0</v>
      </c>
      <c r="F112" s="86" t="b">
        <v>1</v>
      </c>
      <c r="G112" s="86" t="b">
        <v>0</v>
      </c>
    </row>
    <row r="113" spans="1:7" ht="15">
      <c r="A113" s="86" t="s">
        <v>1531</v>
      </c>
      <c r="B113" s="86">
        <v>21</v>
      </c>
      <c r="C113" s="121">
        <v>0</v>
      </c>
      <c r="D113" s="86" t="s">
        <v>1425</v>
      </c>
      <c r="E113" s="86" t="b">
        <v>0</v>
      </c>
      <c r="F113" s="86" t="b">
        <v>0</v>
      </c>
      <c r="G113" s="86" t="b">
        <v>0</v>
      </c>
    </row>
    <row r="114" spans="1:7" ht="15">
      <c r="A114" s="86" t="s">
        <v>1532</v>
      </c>
      <c r="B114" s="86">
        <v>21</v>
      </c>
      <c r="C114" s="121">
        <v>0</v>
      </c>
      <c r="D114" s="86" t="s">
        <v>1425</v>
      </c>
      <c r="E114" s="86" t="b">
        <v>0</v>
      </c>
      <c r="F114" s="86" t="b">
        <v>0</v>
      </c>
      <c r="G114" s="86" t="b">
        <v>0</v>
      </c>
    </row>
    <row r="115" spans="1:7" ht="15">
      <c r="A115" s="86" t="s">
        <v>1533</v>
      </c>
      <c r="B115" s="86">
        <v>21</v>
      </c>
      <c r="C115" s="121">
        <v>0</v>
      </c>
      <c r="D115" s="86" t="s">
        <v>1425</v>
      </c>
      <c r="E115" s="86" t="b">
        <v>0</v>
      </c>
      <c r="F115" s="86" t="b">
        <v>0</v>
      </c>
      <c r="G115" s="86" t="b">
        <v>0</v>
      </c>
    </row>
    <row r="116" spans="1:7" ht="15">
      <c r="A116" s="86" t="s">
        <v>1534</v>
      </c>
      <c r="B116" s="86">
        <v>21</v>
      </c>
      <c r="C116" s="121">
        <v>0</v>
      </c>
      <c r="D116" s="86" t="s">
        <v>1425</v>
      </c>
      <c r="E116" s="86" t="b">
        <v>0</v>
      </c>
      <c r="F116" s="86" t="b">
        <v>0</v>
      </c>
      <c r="G116" s="86" t="b">
        <v>0</v>
      </c>
    </row>
    <row r="117" spans="1:7" ht="15">
      <c r="A117" s="86" t="s">
        <v>1535</v>
      </c>
      <c r="B117" s="86">
        <v>21</v>
      </c>
      <c r="C117" s="121">
        <v>0</v>
      </c>
      <c r="D117" s="86" t="s">
        <v>1425</v>
      </c>
      <c r="E117" s="86" t="b">
        <v>0</v>
      </c>
      <c r="F117" s="86" t="b">
        <v>0</v>
      </c>
      <c r="G117" s="86" t="b">
        <v>0</v>
      </c>
    </row>
    <row r="118" spans="1:7" ht="15">
      <c r="A118" s="86" t="s">
        <v>1756</v>
      </c>
      <c r="B118" s="86">
        <v>21</v>
      </c>
      <c r="C118" s="121">
        <v>0</v>
      </c>
      <c r="D118" s="86" t="s">
        <v>1425</v>
      </c>
      <c r="E118" s="86" t="b">
        <v>0</v>
      </c>
      <c r="F118" s="86" t="b">
        <v>0</v>
      </c>
      <c r="G118" s="86" t="b">
        <v>0</v>
      </c>
    </row>
    <row r="119" spans="1:7" ht="15">
      <c r="A119" s="86" t="s">
        <v>1757</v>
      </c>
      <c r="B119" s="86">
        <v>21</v>
      </c>
      <c r="C119" s="121">
        <v>0</v>
      </c>
      <c r="D119" s="86" t="s">
        <v>1425</v>
      </c>
      <c r="E119" s="86" t="b">
        <v>0</v>
      </c>
      <c r="F119" s="86" t="b">
        <v>0</v>
      </c>
      <c r="G119" s="86" t="b">
        <v>0</v>
      </c>
    </row>
    <row r="120" spans="1:7" ht="15">
      <c r="A120" s="86" t="s">
        <v>1758</v>
      </c>
      <c r="B120" s="86">
        <v>21</v>
      </c>
      <c r="C120" s="121">
        <v>0</v>
      </c>
      <c r="D120" s="86" t="s">
        <v>1425</v>
      </c>
      <c r="E120" s="86" t="b">
        <v>0</v>
      </c>
      <c r="F120" s="86" t="b">
        <v>0</v>
      </c>
      <c r="G120" s="86" t="b">
        <v>0</v>
      </c>
    </row>
    <row r="121" spans="1:7" ht="15">
      <c r="A121" s="86" t="s">
        <v>1759</v>
      </c>
      <c r="B121" s="86">
        <v>21</v>
      </c>
      <c r="C121" s="121">
        <v>0</v>
      </c>
      <c r="D121" s="86" t="s">
        <v>1425</v>
      </c>
      <c r="E121" s="86" t="b">
        <v>0</v>
      </c>
      <c r="F121" s="86" t="b">
        <v>0</v>
      </c>
      <c r="G121" s="86" t="b">
        <v>0</v>
      </c>
    </row>
    <row r="122" spans="1:7" ht="15">
      <c r="A122" s="86" t="s">
        <v>1752</v>
      </c>
      <c r="B122" s="86">
        <v>21</v>
      </c>
      <c r="C122" s="121">
        <v>0</v>
      </c>
      <c r="D122" s="86" t="s">
        <v>1425</v>
      </c>
      <c r="E122" s="86" t="b">
        <v>0</v>
      </c>
      <c r="F122" s="86" t="b">
        <v>1</v>
      </c>
      <c r="G122" s="86" t="b">
        <v>0</v>
      </c>
    </row>
    <row r="123" spans="1:7" ht="15">
      <c r="A123" s="86" t="s">
        <v>1760</v>
      </c>
      <c r="B123" s="86">
        <v>21</v>
      </c>
      <c r="C123" s="121">
        <v>0</v>
      </c>
      <c r="D123" s="86" t="s">
        <v>1425</v>
      </c>
      <c r="E123" s="86" t="b">
        <v>0</v>
      </c>
      <c r="F123" s="86" t="b">
        <v>0</v>
      </c>
      <c r="G123" s="86" t="b">
        <v>0</v>
      </c>
    </row>
    <row r="124" spans="1:7" ht="15">
      <c r="A124" s="86" t="s">
        <v>299</v>
      </c>
      <c r="B124" s="86">
        <v>21</v>
      </c>
      <c r="C124" s="121">
        <v>0</v>
      </c>
      <c r="D124" s="86" t="s">
        <v>1425</v>
      </c>
      <c r="E124" s="86" t="b">
        <v>0</v>
      </c>
      <c r="F124" s="86" t="b">
        <v>0</v>
      </c>
      <c r="G124" s="86" t="b">
        <v>0</v>
      </c>
    </row>
    <row r="125" spans="1:7" ht="15">
      <c r="A125" s="86" t="s">
        <v>1550</v>
      </c>
      <c r="B125" s="86">
        <v>21</v>
      </c>
      <c r="C125" s="121">
        <v>0</v>
      </c>
      <c r="D125" s="86" t="s">
        <v>1425</v>
      </c>
      <c r="E125" s="86" t="b">
        <v>0</v>
      </c>
      <c r="F125" s="86" t="b">
        <v>0</v>
      </c>
      <c r="G125" s="86" t="b">
        <v>0</v>
      </c>
    </row>
    <row r="126" spans="1:7" ht="15">
      <c r="A126" s="86" t="s">
        <v>1753</v>
      </c>
      <c r="B126" s="86">
        <v>21</v>
      </c>
      <c r="C126" s="121">
        <v>0</v>
      </c>
      <c r="D126" s="86" t="s">
        <v>1425</v>
      </c>
      <c r="E126" s="86" t="b">
        <v>0</v>
      </c>
      <c r="F126" s="86" t="b">
        <v>0</v>
      </c>
      <c r="G126" s="86" t="b">
        <v>0</v>
      </c>
    </row>
    <row r="127" spans="1:7" ht="15">
      <c r="A127" s="86" t="s">
        <v>1754</v>
      </c>
      <c r="B127" s="86">
        <v>21</v>
      </c>
      <c r="C127" s="121">
        <v>0</v>
      </c>
      <c r="D127" s="86" t="s">
        <v>1425</v>
      </c>
      <c r="E127" s="86" t="b">
        <v>0</v>
      </c>
      <c r="F127" s="86" t="b">
        <v>0</v>
      </c>
      <c r="G127" s="86" t="b">
        <v>0</v>
      </c>
    </row>
    <row r="128" spans="1:7" ht="15">
      <c r="A128" s="86" t="s">
        <v>1761</v>
      </c>
      <c r="B128" s="86">
        <v>21</v>
      </c>
      <c r="C128" s="121">
        <v>0</v>
      </c>
      <c r="D128" s="86" t="s">
        <v>1425</v>
      </c>
      <c r="E128" s="86" t="b">
        <v>0</v>
      </c>
      <c r="F128" s="86" t="b">
        <v>0</v>
      </c>
      <c r="G128" s="86" t="b">
        <v>0</v>
      </c>
    </row>
    <row r="129" spans="1:7" ht="15">
      <c r="A129" s="86" t="s">
        <v>1762</v>
      </c>
      <c r="B129" s="86">
        <v>21</v>
      </c>
      <c r="C129" s="121">
        <v>0</v>
      </c>
      <c r="D129" s="86" t="s">
        <v>1425</v>
      </c>
      <c r="E129" s="86" t="b">
        <v>0</v>
      </c>
      <c r="F129" s="86" t="b">
        <v>0</v>
      </c>
      <c r="G129" s="86" t="b">
        <v>0</v>
      </c>
    </row>
    <row r="130" spans="1:7" ht="15">
      <c r="A130" s="86" t="s">
        <v>1755</v>
      </c>
      <c r="B130" s="86">
        <v>21</v>
      </c>
      <c r="C130" s="121">
        <v>0</v>
      </c>
      <c r="D130" s="86" t="s">
        <v>1425</v>
      </c>
      <c r="E130" s="86" t="b">
        <v>0</v>
      </c>
      <c r="F130" s="86" t="b">
        <v>0</v>
      </c>
      <c r="G130" s="86" t="b">
        <v>0</v>
      </c>
    </row>
    <row r="131" spans="1:7" ht="15">
      <c r="A131" s="86" t="s">
        <v>1560</v>
      </c>
      <c r="B131" s="86">
        <v>21</v>
      </c>
      <c r="C131" s="121">
        <v>0</v>
      </c>
      <c r="D131" s="86" t="s">
        <v>1425</v>
      </c>
      <c r="E131" s="86" t="b">
        <v>0</v>
      </c>
      <c r="F131" s="86" t="b">
        <v>0</v>
      </c>
      <c r="G131" s="86" t="b">
        <v>0</v>
      </c>
    </row>
    <row r="132" spans="1:7" ht="15">
      <c r="A132" s="86" t="s">
        <v>1763</v>
      </c>
      <c r="B132" s="86">
        <v>21</v>
      </c>
      <c r="C132" s="121">
        <v>0</v>
      </c>
      <c r="D132" s="86" t="s">
        <v>1425</v>
      </c>
      <c r="E132" s="86" t="b">
        <v>0</v>
      </c>
      <c r="F132" s="86" t="b">
        <v>0</v>
      </c>
      <c r="G132" s="86" t="b">
        <v>0</v>
      </c>
    </row>
    <row r="133" spans="1:7" ht="15">
      <c r="A133" s="86" t="s">
        <v>1525</v>
      </c>
      <c r="B133" s="86">
        <v>30</v>
      </c>
      <c r="C133" s="121">
        <v>0</v>
      </c>
      <c r="D133" s="86" t="s">
        <v>1426</v>
      </c>
      <c r="E133" s="86" t="b">
        <v>0</v>
      </c>
      <c r="F133" s="86" t="b">
        <v>0</v>
      </c>
      <c r="G133" s="86" t="b">
        <v>0</v>
      </c>
    </row>
    <row r="134" spans="1:7" ht="15">
      <c r="A134" s="86" t="s">
        <v>1526</v>
      </c>
      <c r="B134" s="86">
        <v>30</v>
      </c>
      <c r="C134" s="121">
        <v>0</v>
      </c>
      <c r="D134" s="86" t="s">
        <v>1426</v>
      </c>
      <c r="E134" s="86" t="b">
        <v>0</v>
      </c>
      <c r="F134" s="86" t="b">
        <v>0</v>
      </c>
      <c r="G134" s="86" t="b">
        <v>0</v>
      </c>
    </row>
    <row r="135" spans="1:7" ht="15">
      <c r="A135" s="86" t="s">
        <v>1523</v>
      </c>
      <c r="B135" s="86">
        <v>30</v>
      </c>
      <c r="C135" s="121">
        <v>0</v>
      </c>
      <c r="D135" s="86" t="s">
        <v>1426</v>
      </c>
      <c r="E135" s="86" t="b">
        <v>1</v>
      </c>
      <c r="F135" s="86" t="b">
        <v>0</v>
      </c>
      <c r="G135" s="86" t="b">
        <v>0</v>
      </c>
    </row>
    <row r="136" spans="1:7" ht="15">
      <c r="A136" s="86" t="s">
        <v>1537</v>
      </c>
      <c r="B136" s="86">
        <v>15</v>
      </c>
      <c r="C136" s="121">
        <v>0</v>
      </c>
      <c r="D136" s="86" t="s">
        <v>1426</v>
      </c>
      <c r="E136" s="86" t="b">
        <v>0</v>
      </c>
      <c r="F136" s="86" t="b">
        <v>0</v>
      </c>
      <c r="G136" s="86" t="b">
        <v>0</v>
      </c>
    </row>
    <row r="137" spans="1:7" ht="15">
      <c r="A137" s="86" t="s">
        <v>1538</v>
      </c>
      <c r="B137" s="86">
        <v>15</v>
      </c>
      <c r="C137" s="121">
        <v>0</v>
      </c>
      <c r="D137" s="86" t="s">
        <v>1426</v>
      </c>
      <c r="E137" s="86" t="b">
        <v>0</v>
      </c>
      <c r="F137" s="86" t="b">
        <v>0</v>
      </c>
      <c r="G137" s="86" t="b">
        <v>0</v>
      </c>
    </row>
    <row r="138" spans="1:7" ht="15">
      <c r="A138" s="86" t="s">
        <v>1539</v>
      </c>
      <c r="B138" s="86">
        <v>15</v>
      </c>
      <c r="C138" s="121">
        <v>0</v>
      </c>
      <c r="D138" s="86" t="s">
        <v>1426</v>
      </c>
      <c r="E138" s="86" t="b">
        <v>0</v>
      </c>
      <c r="F138" s="86" t="b">
        <v>0</v>
      </c>
      <c r="G138" s="86" t="b">
        <v>0</v>
      </c>
    </row>
    <row r="139" spans="1:7" ht="15">
      <c r="A139" s="86" t="s">
        <v>1540</v>
      </c>
      <c r="B139" s="86">
        <v>15</v>
      </c>
      <c r="C139" s="121">
        <v>0</v>
      </c>
      <c r="D139" s="86" t="s">
        <v>1426</v>
      </c>
      <c r="E139" s="86" t="b">
        <v>0</v>
      </c>
      <c r="F139" s="86" t="b">
        <v>0</v>
      </c>
      <c r="G139" s="86" t="b">
        <v>0</v>
      </c>
    </row>
    <row r="140" spans="1:7" ht="15">
      <c r="A140" s="86" t="s">
        <v>1541</v>
      </c>
      <c r="B140" s="86">
        <v>15</v>
      </c>
      <c r="C140" s="121">
        <v>0</v>
      </c>
      <c r="D140" s="86" t="s">
        <v>1426</v>
      </c>
      <c r="E140" s="86" t="b">
        <v>0</v>
      </c>
      <c r="F140" s="86" t="b">
        <v>0</v>
      </c>
      <c r="G140" s="86" t="b">
        <v>0</v>
      </c>
    </row>
    <row r="141" spans="1:7" ht="15">
      <c r="A141" s="86" t="s">
        <v>1542</v>
      </c>
      <c r="B141" s="86">
        <v>15</v>
      </c>
      <c r="C141" s="121">
        <v>0</v>
      </c>
      <c r="D141" s="86" t="s">
        <v>1426</v>
      </c>
      <c r="E141" s="86" t="b">
        <v>0</v>
      </c>
      <c r="F141" s="86" t="b">
        <v>0</v>
      </c>
      <c r="G141" s="86" t="b">
        <v>0</v>
      </c>
    </row>
    <row r="142" spans="1:7" ht="15">
      <c r="A142" s="86" t="s">
        <v>1543</v>
      </c>
      <c r="B142" s="86">
        <v>15</v>
      </c>
      <c r="C142" s="121">
        <v>0</v>
      </c>
      <c r="D142" s="86" t="s">
        <v>1426</v>
      </c>
      <c r="E142" s="86" t="b">
        <v>0</v>
      </c>
      <c r="F142" s="86" t="b">
        <v>0</v>
      </c>
      <c r="G142" s="86" t="b">
        <v>0</v>
      </c>
    </row>
    <row r="143" spans="1:7" ht="15">
      <c r="A143" s="86" t="s">
        <v>1766</v>
      </c>
      <c r="B143" s="86">
        <v>15</v>
      </c>
      <c r="C143" s="121">
        <v>0</v>
      </c>
      <c r="D143" s="86" t="s">
        <v>1426</v>
      </c>
      <c r="E143" s="86" t="b">
        <v>0</v>
      </c>
      <c r="F143" s="86" t="b">
        <v>0</v>
      </c>
      <c r="G143" s="86" t="b">
        <v>0</v>
      </c>
    </row>
    <row r="144" spans="1:7" ht="15">
      <c r="A144" s="86" t="s">
        <v>1767</v>
      </c>
      <c r="B144" s="86">
        <v>15</v>
      </c>
      <c r="C144" s="121">
        <v>0</v>
      </c>
      <c r="D144" s="86" t="s">
        <v>1426</v>
      </c>
      <c r="E144" s="86" t="b">
        <v>0</v>
      </c>
      <c r="F144" s="86" t="b">
        <v>0</v>
      </c>
      <c r="G144" s="86" t="b">
        <v>0</v>
      </c>
    </row>
    <row r="145" spans="1:7" ht="15">
      <c r="A145" s="86" t="s">
        <v>1768</v>
      </c>
      <c r="B145" s="86">
        <v>15</v>
      </c>
      <c r="C145" s="121">
        <v>0</v>
      </c>
      <c r="D145" s="86" t="s">
        <v>1426</v>
      </c>
      <c r="E145" s="86" t="b">
        <v>0</v>
      </c>
      <c r="F145" s="86" t="b">
        <v>0</v>
      </c>
      <c r="G145" s="86" t="b">
        <v>0</v>
      </c>
    </row>
    <row r="146" spans="1:7" ht="15">
      <c r="A146" s="86" t="s">
        <v>1769</v>
      </c>
      <c r="B146" s="86">
        <v>15</v>
      </c>
      <c r="C146" s="121">
        <v>0</v>
      </c>
      <c r="D146" s="86" t="s">
        <v>1426</v>
      </c>
      <c r="E146" s="86" t="b">
        <v>0</v>
      </c>
      <c r="F146" s="86" t="b">
        <v>0</v>
      </c>
      <c r="G146" s="86" t="b">
        <v>0</v>
      </c>
    </row>
    <row r="147" spans="1:7" ht="15">
      <c r="A147" s="86" t="s">
        <v>1770</v>
      </c>
      <c r="B147" s="86">
        <v>15</v>
      </c>
      <c r="C147" s="121">
        <v>0</v>
      </c>
      <c r="D147" s="86" t="s">
        <v>1426</v>
      </c>
      <c r="E147" s="86" t="b">
        <v>0</v>
      </c>
      <c r="F147" s="86" t="b">
        <v>0</v>
      </c>
      <c r="G147" s="86" t="b">
        <v>0</v>
      </c>
    </row>
    <row r="148" spans="1:7" ht="15">
      <c r="A148" s="86" t="s">
        <v>1771</v>
      </c>
      <c r="B148" s="86">
        <v>15</v>
      </c>
      <c r="C148" s="121">
        <v>0</v>
      </c>
      <c r="D148" s="86" t="s">
        <v>1426</v>
      </c>
      <c r="E148" s="86" t="b">
        <v>0</v>
      </c>
      <c r="F148" s="86" t="b">
        <v>0</v>
      </c>
      <c r="G148" s="86" t="b">
        <v>0</v>
      </c>
    </row>
    <row r="149" spans="1:7" ht="15">
      <c r="A149" s="86" t="s">
        <v>1524</v>
      </c>
      <c r="B149" s="86">
        <v>15</v>
      </c>
      <c r="C149" s="121">
        <v>0</v>
      </c>
      <c r="D149" s="86" t="s">
        <v>1426</v>
      </c>
      <c r="E149" s="86" t="b">
        <v>0</v>
      </c>
      <c r="F149" s="86" t="b">
        <v>0</v>
      </c>
      <c r="G149" s="86" t="b">
        <v>0</v>
      </c>
    </row>
    <row r="150" spans="1:7" ht="15">
      <c r="A150" s="86" t="s">
        <v>1764</v>
      </c>
      <c r="B150" s="86">
        <v>15</v>
      </c>
      <c r="C150" s="121">
        <v>0</v>
      </c>
      <c r="D150" s="86" t="s">
        <v>1426</v>
      </c>
      <c r="E150" s="86" t="b">
        <v>0</v>
      </c>
      <c r="F150" s="86" t="b">
        <v>0</v>
      </c>
      <c r="G150" s="86" t="b">
        <v>0</v>
      </c>
    </row>
    <row r="151" spans="1:7" ht="15">
      <c r="A151" s="86" t="s">
        <v>1772</v>
      </c>
      <c r="B151" s="86">
        <v>15</v>
      </c>
      <c r="C151" s="121">
        <v>0</v>
      </c>
      <c r="D151" s="86" t="s">
        <v>1426</v>
      </c>
      <c r="E151" s="86" t="b">
        <v>0</v>
      </c>
      <c r="F151" s="86" t="b">
        <v>0</v>
      </c>
      <c r="G151" s="86" t="b">
        <v>0</v>
      </c>
    </row>
    <row r="152" spans="1:7" ht="15">
      <c r="A152" s="86" t="s">
        <v>1773</v>
      </c>
      <c r="B152" s="86">
        <v>15</v>
      </c>
      <c r="C152" s="121">
        <v>0</v>
      </c>
      <c r="D152" s="86" t="s">
        <v>1426</v>
      </c>
      <c r="E152" s="86" t="b">
        <v>0</v>
      </c>
      <c r="F152" s="86" t="b">
        <v>0</v>
      </c>
      <c r="G152" s="86" t="b">
        <v>0</v>
      </c>
    </row>
    <row r="153" spans="1:7" ht="15">
      <c r="A153" s="86" t="s">
        <v>1765</v>
      </c>
      <c r="B153" s="86">
        <v>15</v>
      </c>
      <c r="C153" s="121">
        <v>0</v>
      </c>
      <c r="D153" s="86" t="s">
        <v>1426</v>
      </c>
      <c r="E153" s="86" t="b">
        <v>0</v>
      </c>
      <c r="F153" s="86" t="b">
        <v>0</v>
      </c>
      <c r="G153" s="86" t="b">
        <v>0</v>
      </c>
    </row>
    <row r="154" spans="1:7" ht="15">
      <c r="A154" s="86" t="s">
        <v>299</v>
      </c>
      <c r="B154" s="86">
        <v>15</v>
      </c>
      <c r="C154" s="121">
        <v>0</v>
      </c>
      <c r="D154" s="86" t="s">
        <v>1426</v>
      </c>
      <c r="E154" s="86" t="b">
        <v>0</v>
      </c>
      <c r="F154" s="86" t="b">
        <v>0</v>
      </c>
      <c r="G154" s="86" t="b">
        <v>0</v>
      </c>
    </row>
    <row r="155" spans="1:7" ht="15">
      <c r="A155" s="86" t="s">
        <v>1774</v>
      </c>
      <c r="B155" s="86">
        <v>15</v>
      </c>
      <c r="C155" s="121">
        <v>0</v>
      </c>
      <c r="D155" s="86" t="s">
        <v>1426</v>
      </c>
      <c r="E155" s="86" t="b">
        <v>0</v>
      </c>
      <c r="F155" s="86" t="b">
        <v>0</v>
      </c>
      <c r="G155" s="86" t="b">
        <v>0</v>
      </c>
    </row>
    <row r="156" spans="1:7" ht="15">
      <c r="A156" s="86" t="s">
        <v>1775</v>
      </c>
      <c r="B156" s="86">
        <v>15</v>
      </c>
      <c r="C156" s="121">
        <v>0</v>
      </c>
      <c r="D156" s="86" t="s">
        <v>1426</v>
      </c>
      <c r="E156" s="86" t="b">
        <v>0</v>
      </c>
      <c r="F156" s="86" t="b">
        <v>0</v>
      </c>
      <c r="G156" s="86" t="b">
        <v>0</v>
      </c>
    </row>
    <row r="157" spans="1:7" ht="15">
      <c r="A157" s="86" t="s">
        <v>1776</v>
      </c>
      <c r="B157" s="86">
        <v>15</v>
      </c>
      <c r="C157" s="121">
        <v>0</v>
      </c>
      <c r="D157" s="86" t="s">
        <v>1426</v>
      </c>
      <c r="E157" s="86" t="b">
        <v>0</v>
      </c>
      <c r="F157" s="86" t="b">
        <v>0</v>
      </c>
      <c r="G157" s="86" t="b">
        <v>0</v>
      </c>
    </row>
    <row r="158" spans="1:7" ht="15">
      <c r="A158" s="86" t="s">
        <v>1777</v>
      </c>
      <c r="B158" s="86">
        <v>15</v>
      </c>
      <c r="C158" s="121">
        <v>0</v>
      </c>
      <c r="D158" s="86" t="s">
        <v>1426</v>
      </c>
      <c r="E158" s="86" t="b">
        <v>0</v>
      </c>
      <c r="F158" s="86" t="b">
        <v>0</v>
      </c>
      <c r="G158" s="86" t="b">
        <v>0</v>
      </c>
    </row>
    <row r="159" spans="1:7" ht="15">
      <c r="A159" s="86" t="s">
        <v>1778</v>
      </c>
      <c r="B159" s="86">
        <v>15</v>
      </c>
      <c r="C159" s="121">
        <v>0</v>
      </c>
      <c r="D159" s="86" t="s">
        <v>1426</v>
      </c>
      <c r="E159" s="86" t="b">
        <v>0</v>
      </c>
      <c r="F159" s="86" t="b">
        <v>0</v>
      </c>
      <c r="G159" s="86" t="b">
        <v>0</v>
      </c>
    </row>
    <row r="160" spans="1:7" ht="15">
      <c r="A160" s="86" t="s">
        <v>1779</v>
      </c>
      <c r="B160" s="86">
        <v>15</v>
      </c>
      <c r="C160" s="121">
        <v>0</v>
      </c>
      <c r="D160" s="86" t="s">
        <v>1426</v>
      </c>
      <c r="E160" s="86" t="b">
        <v>0</v>
      </c>
      <c r="F160" s="86" t="b">
        <v>0</v>
      </c>
      <c r="G160" s="86" t="b">
        <v>0</v>
      </c>
    </row>
    <row r="161" spans="1:7" ht="15">
      <c r="A161" s="86" t="s">
        <v>1780</v>
      </c>
      <c r="B161" s="86">
        <v>15</v>
      </c>
      <c r="C161" s="121">
        <v>0</v>
      </c>
      <c r="D161" s="86" t="s">
        <v>1426</v>
      </c>
      <c r="E161" s="86" t="b">
        <v>0</v>
      </c>
      <c r="F161" s="86" t="b">
        <v>0</v>
      </c>
      <c r="G161" s="86" t="b">
        <v>0</v>
      </c>
    </row>
    <row r="162" spans="1:7" ht="15">
      <c r="A162" s="86" t="s">
        <v>1523</v>
      </c>
      <c r="B162" s="86">
        <v>3</v>
      </c>
      <c r="C162" s="121">
        <v>0</v>
      </c>
      <c r="D162" s="86" t="s">
        <v>1427</v>
      </c>
      <c r="E162" s="86" t="b">
        <v>1</v>
      </c>
      <c r="F162" s="86" t="b">
        <v>0</v>
      </c>
      <c r="G162" s="86" t="b">
        <v>0</v>
      </c>
    </row>
    <row r="163" spans="1:7" ht="15">
      <c r="A163" s="86" t="s">
        <v>303</v>
      </c>
      <c r="B163" s="86">
        <v>2</v>
      </c>
      <c r="C163" s="121">
        <v>0</v>
      </c>
      <c r="D163" s="86" t="s">
        <v>1427</v>
      </c>
      <c r="E163" s="86" t="b">
        <v>0</v>
      </c>
      <c r="F163" s="86" t="b">
        <v>0</v>
      </c>
      <c r="G163" s="86" t="b">
        <v>0</v>
      </c>
    </row>
    <row r="164" spans="1:7" ht="15">
      <c r="A164" s="86" t="s">
        <v>1524</v>
      </c>
      <c r="B164" s="86">
        <v>2</v>
      </c>
      <c r="C164" s="121">
        <v>0</v>
      </c>
      <c r="D164" s="86" t="s">
        <v>1427</v>
      </c>
      <c r="E164" s="86" t="b">
        <v>0</v>
      </c>
      <c r="F164" s="86" t="b">
        <v>0</v>
      </c>
      <c r="G164" s="86" t="b">
        <v>0</v>
      </c>
    </row>
    <row r="165" spans="1:7" ht="15">
      <c r="A165" s="86" t="s">
        <v>299</v>
      </c>
      <c r="B165" s="86">
        <v>2</v>
      </c>
      <c r="C165" s="121">
        <v>0</v>
      </c>
      <c r="D165" s="86" t="s">
        <v>1427</v>
      </c>
      <c r="E165" s="86" t="b">
        <v>0</v>
      </c>
      <c r="F165" s="86" t="b">
        <v>0</v>
      </c>
      <c r="G165" s="86" t="b">
        <v>0</v>
      </c>
    </row>
    <row r="166" spans="1:7" ht="15">
      <c r="A166" s="86" t="s">
        <v>1524</v>
      </c>
      <c r="B166" s="86">
        <v>8</v>
      </c>
      <c r="C166" s="121">
        <v>0</v>
      </c>
      <c r="D166" s="86" t="s">
        <v>1428</v>
      </c>
      <c r="E166" s="86" t="b">
        <v>0</v>
      </c>
      <c r="F166" s="86" t="b">
        <v>0</v>
      </c>
      <c r="G166" s="86" t="b">
        <v>0</v>
      </c>
    </row>
    <row r="167" spans="1:7" ht="15">
      <c r="A167" s="86" t="s">
        <v>1523</v>
      </c>
      <c r="B167" s="86">
        <v>8</v>
      </c>
      <c r="C167" s="121">
        <v>0</v>
      </c>
      <c r="D167" s="86" t="s">
        <v>1428</v>
      </c>
      <c r="E167" s="86" t="b">
        <v>1</v>
      </c>
      <c r="F167" s="86" t="b">
        <v>0</v>
      </c>
      <c r="G167" s="86" t="b">
        <v>0</v>
      </c>
    </row>
    <row r="168" spans="1:7" ht="15">
      <c r="A168" s="86" t="s">
        <v>299</v>
      </c>
      <c r="B168" s="86">
        <v>4</v>
      </c>
      <c r="C168" s="121">
        <v>0.007718717837537979</v>
      </c>
      <c r="D168" s="86" t="s">
        <v>1428</v>
      </c>
      <c r="E168" s="86" t="b">
        <v>0</v>
      </c>
      <c r="F168" s="86" t="b">
        <v>0</v>
      </c>
      <c r="G168" s="86" t="b">
        <v>0</v>
      </c>
    </row>
    <row r="169" spans="1:7" ht="15">
      <c r="A169" s="86" t="s">
        <v>1546</v>
      </c>
      <c r="B169" s="86">
        <v>3</v>
      </c>
      <c r="C169" s="121">
        <v>0.01157807675630697</v>
      </c>
      <c r="D169" s="86" t="s">
        <v>1428</v>
      </c>
      <c r="E169" s="86" t="b">
        <v>0</v>
      </c>
      <c r="F169" s="86" t="b">
        <v>1</v>
      </c>
      <c r="G169" s="86" t="b">
        <v>1</v>
      </c>
    </row>
    <row r="170" spans="1:7" ht="15">
      <c r="A170" s="86" t="s">
        <v>1547</v>
      </c>
      <c r="B170" s="86">
        <v>2</v>
      </c>
      <c r="C170" s="121">
        <v>0.007718717837537979</v>
      </c>
      <c r="D170" s="86" t="s">
        <v>1428</v>
      </c>
      <c r="E170" s="86" t="b">
        <v>1</v>
      </c>
      <c r="F170" s="86" t="b">
        <v>0</v>
      </c>
      <c r="G170" s="86" t="b">
        <v>0</v>
      </c>
    </row>
    <row r="171" spans="1:7" ht="15">
      <c r="A171" s="86" t="s">
        <v>1548</v>
      </c>
      <c r="B171" s="86">
        <v>2</v>
      </c>
      <c r="C171" s="121">
        <v>0.007718717837537979</v>
      </c>
      <c r="D171" s="86" t="s">
        <v>1428</v>
      </c>
      <c r="E171" s="86" t="b">
        <v>0</v>
      </c>
      <c r="F171" s="86" t="b">
        <v>0</v>
      </c>
      <c r="G171" s="86" t="b">
        <v>0</v>
      </c>
    </row>
    <row r="172" spans="1:7" ht="15">
      <c r="A172" s="86" t="s">
        <v>1549</v>
      </c>
      <c r="B172" s="86">
        <v>2</v>
      </c>
      <c r="C172" s="121">
        <v>0.011578076756306968</v>
      </c>
      <c r="D172" s="86" t="s">
        <v>1428</v>
      </c>
      <c r="E172" s="86" t="b">
        <v>0</v>
      </c>
      <c r="F172" s="86" t="b">
        <v>0</v>
      </c>
      <c r="G172" s="86" t="b">
        <v>0</v>
      </c>
    </row>
    <row r="173" spans="1:7" ht="15">
      <c r="A173" s="86" t="s">
        <v>1550</v>
      </c>
      <c r="B173" s="86">
        <v>2</v>
      </c>
      <c r="C173" s="121">
        <v>0.007718717837537979</v>
      </c>
      <c r="D173" s="86" t="s">
        <v>1428</v>
      </c>
      <c r="E173" s="86" t="b">
        <v>0</v>
      </c>
      <c r="F173" s="86" t="b">
        <v>0</v>
      </c>
      <c r="G173" s="86" t="b">
        <v>0</v>
      </c>
    </row>
    <row r="174" spans="1:7" ht="15">
      <c r="A174" s="86" t="s">
        <v>1551</v>
      </c>
      <c r="B174" s="86">
        <v>2</v>
      </c>
      <c r="C174" s="121">
        <v>0.011578076756306968</v>
      </c>
      <c r="D174" s="86" t="s">
        <v>1428</v>
      </c>
      <c r="E174" s="86" t="b">
        <v>0</v>
      </c>
      <c r="F174" s="86" t="b">
        <v>0</v>
      </c>
      <c r="G174" s="86" t="b">
        <v>0</v>
      </c>
    </row>
    <row r="175" spans="1:7" ht="15">
      <c r="A175" s="86" t="s">
        <v>1552</v>
      </c>
      <c r="B175" s="86">
        <v>2</v>
      </c>
      <c r="C175" s="121">
        <v>0.007718717837537979</v>
      </c>
      <c r="D175" s="86" t="s">
        <v>1428</v>
      </c>
      <c r="E175" s="86" t="b">
        <v>0</v>
      </c>
      <c r="F175" s="86" t="b">
        <v>0</v>
      </c>
      <c r="G175" s="86" t="b">
        <v>0</v>
      </c>
    </row>
    <row r="176" spans="1:7" ht="15">
      <c r="A176" s="86" t="s">
        <v>1782</v>
      </c>
      <c r="B176" s="86">
        <v>2</v>
      </c>
      <c r="C176" s="121">
        <v>0.007718717837537979</v>
      </c>
      <c r="D176" s="86" t="s">
        <v>1428</v>
      </c>
      <c r="E176" s="86" t="b">
        <v>0</v>
      </c>
      <c r="F176" s="86" t="b">
        <v>0</v>
      </c>
      <c r="G176" s="86" t="b">
        <v>0</v>
      </c>
    </row>
    <row r="177" spans="1:7" ht="15">
      <c r="A177" s="86" t="s">
        <v>1805</v>
      </c>
      <c r="B177" s="86">
        <v>2</v>
      </c>
      <c r="C177" s="121">
        <v>0.007718717837537979</v>
      </c>
      <c r="D177" s="86" t="s">
        <v>1428</v>
      </c>
      <c r="E177" s="86" t="b">
        <v>1</v>
      </c>
      <c r="F177" s="86" t="b">
        <v>0</v>
      </c>
      <c r="G177" s="86" t="b">
        <v>0</v>
      </c>
    </row>
    <row r="178" spans="1:7" ht="15">
      <c r="A178" s="86" t="s">
        <v>1803</v>
      </c>
      <c r="B178" s="86">
        <v>2</v>
      </c>
      <c r="C178" s="121">
        <v>0.011578076756306968</v>
      </c>
      <c r="D178" s="86" t="s">
        <v>1428</v>
      </c>
      <c r="E178" s="86" t="b">
        <v>0</v>
      </c>
      <c r="F178" s="86" t="b">
        <v>0</v>
      </c>
      <c r="G178" s="86" t="b">
        <v>0</v>
      </c>
    </row>
    <row r="179" spans="1:7" ht="15">
      <c r="A179" s="86" t="s">
        <v>1524</v>
      </c>
      <c r="B179" s="86">
        <v>3</v>
      </c>
      <c r="C179" s="121">
        <v>0</v>
      </c>
      <c r="D179" s="86" t="s">
        <v>1429</v>
      </c>
      <c r="E179" s="86" t="b">
        <v>0</v>
      </c>
      <c r="F179" s="86" t="b">
        <v>0</v>
      </c>
      <c r="G179" s="86" t="b">
        <v>0</v>
      </c>
    </row>
    <row r="180" spans="1:7" ht="15">
      <c r="A180" s="86" t="s">
        <v>307</v>
      </c>
      <c r="B180" s="86">
        <v>2</v>
      </c>
      <c r="C180" s="121">
        <v>0</v>
      </c>
      <c r="D180" s="86" t="s">
        <v>1429</v>
      </c>
      <c r="E180" s="86" t="b">
        <v>0</v>
      </c>
      <c r="F180" s="86" t="b">
        <v>0</v>
      </c>
      <c r="G180" s="86" t="b">
        <v>0</v>
      </c>
    </row>
    <row r="181" spans="1:7" ht="15">
      <c r="A181" s="86" t="s">
        <v>1523</v>
      </c>
      <c r="B181" s="86">
        <v>2</v>
      </c>
      <c r="C181" s="121">
        <v>0</v>
      </c>
      <c r="D181" s="86" t="s">
        <v>1429</v>
      </c>
      <c r="E181" s="86" t="b">
        <v>1</v>
      </c>
      <c r="F181" s="86" t="b">
        <v>0</v>
      </c>
      <c r="G181" s="86" t="b">
        <v>0</v>
      </c>
    </row>
    <row r="182" spans="1:7" ht="15">
      <c r="A182" s="86" t="s">
        <v>306</v>
      </c>
      <c r="B182" s="86">
        <v>2</v>
      </c>
      <c r="C182" s="121">
        <v>0.013683181621090055</v>
      </c>
      <c r="D182" s="86" t="s">
        <v>1429</v>
      </c>
      <c r="E182" s="86" t="b">
        <v>0</v>
      </c>
      <c r="F182" s="86" t="b">
        <v>0</v>
      </c>
      <c r="G182" s="86" t="b">
        <v>0</v>
      </c>
    </row>
    <row r="183" spans="1:7" ht="15">
      <c r="A183" s="86" t="s">
        <v>1554</v>
      </c>
      <c r="B183" s="86">
        <v>2</v>
      </c>
      <c r="C183" s="121">
        <v>0.013683181621090055</v>
      </c>
      <c r="D183" s="86" t="s">
        <v>1429</v>
      </c>
      <c r="E183" s="86" t="b">
        <v>0</v>
      </c>
      <c r="F183" s="86" t="b">
        <v>0</v>
      </c>
      <c r="G183" s="86" t="b">
        <v>0</v>
      </c>
    </row>
    <row r="184" spans="1:7" ht="15">
      <c r="A184" s="86" t="s">
        <v>1524</v>
      </c>
      <c r="B184" s="86">
        <v>3</v>
      </c>
      <c r="C184" s="121">
        <v>0</v>
      </c>
      <c r="D184" s="86" t="s">
        <v>1431</v>
      </c>
      <c r="E184" s="86" t="b">
        <v>0</v>
      </c>
      <c r="F184" s="86" t="b">
        <v>0</v>
      </c>
      <c r="G184" s="86" t="b">
        <v>0</v>
      </c>
    </row>
    <row r="185" spans="1:7" ht="15">
      <c r="A185" s="86" t="s">
        <v>1523</v>
      </c>
      <c r="B185" s="86">
        <v>3</v>
      </c>
      <c r="C185" s="121">
        <v>0</v>
      </c>
      <c r="D185" s="86" t="s">
        <v>1431</v>
      </c>
      <c r="E185" s="86" t="b">
        <v>1</v>
      </c>
      <c r="F185" s="86" t="b">
        <v>0</v>
      </c>
      <c r="G185" s="86" t="b">
        <v>0</v>
      </c>
    </row>
    <row r="186" spans="1:7" ht="15">
      <c r="A186" s="86" t="s">
        <v>292</v>
      </c>
      <c r="B186" s="86">
        <v>2</v>
      </c>
      <c r="C186" s="121">
        <v>0</v>
      </c>
      <c r="D186" s="86" t="s">
        <v>1431</v>
      </c>
      <c r="E186" s="86" t="b">
        <v>0</v>
      </c>
      <c r="F186" s="86" t="b">
        <v>0</v>
      </c>
      <c r="G186" s="86" t="b">
        <v>0</v>
      </c>
    </row>
    <row r="187" spans="1:7" ht="15">
      <c r="A187" s="86" t="s">
        <v>1557</v>
      </c>
      <c r="B187" s="86">
        <v>2</v>
      </c>
      <c r="C187" s="121">
        <v>0.012809787049531115</v>
      </c>
      <c r="D187" s="86" t="s">
        <v>1431</v>
      </c>
      <c r="E187" s="86" t="b">
        <v>0</v>
      </c>
      <c r="F187" s="86" t="b">
        <v>0</v>
      </c>
      <c r="G187" s="86" t="b">
        <v>0</v>
      </c>
    </row>
    <row r="188" spans="1:7" ht="15">
      <c r="A188" s="86" t="s">
        <v>1558</v>
      </c>
      <c r="B188" s="86">
        <v>2</v>
      </c>
      <c r="C188" s="121">
        <v>0.012809787049531115</v>
      </c>
      <c r="D188" s="86" t="s">
        <v>1431</v>
      </c>
      <c r="E188" s="86" t="b">
        <v>1</v>
      </c>
      <c r="F188" s="86" t="b">
        <v>0</v>
      </c>
      <c r="G188" s="86" t="b">
        <v>0</v>
      </c>
    </row>
    <row r="189" spans="1:7" ht="15">
      <c r="A189" s="86" t="s">
        <v>1559</v>
      </c>
      <c r="B189" s="86">
        <v>2</v>
      </c>
      <c r="C189" s="121">
        <v>0</v>
      </c>
      <c r="D189" s="86" t="s">
        <v>1431</v>
      </c>
      <c r="E189" s="86" t="b">
        <v>0</v>
      </c>
      <c r="F189" s="86" t="b">
        <v>0</v>
      </c>
      <c r="G189" s="86" t="b">
        <v>0</v>
      </c>
    </row>
    <row r="190" spans="1:7" ht="15">
      <c r="A190" s="86" t="s">
        <v>299</v>
      </c>
      <c r="B190" s="86">
        <v>2</v>
      </c>
      <c r="C190" s="121">
        <v>0</v>
      </c>
      <c r="D190" s="86" t="s">
        <v>1431</v>
      </c>
      <c r="E190" s="86" t="b">
        <v>0</v>
      </c>
      <c r="F190" s="86" t="b">
        <v>0</v>
      </c>
      <c r="G190" s="86" t="b">
        <v>0</v>
      </c>
    </row>
    <row r="191" spans="1:7" ht="15">
      <c r="A191" s="86" t="s">
        <v>1560</v>
      </c>
      <c r="B191" s="86">
        <v>2</v>
      </c>
      <c r="C191" s="121">
        <v>0</v>
      </c>
      <c r="D191" s="86" t="s">
        <v>1431</v>
      </c>
      <c r="E191" s="86" t="b">
        <v>0</v>
      </c>
      <c r="F191" s="86" t="b">
        <v>0</v>
      </c>
      <c r="G191" s="86" t="b">
        <v>0</v>
      </c>
    </row>
    <row r="192" spans="1:7" ht="15">
      <c r="A192" s="86" t="s">
        <v>1561</v>
      </c>
      <c r="B192" s="86">
        <v>2</v>
      </c>
      <c r="C192" s="121">
        <v>0.012809787049531115</v>
      </c>
      <c r="D192" s="86" t="s">
        <v>1431</v>
      </c>
      <c r="E192" s="86" t="b">
        <v>0</v>
      </c>
      <c r="F192" s="86" t="b">
        <v>0</v>
      </c>
      <c r="G192" s="86" t="b">
        <v>0</v>
      </c>
    </row>
    <row r="193" spans="1:7" ht="15">
      <c r="A193" s="86" t="s">
        <v>1564</v>
      </c>
      <c r="B193" s="86">
        <v>2</v>
      </c>
      <c r="C193" s="121">
        <v>0</v>
      </c>
      <c r="D193" s="86" t="s">
        <v>1433</v>
      </c>
      <c r="E193" s="86" t="b">
        <v>0</v>
      </c>
      <c r="F193" s="86" t="b">
        <v>0</v>
      </c>
      <c r="G193" s="86" t="b">
        <v>0</v>
      </c>
    </row>
    <row r="194" spans="1:7" ht="15">
      <c r="A194" s="86" t="s">
        <v>1565</v>
      </c>
      <c r="B194" s="86">
        <v>2</v>
      </c>
      <c r="C194" s="121">
        <v>0</v>
      </c>
      <c r="D194" s="86" t="s">
        <v>1433</v>
      </c>
      <c r="E194" s="86" t="b">
        <v>0</v>
      </c>
      <c r="F194" s="86" t="b">
        <v>0</v>
      </c>
      <c r="G194" s="86" t="b">
        <v>0</v>
      </c>
    </row>
    <row r="195" spans="1:7" ht="15">
      <c r="A195" s="86" t="s">
        <v>1524</v>
      </c>
      <c r="B195" s="86">
        <v>2</v>
      </c>
      <c r="C195" s="121">
        <v>0</v>
      </c>
      <c r="D195" s="86" t="s">
        <v>1435</v>
      </c>
      <c r="E195" s="86" t="b">
        <v>0</v>
      </c>
      <c r="F195" s="86" t="b">
        <v>0</v>
      </c>
      <c r="G195" s="86" t="b">
        <v>0</v>
      </c>
    </row>
    <row r="196" spans="1:7" ht="15">
      <c r="A196" s="86" t="s">
        <v>1523</v>
      </c>
      <c r="B196" s="86">
        <v>2</v>
      </c>
      <c r="C196" s="121">
        <v>0</v>
      </c>
      <c r="D196" s="86" t="s">
        <v>1435</v>
      </c>
      <c r="E196" s="86" t="b">
        <v>1</v>
      </c>
      <c r="F196" s="86" t="b">
        <v>0</v>
      </c>
      <c r="G196" s="86" t="b">
        <v>0</v>
      </c>
    </row>
    <row r="197" spans="1:7" ht="15">
      <c r="A197" s="86" t="s">
        <v>1525</v>
      </c>
      <c r="B197" s="86">
        <v>2</v>
      </c>
      <c r="C197" s="121">
        <v>0</v>
      </c>
      <c r="D197" s="86" t="s">
        <v>1438</v>
      </c>
      <c r="E197" s="86" t="b">
        <v>0</v>
      </c>
      <c r="F197" s="86" t="b">
        <v>0</v>
      </c>
      <c r="G197" s="86" t="b">
        <v>0</v>
      </c>
    </row>
    <row r="198" spans="1:7" ht="15">
      <c r="A198" s="86" t="s">
        <v>1523</v>
      </c>
      <c r="B198" s="86">
        <v>3</v>
      </c>
      <c r="C198" s="121">
        <v>0</v>
      </c>
      <c r="D198" s="86" t="s">
        <v>1439</v>
      </c>
      <c r="E198" s="86" t="b">
        <v>1</v>
      </c>
      <c r="F198" s="86" t="b">
        <v>0</v>
      </c>
      <c r="G198" s="86" t="b">
        <v>0</v>
      </c>
    </row>
    <row r="199" spans="1:7" ht="15">
      <c r="A199" s="86" t="s">
        <v>1783</v>
      </c>
      <c r="B199" s="86">
        <v>2</v>
      </c>
      <c r="C199" s="121">
        <v>0</v>
      </c>
      <c r="D199" s="86" t="s">
        <v>1439</v>
      </c>
      <c r="E199" s="86" t="b">
        <v>0</v>
      </c>
      <c r="F199" s="86" t="b">
        <v>0</v>
      </c>
      <c r="G199" s="86" t="b">
        <v>0</v>
      </c>
    </row>
    <row r="200" spans="1:7" ht="15">
      <c r="A200" s="86" t="s">
        <v>1577</v>
      </c>
      <c r="B200" s="86">
        <v>2</v>
      </c>
      <c r="C200" s="121">
        <v>0</v>
      </c>
      <c r="D200" s="86" t="s">
        <v>1441</v>
      </c>
      <c r="E200" s="86" t="b">
        <v>0</v>
      </c>
      <c r="F200" s="86" t="b">
        <v>0</v>
      </c>
      <c r="G200" s="86" t="b">
        <v>0</v>
      </c>
    </row>
    <row r="201" spans="1:7" ht="15">
      <c r="A201" s="86" t="s">
        <v>1578</v>
      </c>
      <c r="B201" s="86">
        <v>2</v>
      </c>
      <c r="C201" s="121">
        <v>0</v>
      </c>
      <c r="D201" s="86" t="s">
        <v>1445</v>
      </c>
      <c r="E201" s="86" t="b">
        <v>0</v>
      </c>
      <c r="F201" s="86" t="b">
        <v>0</v>
      </c>
      <c r="G2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2019-10-13T07:52:19Z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