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<sst xmlns="http://schemas.openxmlformats.org/spreadsheetml/2006/main" count="30257" uniqueCount="5542">
  <si>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</si>
  <si>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</si>
  <si>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</si>
  <si>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</si>
  <si>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</si>
  <si>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</si>
  <si>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</si>
  <si>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</si>
  <si>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</si>
  <si>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</si>
  <si>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</si>
  <si>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</si>
  <si>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</si>
  <si>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</si>
  <si>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</si>
  <si>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</si>
  <si>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</si>
  <si>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</si>
  <si>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</si>
  <si>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</si>
  <si>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</si>
  <si>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</si>
  <si>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</si>
  <si>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</si>
  <si>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</si>
  <si>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</si>
  <si>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</si>
  <si>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</si>
  <si>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</si>
  <si>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</si>
  <si>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</si>
  <si>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</si>
  <si>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</si>
  <si>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</si>
  <si>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</si>
  <si>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</si>
  <si>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</si>
  <si>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</si>
  <si>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</si>
  <si>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</si>
  <si>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</si>
  <si>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</si>
  <si>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</si>
  <si>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</si>
  <si>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</si>
  <si>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</si>
  <si>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</si>
  <si>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</si>
  <si>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</si>
  <si>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</si>
  <si>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</si>
  <si>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</si>
  <si>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</si>
  <si>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</si>
  <si>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</si>
  <si>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</si>
  <si>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</si>
  <si>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</si>
  <si>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</si>
  <si>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</si>
  <si>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</si>
  <si>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</si>
  <si>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</si>
  <si>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</si>
  <si>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</si>
  <si>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</si>
  <si>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</si>
  <si>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</si>
  <si>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</si>
  <si>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</si>
  <si>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</si>
  <si>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</si>
  <si>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</si>
  <si>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</si>
  <si>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</si>
  <si>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</si>
  <si>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</si>
  <si>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</si>
  <si>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</si>
  <si>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</si>
  <si>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</si>
  <si>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</si>
  <si>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</si>
  <si>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</si>
  <si>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</si>
  <si>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</si>
  <si>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</si>
  <si>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</si>
  <si>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</si>
  <si>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</si>
  <si>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</si>
  <si>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</si>
  <si>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</si>
  <si>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</si>
  <si>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</si>
  <si>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</si>
  <si>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</si>
  <si>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</si>
  <si>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</si>
  <si>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</si>
  <si>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</si>
  <si>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</si>
  <si>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</si>
  <si>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</si>
  <si>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</si>
  <si>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</si>
  <si>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</si>
  <si>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</si>
  <si>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</si>
  <si>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</si>
  <si>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</si>
  <si>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</si>
  <si>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</si>
  <si>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</si>
  <si>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</si>
  <si>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</si>
  <si>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</si>
  <si>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</si>
  <si>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</si>
  <si>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</si>
  <si>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</si>
  <si>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</si>
  <si>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</si>
  <si>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</si>
  <si>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</si>
  <si>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</si>
  <si>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</si>
  <si>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</si>
  <si>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</si>
  <si>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</si>
  <si>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</si>
  <si>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</si>
  <si>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</si>
  <si>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</si>
  <si>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</si>
  <si>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</si>
  <si>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</si>
  <si>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</si>
  <si>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</si>
  <si>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</si>
  <si>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</si>
  <si>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</si>
  <si>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</si>
  <si>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</si>
  <si>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</si>
  <si>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</si>
  <si>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</si>
  <si>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</si>
  <si>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</si>
  <si>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</si>
  <si>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</si>
  <si>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</si>
  <si>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</si>
  <si>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</si>
  <si>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</si>
  <si>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</si>
  <si>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</si>
  <si>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</si>
  <si>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</si>
  <si>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</si>
  <si>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</si>
  <si>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</si>
  <si>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</si>
  <si>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</si>
  <si>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</si>
  <si>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</si>
  <si>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</si>
  <si>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</si>
  <si>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</si>
  <si>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</si>
  <si>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</si>
  <si>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</si>
  <si>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</si>
  <si>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</si>
  <si>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</si>
  <si>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</si>
  <si>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</si>
  <si>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</si>
  <si>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</si>
  <si>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</si>
  <si>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</si>
  <si>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</si>
  <si>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</si>
  <si>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</si>
  <si>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</si>
  <si>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</si>
  <si>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</si>
  <si>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</si>
  <si>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</si>
  <si>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</si>
  <si>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</si>
  <si>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</si>
  <si>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</si>
  <si>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</si>
  <si>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</si>
  <si>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</si>
  <si>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</si>
  <si>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</si>
  <si>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</si>
  <si>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</si>
  <si>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</si>
  <si>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</si>
  <si>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</si>
  <si>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</si>
  <si>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</si>
  <si>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</si>
  <si>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</si>
  <si>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</si>
  <si>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</si>
  <si>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</si>
  <si>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</si>
  <si>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</si>
  <si>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wikiresearch</t>
  </si>
  <si>
    <t>swarnadas18</t>
  </si>
  <si>
    <t>25lettori</t>
  </si>
  <si>
    <t>knowlab</t>
  </si>
  <si>
    <t>ic2s2</t>
  </si>
  <si>
    <t>bgzimmer</t>
  </si>
  <si>
    <t>rejectionking</t>
  </si>
  <si>
    <t>faineg</t>
  </si>
  <si>
    <t>arkaitz</t>
  </si>
  <si>
    <t>natematias</t>
  </si>
  <si>
    <t>aaroniidx</t>
  </si>
  <si>
    <t>dilrukshi_isac</t>
  </si>
  <si>
    <t>mstrohm</t>
  </si>
  <si>
    <t>ctrattner</t>
  </si>
  <si>
    <t>emmaspiro</t>
  </si>
  <si>
    <t>snchancellor</t>
  </si>
  <si>
    <t>eliminare</t>
  </si>
  <si>
    <t>femtech_</t>
  </si>
  <si>
    <t>haewoon</t>
  </si>
  <si>
    <t>gvrkiran</t>
  </si>
  <si>
    <t>clauwa</t>
  </si>
  <si>
    <t>davlanade</t>
  </si>
  <si>
    <t>mathcolorstrees</t>
  </si>
  <si>
    <t>kareem2darwish</t>
  </si>
  <si>
    <t>aekpalakorn</t>
  </si>
  <si>
    <t>m_eliciacortes</t>
  </si>
  <si>
    <t>grouplens</t>
  </si>
  <si>
    <t>jmhessel</t>
  </si>
  <si>
    <t>bolu_kya</t>
  </si>
  <si>
    <t>suriname0</t>
  </si>
  <si>
    <t>marquettecs</t>
  </si>
  <si>
    <t>shanhaha3</t>
  </si>
  <si>
    <t>rlhoyle</t>
  </si>
  <si>
    <t>htenenbaum</t>
  </si>
  <si>
    <t>a_papasavva</t>
  </si>
  <si>
    <t>uclisec</t>
  </si>
  <si>
    <t>genomeprivacy</t>
  </si>
  <si>
    <t>encase_h2020</t>
  </si>
  <si>
    <t>sof14g1l</t>
  </si>
  <si>
    <t>d_alburez</t>
  </si>
  <si>
    <t>privacurity</t>
  </si>
  <si>
    <t>guijacob91</t>
  </si>
  <si>
    <t>ezagheni</t>
  </si>
  <si>
    <t>demografia_csic</t>
  </si>
  <si>
    <t>benwagne_r</t>
  </si>
  <si>
    <t>yusrilim_</t>
  </si>
  <si>
    <t>enricomariconti</t>
  </si>
  <si>
    <t>iussp</t>
  </si>
  <si>
    <t>pvachher</t>
  </si>
  <si>
    <t>cubic_logic</t>
  </si>
  <si>
    <t>degenrolf</t>
  </si>
  <si>
    <t>mln_26</t>
  </si>
  <si>
    <t>tahayasseri</t>
  </si>
  <si>
    <t>bbeliteshoes</t>
  </si>
  <si>
    <t>dennis4its</t>
  </si>
  <si>
    <t>j_shotwell</t>
  </si>
  <si>
    <t>realyangzhang</t>
  </si>
  <si>
    <t>phonedude_mln</t>
  </si>
  <si>
    <t>bkeegan</t>
  </si>
  <si>
    <t>cathrinesot</t>
  </si>
  <si>
    <t>themayden</t>
  </si>
  <si>
    <t>giuliorossetti</t>
  </si>
  <si>
    <t>richmatt2018</t>
  </si>
  <si>
    <t>meisiska14</t>
  </si>
  <si>
    <t>mariska_elv</t>
  </si>
  <si>
    <t>sitichaa9</t>
  </si>
  <si>
    <t>renjaniayu</t>
  </si>
  <si>
    <t>abdul_juga</t>
  </si>
  <si>
    <t>edwinjanuar8</t>
  </si>
  <si>
    <t>savira_hana</t>
  </si>
  <si>
    <t>indichaa</t>
  </si>
  <si>
    <t>aymiegoreng</t>
  </si>
  <si>
    <t>raza_aja</t>
  </si>
  <si>
    <t>farahdilah62</t>
  </si>
  <si>
    <t>vikaadriana1</t>
  </si>
  <si>
    <t>bekasi_gadis</t>
  </si>
  <si>
    <t>ekawatirani</t>
  </si>
  <si>
    <t>miadp</t>
  </si>
  <si>
    <t>caohancheng</t>
  </si>
  <si>
    <t>yelenamejova</t>
  </si>
  <si>
    <t>dozee_sim</t>
  </si>
  <si>
    <t>rehamtamime</t>
  </si>
  <si>
    <t>eredmil1</t>
  </si>
  <si>
    <t>kous2v</t>
  </si>
  <si>
    <t>emrek</t>
  </si>
  <si>
    <t>icatgt</t>
  </si>
  <si>
    <t>alsothings</t>
  </si>
  <si>
    <t>falkfischer</t>
  </si>
  <si>
    <t>holden</t>
  </si>
  <si>
    <t>ktsukuda</t>
  </si>
  <si>
    <t>emilio__ferrara</t>
  </si>
  <si>
    <t>xandaschofield</t>
  </si>
  <si>
    <t>mr_prime69</t>
  </si>
  <si>
    <t>jkineman</t>
  </si>
  <si>
    <t>blunter_</t>
  </si>
  <si>
    <t>justinpatchin</t>
  </si>
  <si>
    <t>fabiorojas</t>
  </si>
  <si>
    <t>chss_hbku</t>
  </si>
  <si>
    <t>celiphany</t>
  </si>
  <si>
    <t>parissie084</t>
  </si>
  <si>
    <t>angryosman</t>
  </si>
  <si>
    <t>ajungherr</t>
  </si>
  <si>
    <t>leelum</t>
  </si>
  <si>
    <t>latifajackson</t>
  </si>
  <si>
    <t>sroylee</t>
  </si>
  <si>
    <t>_conferencelist</t>
  </si>
  <si>
    <t>shawnmjones</t>
  </si>
  <si>
    <t>alvinyxz</t>
  </si>
  <si>
    <t>meresophistry</t>
  </si>
  <si>
    <t>elaragon</t>
  </si>
  <si>
    <t>followlori</t>
  </si>
  <si>
    <t>griverorz</t>
  </si>
  <si>
    <t>step_apsa</t>
  </si>
  <si>
    <t>scott_althaus</t>
  </si>
  <si>
    <t>dtracy2</t>
  </si>
  <si>
    <t>reveluntsong</t>
  </si>
  <si>
    <t>cuhkhailiang</t>
  </si>
  <si>
    <t>ebigsby</t>
  </si>
  <si>
    <t>britdavidson</t>
  </si>
  <si>
    <t>allison_eden</t>
  </si>
  <si>
    <t>ekvraga</t>
  </si>
  <si>
    <t>dilarakkl</t>
  </si>
  <si>
    <t>annie_waldherr</t>
  </si>
  <si>
    <t>boomgaardenhg</t>
  </si>
  <si>
    <t>tobias_keller</t>
  </si>
  <si>
    <t>katypearce</t>
  </si>
  <si>
    <t>kellybergstrom</t>
  </si>
  <si>
    <t>rayoptland</t>
  </si>
  <si>
    <t>sgonzalezbailon</t>
  </si>
  <si>
    <t>pablodesoto</t>
  </si>
  <si>
    <t>monrodriguez</t>
  </si>
  <si>
    <t>hauschke</t>
  </si>
  <si>
    <t>lusantala</t>
  </si>
  <si>
    <t>jdfoote</t>
  </si>
  <si>
    <t>researchcentrai</t>
  </si>
  <si>
    <t>jjsantana</t>
  </si>
  <si>
    <t>tullney</t>
  </si>
  <si>
    <t>chrisjvargo</t>
  </si>
  <si>
    <t>blasettiale</t>
  </si>
  <si>
    <t>dhbbaw</t>
  </si>
  <si>
    <t>bjoern_buss</t>
  </si>
  <si>
    <t>igorbrigadir</t>
  </si>
  <si>
    <t>faabom</t>
  </si>
  <si>
    <t>liuhuan</t>
  </si>
  <si>
    <t>junghwanyang</t>
  </si>
  <si>
    <t>poli_com</t>
  </si>
  <si>
    <t>ica_cm</t>
  </si>
  <si>
    <t>cerenbudak</t>
  </si>
  <si>
    <t>tylersnetwork</t>
  </si>
  <si>
    <t>michaelbolden</t>
  </si>
  <si>
    <t>itsilverback</t>
  </si>
  <si>
    <t>johnmshuster</t>
  </si>
  <si>
    <t>rqskye</t>
  </si>
  <si>
    <t>homegypsy</t>
  </si>
  <si>
    <t>liwiebe</t>
  </si>
  <si>
    <t>wendt_law</t>
  </si>
  <si>
    <t>skotbotcambo</t>
  </si>
  <si>
    <t>compstorylab</t>
  </si>
  <si>
    <t>johnjhorton</t>
  </si>
  <si>
    <t>cnicolaides</t>
  </si>
  <si>
    <t>jessecshore</t>
  </si>
  <si>
    <t>kamerondharris</t>
  </si>
  <si>
    <t>dg_rand</t>
  </si>
  <si>
    <t>bjoseph</t>
  </si>
  <si>
    <t>george_berry</t>
  </si>
  <si>
    <t>ciro</t>
  </si>
  <si>
    <t>soni_sandeep</t>
  </si>
  <si>
    <t>jugander</t>
  </si>
  <si>
    <t>5harad</t>
  </si>
  <si>
    <t>alex_peys</t>
  </si>
  <si>
    <t>complexexplorer</t>
  </si>
  <si>
    <t>sinanaral</t>
  </si>
  <si>
    <t>iyadrahwan</t>
  </si>
  <si>
    <t>ewancolman</t>
  </si>
  <si>
    <t>msaveski</t>
  </si>
  <si>
    <t>eulersbridge</t>
  </si>
  <si>
    <t>nachristakis</t>
  </si>
  <si>
    <t>raneeque</t>
  </si>
  <si>
    <t>djpardis</t>
  </si>
  <si>
    <t>ryanjgallag</t>
  </si>
  <si>
    <t>kaizhu717</t>
  </si>
  <si>
    <t>seanjtaylor</t>
  </si>
  <si>
    <t>rushibhavsar</t>
  </si>
  <si>
    <t>timothyjgraham</t>
  </si>
  <si>
    <t>jasonmfletcher</t>
  </si>
  <si>
    <t>t_takaguchi</t>
  </si>
  <si>
    <t>bertil_hatt</t>
  </si>
  <si>
    <t>soojongkim_1</t>
  </si>
  <si>
    <t>anibalmastobiza</t>
  </si>
  <si>
    <t>alqithami</t>
  </si>
  <si>
    <t>jhblackb</t>
  </si>
  <si>
    <t>idramalab</t>
  </si>
  <si>
    <t>ingmarweber</t>
  </si>
  <si>
    <t>winteram</t>
  </si>
  <si>
    <t>munmun10</t>
  </si>
  <si>
    <t>alethioguy</t>
  </si>
  <si>
    <t>jurgenpfeffer</t>
  </si>
  <si>
    <t>raquelrecuero</t>
  </si>
  <si>
    <t>keiichi_ochiai</t>
  </si>
  <si>
    <t>knittedkittie</t>
  </si>
  <si>
    <t>zerogravitasksc</t>
  </si>
  <si>
    <t>moniquedhooghe</t>
  </si>
  <si>
    <t>mountainherder</t>
  </si>
  <si>
    <t>fabiogiglietto</t>
  </si>
  <si>
    <t>shionguha</t>
  </si>
  <si>
    <t>cfiesler</t>
  </si>
  <si>
    <t>eegilbert</t>
  </si>
  <si>
    <t>eszter</t>
  </si>
  <si>
    <t>roguechi</t>
  </si>
  <si>
    <t>mdekstrand</t>
  </si>
  <si>
    <t>mariaglymour</t>
  </si>
  <si>
    <t>theshubhanshu</t>
  </si>
  <si>
    <t>krishna_kamath</t>
  </si>
  <si>
    <t>syardi</t>
  </si>
  <si>
    <t>alphaque</t>
  </si>
  <si>
    <t>harishpillay</t>
  </si>
  <si>
    <t>boomchatter</t>
  </si>
  <si>
    <t>master_kula</t>
  </si>
  <si>
    <t>gianluca_string</t>
  </si>
  <si>
    <t>emilianoucl</t>
  </si>
  <si>
    <t>katestarbird</t>
  </si>
  <si>
    <t>ttoconference</t>
  </si>
  <si>
    <t>carmelva</t>
  </si>
  <si>
    <t>standefer</t>
  </si>
  <si>
    <t>zwlevonian</t>
  </si>
  <si>
    <t>icwsm</t>
  </si>
  <si>
    <t>creativity_thre</t>
  </si>
  <si>
    <t>zsavvas90</t>
  </si>
  <si>
    <t>h_mihaljevic</t>
  </si>
  <si>
    <t>jackbandy</t>
  </si>
  <si>
    <t>ndiakopoulos</t>
  </si>
  <si>
    <t>codybuntain</t>
  </si>
  <si>
    <t>mtknnktm</t>
  </si>
  <si>
    <t>anirudhacharya1</t>
  </si>
  <si>
    <t>damewendydbe</t>
  </si>
  <si>
    <t>rwgiordano</t>
  </si>
  <si>
    <t>twlyy29</t>
  </si>
  <si>
    <t>smapp_nyu</t>
  </si>
  <si>
    <t>topcoder</t>
  </si>
  <si>
    <t>uchicago</t>
  </si>
  <si>
    <t>_pmkr</t>
  </si>
  <si>
    <t>profjamesevans</t>
  </si>
  <si>
    <t>mit</t>
  </si>
  <si>
    <t>amit_p</t>
  </si>
  <si>
    <t>gretchenamcc</t>
  </si>
  <si>
    <t>facebook</t>
  </si>
  <si>
    <t>icantador</t>
  </si>
  <si>
    <t>alexstamos</t>
  </si>
  <si>
    <t>ineffablicious</t>
  </si>
  <si>
    <t>sefaozalp</t>
  </si>
  <si>
    <t>adambbadawy</t>
  </si>
  <si>
    <t>aseel_addawood</t>
  </si>
  <si>
    <t>linguangst</t>
  </si>
  <si>
    <t>abrahaobruno</t>
  </si>
  <si>
    <t>johntorousmd</t>
  </si>
  <si>
    <t>kesterratcliff</t>
  </si>
  <si>
    <t>alipourfardn</t>
  </si>
  <si>
    <t>fennell_p</t>
  </si>
  <si>
    <t>kristinalerman</t>
  </si>
  <si>
    <t>jehronp</t>
  </si>
  <si>
    <t>rosesage6</t>
  </si>
  <si>
    <t>itscaseydambit</t>
  </si>
  <si>
    <t>tjbogart33</t>
  </si>
  <si>
    <t>zenscreamer</t>
  </si>
  <si>
    <t>ibitefiercely</t>
  </si>
  <si>
    <t>bloggerpam1</t>
  </si>
  <si>
    <t>goofmcfloof</t>
  </si>
  <si>
    <t>redshoe291</t>
  </si>
  <si>
    <t>warrior_4_good</t>
  </si>
  <si>
    <t>holmprocarione</t>
  </si>
  <si>
    <t>caighty</t>
  </si>
  <si>
    <t>h8wankmaggot45</t>
  </si>
  <si>
    <t>prissycrow</t>
  </si>
  <si>
    <t>mgjackieo</t>
  </si>
  <si>
    <t>suzy_swears</t>
  </si>
  <si>
    <t>hotwheels48</t>
  </si>
  <si>
    <t>reggaeshark12</t>
  </si>
  <si>
    <t>resist_baby</t>
  </si>
  <si>
    <t>shootsfromhip</t>
  </si>
  <si>
    <t>nofuqsleft</t>
  </si>
  <si>
    <t>tomi_r_b</t>
  </si>
  <si>
    <t>weaarree</t>
  </si>
  <si>
    <t>franciswegner</t>
  </si>
  <si>
    <t>blue_w0lverine</t>
  </si>
  <si>
    <t>kingsrush</t>
  </si>
  <si>
    <t>snarklikeknives</t>
  </si>
  <si>
    <t>verbalese</t>
  </si>
  <si>
    <t>janiceg123</t>
  </si>
  <si>
    <t>kathystricker2</t>
  </si>
  <si>
    <t>nicoxw1</t>
  </si>
  <si>
    <t>contrapoints</t>
  </si>
  <si>
    <t>curvygamerwife</t>
  </si>
  <si>
    <t>stone_prof</t>
  </si>
  <si>
    <t>yy</t>
  </si>
  <si>
    <t>shirinnilizadeh</t>
  </si>
  <si>
    <t>a_grogg</t>
  </si>
  <si>
    <t>familyunequal</t>
  </si>
  <si>
    <t>profearl</t>
  </si>
  <si>
    <t>sobieraj</t>
  </si>
  <si>
    <t>deanarohlinger1</t>
  </si>
  <si>
    <t>fisher_danar</t>
  </si>
  <si>
    <t>michaeltheaney</t>
  </si>
  <si>
    <t>davidsmeyer1</t>
  </si>
  <si>
    <t>julieowenmoylan</t>
  </si>
  <si>
    <t>posegga</t>
  </si>
  <si>
    <t>jisunan</t>
  </si>
  <si>
    <t>volkswagenst</t>
  </si>
  <si>
    <t>gmgorrelluk</t>
  </si>
  <si>
    <t>encoffeedrinker</t>
  </si>
  <si>
    <t>rebeccalkup</t>
  </si>
  <si>
    <t>radinstitute</t>
  </si>
  <si>
    <t>frontaibigdata</t>
  </si>
  <si>
    <t>frontiersin</t>
  </si>
  <si>
    <t>edsu</t>
  </si>
  <si>
    <t>uw_sjmc</t>
  </si>
  <si>
    <t>illinoiscomm</t>
  </si>
  <si>
    <t>ica</t>
  </si>
  <si>
    <t>uscapress</t>
  </si>
  <si>
    <t>jniemannlenz</t>
  </si>
  <si>
    <t>missesi</t>
  </si>
  <si>
    <t>icw</t>
  </si>
  <si>
    <t>applenews</t>
  </si>
  <si>
    <t>cjr</t>
  </si>
  <si>
    <t>aneeshs</t>
  </si>
  <si>
    <t>jessicatysu</t>
  </si>
  <si>
    <t>whatagoodpup</t>
  </si>
  <si>
    <t>sig_chi</t>
  </si>
  <si>
    <t>ktakeshi</t>
  </si>
  <si>
    <t>watsoninstitute</t>
  </si>
  <si>
    <t>bostonglobe</t>
  </si>
  <si>
    <t>cybercsis</t>
  </si>
  <si>
    <t>ipsn20</t>
  </si>
  <si>
    <t>theofficialacm</t>
  </si>
  <si>
    <t>ieeeorg</t>
  </si>
  <si>
    <t>patpannuto</t>
  </si>
  <si>
    <t>andreawiggins</t>
  </si>
  <si>
    <t>asbruckman</t>
  </si>
  <si>
    <t>colegleason</t>
  </si>
  <si>
    <t>reidpr</t>
  </si>
  <si>
    <t>jasonbaumgartne</t>
  </si>
  <si>
    <t>gaywonk</t>
  </si>
  <si>
    <t>johnfallot</t>
  </si>
  <si>
    <t>mark_riedl</t>
  </si>
  <si>
    <t>jeffbigham</t>
  </si>
  <si>
    <t>gillianrhayes</t>
  </si>
  <si>
    <t>cathyyoung63</t>
  </si>
  <si>
    <t>jeffreyasachs</t>
  </si>
  <si>
    <t>switch_d</t>
  </si>
  <si>
    <t>ehud</t>
  </si>
  <si>
    <t>s</t>
  </si>
  <si>
    <t>j_a_tucker</t>
  </si>
  <si>
    <t>janzilinsky</t>
  </si>
  <si>
    <t>poppublicsphere</t>
  </si>
  <si>
    <t>gretch</t>
  </si>
  <si>
    <t>tschnoebelen</t>
  </si>
  <si>
    <t>sanjrockz</t>
  </si>
  <si>
    <t>wired</t>
  </si>
  <si>
    <t>toritorix</t>
  </si>
  <si>
    <t>Mentions</t>
  </si>
  <si>
    <t>Replies to</t>
  </si>
  <si>
    <t>"Uncertainty During New Disease Outbreaks in Wikipedia" - identifying and quantifying  types of uncertainty and responses to uncertainty expressed by Wikipedia editors during new disease outbreaks.
(Al Tamime, @rwgiordano and @DameWendyDBE, 2019)
https://t.co/eMiuckQtkN https://t.co/IK8okmY8W9</t>
  </si>
  <si>
    <t>I was very sad when I realized that I would not be able to present there in person. However, I am really grateful to everyone for making this dream come true. Thank you @JurgenPfeffer @TWlyY29 for taking the hassle and sending this beautiful bag for me.
#icwsm2019
#gratitude https://t.co/aEZZoFCohu</t>
  </si>
  <si>
    <t>_xD83D__xDCA1_New article on @PoPpublicsphere special issue on #CelebrityPolitics with @janzilinsky Jonathan Nagler &amp;amp; @j_a_tucker from @SMaPP_NYU 
_xD83D__xDD0E_We find celebrities did not incur an "engagement penalty" among followers when they tweeted about the _xD83C__xDDFA__xD83C__xDDF8_2016 election
https://t.co/uvXzYj2F6p https://t.co/hUL6QbLSRt</t>
  </si>
  <si>
    <t>Be part of the Ground Truth challenge. Help us find the causal graph for four simulated worlds: Disaster World https://t.co/xba4JfLGm9 
@profjamesevans @_pmkr @UChicago #MachineLearning #ArtificialIntelligence #Sociology @Topcoder</t>
  </si>
  <si>
    <t>The dates for #IC2S2 2020 are now confirmed. The 6th International Conference on Computational Social Science will take place July 17-20, 2020 at @MIT. Stay tuned! https://t.co/RFd1SoxEer</t>
  </si>
  <si>
    <t>Some serious emoji research going on... _xD83E__xDD14_ @WIRED reports on @icwsm #Emoji2018 workshop, with @sanjrockz @TSchnoebelen @GretchenAMcC @amit_p  https://t.co/8PSlcRPJEN</t>
  </si>
  <si>
    <t>RT @mountainherder: Notably, this network engages in tactics which be described as astroturfing. Kinzer is lending these attacks the credib…</t>
  </si>
  <si>
    <t>RT @icwsm: Good news! The ICWSM 2020 website is now live:
https://t.co/B89igmUVP8
_xD83D__xDEA8_Next deadline is September 15 _xD83D__xDEA8_
Check it out for all…</t>
  </si>
  <si>
    <t>Can I just call out how BEAUTIFUL the new website is?!?!? https://t.co/jViC6BA5VW</t>
  </si>
  <si>
    <t>RT @eredmil1: Excited that our #icwsm2019 paper is on the front page of @facebook research. 
Learn more about our @icwsm work on day-to-da…</t>
  </si>
  <si>
    <t>@icwsm _xD83E__xDD13_ @icantador</t>
  </si>
  <si>
    <t>RT @zwlevonian: Super excited to announce that my first paper was accepted to @icwsm 2020!  How can we make use of qualitative themes in qu…</t>
  </si>
  <si>
    <t>@icwsm hey @icwsm can you please clarify if the dataset papers will be having 3 submission deadline similar to the full papers. The site only mentions that poster and demo paper deadline is 15 Jan 2020.</t>
  </si>
  <si>
    <t>RT @icwsm: Good news! The ICWSM 2020 website is now live:
https://t.co/B89igmUVP8
ðŸš¨Next deadline is September 15 ðŸš¨
Check it out for allâ€¦</t>
  </si>
  <si>
    <t>another gem of a paper title! ðŸ’¯ðŸ‘ŒðŸ»=&amp;gt; Tweetin' in the Rain: Exploring societal-scale effects of weather on mood #lifegoals https://t.co/dYxNHrnfhl</t>
  </si>
  <si>
    <t>@emilianoucl @icwsm Luckily we can also read the paper</t>
  </si>
  <si>
    <t>RT @emilianoucl: Our upcoming @icwsm paper 
"And We Will Fight For Our Race!" A Measurement Study of Genetic Testing Conversations on Reddiâ€¦</t>
  </si>
  <si>
    <t>Thanks @IUSSP for featuring our workshop 'Demographic Research with Web &amp;amp; Social Media Data' at the @icwsm conference w/ @sof14g1l &amp;amp; @ezagheni. Great interaction between social &amp;amp; computer scientists doing population research #IUSSPDigitalDemogr #poptwitter https://t.co/ubhkn2a4Zq https://t.co/njxG4qHyuL</t>
  </si>
  <si>
    <t>RT @d_alburez: Thanks @IUSSP for featuring our workshop 'Demographic Research with Web &amp;amp; Social Media Data' at the @icwsm conference w/ @soâ€¦</t>
  </si>
  <si>
    <t>This is a good article to understand the different between twitter and instagram users. The distincion could be seen by the content they post which exhibit instagram engaging more of the user's heart and twitter capturing more of their mind.
https://t.co/LQ8Gjn1vkD</t>
  </si>
  <si>
    <t>Sometimes when I read tweets of people/exchange messages I sense they might suffer from a mental disorder. Wondered whether there is any research on that so that an abnormal behavior is detected so that those people can be helped and came across that one
https://t.co/SaqCnUJHHp https://t.co/1PzrxgHDg0</t>
  </si>
  <si>
    <t>When it comes to their online news consumption, people preach water and drink wine. https://t.co/ntrWirmoOh https://t.co/z2KZlC1anT</t>
  </si>
  <si>
    <t>RT @DegenRolf: When it comes to their online news consumption, people preach water and drink wine. https://t.co/ntrWirmoOh https://t.co/z2K…</t>
  </si>
  <si>
    <t>If you found the "Facebook emotion manipulation" paper disturbing, how would you feel about this paper which analyses the posts that you wrote on Facebook but eventually never sent, and naively assumed nobody is watching?https://t.co/4IFBcVyKhX https://t.co/WNWMiQ0W6N</t>
  </si>
  <si>
    <t>RT @TahaYasseri: If you found the "Facebook emotion manipulation" paper disturbing, how would you feel about this paper which analyses the…</t>
  </si>
  <si>
    <t>RT @gianluca_string: @ineffablicious @alexstamos There is a lot of research on tech-enabled online abuse in communities like CHI, ICWSM, WW…</t>
  </si>
  <si>
    <t>Request for proposals for economic opportunity research announced at ICWSM 2019 https://t.co/pksi5O0fWB</t>
  </si>
  <si>
    <t>RT @icwsm: Friendly neighborhood reminder: next #ICWSM2020 submission deadline is Sept 15! One month away! 
Check out https://t.co/fQJ1a1j…</t>
  </si>
  <si>
    <t>Predicting Depression via Social Media: https://t.co/nDaYf35t3F</t>
  </si>
  <si>
    <t>@SefaOzalp couple new research articles well dome mate xx
1) https://t.co/utT58MUThB
2) https://t.co/hEz252lfoi
3)https://t.co/QgOybv4dLX
4)https://t.co/LqKTTvbTI8
5)https://t.co/pv7oZKRNgP
6) https://t.co/hXH9shqueR</t>
  </si>
  <si>
    <t>Belum juga di umumin. Jangan bikin opini dulu.. 
https://t.co/ShVURcRyd7
#KabinetJokowi https://t.co/jSe1x6dbic</t>
  </si>
  <si>
    <t>Salah pengertian.. Presiden sangat  paham dan taat hukum! 
https://t.co/tXYnoGuHOE
#KabinetJokowi https://t.co/QoMZeNfpgR</t>
  </si>
  <si>
    <t>Jokowi tak menyebutkan nama2 menteri 
https://t.co/bXCLYML1pq
#KabinetJokowi https://t.co/nih04FBDmj</t>
  </si>
  <si>
    <t>Jokowi Cuma meladeni wartawan yg ingin tahu, tapi tdk menyebutkan nama2 menteri 
https://t.co/BZbO5moWeR
#KabinetJokowi https://t.co/nnHPEOaDMV</t>
  </si>
  <si>
    <t>Sabar aja, Nama2 menteri Jokowi akan diumumkan diwaktu yg tepat. 
https://t.co/8cwWcQWlwD
#KabinetJokowi https://t.co/6drIuooYL2</t>
  </si>
  <si>
    <t>Jokowi taat hukum
https://t.co/m6WOT9ccGw
#KabinetJokowi https://t.co/RvMfdAJdha</t>
  </si>
  <si>
    <t>Tak benar Jokowi langgar UU kementerian 
https://t.co/Ak5yOvjR3z
#KabinetJokowi https://t.co/bhMzVYgTaC</t>
  </si>
  <si>
    <t>Menjawab wartawan tanpa menyebutkan nama menteri aja dibilang melanggar UU kementrian.
_xD83D__xDE05_
https://t.co/GW57blc5DZ
#KabinetJokowi https://t.co/Uih17IDi7j</t>
  </si>
  <si>
    <t>Opini sesat 
#KabinetJokowi 
https://t.co/dt8lIjnDnw https://t.co/G7Id5YdLCz</t>
  </si>
  <si>
    <t>Sabar dan biarkan Jokowi fokus menyelesaikan periode pertamanya.. 
https://t.co/0f3LjLYHNR
#KabinetJokowi https://t.co/Bh0a2DTGMv</t>
  </si>
  <si>
    <t>Opini sesat untuk menjatuhkan Jokowi soal pengumuman kabinetnya.. Dasar sirik
#KabinetJokowi 
https://t.co/zcq6kgyfBJ https://t.co/7c1cb37agJ</t>
  </si>
  <si>
    <t>Provokasi sesat pihak2 yg tak senang dgn Jokowi 
#KabinetJokowi 
https://t.co/XL7JhrmXsG https://t.co/LMzJUcygt4</t>
  </si>
  <si>
    <t>Mohon bersabar. Jokowi pasti mengumumkan nama nama kabinetnya sesuai mekanisme hukum yang berlaku 
https://t.co/aSXfrqEYTG
#KabinetJokowi https://t.co/qQTonDDH4p</t>
  </si>
  <si>
    <t>Jokowi sosok yg sangat taat terhadap hukum.. Mana mungkin Jokowi langgar UU kementrian 
https://t.co/5oC9xmXEIh
#KabinetJokowi https://t.co/IHl4uHkH67</t>
  </si>
  <si>
    <t>RT @emilio__ferrara: Enjoy our new cool paper spearheaded by computational social science superstars @Aseel_addawood and @adambbadawy that…</t>
  </si>
  <si>
    <t>Social networking site + E-Commerce = ? What would happen when your friends become sellers promoting products to you? 
Check out our paper at @ICWSM 2020, where we present analysis on one of the fastest growing #SocialCommerce sites in China. 
Preprint: https://t.co/eU02BRBhhR https://t.co/TeCkygeVAV</t>
  </si>
  <si>
    <t>@yelenamejova @icwsm Thanks!</t>
  </si>
  <si>
    <t>RT @WikiResearch: "Uncertainty During New Disease Outbreaks in Wikipedia" - identifying and quantifying  types of uncertainty and responses…</t>
  </si>
  <si>
    <t>Excited that our #icwsm2019 paper is on the front page of @facebook research. 
Learn more about our @icwsm work on day-to-day experiences of safety and threat on social media.
w/ Jess Bodford &amp;amp; @linguangst 
https://t.co/ky3jb28MPb
#facebook #socialmedia #womenintech https://t.co/9Cip5IiAHZ</t>
  </si>
  <si>
    <t>RT @kous2v: Thanks @ICatGT! Thanks to Benjamin Sugar, @emrek @JohnTorousMD @abrahaobruno @munmun10 for making this work a success. Check ou…</t>
  </si>
  <si>
    <t>Thanks @ICatGT! Thanks to Benjamin Sugar, @emrek @JohnTorousMD @abrahaobruno @munmun10 for making this work a success. Check our paper here: https://t.co/AyHjsLkVfk #icwsm https://t.co/UKWTlKVg4P</t>
  </si>
  <si>
    <t>@emilio__ferrara @icwsm Thanks @emilio__ferrara for the latest link! This has been fixed :)</t>
  </si>
  <si>
    <t>when did ICWSM change the w to stand for just web instead of weblog? It was such a great old name...</t>
  </si>
  <si>
    <t>Durch ein Interview sind jetzt #Emojis ein offizieller Teil meiner Thesis und im Glossar aufgeführt. Dazu habe ich dieses interessante Dokument über die unterschiedlichen Darstellungsweisen gefunden: https://t.co/76LagceN5M
Gewusst? Emojis haben es in den Unicode geschafft.</t>
  </si>
  <si>
    <t>@katestarbird @KesterRatcliff (Incidentally Wanless was at the Montreal ICWSM 2017 Workshop on Digital Misinformation, and was using this term there, she's an alt-ac but well engaged with the community)</t>
  </si>
  <si>
    <t>昨年のICWSMでも発表した、動画創作におけるクリエータ間のコラボレーションの分析に関する研究の紹介ページを作成しました。https://t.co/98G5CxknRT</t>
  </si>
  <si>
    <t>Enjoy our new cool paper spearheaded by computational social science superstars @Aseel_addawood and @adambbadawy that will be presented at #icwsm19! 
Linguistic Cues to Deception: Identifying Political Trolls on Social Media https://t.co/OaANJmpXVk w/ @KristinaLerman in @icwsm https://t.co/R2AoJMp9Bj</t>
  </si>
  <si>
    <t>@KristinaLerman Some pointers:
https://t.co/NESKkLX89u
https://t.co/3zkT7ZY2bk
https://t.co/XHeODRbIt4
https://t.co/hwz70TiHKx
w/ @fennell_p &amp;amp; @AlipourfardN</t>
  </si>
  <si>
    <t>@jehronp Just off a quick Google Scholar search: https://t.co/tgWdCPfW8g might be a solid example. Stuff by Jon Kleinberg and Duncan Watts is probably helpful for background? Also *virality, whoops</t>
  </si>
  <si>
    <t>@zenscreamer @tjbogart33 @itsCaseyDambit @RoseSage6 @MR_PRIME69 Anyone interested in understanding what goes in the features may read the papers associated with it: https://t.co/f7hYM7eSmy
https://t.co/brc2W7cUfM</t>
  </si>
  <si>
    <t>RT @emilio__ferrara: @zenscreamer @tjbogart33 @itsCaseyDambit @RoseSage6 @MR_PRIME69 Anyone interested in understanding what goes in the fe…</t>
  </si>
  <si>
    <t>@icwsm The link to the top ICWSM papers is outdated, the new google scholar metrics link with updated data is here https://t.co/IWtXNMua8i</t>
  </si>
  <si>
    <t>@Nicoxw1 @KathyStricker2 @JaniceG123 @verbalese @SnarkLikeKnives @kingsrush @BLUE_W0LVERINE @FrancisWegner @WeAarree @Tomi_R_B @NoFuqsLeft @shootsfromhip @Resist_Baby @ReggaeShark12 @hotwheels48 @suzy_swears @MgJackieo @PrissyCrow @h8Wankmaggot45 @Caighty @HolmProcarione @warrior_4_good @Redshoe291 @GoofMcFloof @bloggerpam1 @IBiteFiercely I believe the attached study by Ferrara is the one referred in the CNBC article (the one not yet published at the time the article was written)—
https://t.co/PmPOdJbdo3</t>
  </si>
  <si>
    <t>@curvygamerwife @ContraPoints https://t.co/74mnCQSg3D
Found the study. Yeah Menslib has a pretty good reputation, definitely the best I've heard of</t>
  </si>
  <si>
    <t>@stone_prof Here’s one of my faves to discuss: https://t.co/YZeLeew8uv</t>
  </si>
  <si>
    <t>@davidsmeyer1 @michaeltheaney @Fisher_DanaR @DeanaRohlinger1 @sobieraj @ProfEarl @familyunequal @A_grogg @ShirinNilizadeh @yy 2/ The mean follower number is high (203). That is driven by celebrity accounts. But if you look at the CCDF function, you see that about half the population has followers in the single digits. The median and modal # is way, way lower.  https://t.co/lUO6t9m55o</t>
  </si>
  <si>
    <t>Dr. Wajdi Zaghouani, Assistant Professor, Middle Eastern Studies Department,  had a talk during ICWSM-2019. He discussed a recent research with Prof. David Kaufer, titled: "Can The Tweets of Vulnerable Groups Provide Reliable Windows into Their Vulnerability? A Corpus Analysis." https://t.co/sr2mZLewdu</t>
  </si>
  <si>
    <t>On the topic of mediating the conversation (week 5), Cheng, Danescu-Niculescu-Mizi and Leskovec (2015) explore 'trolling' in online forums and their antisocial behaviour
https://t.co/xfLH6jy1um #arin2610</t>
  </si>
  <si>
    <t>@JulieOwenMoylan This is a tad bit geeky, but statistically it takes about six weeks for news to show up in polling data. Bigger news may feed in faster.
"Fixed to 30-day smoothing, the sentiment ratio only achieves r = 63.5% under optimal lead L = 50." Page: 127
https://t.co/OIG3MMxT2z</t>
  </si>
  <si>
    <t>@VolkswagenSt @JisunAn @posegga For an early paper on communicative behavior of publics in politically homogenous and cross-cutting environments, have a look at our #icwsm paper "Political discussions in homogeneous and cross-cutting communication spaces" https://t.co/ZT2su41cw4</t>
  </si>
  <si>
    <t>@RadInstitute @RebeccaLKup Another awesome paper worth checking out in this thread is by @encoffeedrinker, @GMGorrellUK and others who take a more computational approach with a casual 1.4million tweets! They looked at Abuse during the 2015 &amp;amp; 2017 General elections.
https://t.co/bnQvk8p7QY</t>
  </si>
  <si>
    <t>RT @icwsm: _xD83D__xDEA8_ #ICWSM2020 deadline in just 12 days _xD83D__xDEA8_
I know it's the start of the semester. I know #chi2020's deadline is also in a few days…</t>
  </si>
  <si>
    <t>#ICWSM2020 informs three chances (one already passed) of submission. #conferencelist
-  May 15, 2019 (passed)
- September 15, 2019
- January 15, 2020
https://t.co/HJv5mfj03L
https://t.co/NiQrd0WURg</t>
  </si>
  <si>
    <t>RT @junghwanyang: We are hiring a tenure track assistant professor in the areas of digital media effects and computational social science!…</t>
  </si>
  <si>
    <t>RT @tullney: 3 months ago, @h_mihaljevic presented our thoughts on analyzing #gender in bibliographic data at the Critical #DataScience Wor…</t>
  </si>
  <si>
    <t>3 months ago, @h_mihaljevic presented our thoughts on analyzing #gender in bibliographic data at the Critical #DataScience Workshop @icwsm #icwsm19. Published @FrontAIBigData:
https://t.co/nkQhtGtBnG</t>
  </si>
  <si>
    <t>Workshop Proceedings of the 13th International AAAI Conference on Web and Social Media @icwsm #icwsm19, published in @FrontiersIn in Big Data (including our piece on gender analyses in bibliographic data):
https://t.co/T4TVYiSR60</t>
  </si>
  <si>
    <t>@edsu I already had these on hand from previous work - but i'd use semantic scholar again - looking at what newer papers cited these, and searching for twitter related stuff in likely conferences WebSci / ICWSM (i actually found those on Twitter :P) https://t.co/u2YpctHTki</t>
  </si>
  <si>
    <t>RT @icwsm: _xD83D__xDEA8_ only 7 more days to the September deadline for #icwsm2020 and those R&amp;amp;Rs _xD83D__xDEA8_ https://t.co/i6WUBX8uT9</t>
  </si>
  <si>
    <t>@MissEsi @jniemannlenz @USCApress @ica @ica_cm @poli_com @IC2S2 @icwsm @IllinoisComm @uw_sjmc #sicss</t>
  </si>
  <si>
    <t>We are hiring a tenure track assistant professor in the areas of digital media effects and computational social science! Apply online by September 30:  https://t.co/atHnyBrdIx @ica_cm @poli_com @IC2S2 @icwsm #sicss</t>
  </si>
  <si>
    <t>RT @ndiakopoulos: New piece for @CJR details our audit of @AppleNews earlier this year. Based on research with @jackbandy to appear at @icw…</t>
  </si>
  <si>
    <t>RT @katestarbird: We’ve seen similar tactics around the spread of disinformation related to the conflict in Syria: https://t.co/sRlUX86JSb</t>
  </si>
  <si>
    <t>RT @jackbandy: Our algorithm audit study of Apple News was accepted to ICWSM 2020! This study presents a data-backed characterization of Ap…</t>
  </si>
  <si>
    <t>RT @jugander: "An Experimental Study of Structural Diversity in Social Networks," new paper with @jessicatysu, @krishna_kamath, @aneeshs, a…</t>
  </si>
  <si>
    <t>@whatagoodpup Here's a paper comparing the language of r/MensRights and r/MensLib. https://t.co/2bGptyJVmA</t>
  </si>
  <si>
    <t>"An Experimental Study of Structural Diversity in Social Networks," new paper with @jessicatysu, @krishna_kamath, @aneeshs, and @5harad, to appear at ICWSM 2020: https://t.co/wuMxzodIx9 Several years in the making, I'm really excited to share this work! 1/n</t>
  </si>
  <si>
    <t>RT @icwsm: @zsavvas90 @sig_chi Great question. Yes, R&amp;amp;R papers from the ICWSM-19 Jan deadline can be resubmitted in September. We are updat…</t>
  </si>
  <si>
    <t>RT @icwsm: _xD83D__xDEA8_⏳⌛️ Only three more days to get those new #icwsm2020 submissions and R&amp;amp;Rs in! 
Sept. 15, 23:59 AoE, https://t.co/Hg4AI4vTm9
I…</t>
  </si>
  <si>
    <t>CHI/ICWSM writing party, led by the inimitable @munmun10! Pizza always makes paper editing more fun. https://t.co/QJZmUoPp3Q</t>
  </si>
  <si>
    <t>@raquelrecuero @icwsm 42.</t>
  </si>
  <si>
    <t>@JurgenPfeffer @icwsm I should have guessed _xD83D__xDE02__xD83D__xDE02_</t>
  </si>
  <si>
    <t>@ktakeshi Timã•ã‚“ã®ç ”ç©¶ã€ç§ã®ADSã®è«–æ–‡ã‚„ICWSMã§ç™ºè¡¨ã—ãŸè«–æ–‡ã§å¼•ç”¨ã—ã¦ã¾ã™ã€‚é¢ç™½ã„ã§ã™ã‚ˆã­ã€‚</t>
  </si>
  <si>
    <t>RT @ZeroGravitasKSC: Lee, K., Tamilarasan, P., &amp;amp; Caverlee, J. (2013). Crowdturfers, Campaigns, and Social Media: Tracking and Revealing Cro…</t>
  </si>
  <si>
    <t>Lee, K., Tamilarasan, P., &amp;amp; Caverlee, J. (2013). Crowdturfers, Campaigns, and Social Media: Tracking and Revealing Crowdsourced Manipulation of Social Media. https://t.co/Z6qaxsp5PT</t>
  </si>
  <si>
    <t>Notably, this network engages in tactics which be described as astroturfing. Kinzer is lending these attacks the credibility of the @BostonGlobe and the @WatsonInstitute. Disappointing indeed. Here’s a link to the paper: https://t.co/n8eVaM3ILD</t>
  </si>
  <si>
    <t>@fabiogiglietto Have you done any analysis of the content shared in the links, both in terms of topics and themes, but also to see if there is content sharing across sites?
For example, this sort of content sharing: https://t.co/n8eVaM3ILD</t>
  </si>
  <si>
    <t>With @katestarbird we highlighted some of the features of the networks in play around Syria and the White Helmets: https://t.co/n8eVaM3ILD @cybercsis #WashHumForum</t>
  </si>
  <si>
    <t>RT @cfiesler: #TEAMWORDCOUNTLIMITS
Especially since so many venues (except you, @icwsm, I'm still mad about it) have moved to references no…</t>
  </si>
  <si>
    <t>@AndreaWiggins @PatPannuto @IEEEorg @TheOfficialACM @ipsn20 I pulled a poster accepted to ICWSM because of their copyright policies. (Because for a POSTER they required a full copyright transfer that wouldn’t have allowed for reuse of the content in a full paper.)</t>
  </si>
  <si>
    <t>@colegleason @cfiesler @asbruckman ICWSM already does. My read is that ACM is against the idea.</t>
  </si>
  <si>
    <t>@eegilbert @colegleason @asbruckman maybe ACM can learn from ICWSM but while we're at it can ICWSM learn to not make references count towards page limits ;)</t>
  </si>
  <si>
    <t>@cfiesler @icwsm remember how a few days ago I said cost was a big reason I haven't gone to CHI &amp;amp; CSCW? Special layout/formatting of submissions is the other!</t>
  </si>
  <si>
    <t>@eszter @cfiesler @icwsm big mood https://t.co/OI9UqA4gSB</t>
  </si>
  <si>
    <t>@reidpr @cfiesler @icwsm Concision often improves clarity, and limits help manage reviewer workload.</t>
  </si>
  <si>
    <t>Digital (google) data many limitations but also may include people who are not in our other data sources eg Abebe 2019 "Using Search Queries to Understand Health Information Needs in Africa" re getting highly sensitive info. https://t.co/Z7YAsaaqIp</t>
  </si>
  <si>
    <t>@jasonbaumgartne Are there plans to do that for public Whatsapp groups as well? There was a tutorial at ICWSM on that this year.
https://t.co/LqJOOknXRt</t>
  </si>
  <si>
    <t>@JohnFallot @gaywonk https://t.co/I7ShRxRjVD</t>
  </si>
  <si>
    <t>@jeffbigham @mark_riedl I feel that the shifts to quarterly (in my worlds - ICWSM, CSCW, Ubicomp) is going to make ACing/reviewing feel relentless, even if the total/year doesn't change. I'm brainstorming how to advise authors/reviewers to shift how we think about this.</t>
  </si>
  <si>
    <t>@gillianrhayes @jeffbigham @mark_riedl I'm hoping things will go well for CSCW! My goal is to learn from what ICWSM and IMWUT/Ubicomp has said has been hard for them and try to make that smoother for CSCW.</t>
  </si>
  <si>
    <t>CyberSecurity Malaysia is playing it coy on face recognition confidence levels. With the abundance of publicly available source images, the confidence level of a match/no-match should be in the high 90s.
This paper provides data on algorithm accuracy.
https://t.co/2nXw0DXu7s</t>
  </si>
  <si>
    <t>RT @alphaque: CyberSecurity Malaysia is playing it coy on face recognition confidence levels. With the abundance of publicly available sour…</t>
  </si>
  <si>
    <t>@JeffreyASachs @CathyYoung63 Nah the major UK study found that male and Conservative MPs cop it the most, on Twitter at least.
https://t.co/LOJMFUU3N1</t>
  </si>
  <si>
    <t>@switch_d They are very activity ðŸ¤” https://t.co/KXuxsmK5Jd https://t.co/EbWCu2UEMs</t>
  </si>
  <si>
    <t>@ineffablicious @alexstamos There is a lot of research on tech-enabled online abuse in communities like CHI, ICWSM, WWW etc. - the issue is that the security community has neglected these issues so far, considering them "not security"</t>
  </si>
  <si>
    <t>We’ve seen similar tactics around the spread of disinformation related to the conflict in Syria: https://t.co/sRlUX86JSb</t>
  </si>
  <si>
    <t>@katestarbird She then talks about disinformation during conflict and the case of the Syria Civil Defence (White Helmets), see https://t.co/5nhEAxDeFO and https://t.co/FAAI1EUR67</t>
  </si>
  <si>
    <t>RT @emilianoucl: @katestarbird She then talks about disinformation during conflict and the case of the Syria Civil Defence (White Helmets),…</t>
  </si>
  <si>
    <t>Our upcoming @icwsm paper 
"And We Will Fight For Our Race!" A Measurement Study of Genetic Testing Conversations on Reddit and 4chan (https://t.co/ftYFhVQndG) has been covered by The Times https://t.co/bmUCSii2FA (Paywall, sorry, but there are ways to go around it... DM)</t>
  </si>
  <si>
    <t>@standefer @ehud there are actually a lot of specific papers on Twitter speech classified as speech acts, a shot example:  https://t.co/m1cynwmnGL or longer in the book Discursive Self in Microblogging: Speech acts, stories and self-praise by Daria Dayter</t>
  </si>
  <si>
    <t>RT @carmelva: @standefer @ehud there are actually a lot of specific papers on Twitter speech classified as speech acts, a shot example:  ht…</t>
  </si>
  <si>
    <t>Super excited to announce that my first paper was accepted to @icwsm 2020!  How can we make use of qualitative themes in quantitative user models?
Preprint (pdf): https://t.co/f9KZoS5hIe
Summary thread below… https://t.co/Sq12U8F8bh</t>
  </si>
  <si>
    <t>RT @zwlevonian: Super excited to announce that my first paper was accepted to @icwsm 2020!  How can we make use of qualitative themes in quâ€¦</t>
  </si>
  <si>
    <t>@icwsm Hey @icwsm. By when will the decisions for the second cycle of submission (deadline of  September 15 ) be made?</t>
  </si>
  <si>
    <t>@creativity_thre You can expect them around mid-to-late November.</t>
  </si>
  <si>
    <t>@icwsm @sig_chi .@icwsm can you let us know if we will be able to resubmit papers that got R&amp;amp;R during ICWSM-19 Jan deadline? We received an email previously stating that we will be able to do it but from the CFP is not clear (also no button for resumbission in PCS). Can you clarify?</t>
  </si>
  <si>
    <t>@icwsm @sig_chi Awesome! Thanks for the info! :)</t>
  </si>
  <si>
    <t>@zsavvas90 @sig_chi Great question. Yes, R&amp;amp;R papers from the ICWSM-19 Jan deadline can be resubmitted in September. We are updating the PCS site to allow resubmissions. 
Looking forward to your (and others') R&amp;amp;R submissions!</t>
  </si>
  <si>
    <t>RT @SwarnaDas18: I was very sad when I realized that I would not be able to present there in person. However, I am really grateful to every…</t>
  </si>
  <si>
    <t>RT @25lettori: _xD83D__xDCA1_New article on @PoPpublicsphere special issue on #CelebrityPolitics with @janzilinsky Jonathan Nagler &amp;amp; @j_a_tucker from @S…</t>
  </si>
  <si>
    <t>Our algorithm audit study of Apple News was accepted to ICWSM 2020! This study presents a data-backed characterization of Apple News from a two-month audit of the Top Stories and Trending Stories.
Here is link 1/4: an overview of the findings from @ndiakopoulos @cjr https://t.co/k8uptgHTWb</t>
  </si>
  <si>
    <t>New piece for @CJR details our audit of @AppleNews earlier this year. Based on research with @jackbandy to appear at @icwsm. https://t.co/3LgaiGCJYG</t>
  </si>
  <si>
    <t>RT @KnowLab: Be part of the Ground Truth challenge. Help us find the causal graph for four simulated worlds: Disaster World https://t.co/xb…</t>
  </si>
  <si>
    <t>Hey @icwsm folks! Does anyone know if there is a limit or submissions per author/co-author?</t>
  </si>
  <si>
    <t>@raquelrecuero No limit! “With great power comes great responsibility”</t>
  </si>
  <si>
    <t>同じ分野でdeadline近いCHI2020を引き合いに出すとはICWSMのアカウント攻めてるな。 https://t.co/x6q0K1kqm7</t>
  </si>
  <si>
    <t>@icwsm I submitted R&amp;amp;R paper and response to reviewers through PCS, but the status is still revision not submitted. How can I complete my submission?</t>
  </si>
  <si>
    <t>@icwsm Thanks for the reply!</t>
  </si>
  <si>
    <t>@keiichi_ochiai For questions related to specific papers, please send email to 2019@icwsm.org or 2020@icwsm.org</t>
  </si>
  <si>
    <t>Excited to share the call for participation for next year's Computation + Journalism Symposium: https://t.co/upp9aWhIBk -- submissions due Dec 13th.</t>
  </si>
  <si>
    <t>RT @ndiakopoulos: Excited to share the call for participation for next year's Computation + Journalism Symposium: https://t.co/upp9aWhIBk -…</t>
  </si>
  <si>
    <t>Friendly neighborhood reminder: next #ICWSM2020 submission deadline is Sept 15! One month away! 
Check out https://t.co/fQJ1a1jkaZ for submission details.
For those of you working on @sig_chi submissions, you've got a whole TWO DAYS between deadlines. You've got this! https://t.co/b6nRyqyBTh</t>
  </si>
  <si>
    <t>Good luck to everyone working on those #chi2020 papers! Only a few more hours. You’ve got this! _xD83D__xDC4D__xD83C__xDFFB__xD83D__xDC4D__xD83C__xDFFB_ Then it’ll all be up to chairs and reviewers over at @sig_chi :D</t>
  </si>
  <si>
    <t>RT @icwsm: _xD83D__xDEA8_⏳⌛️_xD83D__xDC48__xD83C__xDFFB_ Two more days! 
Maybe go ahead and start your submission in PCS to avoid any last-minute catastrophizing?
https://t.co/…</t>
  </si>
  <si>
    <t>RT @icwsm: _xD83D__xDEA8_⌛️Only a few more grains of sand left to get your #ICWSM2020 submissions in to PCS for the Sept. deadline! 
https://t.co/Hg4AI…</t>
  </si>
  <si>
    <t>And done! For now. Next, gotta get those #chi2020 papers in https://t.co/7eynBgQivk</t>
  </si>
  <si>
    <t>@cfiesler @icwsm I am totally on board with excluding references from page counts. The incentive structure that sets up seems weird to me. Like, why is there an incentive to cite fewer works?</t>
  </si>
  <si>
    <t>@codybuntain @icwsm This is on my mind because of the number of references I cut from a paper I submitted to ICWSM last weekend. :(  It was almost enough to make me decide to not submit it there after all.</t>
  </si>
  <si>
    <t>@icwsm @codybuntain To be clear, page limits aren't the problem (though tbh I'd do away with those too if possible ;) ), but counting references towards them just results in citing less things. (The reason I submitted anyway was the understanding that it will be possible to add more in revisions.)</t>
  </si>
  <si>
    <t>@icwsm @codybuntain Also ICWSM's copyright policies DID cause me to pull a submission that was offered acceptance as a poster two years ago. So if there becomes a "let's revamp our publication policies" task force, I'm happy to help.</t>
  </si>
  <si>
    <t>@cfiesler @codybuntain You raise an important point, and I'm sorry our page limit impacted interest in submitting. I'm sure you're not the only one too. We'll look into changing this going forward.
And thank you for working through it and submitting despite the issues.</t>
  </si>
  <si>
    <t>@cfiesler @codybuntain Right, I should have said, "page limit policy"! Apologies for the ambiguity there :)</t>
  </si>
  <si>
    <t>#TEAMWORDCOUNTLIMITS
Especially since so many venues (except you, @icwsm, I'm still mad about it) have moved to references not counting towards page limits, I have zero understanding of the point of page limits over word limits except to make us cry in situations like Sean's. https://t.co/pyPKoALRJi</t>
  </si>
  <si>
    <t>RT @IC2S2: The dates for #IC2S2 2020 are now confirmed. The 6th International Conference on Computational Social Science will take place Ju…</t>
  </si>
  <si>
    <t>RT @bgzimmer: Some serious emoji research going on... _xD83E__xDD14_ @WIRED reports on @icwsm #Emoji2018 workshop, with @sanjrockz @TSchnoebelen @Gretch…</t>
  </si>
  <si>
    <t>Good news! The ICWSM 2020 website is now live:
https://t.co/B89igmUVP8
_xD83D__xDEA8_Next deadline is September 15 _xD83D__xDEA8_
Check it out for all your informational needs (calls for papers/demos/datasets, program, organization, attending, etc.)!
Hope to see your contributions! https://t.co/y0moj9isjk</t>
  </si>
  <si>
    <t>Want more @icwsm in your life? _xD83E__xDD14_Want to see a mix of submission deadlines and memes? _xD83E__xDD14__xD83E__xDD14_You can follow us across the social media landscape! _xD83C__xDF89_
Insta: https://t.co/vLXXTRScyr
FB: https://t.co/qVowu6karh https://t.co/SvYKmlgq6Z</t>
  </si>
  <si>
    <t>_xD83D__xDEA8_ All R+Rs for #ICWSM2020 should be submitted on the September 15 deadline _xD83D__xDEA8_
For all you great authors with R+Rs out for #ICWSM2020, regardless of whether you received it from a submission in January or May, note the above! ❤️
Submission site has been updated accordingly.</t>
  </si>
  <si>
    <t>_xD83D__xDEA8_ #ICWSM2020 deadline in just 12 days _xD83D__xDEA8_
I know it's the start of the semester. I know #chi2020's deadline is also in a few days. Still, you've got this!
Submit your papers and/or volunteer to review here: https://t.co/Hg4AI4vTm9 https://t.co/mo7O5yhuqd</t>
  </si>
  <si>
    <t>_xD83D__xDEA8_ only 7 more days to the September deadline for #icwsm2020 and those R&amp;amp;Rs _xD83D__xDEA8_ https://t.co/i6WUBX8uT9</t>
  </si>
  <si>
    <t>_xD83D__xDEA8_⏳⌛️ Only three more days to get those new #icwsm2020 submissions and R&amp;amp;Rs in! 
Sept. 15, 23:59 AoE, https://t.co/Hg4AI4vTm9
I know #chi2020's deadline is the 20th! I know we're still settling into the semester! Still, you've got this! https://t.co/L2lT4zFAZU</t>
  </si>
  <si>
    <t>_xD83D__xDEA8_⏳⌛️_xD83D__xDC48__xD83C__xDFFB_ Two more days! 
Maybe go ahead and start your submission in PCS to avoid any last-minute catastrophizing?
https://t.co/Hg4AI4vTm9
Regardless of what happens, though, your health is the most important thing. Everything will be okay! https://t.co/CeN8b5eXWW</t>
  </si>
  <si>
    <t>_xD83D__xDEA8_⌛️Only a few more grains of sand left to get your #ICWSM2020 submissions in to PCS for the Sept. deadline! 
https://t.co/Hg4AI4vTm9
This round closes at 23:59 AoE, so in 12 hours.
Also, we have a January deadline as well. Looking forward to seeing you in Atlanta! https://t.co/zaJ3BVuUOE</t>
  </si>
  <si>
    <t>@toritorix あ、そか、政治コミュニケーションとかだと普通にやってますよね…w
IC2S2とかICWSMとかでwebデータ使って国家間の関係を〜というのはあまりみたことないなぁ</t>
  </si>
  <si>
    <t>ICWSM2019のTwitterネットワークが可視化・分析されてたんだけど会社のと自分のアカウントがトップインフルエンサー（betweeness）ランキングに入ってたw（日本語コミュニティとICWSMコミュニティをつないでたから？）
https://t.co/B5WfBEunO8 https://t.co/SB1k27CUBO</t>
  </si>
  <si>
    <t>これとかNBAとか、企業、団体の対応片っ端から調べるの面白そう（wwwかicwsmあたりで誰かやりそう）→
米アップル、香港デモ隊使用の地図アプリを削除　規則違反で | Article [AMP] | Reuters https://t.co/L8e3IfL7uR</t>
  </si>
  <si>
    <t>If you find yourself in such a position, better to bail out even if it causes a temporary hit to your career. There are some papers that get published in ICWSM that makes me think, how was the author able to keep a straight face while writing it.</t>
  </si>
  <si>
    <t>https://www.aaai.org/ojs/index.php/ICWSM/article/view/3207/3075</t>
  </si>
  <si>
    <t>https://www.cambridge.org/core/journals/perspectives-on-politics/article/dont-republicans-tweet-too-using-twitter-to-assess-the-consequences-of-political-endorsements-by-celebrities/B2915BB8FBD93D0555D8C3D77CB00E65</t>
  </si>
  <si>
    <t>https://www.topcoder.com/challenges/30100548</t>
  </si>
  <si>
    <t>https://www.wired.com/story/academic-emoji-conference/</t>
  </si>
  <si>
    <t>https://icwsm.org/2020/</t>
  </si>
  <si>
    <t>https://twitter.com/icwsm/status/1156957172686868480</t>
  </si>
  <si>
    <t>http://www.ccs.neu.edu/~amislove/publications/Weather-ICWSM.pdf</t>
  </si>
  <si>
    <t>https://iussp.org/en/workshop-demographic-research-web-and-social-media-data</t>
  </si>
  <si>
    <t>https://www.aaai.org/ocs/index.php/ICWSM/ICWSM16/paper/download/13166/12817</t>
  </si>
  <si>
    <t>https://www.aaai.org/ocs/index.php/ICWSM/ICWSM13/paper/viewFile/6124/6351</t>
  </si>
  <si>
    <t>https://www.aaai.org/ojs/index.php/ICWSM/article/view/3212</t>
  </si>
  <si>
    <t>https://www.aaai.org/ocs/index.php/ICWSM/ICWSM13/paper/viewFile/6093/6350</t>
  </si>
  <si>
    <t>https://research.fb.com/request-for-proposals-for-economic-opportunity-research-announced-at-icwsm-2019/?utm_campaign=everyonesocial&amp;utm_source=178996&amp;utm_medium=twitter&amp;es_p=9808567</t>
  </si>
  <si>
    <t>https://pure.hud.ac.uk/en/publications/terrorism-hate-speech-and-cumulative-extremism-on-facebook-a-case https://link.springer.com/article/10.1007/s10677-019-10013-x https://dl.acm.org/citation.cfm?id=3326034 https://dl.acm.org/citation.cfm?id=3324997 https://www.aclweb.org/anthology/W19-3512/ https://wvvw.aaai.org/ojs/index.php/ICWSM/article/view/3209</t>
  </si>
  <si>
    <t>https://www.kaskus.co.id/surl/iCwsm</t>
  </si>
  <si>
    <t>https://arxiv.org/abs/1908.05409</t>
  </si>
  <si>
    <t>https://research.fb.com/safety-experiences-on-social-media/</t>
  </si>
  <si>
    <t>https://aaai.org/ojs/index.php/ICWSM/article/view/3242 https://twitter.com/icatgt/status/1163567824414990337</t>
  </si>
  <si>
    <t>https://www.aaai.org/ocs/index.php/ICWSM/ICWSM16/paper/view/13167/12746</t>
  </si>
  <si>
    <t>http://ktsukuda.me/research_topic/creator-collaboration/</t>
  </si>
  <si>
    <t>https://www.aaai.org/ojs/index.php/ICWSM/article/view/3205</t>
  </si>
  <si>
    <t>https://link.springer.com/article/10.1007/s42001-017-0007-4 https://dl.acm.org/citation.cfm?id=3159684 https://www.aaai.org/ocs/index.php/ICWSM/ICWSM18/paper/viewPaper/17858 https://link.springer.com/article/10.1140/epjds/s13688-019-0201-0</t>
  </si>
  <si>
    <t>https://www.aaai.org/ocs/index.php/ICWSM/ICWSM10/paper/viewPaper/1509</t>
  </si>
  <si>
    <t>https://www.aaai.org/ocs/index.php/ICWSM/ICWSM17/paper/viewPaper/15587 https://onlinelibrary.wiley.com/doi/full/10.1002/hbe2.115?cookieSet=1</t>
  </si>
  <si>
    <t>https://scholar.google.com/citations?hl=en&amp;view_op=list_hcore&amp;venue=eH4qSzdbVtwJ.2019&amp;vq=eng_databasesinformationsystems&amp;cstart=0</t>
  </si>
  <si>
    <t>https://aaai.org/ocs/index.php/ICWSM/ICWSM17/paper/download/15587/14817</t>
  </si>
  <si>
    <t>https://www.aaai.org/ojs/index.php/ICWSM/article/view/3357/3225</t>
  </si>
  <si>
    <t>https://www.aaai.org/ocs/index.php/ICWSM/ICWSM16/paper/view/13003/12748</t>
  </si>
  <si>
    <t>https://www.aaai.org/ocs/index.php/ICWSM/ICWSM15/paper/viewPaper/10469</t>
  </si>
  <si>
    <t>https://www.aaai.org/ocs/index.php/ICWSM/ICWSM10/paper/viewFile/1536/1842</t>
  </si>
  <si>
    <t>https://www.aaai.org/ojs/index.php/ICWSM/article/view/3210</t>
  </si>
  <si>
    <t>https://aaai.org/ocs/index.php/ICWSM/ICWSM18/paper/view/17861/17060</t>
  </si>
  <si>
    <t>https://www.icwsm.org/2020/ http://www.conferencelist.info/upcoming.html</t>
  </si>
  <si>
    <t>https://www.frontiersin.org/article/10.3389/fdata.2019.00029/full</t>
  </si>
  <si>
    <t>https://www.frontiersin.org/research-topics/9706/workshop-proceedings-of-the-13th-international-aaai-conference-on-web-and-social-media#articles</t>
  </si>
  <si>
    <t>https://twitter.com/IgorBrigadir/status/553230370569994240</t>
  </si>
  <si>
    <t>https://jobs.illinois.edu/academic-job-board/job-details?jobID=121227&amp;job=college-of-liberal-arts-sciences-assistant-professor-department-of-communication-121227&amp;fbclid=IwAR3wT3gfz47FGd9qoOz1gKcUklwTwawht6wKGogwDKFMQ5MNgYB-0HnVaz4</t>
  </si>
  <si>
    <t>http://faculty.washington.edu/kstarbi/Starbird-et-al-ICWSM-2018-Echosystem-final.pdf</t>
  </si>
  <si>
    <t>https://aaai.org/ojs/index.php/ICWSM/article/view/3357</t>
  </si>
  <si>
    <t>https://arxiv.org/abs/1909.03543</t>
  </si>
  <si>
    <t>https://new.precisionconference.com/user/login?society=aaai</t>
  </si>
  <si>
    <t>https://www.aaai.org/ocs/index.php/ICWSM/ICWSM13/paper/viewFile/5988/6372</t>
  </si>
  <si>
    <t>https://faculty.washington.edu/kstarbi/Starbird-et-al-ICWSM-2018-Echosystem-final.pdf</t>
  </si>
  <si>
    <t>https://twitter.com/rogueCHI/status/1174776264227311616</t>
  </si>
  <si>
    <t>https://www.aaai.org/ojs/index.php/ICWSM/article/view/3360</t>
  </si>
  <si>
    <t>https://users.ics.aalto.fi/kiran/whatsapp-tutorial/</t>
  </si>
  <si>
    <t>https://aaai.org/ojs/index.php/ICWSM/index</t>
  </si>
  <si>
    <t>https://www.aaai.org/ocs/index.php/ICWSM/ICWSM18/paper/download/17839/17066</t>
  </si>
  <si>
    <t>https://aaai.org/ocs/index.php/ICWSM/ICWSM18/paper/download/17861/17060</t>
  </si>
  <si>
    <t>https://www.aaai.org/ojs/index.php/ICWSM/article/download/3209/3077/&amp;ved=2ahUKEwjd6Yv31_bkAhVeAhAIHYMOBp0QFjACegQIAxAB&amp;usg=AOvVaw2Un7T7D4KyrhyEMSGjUlqH</t>
  </si>
  <si>
    <t>https://medium.com/@katestarbird/content-sharing-within-the-alternative-media-echo-system-the-case-of-the-white-helmets-f34434325e77 http://faculty.washington.edu/kstarbi/Starbird-et-al-ICWSM-2018-Echosystem-final.pdf</t>
  </si>
  <si>
    <t>https://arxiv.org/abs/1901.09735 https://www.thetimes.co.uk/article/genetic-tests-for-ancestry-being-hijacked-by-racists-ltwr72f6c</t>
  </si>
  <si>
    <t>https://www.aaai.org/ocs/index.php/ICWSM/ICWSM16/paper/view/13171/12837</t>
  </si>
  <si>
    <t>https://www-users.cs.umn.edu/~levon003/files/levonian_icwsm2020_preprint.pdf</t>
  </si>
  <si>
    <t>https://twitter.com/CJR/status/1171406154741604354</t>
  </si>
  <si>
    <t>https://twitter.com/icwsm/status/1172243143074492418</t>
  </si>
  <si>
    <t>https://cj2020.northeastern.edu/</t>
  </si>
  <si>
    <t>https://icwsm.org</t>
  </si>
  <si>
    <t>https://twitter.com/icwsm/status/1173387363231371265</t>
  </si>
  <si>
    <t>https://twitter.com/smunson/status/1175084989815222272</t>
  </si>
  <si>
    <t>https://www.instagram.com/p/B0oK6E9J6-V/?utm_source=ig_web_button_share_sheet https://www.facebook.com/icwsm/</t>
  </si>
  <si>
    <t>https://nodexlgraphgallery.org/Pages/InteractiveGraph.aspx?graphID=199783</t>
  </si>
  <si>
    <t>https://jp.reuters.com/article/hongkong-protests-apple-idJPKBN1WP0K0</t>
  </si>
  <si>
    <t>aaai.org</t>
  </si>
  <si>
    <t>cambridge.org</t>
  </si>
  <si>
    <t>topcoder.com</t>
  </si>
  <si>
    <t>wired.com</t>
  </si>
  <si>
    <t>icwsm.org</t>
  </si>
  <si>
    <t>twitter.com</t>
  </si>
  <si>
    <t>neu.edu</t>
  </si>
  <si>
    <t>iussp.org</t>
  </si>
  <si>
    <t>fb.com</t>
  </si>
  <si>
    <t>ac.uk springer.com acm.org acm.org aclweb.org aaai.org</t>
  </si>
  <si>
    <t>co.id</t>
  </si>
  <si>
    <t>arxiv.org</t>
  </si>
  <si>
    <t>aaai.org twitter.com</t>
  </si>
  <si>
    <t>ktsukuda.me</t>
  </si>
  <si>
    <t>springer.com acm.org aaai.org springer.com</t>
  </si>
  <si>
    <t>aaai.org wiley.com</t>
  </si>
  <si>
    <t>google.com</t>
  </si>
  <si>
    <t>icwsm.org conferencelist.info</t>
  </si>
  <si>
    <t>frontiersin.org</t>
  </si>
  <si>
    <t>illinois.edu</t>
  </si>
  <si>
    <t>washington.edu</t>
  </si>
  <si>
    <t>precisionconference.com</t>
  </si>
  <si>
    <t>aalto.fi</t>
  </si>
  <si>
    <t>medium.com washington.edu</t>
  </si>
  <si>
    <t>arxiv.org co.uk</t>
  </si>
  <si>
    <t>umn.edu</t>
  </si>
  <si>
    <t>northeastern.edu</t>
  </si>
  <si>
    <t>instagram.com facebook.com</t>
  </si>
  <si>
    <t>nodexlgraphgallery.org</t>
  </si>
  <si>
    <t>reuters.com</t>
  </si>
  <si>
    <t>icwsm2019 gratitude</t>
  </si>
  <si>
    <t>celebritypolitics</t>
  </si>
  <si>
    <t>machinelearning artificialintelligence sociology</t>
  </si>
  <si>
    <t>emoji2018</t>
  </si>
  <si>
    <t>icwsm2019</t>
  </si>
  <si>
    <t>lifegoals</t>
  </si>
  <si>
    <t>iusspdigitaldemogr poptwitter</t>
  </si>
  <si>
    <t>icwsm2020</t>
  </si>
  <si>
    <t>kabinetjokowi</t>
  </si>
  <si>
    <t>socialcommerce</t>
  </si>
  <si>
    <t>icwsm2019 facebook socialmedia womenintech</t>
  </si>
  <si>
    <t>emojis</t>
  </si>
  <si>
    <t>icwsm19</t>
  </si>
  <si>
    <t>arin2610</t>
  </si>
  <si>
    <t>icwsm2020 chi2020</t>
  </si>
  <si>
    <t>icwsm2020 conferencelist</t>
  </si>
  <si>
    <t>gender datascience</t>
  </si>
  <si>
    <t>gender datascience icwsm19</t>
  </si>
  <si>
    <t>sicss</t>
  </si>
  <si>
    <t>washhumforum</t>
  </si>
  <si>
    <t>teamwordcountlimits</t>
  </si>
  <si>
    <t>chi2020</t>
  </si>
  <si>
    <t>icwsm2020 icwsm2020</t>
  </si>
  <si>
    <t>https://pbs.twimg.com/media/D871cKLW4AEYUaz.png</t>
  </si>
  <si>
    <t>https://pbs.twimg.com/media/EBgeAsWU0AAkNRa.jpg</t>
  </si>
  <si>
    <t>https://pbs.twimg.com/media/EEGJtPgW4AAprNE.png</t>
  </si>
  <si>
    <t>https://pbs.twimg.com/tweet_video_thumb/EGS_napX0AQyPmo.jpg</t>
  </si>
  <si>
    <t>https://pbs.twimg.com/media/EBNn7AqW4AcJ8DJ.jpg</t>
  </si>
  <si>
    <t>https://pbs.twimg.com/media/EBepBuGXsAEaWxA.png</t>
  </si>
  <si>
    <t>https://pbs.twimg.com/media/D9aPxBJXYAUJfII.jpg</t>
  </si>
  <si>
    <t>https://pbs.twimg.com/media/DP-FIKUXcAEzm8f.png</t>
  </si>
  <si>
    <t>https://pbs.twimg.com/media/ECODBC3VUAAwljg.jpg</t>
  </si>
  <si>
    <t>https://pbs.twimg.com/media/ECODxNMUwAEjNJA.jpg</t>
  </si>
  <si>
    <t>https://pbs.twimg.com/media/ECOQAl1UEAAErV0.jpg</t>
  </si>
  <si>
    <t>https://pbs.twimg.com/media/ECOQtRLUIAA7b6h.jpg</t>
  </si>
  <si>
    <t>https://pbs.twimg.com/media/ECORAzmUIAAloEz.jpg</t>
  </si>
  <si>
    <t>https://pbs.twimg.com/media/ECORhPYU0AAZdce.jpg</t>
  </si>
  <si>
    <t>https://pbs.twimg.com/media/ECOTxrbU0AAtVig.jpg</t>
  </si>
  <si>
    <t>https://pbs.twimg.com/media/ECOURwBUEAA5tWW.jpg</t>
  </si>
  <si>
    <t>https://pbs.twimg.com/media/ECOUwcwU4AAh7Xr.jpg</t>
  </si>
  <si>
    <t>https://pbs.twimg.com/media/ECOVLJTU0AEIlJV.jpg</t>
  </si>
  <si>
    <t>https://pbs.twimg.com/media/ECOVuGCUcAAGGUa.jpg</t>
  </si>
  <si>
    <t>https://pbs.twimg.com/media/ECOWHwgUYAAniNW.jpg</t>
  </si>
  <si>
    <t>https://pbs.twimg.com/media/ECOWjBgUEAUDp6t.jpg</t>
  </si>
  <si>
    <t>https://pbs.twimg.com/media/ECOXBRDU0AEKAcn.jpg</t>
  </si>
  <si>
    <t>https://pbs.twimg.com/media/ECQ2ZAtVUAA1gZ4.jpg</t>
  </si>
  <si>
    <t>https://pbs.twimg.com/media/D8_PDusXsAAsuzb.jpg</t>
  </si>
  <si>
    <t>https://pbs.twimg.com/media/D8vInQhX4AE1nAC.png</t>
  </si>
  <si>
    <t>https://pbs.twimg.com/media/EC-ZgJQWwAARGO-.jpg</t>
  </si>
  <si>
    <t>https://pbs.twimg.com/tweet_video_thumb/ED-K26PXoAAg-Ep.jpg</t>
  </si>
  <si>
    <t>https://pbs.twimg.com/media/EEYudiZW4AEatQ1.jpg</t>
  </si>
  <si>
    <t>https://pbs.twimg.com/media/EFp1dCsXkAUoVnr.jpg</t>
  </si>
  <si>
    <t>https://pbs.twimg.com/media/EA-ORCaW4AAJDGb.jpg</t>
  </si>
  <si>
    <t>https://pbs.twimg.com/media/ECBFsVkXYAAy0qq.png</t>
  </si>
  <si>
    <t>https://pbs.twimg.com/media/EA5WL5zXsAAw7y-.png</t>
  </si>
  <si>
    <t>https://pbs.twimg.com/media/EA5a0YwX4AEPLhT.jpg</t>
  </si>
  <si>
    <t>https://pbs.twimg.com/media/EDku9ikXYAAZutZ.jpg</t>
  </si>
  <si>
    <t>https://pbs.twimg.com/media/EESk6wlWkAsFMka.png</t>
  </si>
  <si>
    <t>https://pbs.twimg.com/media/EEXM611W4AAEFSK.png</t>
  </si>
  <si>
    <t>https://pbs.twimg.com/tweet_video_thumb/EEi1lPoX4AASikp.jpg</t>
  </si>
  <si>
    <t>https://pbs.twimg.com/media/ECEfmU1U4AEFqcL.jpg</t>
  </si>
  <si>
    <t>http://pbs.twimg.com/profile_images/378800000420122852/2467751b5eaf8575bac07dc86db66004_normal.png</t>
  </si>
  <si>
    <t>http://pbs.twimg.com/profile_images/510517460773007360/UKfBppaU_normal.jpeg</t>
  </si>
  <si>
    <t>http://pbs.twimg.com/profile_images/640563362452099075/Ksw0Ouzp_normal.jpg</t>
  </si>
  <si>
    <t>http://pbs.twimg.com/profile_images/802383084557582336/Ruy5hUWa_normal.jpg</t>
  </si>
  <si>
    <t>http://pbs.twimg.com/profile_images/903344761343541249/M1cKZg2S_normal.jpg</t>
  </si>
  <si>
    <t>http://pbs.twimg.com/profile_images/378800000401092475/b8e2ff437bd0a2bb21d022a73b82756e_normal.png</t>
  </si>
  <si>
    <t>http://pbs.twimg.com/profile_images/840083692735283200/24ITv3YL_normal.jpg</t>
  </si>
  <si>
    <t>http://pbs.twimg.com/profile_images/378800000858276714/dXQvaol1_normal.jpeg</t>
  </si>
  <si>
    <t>http://pbs.twimg.com/profile_images/1791004539/strohmaier_normal.jpg</t>
  </si>
  <si>
    <t>http://pbs.twimg.com/profile_images/1162086970539040769/OuFXPVkb_normal.jpg</t>
  </si>
  <si>
    <t>http://pbs.twimg.com/profile_images/525366265309720576/8kYn2EfB_normal.jpeg</t>
  </si>
  <si>
    <t>http://pbs.twimg.com/profile_images/802975423936098304/D4XkoOnz_normal.jpg</t>
  </si>
  <si>
    <t>http://pbs.twimg.com/profile_images/1170576209261907968/w2IVPPFv_normal.jpg</t>
  </si>
  <si>
    <t>http://pbs.twimg.com/profile_images/1143536112088035331/XDEmFAaj_normal.png</t>
  </si>
  <si>
    <t>http://pbs.twimg.com/profile_images/533324309646045184/gCb_hFpF_normal.jpeg</t>
  </si>
  <si>
    <t>http://pbs.twimg.com/profile_images/885550153603588096/FctoJfEm_normal.jpg</t>
  </si>
  <si>
    <t>http://pbs.twimg.com/profile_images/826802386442342400/ChCqD4xd_normal.jpg</t>
  </si>
  <si>
    <t>http://pbs.twimg.com/profile_images/1032511675872763904/1uqAxB9w_normal.jpg</t>
  </si>
  <si>
    <t>http://pbs.twimg.com/profile_images/1132450916047630338/kMhyelCS_normal.jpg</t>
  </si>
  <si>
    <t>http://pbs.twimg.com/profile_images/922010198142803968/w8-pO6P4_normal.jpg</t>
  </si>
  <si>
    <t>http://pbs.twimg.com/profile_images/634559746830266368/DSL2nEU0_normal.png</t>
  </si>
  <si>
    <t>http://pbs.twimg.com/profile_images/832989901708750849/9CuoIZnE_normal.jpg</t>
  </si>
  <si>
    <t>http://pbs.twimg.com/profile_images/378800000380161537/b6fa868dce43807d4e67462587d0b0d2_normal.png</t>
  </si>
  <si>
    <t>http://pbs.twimg.com/profile_images/1089993283823169537/77BLUIKp_normal.jpg</t>
  </si>
  <si>
    <t>http://abs.twimg.com/sticky/default_profile_images/default_profile_normal.png</t>
  </si>
  <si>
    <t>http://pbs.twimg.com/profile_images/991062240060166144/MObB3-Mv_normal.jpg</t>
  </si>
  <si>
    <t>http://pbs.twimg.com/profile_images/1143592355058061312/BDRTebQX_normal.jpg</t>
  </si>
  <si>
    <t>http://pbs.twimg.com/profile_images/1118366365939916805/ZXO-UfGD_normal.jpg</t>
  </si>
  <si>
    <t>http://pbs.twimg.com/profile_images/1156235193633710080/9_ivAt-Y_normal.jpg</t>
  </si>
  <si>
    <t>http://pbs.twimg.com/profile_images/464495701242552320/wtpAXKAI_normal.jpeg</t>
  </si>
  <si>
    <t>http://pbs.twimg.com/profile_images/934099097111408642/x7U9BuLG_normal.jpg</t>
  </si>
  <si>
    <t>http://pbs.twimg.com/profile_images/565437941132972032/qaHmxFaB_normal.jpeg</t>
  </si>
  <si>
    <t>http://pbs.twimg.com/profile_images/600742982870929408/a9CXOlnW_normal.png</t>
  </si>
  <si>
    <t>http://pbs.twimg.com/profile_images/697861531006971905/H95uSJZ1_normal.jpg</t>
  </si>
  <si>
    <t>http://pbs.twimg.com/profile_images/1168535728483184641/32qO7SVn_normal.jpg</t>
  </si>
  <si>
    <t>http://pbs.twimg.com/profile_images/1126435295174508544/sX4gZJej_normal.png</t>
  </si>
  <si>
    <t>http://pbs.twimg.com/profile_images/1158075400683163648/iS2onlK6_normal.jpg</t>
  </si>
  <si>
    <t>http://pbs.twimg.com/profile_images/529859193730121729/QSDFtYXF_normal.jpeg</t>
  </si>
  <si>
    <t>http://pbs.twimg.com/profile_images/1083333523392602112/YUSrahyh_normal.jpg</t>
  </si>
  <si>
    <t>http://pbs.twimg.com/profile_images/953251712021737472/S79Qd5K2_normal.jpg</t>
  </si>
  <si>
    <t>http://pbs.twimg.com/profile_images/1142468375173423105/WnZcbPmN_normal.jpg</t>
  </si>
  <si>
    <t>http://pbs.twimg.com/profile_images/887356378448375808/Fr4tSKNy_normal.jpg</t>
  </si>
  <si>
    <t>http://pbs.twimg.com/profile_images/618336146456588288/Px9EsoAk_normal.png</t>
  </si>
  <si>
    <t>http://pbs.twimg.com/profile_images/714450639095525377/oK5tNwcZ_normal.jpg</t>
  </si>
  <si>
    <t>http://pbs.twimg.com/profile_images/887117820106035200/M9HpQt3I_normal.jpg</t>
  </si>
  <si>
    <t>http://pbs.twimg.com/profile_images/505272827453272064/P1XJIgEU_normal.jpeg</t>
  </si>
  <si>
    <t>http://pbs.twimg.com/profile_images/845189010028822529/7OpfQ7sd_normal.jpg</t>
  </si>
  <si>
    <t>http://pbs.twimg.com/profile_images/1032689134249209858/BNgtjTtD_normal.jpg</t>
  </si>
  <si>
    <t>http://pbs.twimg.com/profile_images/1158421931898626048/zGBI6TJm_normal.jpg</t>
  </si>
  <si>
    <t>http://pbs.twimg.com/profile_images/1099396215538626561/b8OM6dBK_normal.png</t>
  </si>
  <si>
    <t>http://pbs.twimg.com/profile_images/664544029225320452/s_W4ACEB_normal.png</t>
  </si>
  <si>
    <t>http://pbs.twimg.com/profile_images/877903010042707968/1Ct2NPI__normal.jpg</t>
  </si>
  <si>
    <t>http://pbs.twimg.com/profile_images/1149651502975221761/dPm-cLlU_normal.jpg</t>
  </si>
  <si>
    <t>http://pbs.twimg.com/profile_images/868721336482508800/ChgstUnn_normal.jpg</t>
  </si>
  <si>
    <t>http://pbs.twimg.com/profile_images/823358151886065664/6uV1H2iZ_normal.jpg</t>
  </si>
  <si>
    <t>http://pbs.twimg.com/profile_images/733970020519292928/YjuSdhj7_normal.jpg</t>
  </si>
  <si>
    <t>http://pbs.twimg.com/profile_images/716992148219019264/vqerpZId_normal.jpg</t>
  </si>
  <si>
    <t>http://pbs.twimg.com/profile_images/1175754605013151746/8lUYmXWv_normal.jpg</t>
  </si>
  <si>
    <t>http://pbs.twimg.com/profile_images/1157378921354137600/uSijM077_normal.jpg</t>
  </si>
  <si>
    <t>http://pbs.twimg.com/profile_images/907313081595789312/49ZBUvCC_normal.jpg</t>
  </si>
  <si>
    <t>http://pbs.twimg.com/profile_images/921869485425885184/UXTl2-ZN_normal.jpg</t>
  </si>
  <si>
    <t>http://pbs.twimg.com/profile_images/900443799129702400/x6loB2Tp_normal.jpg</t>
  </si>
  <si>
    <t>http://pbs.twimg.com/profile_images/426002680297713664/TiKLm5Sa_normal.jpeg</t>
  </si>
  <si>
    <t>http://pbs.twimg.com/profile_images/1060937068531068929/zyQEOC-k_normal.jpg</t>
  </si>
  <si>
    <t>http://pbs.twimg.com/profile_images/1043951271831621637/bAj-6HGE_normal.jpg</t>
  </si>
  <si>
    <t>http://pbs.twimg.com/profile_images/1166569194051293184/sID6YwMV_normal.jpg</t>
  </si>
  <si>
    <t>http://pbs.twimg.com/profile_images/669388577248153601/aB5vhnqL_normal.jpg</t>
  </si>
  <si>
    <t>http://pbs.twimg.com/profile_images/1165381409013321728/StxOlYYu_normal.jpg</t>
  </si>
  <si>
    <t>http://pbs.twimg.com/profile_images/993211909909438465/kuYG1P3H_normal.jpg</t>
  </si>
  <si>
    <t>http://pbs.twimg.com/profile_images/760698401088471044/rItGqFwI_normal.jpg</t>
  </si>
  <si>
    <t>http://pbs.twimg.com/profile_images/1038222790271283200/K33xY3Sr_normal.jpg</t>
  </si>
  <si>
    <t>http://pbs.twimg.com/profile_images/524912457744015360/kS_NyuED_normal.jpeg</t>
  </si>
  <si>
    <t>http://pbs.twimg.com/profile_images/988548526060851201/1VB_Wfs__normal.jpg</t>
  </si>
  <si>
    <t>http://pbs.twimg.com/profile_images/957177571069763584/8G-H0-rB_normal.jpg</t>
  </si>
  <si>
    <t>http://pbs.twimg.com/profile_images/1154968505734840320/m8lpd0Nw_normal.jpg</t>
  </si>
  <si>
    <t>http://pbs.twimg.com/profile_images/1153589727947350016/x6WgPfpN_normal.jpg</t>
  </si>
  <si>
    <t>http://pbs.twimg.com/profile_images/1385427915/Andreas_Jungherr_normal.jpeg</t>
  </si>
  <si>
    <t>http://pbs.twimg.com/profile_images/1147128736082538496/stFo0NL5_normal.png</t>
  </si>
  <si>
    <t>http://pbs.twimg.com/profile_images/450095045832478720/7VJH0zPA_normal.jpeg</t>
  </si>
  <si>
    <t>http://pbs.twimg.com/profile_images/3207164109/b91c4372db2f4165249a76bc85da3c9b_normal.png</t>
  </si>
  <si>
    <t>http://pbs.twimg.com/profile_images/984264970689916928/47zINsuF_normal.jpg</t>
  </si>
  <si>
    <t>http://pbs.twimg.com/profile_images/1146562318488068096/4h23mLMm_normal.png</t>
  </si>
  <si>
    <t>http://pbs.twimg.com/profile_images/1133890118278877184/m7KhqiKc_normal.jpg</t>
  </si>
  <si>
    <t>http://pbs.twimg.com/profile_images/657255935170203648/8XeGA0K5_normal.jpg</t>
  </si>
  <si>
    <t>http://pbs.twimg.com/profile_images/859076004211458053/unCr0ZxT_normal.jpg</t>
  </si>
  <si>
    <t>http://pbs.twimg.com/profile_images/1129562289961488385/YTUdiFkd_normal.png</t>
  </si>
  <si>
    <t>http://pbs.twimg.com/profile_images/872125951806779393/NkcasGkc_normal.jpg</t>
  </si>
  <si>
    <t>http://pbs.twimg.com/profile_images/753650370652405760/D7EdJEpC_normal.jpg</t>
  </si>
  <si>
    <t>http://pbs.twimg.com/profile_images/677894642063433728/ti5xTvth_normal.jpg</t>
  </si>
  <si>
    <t>http://pbs.twimg.com/profile_images/684105827100299264/wxulRNEs_normal.jpg</t>
  </si>
  <si>
    <t>http://pbs.twimg.com/profile_images/915510174101725185/FhxfOZfv_normal.jpg</t>
  </si>
  <si>
    <t>http://pbs.twimg.com/profile_images/1083548531363737600/rPp2Zz8j_normal.jpg</t>
  </si>
  <si>
    <t>http://pbs.twimg.com/profile_images/690638708513640448/9o8Nw9Y9_normal.jpg</t>
  </si>
  <si>
    <t>http://pbs.twimg.com/profile_images/1134192358365569025/Mia3Bo4x_normal.jpg</t>
  </si>
  <si>
    <t>http://pbs.twimg.com/profile_images/1137439230576209924/jAS7s20K_normal.png</t>
  </si>
  <si>
    <t>http://pbs.twimg.com/profile_images/740956436117721088/-th-TSpy_normal.jpg</t>
  </si>
  <si>
    <t>http://pbs.twimg.com/profile_images/1162780042977525762/v6nLRu_5_normal.jpg</t>
  </si>
  <si>
    <t>http://pbs.twimg.com/profile_images/931169103850635265/hE5S4j2k_normal.jpg</t>
  </si>
  <si>
    <t>http://pbs.twimg.com/profile_images/784349242110406656/Z4M-uYUx_normal.jpg</t>
  </si>
  <si>
    <t>http://pbs.twimg.com/profile_images/847543147274129408/iweRcu-p_normal.jpg</t>
  </si>
  <si>
    <t>http://pbs.twimg.com/profile_images/506985389546938368/P8lHZLf7_normal.jpeg</t>
  </si>
  <si>
    <t>http://pbs.twimg.com/profile_images/947736243101614080/7glzFPOG_normal.jpg</t>
  </si>
  <si>
    <t>http://pbs.twimg.com/profile_images/1137364164932919297/C_lFhOIL_normal.jpg</t>
  </si>
  <si>
    <t>http://pbs.twimg.com/profile_images/1133778817116442624/4tR9kxp__normal.jpg</t>
  </si>
  <si>
    <t>http://pbs.twimg.com/profile_images/1131144826848776192/ZL4KqC4e_normal.png</t>
  </si>
  <si>
    <t>http://pbs.twimg.com/profile_images/921788597761708032/UVjBPNc1_normal.jpg</t>
  </si>
  <si>
    <t>http://pbs.twimg.com/profile_images/885710906/hauschke_normal.jpg</t>
  </si>
  <si>
    <t>http://pbs.twimg.com/profile_images/875687478472183808/ZUxlVIGa_normal.jpg</t>
  </si>
  <si>
    <t>http://pbs.twimg.com/profile_images/716806382532427776/e9HW_HC3_normal.jpg</t>
  </si>
  <si>
    <t>http://pbs.twimg.com/profile_images/801014235195179008/H9Pc9Pwt_normal.jpg</t>
  </si>
  <si>
    <t>http://pbs.twimg.com/profile_images/1131668702372306944/wfKk66NL_normal.png</t>
  </si>
  <si>
    <t>http://pbs.twimg.com/profile_images/3585253114/ac0eb46b98e381977d0bb32371516bf8_normal.png</t>
  </si>
  <si>
    <t>http://pbs.twimg.com/profile_images/693324946462920704/z4tGvMgJ_normal.jpg</t>
  </si>
  <si>
    <t>http://pbs.twimg.com/profile_images/677266390433341440/CVX_l_ks_normal.jpg</t>
  </si>
  <si>
    <t>http://pbs.twimg.com/profile_images/674522696760303616/jZzlRQou_normal.jpg</t>
  </si>
  <si>
    <t>http://pbs.twimg.com/profile_images/378800000847548445/046678f6398ab9ac4a795a37cdc7b872_normal.jpeg</t>
  </si>
  <si>
    <t>http://pbs.twimg.com/profile_images/2538946114/xiveugt78rc97y1dasxf_normal.jpeg</t>
  </si>
  <si>
    <t>http://pbs.twimg.com/profile_images/1159757467/huanliu_normal.jpg</t>
  </si>
  <si>
    <t>http://pbs.twimg.com/profile_images/1161402778775904256/c33gux6j_normal.jpg</t>
  </si>
  <si>
    <t>http://pbs.twimg.com/profile_images/708281203/PolCom-mark_normal.gif</t>
  </si>
  <si>
    <t>http://pbs.twimg.com/profile_images/777888342490898432/rIo6X_Oj_normal.jpg</t>
  </si>
  <si>
    <t>http://pbs.twimg.com/profile_images/792086614990348288/weV2c7i4_normal.jpg</t>
  </si>
  <si>
    <t>http://pbs.twimg.com/profile_images/1101664340925734912/q8PnFz12_normal.png</t>
  </si>
  <si>
    <t>http://pbs.twimg.com/profile_images/1072580599666360320/vV_9Fdvy_normal.jpg</t>
  </si>
  <si>
    <t>http://pbs.twimg.com/profile_images/378800000508682532/3c6a88fe941d1fa4874821678f9c5958_normal.jpeg</t>
  </si>
  <si>
    <t>http://pbs.twimg.com/profile_images/1570539496/Shuster_boy_small_normal.jpg</t>
  </si>
  <si>
    <t>http://pbs.twimg.com/profile_images/1017567898800250880/Ku3cGF4l_normal.jpg</t>
  </si>
  <si>
    <t>http://pbs.twimg.com/profile_images/875919581830725632/S2kdmmwb_normal.jpg</t>
  </si>
  <si>
    <t>http://pbs.twimg.com/profile_images/1828415167/ariel_icon_normal.jpg</t>
  </si>
  <si>
    <t>http://pbs.twimg.com/profile_images/970765972960350208/tfvtrs0O_normal.jpg</t>
  </si>
  <si>
    <t>http://pbs.twimg.com/profile_images/1776303492/120123-160050_normal.jpg</t>
  </si>
  <si>
    <t>http://pbs.twimg.com/profile_images/2512872613/3h1zbsh2eb9wj7dlr0ac_normal.jpeg</t>
  </si>
  <si>
    <t>http://pbs.twimg.com/profile_images/1173279886124965893/H10oq8GW_normal.jpg</t>
  </si>
  <si>
    <t>http://pbs.twimg.com/profile_images/669258805197283328/2PneQNSV_normal.jpg</t>
  </si>
  <si>
    <t>http://pbs.twimg.com/profile_images/378800000151204653/8dda416c8b9efeda53e90ad3509a7ea4_normal.jpeg</t>
  </si>
  <si>
    <t>http://pbs.twimg.com/profile_images/770888725240750080/B2dP9CHq_normal.jpg</t>
  </si>
  <si>
    <t>http://pbs.twimg.com/profile_images/746338228001726464/V0ZZ49wd_normal.jpg</t>
  </si>
  <si>
    <t>http://pbs.twimg.com/profile_images/943377966867693568/YYNLpkjO_normal.jpg</t>
  </si>
  <si>
    <t>http://pbs.twimg.com/profile_images/1020866479363829760/3-7F2Rpv_normal.jpg</t>
  </si>
  <si>
    <t>http://pbs.twimg.com/profile_images/1142733479127453696/60VPUy83_normal.jpg</t>
  </si>
  <si>
    <t>http://pbs.twimg.com/profile_images/746838319477075968/Xd_CUYwh_normal.jpg</t>
  </si>
  <si>
    <t>http://pbs.twimg.com/profile_images/889954706285449216/8OOZEX7X_normal.jpg</t>
  </si>
  <si>
    <t>http://pbs.twimg.com/profile_images/1183191691/Sharad_Goel_normal.jpeg</t>
  </si>
  <si>
    <t>http://pbs.twimg.com/profile_images/1017038003909287936/0d2A3sn-_normal.jpg</t>
  </si>
  <si>
    <t>http://pbs.twimg.com/profile_images/1063581394100805632/wZ_I9e6s_normal.jpg</t>
  </si>
  <si>
    <t>http://pbs.twimg.com/profile_images/1064642902721204224/0dDeUghS_normal.jpg</t>
  </si>
  <si>
    <t>http://pbs.twimg.com/profile_images/955997033084608512/W7TAa00r_normal.jpg</t>
  </si>
  <si>
    <t>http://pbs.twimg.com/profile_images/983587324935024641/utuieP5M_normal.jpg</t>
  </si>
  <si>
    <t>http://pbs.twimg.com/profile_images/715752209930174464/63AVhJQS_normal.jpg</t>
  </si>
  <si>
    <t>http://pbs.twimg.com/profile_images/624445967811514368/bPp1Gdsb_normal.jpg</t>
  </si>
  <si>
    <t>http://pbs.twimg.com/profile_images/2554415250/portrait2_normal.jpg</t>
  </si>
  <si>
    <t>http://pbs.twimg.com/profile_images/690726278706634752/pXDYM4Sp_normal.jpg</t>
  </si>
  <si>
    <t>http://pbs.twimg.com/profile_images/1169673918086410240/9x6nUlYg_normal.png</t>
  </si>
  <si>
    <t>http://pbs.twimg.com/profile_images/803418473732997120/MvRK6pV6_normal.jpg</t>
  </si>
  <si>
    <t>http://pbs.twimg.com/profile_images/531225079481257984/oofcfNPz_normal.jpeg</t>
  </si>
  <si>
    <t>http://pbs.twimg.com/profile_images/592774240845340673/15noASOk_normal.jpg</t>
  </si>
  <si>
    <t>http://pbs.twimg.com/profile_images/1133986994369978369/Z2T-kYhj_normal.jpg</t>
  </si>
  <si>
    <t>http://pbs.twimg.com/profile_images/1095203377581940737/MuaMbMqm_normal.jpg</t>
  </si>
  <si>
    <t>http://pbs.twimg.com/profile_images/766720541185101824/FCovLUeg_normal.jpg</t>
  </si>
  <si>
    <t>http://pbs.twimg.com/profile_images/1002513180294242304/TGJTFz-s_normal.jpg</t>
  </si>
  <si>
    <t>http://pbs.twimg.com/profile_images/423979175200817152/GkyFvRmI_normal.png</t>
  </si>
  <si>
    <t>http://pbs.twimg.com/profile_images/1147181014298451969/p2_bACEk_normal.jpg</t>
  </si>
  <si>
    <t>http://pbs.twimg.com/profile_images/557161853726384128/dx6v1teK_normal.jpeg</t>
  </si>
  <si>
    <t>http://pbs.twimg.com/profile_images/1160753072697724928/siHkJDQD_normal.jpg</t>
  </si>
  <si>
    <t>http://pbs.twimg.com/profile_images/841803825665187841/-Ok2hipH_normal.jpg</t>
  </si>
  <si>
    <t>http://pbs.twimg.com/profile_images/882983595744165889/1cDtYfZV_normal.jpg</t>
  </si>
  <si>
    <t>http://pbs.twimg.com/profile_images/1148562177378459648/g_cOqg6Q_normal.jpg</t>
  </si>
  <si>
    <t>http://pbs.twimg.com/profile_images/2820996416/5cdddcba9eaee0880bb5d99c1e4e60cc_normal.jpeg</t>
  </si>
  <si>
    <t>http://pbs.twimg.com/profile_images/1092151974475182080/jVHCNHcA_normal.jpg</t>
  </si>
  <si>
    <t>http://pbs.twimg.com/profile_images/876913351158362112/2RJy5c_U_normal.jpg</t>
  </si>
  <si>
    <t>http://pbs.twimg.com/profile_images/1089275377279741954/pO6hnPgT_normal.jpg</t>
  </si>
  <si>
    <t>http://pbs.twimg.com/profile_images/1111252220731756545/SHEtxW_k_normal.jpg</t>
  </si>
  <si>
    <t>http://pbs.twimg.com/profile_images/1147913742841257985/c4GhCyD0_normal.jpg</t>
  </si>
  <si>
    <t>http://pbs.twimg.com/profile_images/1170428760333651970/gODKZDKd_normal.jpg</t>
  </si>
  <si>
    <t>http://pbs.twimg.com/profile_images/973364839975473153/UOhpUsXd_normal.jpg</t>
  </si>
  <si>
    <t>http://pbs.twimg.com/profile_images/1134084820395536384/I9p-ps8o_normal.jpg</t>
  </si>
  <si>
    <t>http://pbs.twimg.com/profile_images/1153207878230118400/48NCIHJf_normal.png</t>
  </si>
  <si>
    <t>http://pbs.twimg.com/profile_images/765687785219039233/w5bRXIYM_normal.jpg</t>
  </si>
  <si>
    <t>http://pbs.twimg.com/profile_images/1074878911962443776/GzUtUN0a_normal.jpg</t>
  </si>
  <si>
    <t>http://pbs.twimg.com/profile_images/443814601432391680/Oj7pkcry_normal.jpeg</t>
  </si>
  <si>
    <t>http://pbs.twimg.com/profile_images/520210645916995585/miag5hB6_normal.jpeg</t>
  </si>
  <si>
    <t>http://pbs.twimg.com/profile_images/1166203093010137088/fPKN8ZWN_normal.png</t>
  </si>
  <si>
    <t>http://pbs.twimg.com/profile_images/1048455956407832576/B3679yHS_normal.jpg</t>
  </si>
  <si>
    <t>http://pbs.twimg.com/profile_images/683705081070358529/eOx52gue_normal.png</t>
  </si>
  <si>
    <t>http://pbs.twimg.com/profile_images/482000571210031104/CdTuSt_7_normal.jpeg</t>
  </si>
  <si>
    <t>http://pbs.twimg.com/profile_images/2406090394/w4ls9jww8trs2u2r0bsz_normal.jpeg</t>
  </si>
  <si>
    <t>http://pbs.twimg.com/profile_images/693173481853341696/24DGCmiT_normal.jpg</t>
  </si>
  <si>
    <t>http://pbs.twimg.com/profile_images/841806866891984896/DTwq5g4x_normal.jpg</t>
  </si>
  <si>
    <t>http://pbs.twimg.com/profile_images/99978402/HarishPillaycloseupshot_normal.jpg</t>
  </si>
  <si>
    <t>http://pbs.twimg.com/profile_images/598705897959919616/3D38GB71_normal.jpg</t>
  </si>
  <si>
    <t>http://pbs.twimg.com/profile_images/858732102862483456/rzI0kX-i_normal.jpg</t>
  </si>
  <si>
    <t>http://pbs.twimg.com/profile_images/861540695940714498/qqksZ8UK_normal.jpg</t>
  </si>
  <si>
    <t>http://pbs.twimg.com/profile_images/822692976304340993/jMQjWo1h_normal.jpg</t>
  </si>
  <si>
    <t>http://pbs.twimg.com/profile_images/1113037453311520769/sBb_3KZm_normal.jpg</t>
  </si>
  <si>
    <t>http://pbs.twimg.com/profile_images/989733170068144129/JrgW58w3_normal.jpg</t>
  </si>
  <si>
    <t>http://pbs.twimg.com/profile_images/1014664309815689216/zZZGcN3c_normal.jpg</t>
  </si>
  <si>
    <t>http://pbs.twimg.com/profile_images/633957468528373761/mD-uuuWj_normal.jpg</t>
  </si>
  <si>
    <t>http://pbs.twimg.com/profile_images/1173500289338376193/8DeB1hBc_normal.jpg</t>
  </si>
  <si>
    <t>http://pbs.twimg.com/profile_images/865915523804037120/cBg9O608_normal.jpg</t>
  </si>
  <si>
    <t>http://pbs.twimg.com/profile_images/1044560201557430272/NcZVdGwo_normal.jpg</t>
  </si>
  <si>
    <t>http://pbs.twimg.com/profile_images/1027598664653402112/yTTqkBbA_normal.jpg</t>
  </si>
  <si>
    <t>http://pbs.twimg.com/profile_images/776255219722313728/7l16enZp_normal.jpg</t>
  </si>
  <si>
    <t>http://pbs.twimg.com/profile_images/720332841305812992/Raq_tVbf_normal.jpg</t>
  </si>
  <si>
    <t>http://pbs.twimg.com/profile_images/854589472716890112/bYPrnwMv_normal.jpg</t>
  </si>
  <si>
    <t>http://pbs.twimg.com/profile_images/1545711218/Poker_Baays_normal.jpg</t>
  </si>
  <si>
    <t>https://twitter.com/#!/wikiresearch/status/1139117807734546432</t>
  </si>
  <si>
    <t>https://twitter.com/#!/swarnadas18/status/1159709921820073984</t>
  </si>
  <si>
    <t>https://twitter.com/#!/25lettori/status/1171368795044286464</t>
  </si>
  <si>
    <t>https://twitter.com/#!/knowlab/status/1171440415863496704</t>
  </si>
  <si>
    <t>https://twitter.com/#!/ic2s2/status/1181279698044588032</t>
  </si>
  <si>
    <t>https://twitter.com/#!/bgzimmer/status/1012018198932283393</t>
  </si>
  <si>
    <t>https://twitter.com/#!/rejectionking/status/1156926687814344704</t>
  </si>
  <si>
    <t>https://twitter.com/#!/faineg/status/1156926932757483521</t>
  </si>
  <si>
    <t>https://twitter.com/#!/arkaitz/status/1156957442946805761</t>
  </si>
  <si>
    <t>https://twitter.com/#!/natematias/status/1156957939464396800</t>
  </si>
  <si>
    <t>https://twitter.com/#!/aaroniidx/status/1156962861454782464</t>
  </si>
  <si>
    <t>https://twitter.com/#!/dilrukshi_isac/status/1156967754659971072</t>
  </si>
  <si>
    <t>https://twitter.com/#!/mstrohm/status/1157013000601182209</t>
  </si>
  <si>
    <t>https://twitter.com/#!/ctrattner/status/1157016559249973251</t>
  </si>
  <si>
    <t>https://twitter.com/#!/emmaspiro/status/1157048458865336320</t>
  </si>
  <si>
    <t>https://twitter.com/#!/snchancellor/status/1157055733197918208</t>
  </si>
  <si>
    <t>https://twitter.com/#!/eliminare/status/1157058804086759426</t>
  </si>
  <si>
    <t>https://twitter.com/#!/femtech_/status/1157058826178314240</t>
  </si>
  <si>
    <t>https://twitter.com/#!/haewoon/status/1157063975730917376</t>
  </si>
  <si>
    <t>https://twitter.com/#!/gvrkiran/status/1157067127716765696</t>
  </si>
  <si>
    <t>https://twitter.com/#!/clauwa/status/1157180114301591552</t>
  </si>
  <si>
    <t>https://twitter.com/#!/davlanade/status/1157182838569152512</t>
  </si>
  <si>
    <t>https://twitter.com/#!/mathcolorstrees/status/1157185611473625088</t>
  </si>
  <si>
    <t>https://twitter.com/#!/kareem2darwish/status/1157201346728271873</t>
  </si>
  <si>
    <t>https://twitter.com/#!/aekpalakorn/status/1157235271957532674</t>
  </si>
  <si>
    <t>https://twitter.com/#!/m_eliciacortes/status/1157249237647863810</t>
  </si>
  <si>
    <t>https://twitter.com/#!/grouplens/status/1157301012400693249</t>
  </si>
  <si>
    <t>https://twitter.com/#!/jmhessel/status/1157323393739345920</t>
  </si>
  <si>
    <t>https://twitter.com/#!/bolu_kya/status/1157371013140602880</t>
  </si>
  <si>
    <t>https://twitter.com/#!/suriname0/status/1157393204167303169</t>
  </si>
  <si>
    <t>https://twitter.com/#!/marquettecs/status/1157446417935405056</t>
  </si>
  <si>
    <t>https://twitter.com/#!/shanhaha3/status/1157768252887429120</t>
  </si>
  <si>
    <t>https://twitter.com/#!/rlhoyle/status/1157780377957818370</t>
  </si>
  <si>
    <t>https://twitter.com/#!/htenenbaum/status/1158294467184680961</t>
  </si>
  <si>
    <t>https://twitter.com/#!/a_papasavva/status/1158301751608520704</t>
  </si>
  <si>
    <t>https://twitter.com/#!/uclisec/status/1158342009775689729</t>
  </si>
  <si>
    <t>https://twitter.com/#!/genomeprivacy/status/1158367181366792194</t>
  </si>
  <si>
    <t>https://twitter.com/#!/encase_h2020/status/1158370075155587073</t>
  </si>
  <si>
    <t>https://twitter.com/#!/sof14g1l/status/1157019255164088320</t>
  </si>
  <si>
    <t>https://twitter.com/#!/d_alburez/status/1158384124157206528</t>
  </si>
  <si>
    <t>https://twitter.com/#!/privacurity/status/1158390773852905473</t>
  </si>
  <si>
    <t>https://twitter.com/#!/guijacob91/status/1158412120536625153</t>
  </si>
  <si>
    <t>https://twitter.com/#!/ezagheni/status/1158415784839995398</t>
  </si>
  <si>
    <t>https://twitter.com/#!/demografia_csic/status/1158483876123222016</t>
  </si>
  <si>
    <t>https://twitter.com/#!/benwagne_r/status/1158627560038834176</t>
  </si>
  <si>
    <t>https://twitter.com/#!/yusrilim_/status/1158690847430328320</t>
  </si>
  <si>
    <t>https://twitter.com/#!/enricomariconti/status/1158750512981979136</t>
  </si>
  <si>
    <t>https://twitter.com/#!/iussp/status/1159095960632512512</t>
  </si>
  <si>
    <t>https://twitter.com/#!/pvachher/status/1159564216916832257</t>
  </si>
  <si>
    <t>https://twitter.com/#!/cubic_logic/status/1159581281753206785</t>
  </si>
  <si>
    <t>https://twitter.com/#!/degenrolf/status/1141258449403240448</t>
  </si>
  <si>
    <t>https://twitter.com/#!/mln_26/status/1160198216303947776</t>
  </si>
  <si>
    <t>https://twitter.com/#!/tahayasseri/status/936613947410612224</t>
  </si>
  <si>
    <t>https://twitter.com/#!/bbeliteshoes/status/1160572686625456129</t>
  </si>
  <si>
    <t>https://twitter.com/#!/dennis4its/status/1161721980585988096</t>
  </si>
  <si>
    <t>https://twitter.com/#!/j_shotwell/status/1161774548704006144</t>
  </si>
  <si>
    <t>https://twitter.com/#!/realyangzhang/status/1162007514017222656</t>
  </si>
  <si>
    <t>https://twitter.com/#!/phonedude_mln/status/1162038025871904769</t>
  </si>
  <si>
    <t>https://twitter.com/#!/bkeegan/status/1156977332654993409</t>
  </si>
  <si>
    <t>https://twitter.com/#!/bkeegan/status/1162045323390246913</t>
  </si>
  <si>
    <t>https://twitter.com/#!/cathrinesot/status/1162093109167173632</t>
  </si>
  <si>
    <t>https://twitter.com/#!/themayden/status/1162275895442198528</t>
  </si>
  <si>
    <t>https://twitter.com/#!/giuliorossetti/status/1162389451324186626</t>
  </si>
  <si>
    <t>https://twitter.com/#!/richmatt2018/status/1162798890464292869</t>
  </si>
  <si>
    <t>https://twitter.com/#!/meisiska14/status/1162917190191865857</t>
  </si>
  <si>
    <t>https://twitter.com/#!/mariska_elv/status/1162918018281721857</t>
  </si>
  <si>
    <t>https://twitter.com/#!/sitichaa9/status/1162931489639555072</t>
  </si>
  <si>
    <t>https://twitter.com/#!/renjaniayu/status/1162932247277649920</t>
  </si>
  <si>
    <t>https://twitter.com/#!/abdul_juga/status/1162932580255010816</t>
  </si>
  <si>
    <t>https://twitter.com/#!/edwinjanuar8/status/1162933140299505664</t>
  </si>
  <si>
    <t>https://twitter.com/#!/savira_hana/status/1162935635507679232</t>
  </si>
  <si>
    <t>https://twitter.com/#!/indichaa/status/1162936169975336960</t>
  </si>
  <si>
    <t>https://twitter.com/#!/aymiegoreng/status/1162936699002875905</t>
  </si>
  <si>
    <t>https://twitter.com/#!/raza_aja/status/1162937155380862976</t>
  </si>
  <si>
    <t>https://twitter.com/#!/farahdilah62/status/1162937767044587520</t>
  </si>
  <si>
    <t>https://twitter.com/#!/vikaadriana1/status/1162938196662951937</t>
  </si>
  <si>
    <t>https://twitter.com/#!/bekasi_gadis/status/1162938664894099456</t>
  </si>
  <si>
    <t>https://twitter.com/#!/ekawatirani/status/1162939185239511040</t>
  </si>
  <si>
    <t>https://twitter.com/#!/miadp/status/1163014461889941504</t>
  </si>
  <si>
    <t>https://twitter.com/#!/caohancheng/status/1163114918356193282</t>
  </si>
  <si>
    <t>https://twitter.com/#!/yelenamejova/status/1157202061974523905</t>
  </si>
  <si>
    <t>https://twitter.com/#!/dozee_sim/status/1163213448076857345</t>
  </si>
  <si>
    <t>https://twitter.com/#!/rehamtamime/status/1163485061750149126</t>
  </si>
  <si>
    <t>https://twitter.com/#!/eredmil1/status/1139356924280037377</t>
  </si>
  <si>
    <t>https://twitter.com/#!/eredmil1/status/1162050805202948096</t>
  </si>
  <si>
    <t>https://twitter.com/#!/eredmil1/status/1163679733579542528</t>
  </si>
  <si>
    <t>https://twitter.com/#!/kous2v/status/1163666204197904384</t>
  </si>
  <si>
    <t>https://twitter.com/#!/emrek/status/1163674049257463808</t>
  </si>
  <si>
    <t>https://twitter.com/#!/icatgt/status/1163792418220728322</t>
  </si>
  <si>
    <t>https://twitter.com/#!/emrek/status/1157053005453094912</t>
  </si>
  <si>
    <t>https://twitter.com/#!/kous2v/status/1157110964891684865</t>
  </si>
  <si>
    <t>https://twitter.com/#!/kous2v/status/1157131092731686912</t>
  </si>
  <si>
    <t>https://twitter.com/#!/alsothings/status/1164108531085258757</t>
  </si>
  <si>
    <t>https://twitter.com/#!/falkfischer/status/1164262385277919233</t>
  </si>
  <si>
    <t>https://twitter.com/#!/holden/status/1164367730385903616</t>
  </si>
  <si>
    <t>https://twitter.com/#!/ktsukuda/status/1164372626799677440</t>
  </si>
  <si>
    <t>https://twitter.com/#!/emilio__ferrara/status/1138223920103022592</t>
  </si>
  <si>
    <t>https://twitter.com/#!/emilio__ferrara/status/1163846577896611840</t>
  </si>
  <si>
    <t>https://twitter.com/#!/xandaschofield/status/1165302245992189952</t>
  </si>
  <si>
    <t>https://twitter.com/#!/emilio__ferrara/status/1165022403681906688</t>
  </si>
  <si>
    <t>https://twitter.com/#!/mr_prime69/status/1165318996662673410</t>
  </si>
  <si>
    <t>https://twitter.com/#!/emilio__ferrara/status/1156975335235313665</t>
  </si>
  <si>
    <t>https://twitter.com/#!/emilio__ferrara/status/1162212723343515649</t>
  </si>
  <si>
    <t>https://twitter.com/#!/jkineman/status/1165593753991561216</t>
  </si>
  <si>
    <t>https://twitter.com/#!/blunter_/status/1165824138889453568</t>
  </si>
  <si>
    <t>https://twitter.com/#!/justinpatchin/status/1165997950482440194</t>
  </si>
  <si>
    <t>https://twitter.com/#!/fabiorojas/status/1166159504796463104</t>
  </si>
  <si>
    <t>https://twitter.com/#!/chss_hbku/status/1166319615124942848</t>
  </si>
  <si>
    <t>https://twitter.com/#!/celiphany/status/1166958113619988480</t>
  </si>
  <si>
    <t>https://twitter.com/#!/parissie084/status/1166961393192452097</t>
  </si>
  <si>
    <t>https://twitter.com/#!/angryosman/status/1166993647721701376</t>
  </si>
  <si>
    <t>https://twitter.com/#!/ajungherr/status/1167062319911919617</t>
  </si>
  <si>
    <t>https://twitter.com/#!/leelum/status/1167370056537387013</t>
  </si>
  <si>
    <t>https://twitter.com/#!/latifajackson/status/1169023705130971136</t>
  </si>
  <si>
    <t>https://twitter.com/#!/sroylee/status/1169025195610398720</t>
  </si>
  <si>
    <t>https://twitter.com/#!/_conferencelist/status/1157062924457824258</t>
  </si>
  <si>
    <t>https://twitter.com/#!/_conferencelist/status/1169082255634878464</t>
  </si>
  <si>
    <t>https://twitter.com/#!/shawnmjones/status/1162053503830769665</t>
  </si>
  <si>
    <t>https://twitter.com/#!/shawnmjones/status/1169230321004367873</t>
  </si>
  <si>
    <t>https://twitter.com/#!/alvinyxz/status/1169616171676684288</t>
  </si>
  <si>
    <t>https://twitter.com/#!/meresophistry/status/1169616201632403458</t>
  </si>
  <si>
    <t>https://twitter.com/#!/elaragon/status/1157177584817496065</t>
  </si>
  <si>
    <t>https://twitter.com/#!/elaragon/status/1169616234310230020</t>
  </si>
  <si>
    <t>https://twitter.com/#!/followlori/status/1169616843369340929</t>
  </si>
  <si>
    <t>https://twitter.com/#!/griverorz/status/1169617788622819329</t>
  </si>
  <si>
    <t>https://twitter.com/#!/step_apsa/status/1169621787371552769</t>
  </si>
  <si>
    <t>https://twitter.com/#!/scott_althaus/status/1169624913516355584</t>
  </si>
  <si>
    <t>https://twitter.com/#!/dtracy2/status/1169625178596413441</t>
  </si>
  <si>
    <t>https://twitter.com/#!/reveluntsong/status/1169628636002996225</t>
  </si>
  <si>
    <t>https://twitter.com/#!/cuhkhailiang/status/1169636843328901120</t>
  </si>
  <si>
    <t>https://twitter.com/#!/ebigsby/status/1169646379389595650</t>
  </si>
  <si>
    <t>https://twitter.com/#!/britdavidson/status/1169652981081530371</t>
  </si>
  <si>
    <t>https://twitter.com/#!/allison_eden/status/1169655510913540096</t>
  </si>
  <si>
    <t>https://twitter.com/#!/ekvraga/status/1169667976397762561</t>
  </si>
  <si>
    <t>https://twitter.com/#!/dilarakkl/status/1169672505788948482</t>
  </si>
  <si>
    <t>https://twitter.com/#!/annie_waldherr/status/1169680234238631936</t>
  </si>
  <si>
    <t>https://twitter.com/#!/boomgaardenhg/status/1169706731066314754</t>
  </si>
  <si>
    <t>https://twitter.com/#!/tobias_keller/status/1169720684378898433</t>
  </si>
  <si>
    <t>https://twitter.com/#!/katypearce/status/1169820172317675520</t>
  </si>
  <si>
    <t>https://twitter.com/#!/kellybergstrom/status/1169824089210421248</t>
  </si>
  <si>
    <t>https://twitter.com/#!/rayoptland/status/1169824922811523077</t>
  </si>
  <si>
    <t>https://twitter.com/#!/sgonzalezbailon/status/1169830084649181186</t>
  </si>
  <si>
    <t>https://twitter.com/#!/pablodesoto/status/1169863495229132800</t>
  </si>
  <si>
    <t>https://twitter.com/#!/monrodriguez/status/1169882502921510913</t>
  </si>
  <si>
    <t>https://twitter.com/#!/hauschke/status/1169914377971163138</t>
  </si>
  <si>
    <t>https://twitter.com/#!/lusantala/status/1169922604737736706</t>
  </si>
  <si>
    <t>https://twitter.com/#!/jdfoote/status/1169932695092305920</t>
  </si>
  <si>
    <t>https://twitter.com/#!/researchcentrai/status/1169944068006318081</t>
  </si>
  <si>
    <t>https://twitter.com/#!/jjsantana/status/1169949087593979904</t>
  </si>
  <si>
    <t>https://twitter.com/#!/tullney/status/1169879066092007426</t>
  </si>
  <si>
    <t>https://twitter.com/#!/tullney/status/1169960002213306372</t>
  </si>
  <si>
    <t>https://twitter.com/#!/chrisjvargo/status/1169964439514357761</t>
  </si>
  <si>
    <t>https://twitter.com/#!/blasettiale/status/1170006123518337025</t>
  </si>
  <si>
    <t>https://twitter.com/#!/dhbbaw/status/1170059176283955201</t>
  </si>
  <si>
    <t>https://twitter.com/#!/bjoern_buss/status/1170256936295682050</t>
  </si>
  <si>
    <t>https://twitter.com/#!/igorbrigadir/status/1170421082207244291</t>
  </si>
  <si>
    <t>https://twitter.com/#!/faabom/status/1170851214348754944</t>
  </si>
  <si>
    <t>https://twitter.com/#!/liuhuan/status/1162357687620734976</t>
  </si>
  <si>
    <t>https://twitter.com/#!/liuhuan/status/1171059653150511104</t>
  </si>
  <si>
    <t>https://twitter.com/#!/junghwanyang/status/1171074726426488832</t>
  </si>
  <si>
    <t>https://twitter.com/#!/poli_com/status/1169618326475223040</t>
  </si>
  <si>
    <t>https://twitter.com/#!/junghwanyang/status/1169615625033064448</t>
  </si>
  <si>
    <t>https://twitter.com/#!/ica_cm/status/1169644234548436992</t>
  </si>
  <si>
    <t>https://twitter.com/#!/cerenbudak/status/1162056474702467072</t>
  </si>
  <si>
    <t>https://twitter.com/#!/cerenbudak/status/1171202894747623425</t>
  </si>
  <si>
    <t>https://twitter.com/#!/tylersnetwork/status/1157142925374922752</t>
  </si>
  <si>
    <t>https://twitter.com/#!/tylersnetwork/status/1171346019264557056</t>
  </si>
  <si>
    <t>https://twitter.com/#!/michaelbolden/status/1171410604315136000</t>
  </si>
  <si>
    <t>https://twitter.com/#!/itsilverback/status/1171469926080499712</t>
  </si>
  <si>
    <t>https://twitter.com/#!/johnmshuster/status/1171469988495949825</t>
  </si>
  <si>
    <t>https://twitter.com/#!/rqskye/status/1171473246849363969</t>
  </si>
  <si>
    <t>https://twitter.com/#!/homegypsy/status/1171489110533402624</t>
  </si>
  <si>
    <t>https://twitter.com/#!/liwiebe/status/1171504360104198144</t>
  </si>
  <si>
    <t>https://twitter.com/#!/wendt_law/status/1171535333571223554</t>
  </si>
  <si>
    <t>https://twitter.com/#!/skotbotcambo/status/1171614638125047808</t>
  </si>
  <si>
    <t>https://twitter.com/#!/compstorylab/status/1171829368836038656</t>
  </si>
  <si>
    <t>https://twitter.com/#!/johnjhorton/status/1171835028080340997</t>
  </si>
  <si>
    <t>https://twitter.com/#!/cnicolaides/status/1171836697673441280</t>
  </si>
  <si>
    <t>https://twitter.com/#!/jessecshore/status/1171836830104375297</t>
  </si>
  <si>
    <t>https://twitter.com/#!/kamerondharris/status/1171838913343713280</t>
  </si>
  <si>
    <t>https://twitter.com/#!/dg_rand/status/1171843175163543552</t>
  </si>
  <si>
    <t>https://twitter.com/#!/bjoseph/status/1171853719081586688</t>
  </si>
  <si>
    <t>https://twitter.com/#!/george_berry/status/1165357010768060416</t>
  </si>
  <si>
    <t>https://twitter.com/#!/george_berry/status/1171854070115655681</t>
  </si>
  <si>
    <t>https://twitter.com/#!/ciro/status/1171872757077991425</t>
  </si>
  <si>
    <t>https://twitter.com/#!/soni_sandeep/status/1171873657037021184</t>
  </si>
  <si>
    <t>https://twitter.com/#!/jugander/status/1171820911638368256</t>
  </si>
  <si>
    <t>https://twitter.com/#!/5harad/status/1171883654429184003</t>
  </si>
  <si>
    <t>https://twitter.com/#!/alex_peys/status/1171884599582121984</t>
  </si>
  <si>
    <t>https://twitter.com/#!/complexexplorer/status/1171884678321704961</t>
  </si>
  <si>
    <t>https://twitter.com/#!/sinanaral/status/1171886175969320960</t>
  </si>
  <si>
    <t>https://twitter.com/#!/iyadrahwan/status/1171887287854149634</t>
  </si>
  <si>
    <t>https://twitter.com/#!/ewancolman/status/1171888464700289027</t>
  </si>
  <si>
    <t>https://twitter.com/#!/msaveski/status/1171895632035905536</t>
  </si>
  <si>
    <t>https://twitter.com/#!/eulersbridge/status/1171897368599379968</t>
  </si>
  <si>
    <t>https://twitter.com/#!/nachristakis/status/1171922894412275714</t>
  </si>
  <si>
    <t>https://twitter.com/#!/raneeque/status/1171939394602688512</t>
  </si>
  <si>
    <t>https://twitter.com/#!/djpardis/status/1171944976621506560</t>
  </si>
  <si>
    <t>https://twitter.com/#!/ryanjgallag/status/1171945858520121344</t>
  </si>
  <si>
    <t>https://twitter.com/#!/kaizhu717/status/1171948433860628480</t>
  </si>
  <si>
    <t>https://twitter.com/#!/seanjtaylor/status/1171950425156702208</t>
  </si>
  <si>
    <t>https://twitter.com/#!/rushibhavsar/status/1171962459747442689</t>
  </si>
  <si>
    <t>https://twitter.com/#!/timothyjgraham/status/1157032706959523840</t>
  </si>
  <si>
    <t>https://twitter.com/#!/timothyjgraham/status/1172117516878897152</t>
  </si>
  <si>
    <t>https://twitter.com/#!/jasonmfletcher/status/1172127459392798721</t>
  </si>
  <si>
    <t>https://twitter.com/#!/t_takaguchi/status/1172128936462962693</t>
  </si>
  <si>
    <t>https://twitter.com/#!/bertil_hatt/status/1172131742200848384</t>
  </si>
  <si>
    <t>https://twitter.com/#!/soojongkim_1/status/1172149497805385731</t>
  </si>
  <si>
    <t>https://twitter.com/#!/anibalmastobiza/status/1172168056891744268</t>
  </si>
  <si>
    <t>https://twitter.com/#!/alqithami/status/1172195695496957952</t>
  </si>
  <si>
    <t>https://twitter.com/#!/jhblackb/status/1158359164541906944</t>
  </si>
  <si>
    <t>https://twitter.com/#!/jhblackb/status/1161707333183070210</t>
  </si>
  <si>
    <t>https://twitter.com/#!/jhblackb/status/1162425127864348672</t>
  </si>
  <si>
    <t>https://twitter.com/#!/jhblackb/status/1172243927467986959</t>
  </si>
  <si>
    <t>https://twitter.com/#!/idramalab/status/1172243990357401601</t>
  </si>
  <si>
    <t>https://twitter.com/#!/ingmarweber/status/1157105815402307584</t>
  </si>
  <si>
    <t>https://twitter.com/#!/ingmarweber/status/1172285800052080645</t>
  </si>
  <si>
    <t>https://twitter.com/#!/winteram/status/1157283061698088960</t>
  </si>
  <si>
    <t>https://twitter.com/#!/winteram/status/1162045142141952001</t>
  </si>
  <si>
    <t>https://twitter.com/#!/winteram/status/1169061113574678530</t>
  </si>
  <si>
    <t>https://twitter.com/#!/winteram/status/1172313120473092097</t>
  </si>
  <si>
    <t>https://twitter.com/#!/munmun10/status/1157009412524916736</t>
  </si>
  <si>
    <t>https://twitter.com/#!/munmun10/status/1172243644671234062</t>
  </si>
  <si>
    <t>https://twitter.com/#!/alethioguy/status/1172675860840833024</t>
  </si>
  <si>
    <t>https://twitter.com/#!/jurgenpfeffer/status/1156959729475866624</t>
  </si>
  <si>
    <t>https://twitter.com/#!/jurgenpfeffer/status/1162006407601938432</t>
  </si>
  <si>
    <t>https://twitter.com/#!/jurgenpfeffer/status/1170807773187203072</t>
  </si>
  <si>
    <t>https://twitter.com/#!/jurgenpfeffer/status/1172944417524789248</t>
  </si>
  <si>
    <t>https://twitter.com/#!/raquelrecuero/status/1173191353662136320</t>
  </si>
  <si>
    <t>https://twitter.com/#!/keiichi_ochiai/status/1158799316909056000</t>
  </si>
  <si>
    <t>https://twitter.com/#!/knittedkittie/status/1173889531768127488</t>
  </si>
  <si>
    <t>https://twitter.com/#!/zerogravitasksc/status/1172651528034902016</t>
  </si>
  <si>
    <t>https://twitter.com/#!/moniquedhooghe/status/1173897760816414720</t>
  </si>
  <si>
    <t>https://twitter.com/#!/mountainherder/status/1156925704518426624</t>
  </si>
  <si>
    <t>https://twitter.com/#!/fabiogiglietto/status/1162016762004692993</t>
  </si>
  <si>
    <t>https://twitter.com/#!/mountainherder/status/1165253785473753088</t>
  </si>
  <si>
    <t>https://twitter.com/#!/mountainherder/status/1174711150719750146</t>
  </si>
  <si>
    <t>https://twitter.com/#!/shionguha/status/1157414177729908741</t>
  </si>
  <si>
    <t>https://twitter.com/#!/shionguha/status/1163500964395048960</t>
  </si>
  <si>
    <t>https://twitter.com/#!/shionguha/status/1175100943332978688</t>
  </si>
  <si>
    <t>https://twitter.com/#!/cfiesler/status/1164907993705529345</t>
  </si>
  <si>
    <t>https://twitter.com/#!/eegilbert/status/1173667605615235073</t>
  </si>
  <si>
    <t>https://twitter.com/#!/cfiesler/status/1173669335912476672</t>
  </si>
  <si>
    <t>https://twitter.com/#!/eszter/status/1175108442962497536</t>
  </si>
  <si>
    <t>https://twitter.com/#!/roguechi/status/1175109796699107328</t>
  </si>
  <si>
    <t>https://twitter.com/#!/mdekstrand/status/1175120364801839104</t>
  </si>
  <si>
    <t>https://twitter.com/#!/mariaglymour/status/1175143079130451973</t>
  </si>
  <si>
    <t>https://twitter.com/#!/theshubhanshu/status/1175237780345163776</t>
  </si>
  <si>
    <t>https://twitter.com/#!/krishna_kamath/status/1175751863196454917</t>
  </si>
  <si>
    <t>https://twitter.com/#!/syardi/status/1166378792043958273</t>
  </si>
  <si>
    <t>https://twitter.com/#!/syardi/status/1176126070598373376</t>
  </si>
  <si>
    <t>https://twitter.com/#!/syardi/status/1176151689717592077</t>
  </si>
  <si>
    <t>https://twitter.com/#!/alphaque/status/1152449684679430144</t>
  </si>
  <si>
    <t>https://twitter.com/#!/harishpillay/status/1176791516527742977</t>
  </si>
  <si>
    <t>https://twitter.com/#!/boomchatter/status/1177581655902392321</t>
  </si>
  <si>
    <t>https://twitter.com/#!/master_kula/status/1178383400048234498</t>
  </si>
  <si>
    <t>https://twitter.com/#!/gianluca_string/status/1161707219399745537</t>
  </si>
  <si>
    <t>https://twitter.com/#!/emilianoucl/status/1161709260813864965</t>
  </si>
  <si>
    <t>https://twitter.com/#!/katestarbird/status/1171467707260100609</t>
  </si>
  <si>
    <t>https://twitter.com/#!/emilianoucl/status/1180480421718614017</t>
  </si>
  <si>
    <t>https://twitter.com/#!/ttoconference/status/1180480509824176128</t>
  </si>
  <si>
    <t>https://twitter.com/#!/emilianoucl/status/1158293321502121985</t>
  </si>
  <si>
    <t>https://twitter.com/#!/carmelva/status/1181093973735170048</t>
  </si>
  <si>
    <t>https://twitter.com/#!/standefer/status/1181095106536820738</t>
  </si>
  <si>
    <t>https://twitter.com/#!/zwlevonian/status/1157300057596661761</t>
  </si>
  <si>
    <t>https://twitter.com/#!/icwsm/status/1157916218499772416</t>
  </si>
  <si>
    <t>https://twitter.com/#!/creativity_thre/status/1161697202487476224</t>
  </si>
  <si>
    <t>https://twitter.com/#!/icwsm/status/1162121005025976320</t>
  </si>
  <si>
    <t>https://twitter.com/#!/zsavvas90/status/1162019043030765569</t>
  </si>
  <si>
    <t>https://twitter.com/#!/zsavvas90/status/1162425243048325120</t>
  </si>
  <si>
    <t>https://twitter.com/#!/icwsm/status/1162424717577457664</t>
  </si>
  <si>
    <t>https://twitter.com/#!/icwsm/status/1169669725401559040</t>
  </si>
  <si>
    <t>https://twitter.com/#!/h_mihaljevic/status/1169948343071588352</t>
  </si>
  <si>
    <t>https://twitter.com/#!/icwsm/status/1170426677786284032</t>
  </si>
  <si>
    <t>https://twitter.com/#!/icwsm/status/1170945946773053440</t>
  </si>
  <si>
    <t>https://twitter.com/#!/icwsm/status/1171862566760529928</t>
  </si>
  <si>
    <t>https://twitter.com/#!/icwsm/status/1171863357147746305</t>
  </si>
  <si>
    <t>https://twitter.com/#!/jackbandy/status/1171485477733486595</t>
  </si>
  <si>
    <t>https://twitter.com/#!/ndiakopoulos/status/1171410078848733185</t>
  </si>
  <si>
    <t>https://twitter.com/#!/ndiakopoulos/status/1171486359447433217</t>
  </si>
  <si>
    <t>https://twitter.com/#!/icwsm/status/1171863306119852032</t>
  </si>
  <si>
    <t>https://twitter.com/#!/icwsm/status/1171863722501033989</t>
  </si>
  <si>
    <t>https://twitter.com/#!/raquelrecuero/status/1172943623954075648</t>
  </si>
  <si>
    <t>https://twitter.com/#!/icwsm/status/1173283038106705923</t>
  </si>
  <si>
    <t>https://twitter.com/#!/keiichi_ochiai/status/1173147509473996800</t>
  </si>
  <si>
    <t>https://twitter.com/#!/keiichi_ochiai/status/1173394797878366209</t>
  </si>
  <si>
    <t>https://twitter.com/#!/keiichi_ochiai/status/1173516589762658304</t>
  </si>
  <si>
    <t>https://twitter.com/#!/icwsm/status/1173515959455404032</t>
  </si>
  <si>
    <t>https://twitter.com/#!/ndiakopoulos/status/1174313197534351361</t>
  </si>
  <si>
    <t>https://twitter.com/#!/ndiakopoulos/status/1157009697184059392</t>
  </si>
  <si>
    <t>https://twitter.com/#!/icwsm/status/1174328876736098307</t>
  </si>
  <si>
    <t>https://twitter.com/#!/icwsm/status/1162005607861424129</t>
  </si>
  <si>
    <t>https://twitter.com/#!/icwsm/status/1175062856380899328</t>
  </si>
  <si>
    <t>https://twitter.com/#!/codybuntain/status/1156957345127325696</t>
  </si>
  <si>
    <t>https://twitter.com/#!/codybuntain/status/1169018357628264451</t>
  </si>
  <si>
    <t>https://twitter.com/#!/codybuntain/status/1170807260651675648</t>
  </si>
  <si>
    <t>https://twitter.com/#!/codybuntain/status/1172243380325244930</t>
  </si>
  <si>
    <t>https://twitter.com/#!/codybuntain/status/1172588719662161920</t>
  </si>
  <si>
    <t>https://twitter.com/#!/codybuntain/status/1173387479841431552</t>
  </si>
  <si>
    <t>https://twitter.com/#!/codybuntain/status/1173387615267151872</t>
  </si>
  <si>
    <t>https://twitter.com/#!/codybuntain/status/1175097902777208832</t>
  </si>
  <si>
    <t>https://twitter.com/#!/cfiesler/status/1175098502562512897</t>
  </si>
  <si>
    <t>https://twitter.com/#!/cfiesler/status/1175101151663906816</t>
  </si>
  <si>
    <t>https://twitter.com/#!/cfiesler/status/1175101450218663936</t>
  </si>
  <si>
    <t>https://twitter.com/#!/icwsm/status/1175099558860414977</t>
  </si>
  <si>
    <t>https://twitter.com/#!/icwsm/status/1175102670601936897</t>
  </si>
  <si>
    <t>https://twitter.com/#!/cfiesler/status/1175096154289127425</t>
  </si>
  <si>
    <t>https://twitter.com/#!/icwsm/status/1181595603786227713</t>
  </si>
  <si>
    <t>https://twitter.com/#!/icwsm/status/1181595780408381440</t>
  </si>
  <si>
    <t>https://twitter.com/#!/icwsm/status/1156957172686868480</t>
  </si>
  <si>
    <t>https://twitter.com/#!/icwsm/status/1156962264018235393</t>
  </si>
  <si>
    <t>https://twitter.com/#!/icwsm/status/1164291637373222913</t>
  </si>
  <si>
    <t>https://twitter.com/#!/icwsm/status/1169017215707963393</t>
  </si>
  <si>
    <t>https://twitter.com/#!/icwsm/status/1170807110285897728</t>
  </si>
  <si>
    <t>https://twitter.com/#!/icwsm/status/1172243143074492418</t>
  </si>
  <si>
    <t>https://twitter.com/#!/icwsm/status/1172568594053586955</t>
  </si>
  <si>
    <t>https://twitter.com/#!/icwsm/status/1173387363231371265</t>
  </si>
  <si>
    <t>https://twitter.com/#!/mtknnktm/status/1164687217635155968</t>
  </si>
  <si>
    <t>https://twitter.com/#!/mtknnktm/status/1162244926739869696</t>
  </si>
  <si>
    <t>https://twitter.com/#!/mtknnktm/status/1182218739749507075</t>
  </si>
  <si>
    <t>https://twitter.com/#!/anirudhacharya1/status/1182646647760670721</t>
  </si>
  <si>
    <t>1139117807734546432</t>
  </si>
  <si>
    <t>1159709921820073984</t>
  </si>
  <si>
    <t>1171368795044286464</t>
  </si>
  <si>
    <t>1171440415863496704</t>
  </si>
  <si>
    <t>1181279698044588032</t>
  </si>
  <si>
    <t>1012018198932283393</t>
  </si>
  <si>
    <t>1156926687814344704</t>
  </si>
  <si>
    <t>1156926932757483521</t>
  </si>
  <si>
    <t>1156957442946805761</t>
  </si>
  <si>
    <t>1156957939464396800</t>
  </si>
  <si>
    <t>1156962861454782464</t>
  </si>
  <si>
    <t>1156967754659971072</t>
  </si>
  <si>
    <t>1157013000601182209</t>
  </si>
  <si>
    <t>1157016559249973251</t>
  </si>
  <si>
    <t>1157048458865336320</t>
  </si>
  <si>
    <t>1157055733197918208</t>
  </si>
  <si>
    <t>1157058804086759426</t>
  </si>
  <si>
    <t>1157058826178314240</t>
  </si>
  <si>
    <t>1157063975730917376</t>
  </si>
  <si>
    <t>1157067127716765696</t>
  </si>
  <si>
    <t>1157180114301591552</t>
  </si>
  <si>
    <t>1157182838569152512</t>
  </si>
  <si>
    <t>1157185611473625088</t>
  </si>
  <si>
    <t>1157201346728271873</t>
  </si>
  <si>
    <t>1157235271957532674</t>
  </si>
  <si>
    <t>1157249237647863810</t>
  </si>
  <si>
    <t>1157301012400693249</t>
  </si>
  <si>
    <t>1157323393739345920</t>
  </si>
  <si>
    <t>1157371013140602880</t>
  </si>
  <si>
    <t>1157393204167303169</t>
  </si>
  <si>
    <t>1157446417935405056</t>
  </si>
  <si>
    <t>1157768252887429120</t>
  </si>
  <si>
    <t>1157780377957818370</t>
  </si>
  <si>
    <t>1158294467184680961</t>
  </si>
  <si>
    <t>1158301751608520704</t>
  </si>
  <si>
    <t>1158342009775689729</t>
  </si>
  <si>
    <t>1158367181366792194</t>
  </si>
  <si>
    <t>1158370075155587073</t>
  </si>
  <si>
    <t>1157019255164088320</t>
  </si>
  <si>
    <t>1158384124157206528</t>
  </si>
  <si>
    <t>1158390773852905473</t>
  </si>
  <si>
    <t>1158412120536625153</t>
  </si>
  <si>
    <t>1158415784839995398</t>
  </si>
  <si>
    <t>1158483876123222016</t>
  </si>
  <si>
    <t>1158627560038834176</t>
  </si>
  <si>
    <t>1158690847430328320</t>
  </si>
  <si>
    <t>1158750512981979136</t>
  </si>
  <si>
    <t>1159095960632512512</t>
  </si>
  <si>
    <t>1159564216916832257</t>
  </si>
  <si>
    <t>1159581281753206785</t>
  </si>
  <si>
    <t>1141258449403240448</t>
  </si>
  <si>
    <t>1160198216303947776</t>
  </si>
  <si>
    <t>936613947410612224</t>
  </si>
  <si>
    <t>1160572686625456129</t>
  </si>
  <si>
    <t>1161721980585988096</t>
  </si>
  <si>
    <t>1161774548704006144</t>
  </si>
  <si>
    <t>1162007514017222656</t>
  </si>
  <si>
    <t>1162038025871904769</t>
  </si>
  <si>
    <t>1156977332654993409</t>
  </si>
  <si>
    <t>1162045323390246913</t>
  </si>
  <si>
    <t>1162093109167173632</t>
  </si>
  <si>
    <t>1162275895442198528</t>
  </si>
  <si>
    <t>1162389451324186626</t>
  </si>
  <si>
    <t>1162798890464292869</t>
  </si>
  <si>
    <t>1162917190191865857</t>
  </si>
  <si>
    <t>1162918018281721857</t>
  </si>
  <si>
    <t>1162931489639555072</t>
  </si>
  <si>
    <t>1162932247277649920</t>
  </si>
  <si>
    <t>1162932580255010816</t>
  </si>
  <si>
    <t>1162933140299505664</t>
  </si>
  <si>
    <t>1162935635507679232</t>
  </si>
  <si>
    <t>1162936169975336960</t>
  </si>
  <si>
    <t>1162936699002875905</t>
  </si>
  <si>
    <t>1162937155380862976</t>
  </si>
  <si>
    <t>1162937767044587520</t>
  </si>
  <si>
    <t>1162938196662951937</t>
  </si>
  <si>
    <t>1162938664894099456</t>
  </si>
  <si>
    <t>1162939185239511040</t>
  </si>
  <si>
    <t>1163014461889941504</t>
  </si>
  <si>
    <t>1163114918356193282</t>
  </si>
  <si>
    <t>1157202061974523905</t>
  </si>
  <si>
    <t>1163213448076857345</t>
  </si>
  <si>
    <t>1163485061750149126</t>
  </si>
  <si>
    <t>1139356924280037377</t>
  </si>
  <si>
    <t>1162050805202948096</t>
  </si>
  <si>
    <t>1163679733579542528</t>
  </si>
  <si>
    <t>1163666204197904384</t>
  </si>
  <si>
    <t>1163674049257463808</t>
  </si>
  <si>
    <t>1163792418220728322</t>
  </si>
  <si>
    <t>1157053005453094912</t>
  </si>
  <si>
    <t>1157110964891684865</t>
  </si>
  <si>
    <t>1157131092731686912</t>
  </si>
  <si>
    <t>1164108531085258757</t>
  </si>
  <si>
    <t>1164262385277919233</t>
  </si>
  <si>
    <t>1164367730385903616</t>
  </si>
  <si>
    <t>1164372626799677440</t>
  </si>
  <si>
    <t>1138223920103022592</t>
  </si>
  <si>
    <t>1163846577896611840</t>
  </si>
  <si>
    <t>1165302245992189952</t>
  </si>
  <si>
    <t>1165022403681906688</t>
  </si>
  <si>
    <t>1165318996662673410</t>
  </si>
  <si>
    <t>1156975335235313665</t>
  </si>
  <si>
    <t>1162212723343515649</t>
  </si>
  <si>
    <t>1165593753991561216</t>
  </si>
  <si>
    <t>1165824138889453568</t>
  </si>
  <si>
    <t>1165997950482440194</t>
  </si>
  <si>
    <t>1166159504796463104</t>
  </si>
  <si>
    <t>1166319615124942848</t>
  </si>
  <si>
    <t>1166958113619988480</t>
  </si>
  <si>
    <t>1166961393192452097</t>
  </si>
  <si>
    <t>1166993647721701376</t>
  </si>
  <si>
    <t>1167062319911919617</t>
  </si>
  <si>
    <t>1167370056537387013</t>
  </si>
  <si>
    <t>1169023705130971136</t>
  </si>
  <si>
    <t>1169025195610398720</t>
  </si>
  <si>
    <t>1157062924457824258</t>
  </si>
  <si>
    <t>1169082255634878464</t>
  </si>
  <si>
    <t>1162053503830769665</t>
  </si>
  <si>
    <t>1169230321004367873</t>
  </si>
  <si>
    <t>1169616171676684288</t>
  </si>
  <si>
    <t>1169616201632403458</t>
  </si>
  <si>
    <t>1157177584817496065</t>
  </si>
  <si>
    <t>1169616234310230020</t>
  </si>
  <si>
    <t>1169616843369340929</t>
  </si>
  <si>
    <t>1169617788622819329</t>
  </si>
  <si>
    <t>1169621787371552769</t>
  </si>
  <si>
    <t>1169624913516355584</t>
  </si>
  <si>
    <t>1169625178596413441</t>
  </si>
  <si>
    <t>1169628636002996225</t>
  </si>
  <si>
    <t>1169636843328901120</t>
  </si>
  <si>
    <t>1169646379389595650</t>
  </si>
  <si>
    <t>1169652981081530371</t>
  </si>
  <si>
    <t>1169655510913540096</t>
  </si>
  <si>
    <t>1169667976397762561</t>
  </si>
  <si>
    <t>1169672505788948482</t>
  </si>
  <si>
    <t>1169680234238631936</t>
  </si>
  <si>
    <t>1169706731066314754</t>
  </si>
  <si>
    <t>1169720684378898433</t>
  </si>
  <si>
    <t>1169820172317675520</t>
  </si>
  <si>
    <t>1169824089210421248</t>
  </si>
  <si>
    <t>1169824922811523077</t>
  </si>
  <si>
    <t>1169830084649181186</t>
  </si>
  <si>
    <t>1169863495229132800</t>
  </si>
  <si>
    <t>1169882502921510913</t>
  </si>
  <si>
    <t>1169914377971163138</t>
  </si>
  <si>
    <t>1169922604737736706</t>
  </si>
  <si>
    <t>1169932695092305920</t>
  </si>
  <si>
    <t>1169944068006318081</t>
  </si>
  <si>
    <t>1169949087593979904</t>
  </si>
  <si>
    <t>1169879066092007426</t>
  </si>
  <si>
    <t>1169960002213306372</t>
  </si>
  <si>
    <t>1169964439514357761</t>
  </si>
  <si>
    <t>1170006123518337025</t>
  </si>
  <si>
    <t>1170059176283955201</t>
  </si>
  <si>
    <t>1170256936295682050</t>
  </si>
  <si>
    <t>1170421082207244291</t>
  </si>
  <si>
    <t>1170851214348754944</t>
  </si>
  <si>
    <t>1162357687620734976</t>
  </si>
  <si>
    <t>1171059653150511104</t>
  </si>
  <si>
    <t>1171074726426488832</t>
  </si>
  <si>
    <t>1169618326475223040</t>
  </si>
  <si>
    <t>1169615625033064448</t>
  </si>
  <si>
    <t>1169644234548436992</t>
  </si>
  <si>
    <t>1162056474702467072</t>
  </si>
  <si>
    <t>1171202894747623425</t>
  </si>
  <si>
    <t>1157142925374922752</t>
  </si>
  <si>
    <t>1171346019264557056</t>
  </si>
  <si>
    <t>1171410604315136000</t>
  </si>
  <si>
    <t>1171469926080499712</t>
  </si>
  <si>
    <t>1171469988495949825</t>
  </si>
  <si>
    <t>1171473246849363969</t>
  </si>
  <si>
    <t>1171489110533402624</t>
  </si>
  <si>
    <t>1171504360104198144</t>
  </si>
  <si>
    <t>1171535333571223554</t>
  </si>
  <si>
    <t>1171614638125047808</t>
  </si>
  <si>
    <t>1171829368836038656</t>
  </si>
  <si>
    <t>1171835028080340997</t>
  </si>
  <si>
    <t>1171836697673441280</t>
  </si>
  <si>
    <t>1171836830104375297</t>
  </si>
  <si>
    <t>1171838913343713280</t>
  </si>
  <si>
    <t>1171843175163543552</t>
  </si>
  <si>
    <t>1171853719081586688</t>
  </si>
  <si>
    <t>1165357010768060416</t>
  </si>
  <si>
    <t>1171854070115655681</t>
  </si>
  <si>
    <t>1171872757077991425</t>
  </si>
  <si>
    <t>1171873657037021184</t>
  </si>
  <si>
    <t>1171820911638368256</t>
  </si>
  <si>
    <t>1171883654429184003</t>
  </si>
  <si>
    <t>1171884599582121984</t>
  </si>
  <si>
    <t>1171884678321704961</t>
  </si>
  <si>
    <t>1171886175969320960</t>
  </si>
  <si>
    <t>1171887287854149634</t>
  </si>
  <si>
    <t>1171888464700289027</t>
  </si>
  <si>
    <t>1171895632035905536</t>
  </si>
  <si>
    <t>1171897368599379968</t>
  </si>
  <si>
    <t>1171922894412275714</t>
  </si>
  <si>
    <t>1171939394602688512</t>
  </si>
  <si>
    <t>1171944976621506560</t>
  </si>
  <si>
    <t>1171945858520121344</t>
  </si>
  <si>
    <t>1171948433860628480</t>
  </si>
  <si>
    <t>1171950425156702208</t>
  </si>
  <si>
    <t>1171962459747442689</t>
  </si>
  <si>
    <t>1157032706959523840</t>
  </si>
  <si>
    <t>1172117516878897152</t>
  </si>
  <si>
    <t>1172127459392798721</t>
  </si>
  <si>
    <t>1172128936462962693</t>
  </si>
  <si>
    <t>1172131742200848384</t>
  </si>
  <si>
    <t>1172149497805385731</t>
  </si>
  <si>
    <t>1172168056891744268</t>
  </si>
  <si>
    <t>1172195695496957952</t>
  </si>
  <si>
    <t>1158359164541906944</t>
  </si>
  <si>
    <t>1161707333183070210</t>
  </si>
  <si>
    <t>1162425127864348672</t>
  </si>
  <si>
    <t>1172243927467986959</t>
  </si>
  <si>
    <t>1172243990357401601</t>
  </si>
  <si>
    <t>1157105815402307584</t>
  </si>
  <si>
    <t>1172285800052080645</t>
  </si>
  <si>
    <t>1157283061698088960</t>
  </si>
  <si>
    <t>1162045142141952001</t>
  </si>
  <si>
    <t>1169061113574678530</t>
  </si>
  <si>
    <t>1172313120473092097</t>
  </si>
  <si>
    <t>1157009412524916736</t>
  </si>
  <si>
    <t>1172243644671234062</t>
  </si>
  <si>
    <t>1172675860840833024</t>
  </si>
  <si>
    <t>1156959729475866624</t>
  </si>
  <si>
    <t>1162006407601938432</t>
  </si>
  <si>
    <t>1170807773187203072</t>
  </si>
  <si>
    <t>1172944417524789248</t>
  </si>
  <si>
    <t>1173191353662136320</t>
  </si>
  <si>
    <t>1158799316909056000</t>
  </si>
  <si>
    <t>1173889531768127488</t>
  </si>
  <si>
    <t>1172651528034902016</t>
  </si>
  <si>
    <t>1173897760816414720</t>
  </si>
  <si>
    <t>1156925704518426624</t>
  </si>
  <si>
    <t>1162016762004692993</t>
  </si>
  <si>
    <t>1165253785473753088</t>
  </si>
  <si>
    <t>1174711150719750146</t>
  </si>
  <si>
    <t>1157414177729908741</t>
  </si>
  <si>
    <t>1163500964395048960</t>
  </si>
  <si>
    <t>1175100943332978688</t>
  </si>
  <si>
    <t>1164907993705529345</t>
  </si>
  <si>
    <t>1173667605615235073</t>
  </si>
  <si>
    <t>1173669335912476672</t>
  </si>
  <si>
    <t>1175108442962497536</t>
  </si>
  <si>
    <t>1175109796699107328</t>
  </si>
  <si>
    <t>1175120364801839104</t>
  </si>
  <si>
    <t>1175143079130451973</t>
  </si>
  <si>
    <t>1175237780345163776</t>
  </si>
  <si>
    <t>1175751863196454917</t>
  </si>
  <si>
    <t>1166378792043958273</t>
  </si>
  <si>
    <t>1176126070598373376</t>
  </si>
  <si>
    <t>1176151689717592077</t>
  </si>
  <si>
    <t>1152449684679430144</t>
  </si>
  <si>
    <t>1176791516527742977</t>
  </si>
  <si>
    <t>1177581655902392321</t>
  </si>
  <si>
    <t>1178383400048234498</t>
  </si>
  <si>
    <t>1161707219399745537</t>
  </si>
  <si>
    <t>1161709260813864965</t>
  </si>
  <si>
    <t>1171467707260100609</t>
  </si>
  <si>
    <t>1180480421718614017</t>
  </si>
  <si>
    <t>1180480509824176128</t>
  </si>
  <si>
    <t>1158293321502121985</t>
  </si>
  <si>
    <t>1181093973735170048</t>
  </si>
  <si>
    <t>1181095106536820738</t>
  </si>
  <si>
    <t>1157300057596661761</t>
  </si>
  <si>
    <t>1157916218499772416</t>
  </si>
  <si>
    <t>1161697202487476224</t>
  </si>
  <si>
    <t>1162121005025976320</t>
  </si>
  <si>
    <t>1162019043030765569</t>
  </si>
  <si>
    <t>1162425243048325120</t>
  </si>
  <si>
    <t>1162424717577457664</t>
  </si>
  <si>
    <t>1169669725401559040</t>
  </si>
  <si>
    <t>1169948343071588352</t>
  </si>
  <si>
    <t>1170426677786284032</t>
  </si>
  <si>
    <t>1170945946773053440</t>
  </si>
  <si>
    <t>1171862566760529928</t>
  </si>
  <si>
    <t>1171863357147746305</t>
  </si>
  <si>
    <t>1171485477733486595</t>
  </si>
  <si>
    <t>1171410078848733185</t>
  </si>
  <si>
    <t>1171486359447433217</t>
  </si>
  <si>
    <t>1171863306119852032</t>
  </si>
  <si>
    <t>1171863722501033989</t>
  </si>
  <si>
    <t>1172943623954075648</t>
  </si>
  <si>
    <t>1173283038106705923</t>
  </si>
  <si>
    <t>1173147509473996800</t>
  </si>
  <si>
    <t>1173394797878366209</t>
  </si>
  <si>
    <t>1173516589762658304</t>
  </si>
  <si>
    <t>1173515959455404032</t>
  </si>
  <si>
    <t>1174313197534351361</t>
  </si>
  <si>
    <t>1157009697184059392</t>
  </si>
  <si>
    <t>1174328876736098307</t>
  </si>
  <si>
    <t>1162005607861424129</t>
  </si>
  <si>
    <t>1175062856380899328</t>
  </si>
  <si>
    <t>1156957345127325696</t>
  </si>
  <si>
    <t>1169018357628264451</t>
  </si>
  <si>
    <t>1170807260651675648</t>
  </si>
  <si>
    <t>1172243380325244930</t>
  </si>
  <si>
    <t>1172588719662161920</t>
  </si>
  <si>
    <t>1173387479841431552</t>
  </si>
  <si>
    <t>1173387615267151872</t>
  </si>
  <si>
    <t>1175097902777208832</t>
  </si>
  <si>
    <t>1175098502562512897</t>
  </si>
  <si>
    <t>1175101151663906816</t>
  </si>
  <si>
    <t>1175101450218663936</t>
  </si>
  <si>
    <t>1175099558860414977</t>
  </si>
  <si>
    <t>1175102670601936897</t>
  </si>
  <si>
    <t>1175096154289127425</t>
  </si>
  <si>
    <t>1181595603786227713</t>
  </si>
  <si>
    <t>1181595780408381440</t>
  </si>
  <si>
    <t>1156957172686868480</t>
  </si>
  <si>
    <t>1156962264018235393</t>
  </si>
  <si>
    <t>1164291637373222913</t>
  </si>
  <si>
    <t>1169017215707963393</t>
  </si>
  <si>
    <t>1170807110285897728</t>
  </si>
  <si>
    <t>1172243143074492418</t>
  </si>
  <si>
    <t>1172568594053586955</t>
  </si>
  <si>
    <t>1173387363231371265</t>
  </si>
  <si>
    <t>1164687217635155968</t>
  </si>
  <si>
    <t>1162244926739869696</t>
  </si>
  <si>
    <t>1182218739749507075</t>
  </si>
  <si>
    <t>1182646647760670721</t>
  </si>
  <si>
    <t>1162275892225200130</t>
  </si>
  <si>
    <t>1138689612224880641</t>
  </si>
  <si>
    <t>1164365094584643584</t>
  </si>
  <si>
    <t>1163845930354790401</t>
  </si>
  <si>
    <t>1165299149056761857</t>
  </si>
  <si>
    <t>1165011187161018368</t>
  </si>
  <si>
    <t>1165588722135420928</t>
  </si>
  <si>
    <t>1165821654015954944</t>
  </si>
  <si>
    <t>1165979952166166529</t>
  </si>
  <si>
    <t>1166158855899951105</t>
  </si>
  <si>
    <t>1166319604077092865</t>
  </si>
  <si>
    <t>1166988521724420096</t>
  </si>
  <si>
    <t>1167062195169058818</t>
  </si>
  <si>
    <t>1167366813468020736</t>
  </si>
  <si>
    <t>1170417987645530118</t>
  </si>
  <si>
    <t>1171074049872736256</t>
  </si>
  <si>
    <t>1165356124071182337</t>
  </si>
  <si>
    <t>1158637646219902979</t>
  </si>
  <si>
    <t>1172651526059216896</t>
  </si>
  <si>
    <t>1156925699900489730</t>
  </si>
  <si>
    <t>1164809799592079360</t>
  </si>
  <si>
    <t>1174711149553733632</t>
  </si>
  <si>
    <t>1164652326134484992</t>
  </si>
  <si>
    <t>1173665118468677633</t>
  </si>
  <si>
    <t>1175114997644480512</t>
  </si>
  <si>
    <t>1175143077691809792</t>
  </si>
  <si>
    <t>1175214264438669312</t>
  </si>
  <si>
    <t>1166047220715704321</t>
  </si>
  <si>
    <t>1176111179200155648</t>
  </si>
  <si>
    <t>1176151365527265281</t>
  </si>
  <si>
    <t>1151867712076804096</t>
  </si>
  <si>
    <t>1177558289216937985</t>
  </si>
  <si>
    <t>1178383021763911680</t>
  </si>
  <si>
    <t>1161673907947970560</t>
  </si>
  <si>
    <t>1171467464393183232</t>
  </si>
  <si>
    <t>1180479755889643520</t>
  </si>
  <si>
    <t>1181080182951534592</t>
  </si>
  <si>
    <t>1164686262487228416</t>
  </si>
  <si>
    <t>1182645590523465730</t>
  </si>
  <si>
    <t/>
  </si>
  <si>
    <t>103989154</t>
  </si>
  <si>
    <t>131186391</t>
  </si>
  <si>
    <t>57577986</t>
  </si>
  <si>
    <t>712598138901643264</t>
  </si>
  <si>
    <t>19739240</t>
  </si>
  <si>
    <t>17354555</t>
  </si>
  <si>
    <t>1912681</t>
  </si>
  <si>
    <t>1106767951</t>
  </si>
  <si>
    <t>29088974</t>
  </si>
  <si>
    <t>636714033</t>
  </si>
  <si>
    <t>768756067035590657</t>
  </si>
  <si>
    <t>917503866094149632</t>
  </si>
  <si>
    <t>32386320</t>
  </si>
  <si>
    <t>991211646877163520</t>
  </si>
  <si>
    <t>707197958333337600</t>
  </si>
  <si>
    <t>8314742</t>
  </si>
  <si>
    <t>111563220</t>
  </si>
  <si>
    <t>14331818</t>
  </si>
  <si>
    <t>267276800</t>
  </si>
  <si>
    <t>710471935759683586</t>
  </si>
  <si>
    <t>7170942</t>
  </si>
  <si>
    <t>2329657867</t>
  </si>
  <si>
    <t>4349111</t>
  </si>
  <si>
    <t>2883190179</t>
  </si>
  <si>
    <t>14253694</t>
  </si>
  <si>
    <t>1340011</t>
  </si>
  <si>
    <t>134072288</t>
  </si>
  <si>
    <t>629863</t>
  </si>
  <si>
    <t>19819769</t>
  </si>
  <si>
    <t>194203770</t>
  </si>
  <si>
    <t>152143</t>
  </si>
  <si>
    <t>116306762</t>
  </si>
  <si>
    <t>788018144</t>
  </si>
  <si>
    <t>70802518</t>
  </si>
  <si>
    <t>107261916</t>
  </si>
  <si>
    <t>16136933</t>
  </si>
  <si>
    <t>750093</t>
  </si>
  <si>
    <t>26316116</t>
  </si>
  <si>
    <t>2579133678</t>
  </si>
  <si>
    <t>731536466006974464</t>
  </si>
  <si>
    <t>92551605</t>
  </si>
  <si>
    <t>19203768</t>
  </si>
  <si>
    <t>15613978</t>
  </si>
  <si>
    <t>2742114133</t>
  </si>
  <si>
    <t>2383638403</t>
  </si>
  <si>
    <t>910121336353075200</t>
  </si>
  <si>
    <t>363200844</t>
  </si>
  <si>
    <t>30844611</t>
  </si>
  <si>
    <t>199177403</t>
  </si>
  <si>
    <t>en</t>
  </si>
  <si>
    <t>und</t>
  </si>
  <si>
    <t>in</t>
  </si>
  <si>
    <t>de</t>
  </si>
  <si>
    <t>ja</t>
  </si>
  <si>
    <t>1163567824414990337</t>
  </si>
  <si>
    <t>553230370569994240</t>
  </si>
  <si>
    <t>1171406154741604354</t>
  </si>
  <si>
    <t>1175084989815222272</t>
  </si>
  <si>
    <t>1174776264227311616</t>
  </si>
  <si>
    <t>Twitter Web Client</t>
  </si>
  <si>
    <t>Twitter for Android</t>
  </si>
  <si>
    <t>Twitter Web App</t>
  </si>
  <si>
    <t>Twitter for iPhone</t>
  </si>
  <si>
    <t>friendly fem tech bot</t>
  </si>
  <si>
    <t>EveryoneSocial</t>
  </si>
  <si>
    <t>Buffer</t>
  </si>
  <si>
    <t>Twitter for iPad</t>
  </si>
  <si>
    <t>TweetDeck</t>
  </si>
  <si>
    <t>Twidere for Android #5</t>
  </si>
  <si>
    <t>Tweetbot for iΟS</t>
  </si>
  <si>
    <t>Twitter for  iPhone</t>
  </si>
  <si>
    <t>Twitterrific for iOS</t>
  </si>
  <si>
    <t>Retweet</t>
  </si>
  <si>
    <t>-105.180287,39.889067 
-105.136695,39.889067 
-105.136695,39.963057 
-105.180287,39.963057</t>
  </si>
  <si>
    <t>United States</t>
  </si>
  <si>
    <t>US</t>
  </si>
  <si>
    <t>Superior, CO</t>
  </si>
  <si>
    <t>7b9254d3f3763854</t>
  </si>
  <si>
    <t>Superior</t>
  </si>
  <si>
    <t>city</t>
  </si>
  <si>
    <t>https://api.twitter.com/1.1/geo/id/7b9254d3f3763854.json</t>
  </si>
  <si>
    <t>soa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</si>
  <si>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</si>
  <si>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</si>
  <si>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</si>
  <si>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</si>
  <si>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</si>
  <si>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</si>
  <si>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</si>
  <si>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</si>
  <si>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</si>
  <si>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</si>
  <si>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</si>
  <si>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</si>
  <si>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</si>
  <si>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</si>
  <si>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</si>
  <si>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</si>
  <si>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</si>
  <si>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</si>
  <si>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</si>
  <si>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</si>
  <si>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</si>
  <si>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WikiResearch</t>
  </si>
  <si>
    <t>Wendy Hall</t>
  </si>
  <si>
    <t>Richard Giordano</t>
  </si>
  <si>
    <t>Swarna Das</t>
  </si>
  <si>
    <t>Mirco Schönfeld</t>
  </si>
  <si>
    <t>Cristian Vaccari</t>
  </si>
  <si>
    <t>SMaPP_NYU</t>
  </si>
  <si>
    <t>Knowledge Lab</t>
  </si>
  <si>
    <t>UChicago</t>
  </si>
  <si>
    <t>Peaks Krafft</t>
  </si>
  <si>
    <t>James Evans</t>
  </si>
  <si>
    <t>IC2S2</t>
  </si>
  <si>
    <t>Massachusetts Institute of Technology (MIT)</t>
  </si>
  <si>
    <t>Ben Zimmer</t>
  </si>
  <si>
    <t>Amit Sheth</t>
  </si>
  <si>
    <t>Gretchen McCulloch</t>
  </si>
  <si>
    <t>Sina</t>
  </si>
  <si>
    <t>Daniel Scarnecchia</t>
  </si>
  <si>
    <t>Faine Greenwood</t>
  </si>
  <si>
    <t>Arkaitz Zubiaga</t>
  </si>
  <si>
    <t>ICWSM</t>
  </si>
  <si>
    <t>J. Nathan Matias</t>
  </si>
  <si>
    <t>Aaron Jiang</t>
  </si>
  <si>
    <t>Dilrukshi Gamage</t>
  </si>
  <si>
    <t>Markus Strohmaier</t>
  </si>
  <si>
    <t>Christoph Trattner</t>
  </si>
  <si>
    <t>Emma Spiro</t>
  </si>
  <si>
    <t>Dr. Stevie Chancellor</t>
  </si>
  <si>
    <t>Ed</t>
  </si>
  <si>
    <t>Facebook</t>
  </si>
  <si>
    <t>Elissa Redmiles: Recruiting PhD Students@Princeton</t>
  </si>
  <si>
    <t>fem_tech</t>
  </si>
  <si>
    <t>Kwak Haewoon</t>
  </si>
  <si>
    <t>Kiran Garimella</t>
  </si>
  <si>
    <t>Claudia Wagner</t>
  </si>
  <si>
    <t>David Adélaní _xD83C__xDDF3__xD83C__xDDEC_</t>
  </si>
  <si>
    <t>Roja _xD83C__xDFF3_️‍_xD83C__xDF08_</t>
  </si>
  <si>
    <t>Kareem Darwish</t>
  </si>
  <si>
    <t>Aek Palakorn</t>
  </si>
  <si>
    <t>M.E. Cortés-Cediel</t>
  </si>
  <si>
    <t>Iván Cantador</t>
  </si>
  <si>
    <t>GroupLens</t>
  </si>
  <si>
    <t>Zachary Levonian</t>
  </si>
  <si>
    <t>Jack Hessel</t>
  </si>
  <si>
    <t>cantDanceSober</t>
  </si>
  <si>
    <t>Zach L</t>
  </si>
  <si>
    <t>MarquetteCS</t>
  </si>
  <si>
    <t>Shan</t>
  </si>
  <si>
    <t>Rachel Hoyle</t>
  </si>
  <si>
    <t>Daniel Irabien</t>
  </si>
  <si>
    <t>Emiliano DC</t>
  </si>
  <si>
    <t>Antonis Papasavva</t>
  </si>
  <si>
    <t>UCL InfoSec Group</t>
  </si>
  <si>
    <t>GenomePrivacy.org</t>
  </si>
  <si>
    <t>ENCASE</t>
  </si>
  <si>
    <t>Sofía Gil</t>
  </si>
  <si>
    <t>Diego Alburez _xD83D__xDEB2_</t>
  </si>
  <si>
    <t>Mark Warner</t>
  </si>
  <si>
    <t>Guilherme Jacob</t>
  </si>
  <si>
    <t>IUSSP</t>
  </si>
  <si>
    <t>Emilio Zagheni</t>
  </si>
  <si>
    <t>Demografía (CSIC)</t>
  </si>
  <si>
    <t>Ben Wagner</t>
  </si>
  <si>
    <t>yusrilimd</t>
  </si>
  <si>
    <t>Enrico Mariconti</t>
  </si>
  <si>
    <t>Prateek Vachher</t>
  </si>
  <si>
    <t>(λ --- --. .. -.-.)³</t>
  </si>
  <si>
    <t>Rolf Degen</t>
  </si>
  <si>
    <t>merLin_26</t>
  </si>
  <si>
    <t>Taha Yasseri</t>
  </si>
  <si>
    <t>BlackBerry Style</t>
  </si>
  <si>
    <t>Dennis T.</t>
  </si>
  <si>
    <t>Alex Stamos</t>
  </si>
  <si>
    <t>Marshini Chetty</t>
  </si>
  <si>
    <t>Gianluca Stringhini</t>
  </si>
  <si>
    <t>Jason Shotwell</t>
  </si>
  <si>
    <t>Yang Zhang</t>
  </si>
  <si>
    <t>Michael L. Nelson</t>
  </si>
  <si>
    <t>Brian Keegan</t>
  </si>
  <si>
    <t>Catherine Sotirakou</t>
  </si>
  <si>
    <t>May Cho</t>
  </si>
  <si>
    <t>Giulio Rossetti</t>
  </si>
  <si>
    <t>richard matthews</t>
  </si>
  <si>
    <t>Sefa Ozalp, Esq.</t>
  </si>
  <si>
    <t>Meisiska</t>
  </si>
  <si>
    <t>Mariska</t>
  </si>
  <si>
    <t>Siti Chasanah</t>
  </si>
  <si>
    <t>Ayu Renjani</t>
  </si>
  <si>
    <t>Sam Abdul</t>
  </si>
  <si>
    <t>Edwin Januar</t>
  </si>
  <si>
    <t>Hana Savira</t>
  </si>
  <si>
    <t>Indichaa</t>
  </si>
  <si>
    <t>Emma</t>
  </si>
  <si>
    <t>Raza Aja</t>
  </si>
  <si>
    <t>Farah Fadilah</t>
  </si>
  <si>
    <t>Vika Adriana</t>
  </si>
  <si>
    <t>Gadis Bekasi</t>
  </si>
  <si>
    <t>Rani Ekawati</t>
  </si>
  <si>
    <t>Mia Polovina</t>
  </si>
  <si>
    <t>Adam Badawy</t>
  </si>
  <si>
    <t>أسيل بنت عبدالمحسن الداود</t>
  </si>
  <si>
    <t>Emilio Ferrara</t>
  </si>
  <si>
    <t>Hancheng Cao</t>
  </si>
  <si>
    <t>Yelena Mejova</t>
  </si>
  <si>
    <t>dozee</t>
  </si>
  <si>
    <t>Reham Tamime</t>
  </si>
  <si>
    <t>gore on the floor</t>
  </si>
  <si>
    <t>Munmun De Choudhury</t>
  </si>
  <si>
    <t>Bruno Abrahao</t>
  </si>
  <si>
    <t>John Torous, MD MBI</t>
  </si>
  <si>
    <t>Emre Kıcıman</t>
  </si>
  <si>
    <t>IC@GT</t>
  </si>
  <si>
    <t>Koustuv Saha</t>
  </si>
  <si>
    <t>bif</t>
  </si>
  <si>
    <t>Falk Fischer</t>
  </si>
  <si>
    <t>Mike Caulfield</t>
  </si>
  <si>
    <t>Kester Ratcliff</t>
  </si>
  <si>
    <t>Kate Starbird</t>
  </si>
  <si>
    <t>Kosetsu Tsukuda（佃 洸摂）</t>
  </si>
  <si>
    <t>Nazanin Alipourfard</t>
  </si>
  <si>
    <t>Peter Fennell</t>
  </si>
  <si>
    <t>Kristina Lerman</t>
  </si>
  <si>
    <t>Xanda Schofield</t>
  </si>
  <si>
    <t>Jehron Petty</t>
  </si>
  <si>
    <t>_xD83C__xDF39_ℝ_xD835__xDD60__xD835__xDD64__xD835__xDD56_ _xD835__xDD4A__xD835__xDD52__xD835__xDD58__xD835__xDD56_ _xD83C__xDD98_</t>
  </si>
  <si>
    <t>#Trump is Putins' _xD83D__xDC12_</t>
  </si>
  <si>
    <t>CΔSΞУ _xD83C__xDDFA__xD83C__xDDF8_✌_xD83C__xDFFB_45 is_xD83E__xDD87__xD83D__xDCA9__xD83E__xDD5C_</t>
  </si>
  <si>
    <t>Timothy J. Bogart</t>
  </si>
  <si>
    <t>Emily is Still With Her</t>
  </si>
  <si>
    <t>Jesse Kineman</t>
  </si>
  <si>
    <t>_xD83D__xDD2C__xD83D__xDC24_Rebel Coalmine Canary_xD83D__xDD95_</t>
  </si>
  <si>
    <t>Pammama _xD83E__xDD26__xD83C__xDFFB_‍♀️_xD83E__xDD2C__xD83E__xDD26__xD83C__xDFFB_‍♀️_xD83E__xDD2C_</t>
  </si>
  <si>
    <t>Floof McGoof _xD83D__xDC3E__xD83D__xDC3E_</t>
  </si>
  <si>
    <t>Redshoes</t>
  </si>
  <si>
    <t>Warr;or</t>
  </si>
  <si>
    <t>Lisa Marie</t>
  </si>
  <si>
    <t>SassyTheEscapeGoat_xD83D__xDC10_</t>
  </si>
  <si>
    <t>_xD83C__xDF83_Stacie_xD83C__xDF83_</t>
  </si>
  <si>
    <t>@PrissyCrow #TeamPelosi</t>
  </si>
  <si>
    <t>JackieOMG</t>
  </si>
  <si>
    <t>ѕυzу</t>
  </si>
  <si>
    <t>Noble Feminist Cunt™️_xD83C__xDFF3_️‍_xD83C__xDF08__xD83E__xDD43_♿️_xD83C__xDDFA__xD83C__xDDF8__xD83C__xDF0A_</t>
  </si>
  <si>
    <t>ReggaeShark_xD83E__xDD88__xD83C__xDFB8__xD83C__xDFB6_⚾_xD83C__xDFD2__xD83D__xDC3E__xD83C__xDF0A_ #TeamKamala</t>
  </si>
  <si>
    <t>R⃣esist B⃣aby</t>
  </si>
  <si>
    <t>Shoe Scuffing Smuggler_xD83C__xDDE8__xD83C__xDDE6_☘️#IStandWithTrudeau</t>
  </si>
  <si>
    <t>Aleks ♈</t>
  </si>
  <si>
    <t>maybe Gwen maybe Nichloe _xD83E__xDD37__xD83C__xDFFB_‍♀️_xD83C__xDF0A_</t>
  </si>
  <si>
    <t>Melissa</t>
  </si>
  <si>
    <t>_xD835__xDE4E__xD835__xDE4B__xD835__xDE3C__xD835__xDE3E__xD835__xDE40_ _xD835__xDE41__xD835__xDE4A__xD835__xDE4D__xD835__xDE3E__xD835__xDE40_ _xD835__xDE41__xD835__xDE4D__xD835__xDE3C__xD835__xDE49__xD835__xDE3E__xD835__xDE44__xD835__xDE4E__xD83D__xDE3A_</t>
  </si>
  <si>
    <t>Wolverine_B7</t>
  </si>
  <si>
    <t>Chicano Marine _xD83C__xDDF2__xD83C__xDDFD__xD83C__xDDFA__xD83C__xDDF8__xD83E__xDDE9_</t>
  </si>
  <si>
    <t>Chloé; Satans Spoopy _xD83D__xDC7B_ Unicorn_xD83D__xDDA4__xD83E__xDD84_</t>
  </si>
  <si>
    <t>Alice in Chains</t>
  </si>
  <si>
    <t>Janice says don't Epstein me</t>
  </si>
  <si>
    <t>Jodie’s ELYSIUM</t>
  </si>
  <si>
    <t>Nico Psycho Magnet XW</t>
  </si>
  <si>
    <t>4th dan pisschamp _xD83D__xDC7A_</t>
  </si>
  <si>
    <t>ContraPoints</t>
  </si>
  <si>
    <t>Maslow's Hierarchy of Bedes</t>
  </si>
  <si>
    <t>Justin Patchin</t>
  </si>
  <si>
    <t>Bex will remember that.</t>
  </si>
  <si>
    <t>Fabio Rojas</t>
  </si>
  <si>
    <t>Yong-Yeol Ahn</t>
  </si>
  <si>
    <t>Shirin Nilizadeh</t>
  </si>
  <si>
    <t>Anne Groggel</t>
  </si>
  <si>
    <t>Philip N Cohen</t>
  </si>
  <si>
    <t>Jennifer Earl</t>
  </si>
  <si>
    <t>Sarah Sobieraj</t>
  </si>
  <si>
    <t>Deana Rohlinger</t>
  </si>
  <si>
    <t>Dana R Fisher</t>
  </si>
  <si>
    <t>Michael Heaney</t>
  </si>
  <si>
    <t>david s. meyer</t>
  </si>
  <si>
    <t>CHSS</t>
  </si>
  <si>
    <t>Celine Chong</t>
  </si>
  <si>
    <t>Wenqi Luo</t>
  </si>
  <si>
    <t>Angry Osman</t>
  </si>
  <si>
    <t>Julie Owen Moylan</t>
  </si>
  <si>
    <t>Andreas Jungherr</t>
  </si>
  <si>
    <t>Oliver Posegga</t>
  </si>
  <si>
    <t>Jisun An</t>
  </si>
  <si>
    <t>VolkswagenStiftung</t>
  </si>
  <si>
    <t>Liam Mcloughlin ☕</t>
  </si>
  <si>
    <t>Genevieve Gorrell</t>
  </si>
  <si>
    <t>Mark A. Greenwood</t>
  </si>
  <si>
    <t>Rebecca Kuperberg</t>
  </si>
  <si>
    <t>Radcliffe Institute</t>
  </si>
  <si>
    <t>Latifa Jackson</t>
  </si>
  <si>
    <t>Roy Lee</t>
  </si>
  <si>
    <t>Conference List</t>
  </si>
  <si>
    <t>Shawn M. Jones</t>
  </si>
  <si>
    <t>Alvin Zhou</t>
  </si>
  <si>
    <t>JungHwan Yang</t>
  </si>
  <si>
    <t>John Gallagher</t>
  </si>
  <si>
    <t>Pablo Aragón</t>
  </si>
  <si>
    <t>lori regattieri</t>
  </si>
  <si>
    <t>Gonzalo Rivero</t>
  </si>
  <si>
    <t>STEP APSA</t>
  </si>
  <si>
    <t>Scott Althaus</t>
  </si>
  <si>
    <t>Dan Tracy</t>
  </si>
  <si>
    <t>Hyunjin (Jin) Song</t>
  </si>
  <si>
    <t>Hai Liang</t>
  </si>
  <si>
    <t>Elisabeth Bigsby</t>
  </si>
  <si>
    <t>Brit Davidson</t>
  </si>
  <si>
    <t>Allison Eden</t>
  </si>
  <si>
    <t>Emily Vraga</t>
  </si>
  <si>
    <t>Dilara Keküllüoğlu</t>
  </si>
  <si>
    <t>Annie Waldherr</t>
  </si>
  <si>
    <t>Hajo Boomgaarden</t>
  </si>
  <si>
    <t>Tobias R. Keller</t>
  </si>
  <si>
    <t>Dr. Katy Pearce</t>
  </si>
  <si>
    <t>kelly</t>
  </si>
  <si>
    <t>Ray op'tLand</t>
  </si>
  <si>
    <t>Sandra González-Bailón</t>
  </si>
  <si>
    <t>Pablo DeSoto</t>
  </si>
  <si>
    <t>mon Rodriguez-Amat</t>
  </si>
  <si>
    <t>@hauschke</t>
  </si>
  <si>
    <t>Helena Mihaljevic</t>
  </si>
  <si>
    <t>Marco Tullney</t>
  </si>
  <si>
    <t>Lucia Santamaria</t>
  </si>
  <si>
    <t>Jeremy Foote</t>
  </si>
  <si>
    <t>Research central</t>
  </si>
  <si>
    <t>Jessica Santana</t>
  </si>
  <si>
    <t>Frontiers AI &amp; Big Data</t>
  </si>
  <si>
    <t>Frontiers</t>
  </si>
  <si>
    <t>Chris J. Vargo</t>
  </si>
  <si>
    <t>Alessandro Blasetti</t>
  </si>
  <si>
    <t>DH-Kolloquium – BBAW</t>
  </si>
  <si>
    <t>björn buß</t>
  </si>
  <si>
    <t>Igor Brigadir</t>
  </si>
  <si>
    <t>Ed Summers</t>
  </si>
  <si>
    <t>Fabon Dzogang</t>
  </si>
  <si>
    <t>Huan Liu</t>
  </si>
  <si>
    <t>UW-Madison SJMC</t>
  </si>
  <si>
    <t>Communication @ Illinois</t>
  </si>
  <si>
    <t>APSA &amp; ICA Political Communication Divisions</t>
  </si>
  <si>
    <t>ICA Comp Methods</t>
  </si>
  <si>
    <t>あいかちゃん+10kg</t>
  </si>
  <si>
    <t>USC Annenberg Press</t>
  </si>
  <si>
    <t>Julia Niemann-Lenz</t>
  </si>
  <si>
    <t>Emese</t>
  </si>
  <si>
    <t>Ceren Budak</t>
  </si>
  <si>
    <t>Tyler Derr</t>
  </si>
  <si>
    <t>bolden @ stanford</t>
  </si>
  <si>
    <t>Independent Colleges of Washington</t>
  </si>
  <si>
    <t>Jack Bandy</t>
  </si>
  <si>
    <t>Apple News</t>
  </si>
  <si>
    <t>CJR</t>
  </si>
  <si>
    <t>Nick Diakopoulos</t>
  </si>
  <si>
    <t>GF Greybeard</t>
  </si>
  <si>
    <t>John Shuster</t>
  </si>
  <si>
    <t>RQ Skye</t>
  </si>
  <si>
    <t>Marti Reed</t>
  </si>
  <si>
    <t>Lindsey Wiebe</t>
  </si>
  <si>
    <t>Kai Kt</t>
  </si>
  <si>
    <t>Scott Allen Cambo</t>
  </si>
  <si>
    <t>ComputationlStoryLab</t>
  </si>
  <si>
    <t>Aneesh Sharma</t>
  </si>
  <si>
    <t>Krishna Kamath</t>
  </si>
  <si>
    <t>Jessica Su</t>
  </si>
  <si>
    <t>Johan Ugander</t>
  </si>
  <si>
    <t>John Horton</t>
  </si>
  <si>
    <t>Christos Nicolaides</t>
  </si>
  <si>
    <t>Jesse C. Shore</t>
  </si>
  <si>
    <t>Kameron Decker Harris</t>
  </si>
  <si>
    <t>David G. Rand</t>
  </si>
  <si>
    <t>brent cohn</t>
  </si>
  <si>
    <t>George Berry _xD83E__xDD51_</t>
  </si>
  <si>
    <t>Jameela Wahlgren</t>
  </si>
  <si>
    <t>Ciro Cattuto</t>
  </si>
  <si>
    <t>sandeep soni</t>
  </si>
  <si>
    <t>Sharad Goel</t>
  </si>
  <si>
    <t>alex peysakhovich _xD83E__xDD16_</t>
  </si>
  <si>
    <t>ComplexityExplorer</t>
  </si>
  <si>
    <t>Sinan Aral</t>
  </si>
  <si>
    <t>Iyad Rahwan</t>
  </si>
  <si>
    <t>Ewan Colman</t>
  </si>
  <si>
    <t>Martin Saveski</t>
  </si>
  <si>
    <t>Isegoria</t>
  </si>
  <si>
    <t>Nicholas A. Christakis</t>
  </si>
  <si>
    <t>Aneeque Javaid</t>
  </si>
  <si>
    <t>Pardis Noorzad</t>
  </si>
  <si>
    <t>Ryan J. Gallagher</t>
  </si>
  <si>
    <t>Kai Zhu</t>
  </si>
  <si>
    <t>Sean J. Taylor</t>
  </si>
  <si>
    <t>Rushi</t>
  </si>
  <si>
    <t>Tim Graham</t>
  </si>
  <si>
    <t>Jason Fletcher</t>
  </si>
  <si>
    <t>Taro Takaguchi</t>
  </si>
  <si>
    <t>Bertil Hatt</t>
  </si>
  <si>
    <t>Soojong Kim</t>
  </si>
  <si>
    <t>Anibal M. Astobiza</t>
  </si>
  <si>
    <t>Saad Alqithami</t>
  </si>
  <si>
    <t>Jeremy Blackburn</t>
  </si>
  <si>
    <t>ACM CHI Conference</t>
  </si>
  <si>
    <t>Savvas Zannettou</t>
  </si>
  <si>
    <t>iDRAMA Lab</t>
  </si>
  <si>
    <t>Ingmar Weber</t>
  </si>
  <si>
    <t>Winter Mason</t>
  </si>
  <si>
    <t>Ian Stewart</t>
  </si>
  <si>
    <t>Jürgen Pfeffer</t>
  </si>
  <si>
    <t>Raquel Recuero</t>
  </si>
  <si>
    <t>Dr.KeiichiOchiai</t>
  </si>
  <si>
    <t>Kurashima</t>
  </si>
  <si>
    <t>KnittingCat_xD83D__xDD77__xD83C__xDDEA__xD83C__xDDFA__xD83C__xDDEC__xD83C__xDDE7__xD83C__xDFF4__xDB40__xDC67__xDB40__xDC62__xDB40__xDC77__xDB40__xDC6C__xDB40__xDC73__xDB40__xDC7F__xD83C__xDDEB__xD83C__xDDF7__xD83E__xDDF6_#RevokeA50❄️</t>
  </si>
  <si>
    <t>Zero Gravitas</t>
  </si>
  <si>
    <t>monique d'hooghe ♿</t>
  </si>
  <si>
    <t>Watson Institute</t>
  </si>
  <si>
    <t>The Boston Globe</t>
  </si>
  <si>
    <t>Fabio Giglietto _xD83C__xDDEA__xD83C__xDDFA_</t>
  </si>
  <si>
    <t>CSIS Cyber Feed</t>
  </si>
  <si>
    <t>Shion Guha</t>
  </si>
  <si>
    <t>Casey Fiesler, PhD, JD, geekD</t>
  </si>
  <si>
    <t>ACM/IEEE IPSN 2020</t>
  </si>
  <si>
    <t>Association for Computing Machinery</t>
  </si>
  <si>
    <t>IEEE</t>
  </si>
  <si>
    <t>PatPannuto</t>
  </si>
  <si>
    <t>Dr Andrea Wiggins</t>
  </si>
  <si>
    <t>Eric Gilbert</t>
  </si>
  <si>
    <t>Amy Bruckman</t>
  </si>
  <si>
    <t>Cole Gleason</t>
  </si>
  <si>
    <t>Eszter Hargittai</t>
  </si>
  <si>
    <t>rogue CHI</t>
  </si>
  <si>
    <t>Michael Ekstrand</t>
  </si>
  <si>
    <t>Reid</t>
  </si>
  <si>
    <t>Maria Glymour</t>
  </si>
  <si>
    <t>Shubhanshu Mishra</t>
  </si>
  <si>
    <t>Jason Baumgartner _xD83D__xDC68__xD83C__xDFFC_‍_xD83D__xDCBB_</t>
  </si>
  <si>
    <t>Sarita Schoenebeck</t>
  </si>
  <si>
    <t>Carlos Maza</t>
  </si>
  <si>
    <t>John Fallot</t>
  </si>
  <si>
    <t>Mark _xD83C__xDF83_. Riedl</t>
  </si>
  <si>
    <t>Rogue _xD83D__xDC7B_ Bigham</t>
  </si>
  <si>
    <t>Gillian Hayes</t>
  </si>
  <si>
    <t>Dinesh Nair</t>
  </si>
  <si>
    <t>Allister Hill</t>
  </si>
  <si>
    <t>Cathy Young</t>
  </si>
  <si>
    <t>Jeffrey Sachs</t>
  </si>
  <si>
    <t>Master Kula</t>
  </si>
  <si>
    <t>switched</t>
  </si>
  <si>
    <t>TTO Conference</t>
  </si>
  <si>
    <t>Carmel Vaisman</t>
  </si>
  <si>
    <t>Ehud Lamm إيهود</t>
  </si>
  <si>
    <t>Shawn Standefer</t>
  </si>
  <si>
    <t>Rodión Románovich Raskólʹnikov</t>
  </si>
  <si>
    <t>Seriously!</t>
  </si>
  <si>
    <t>Joshua Tucker</t>
  </si>
  <si>
    <t>Jan Zilinsky</t>
  </si>
  <si>
    <t>Perspectives on Politics</t>
  </si>
  <si>
    <t>Cody Buntain</t>
  </si>
  <si>
    <t>Tyler Schnoebelen</t>
  </si>
  <si>
    <t>Sanjaya Wijeratne</t>
  </si>
  <si>
    <t>WIRED</t>
  </si>
  <si>
    <t>takano</t>
  </si>
  <si>
    <t>tori　tori</t>
  </si>
  <si>
    <t>Anirudh Acharya</t>
  </si>
  <si>
    <t>そい</t>
  </si>
  <si>
    <t>Curated @Wikipedia @Wikidata @Wikimedia research news, hot off the press. For full coverage subscribe to our newsletter. Tweets by Tilman Bayer &amp; @mad_astronaut</t>
  </si>
  <si>
    <t>UK AI Skills Champion. Passionate about Web Science, women in science and engineering, and shopping!</t>
  </si>
  <si>
    <t>Senior Lecturer, Faculty of Health Sciences, University of Southampton</t>
  </si>
  <si>
    <t>Postdoc @TU_Muenchen :: Computational Social Science :: Social Network Analysis</t>
  </si>
  <si>
    <t>Reader in Political Communication @lborouniversity. Editor in Chief, International Journal of Press/Politics. Author of Digital Politics in Western Democracies.</t>
  </si>
  <si>
    <t>Social Media and Political Participation at New York University</t>
  </si>
  <si>
    <t>Knowledge Lab develops new big data, machine learning and crowd-sourcing approaches &amp; techniques to comprehend the shape and limits of human understanding</t>
  </si>
  <si>
    <t>Topcoder is an online crowdsourcing community with 1 million+ developers, designers, and data scientists. Challenge yourself. Get paid.</t>
  </si>
  <si>
    <t>The official Twitter feed of the University of Chicago, run by https://t.co/6AI06ltkyw Accessibility questions? Email social-media@uchicago.edu.</t>
  </si>
  <si>
    <t>@critplat @macprac @oiioxford, P. M. Krafft, They/them</t>
  </si>
  <si>
    <t>Sociologist and Computational Scientist @UChicago tweeting about science, technology and augmented imagination.</t>
  </si>
  <si>
    <t>5th International Conference on Computational Social Science, 17-20 July 2019.</t>
  </si>
  <si>
    <t>The Massachusetts Institute of Technology is a world leader in research and education. Related accounts: @MITevents</t>
  </si>
  <si>
    <t>Linguist / lexicographer / @WSJ columnist / @TheAtlantic contributing editor / all-around word nut.</t>
  </si>
  <si>
    <t>Educator, researcher, entrepreneur. Ohio Eminent Scholar @knoesis on Computing for Human Experience, Web 3.0, Semantic+Social+Sensor Web/WoT.</t>
  </si>
  <si>
    <t>Internet Linguist. NYT bestselling author of BECAUSE INTERNET, a book about internet language. Resident Linguist @WIRED. Podcast @lingthusiasm. she/her</t>
  </si>
  <si>
    <t>Bonsai Wolf. Tiny and Mighty. Adorkable chihuahua. Hobby reverser. Dogged and rigorous. Bit of a #weirdo. RT =/= endorsement. Email: theloopcast@gmail.com</t>
  </si>
  <si>
    <t>Humanitarian data/info/disinfo, occasional photography, formerly Vermont goatherd and @HHI_Signal. IG: @mountainherder</t>
  </si>
  <si>
    <t>civilian drones, humanitarian tech, privacy. writing for @futuretensenow, researching for @HHI_Signal, soliciting advice on PhD applications (help)</t>
  </si>
  <si>
    <t>Lecturer @QMEECS &amp; Researcher @QMCogSci, @QMUL; Human Factors in NLP, Social media mining, Computational social science, CSCW.</t>
  </si>
  <si>
    <t>The 14th International AAAI Conference on Web and Social Media will be held June 2020, in Atlanta, Georgia, USA.</t>
  </si>
  <si>
    <t>Citizen behavioral science for a flourishing internet. Now: @CornellUComm @medialab Prev: @PsychPrinceton @PrincetonCITP @BKCHarvard  @MSFTResearch @Swiftkey</t>
  </si>
  <si>
    <t>phd student @cuinfoscience /community moderation/social computing/cscw/hci/gaming/formerly researcher @facebook @yahoo /原产地中国/日本語もOK！</t>
  </si>
  <si>
    <t>Research Student Large scale online learning/MOOC #HCI | UX group @credcoalition #Misinformation with @amyxzh
Former @Google WTM @AnitaB_o scholar |YR @HLForum</t>
  </si>
  <si>
    <t>Professor for Computational Social Sciences and Humanities @RWTH Aachen University, Germany &amp; Scientific Coordinator @gesis_org. Editor-in-Chief @epj_ds</t>
  </si>
  <si>
    <t>Associate Professor at the University of Bergen, Norway; Doing research in Behavioral Data Science and Recommender Systems.</t>
  </si>
  <si>
    <t>Assistant Professor @UW_iSchool | PhD in Sociology from @UCIrvine | social networks, sociology, &amp; crisis informatics</t>
  </si>
  <si>
    <t>CS+X postdoc at @northwesternu. Human-centered ML, social computing &amp; online communities, risky mental health behaviors. Hideo Kojima and Costco stan. she/her</t>
  </si>
  <si>
    <t>Machine Learning #KeepSupportingMusic</t>
  </si>
  <si>
    <t>Our mission is to give people the power to build community and bring the world closer together. Need help? Visit https://t.co/HpkLABTIyz.</t>
  </si>
  <si>
    <t>Soon-to-be Assistant Prof @PrincetonCS | behavioral security &amp; security inequity | Postdoc @MSFTResearch | PhD MS &amp; BS @umdcs | Fellow @nsfgrfp @Facebook @ndseg</t>
  </si>
  <si>
    <t>I'm a friendly bot retweeting female developers and topics. #girlswhocode #womenintech #womenwhocode #womeninstem #femaletech #momswhocode
Made by @frankanka</t>
  </si>
  <si>
    <t>Data journalism / Game analytics / Computational social science / Lead author of What is Twitter, a social network or a news media? (cited 5,000+ times)</t>
  </si>
  <si>
    <t>Postdoc at MIT. All tweets are my personal opinion</t>
  </si>
  <si>
    <t>JProf in Computer Science at Univ. Koblenz &amp; head of Data Science team at GESIS. Interested in  computational social science, networks and data science.</t>
  </si>
  <si>
    <t>PhD Student @Saar_Uni  @compriseh2020 | interested in Secure ML, Privacy-preserving NLP, Low-resource #NLProc &amp; Computational social science | Disciple of Jesus</t>
  </si>
  <si>
    <t>Iranian American feminist &amp; engineering PhD. Head of ML at a mental health startup; previously @Twitter and @apple. Liker of math, people, colors, and trees.</t>
  </si>
  <si>
    <t>Principal scientist at QCRI (@qatarComputing) working natural language processing and social computing; YouTuber; Author</t>
  </si>
  <si>
    <t>Senior research scientist, LARC, SMU. Lurker and retweeter.</t>
  </si>
  <si>
    <t>PhD Student at Universidad Complutense de Madrid #Smartcities #socialscientist #Citizenparticipation #Smartcommunities #Citizenengagement _xD83C__xDF06_</t>
  </si>
  <si>
    <t>Lecturer at Universidad Autónoma de Madrid</t>
  </si>
  <si>
    <t>Social computing research at the University of Minnesota</t>
  </si>
  <si>
    <t>HCI PhD student @grouplens studying social support in online health communities</t>
  </si>
  <si>
    <t>PhD candidate in NLP @CornellCIS; Previously @googleai
@facebook, @Twitter, @CarletonCollege. Opinions are my own!</t>
  </si>
  <si>
    <t>At play in social computing and #NLProc. Professional acct: @zwlevonian</t>
  </si>
  <si>
    <t>Official Marquette University Department of Computer Science account. Circa 2019.</t>
  </si>
  <si>
    <t>Master at Penn State. Interested in Mental health/technology</t>
  </si>
  <si>
    <t>human in the making holding onto my sanity with one hand while reaching for my Ph.D with the other.</t>
  </si>
  <si>
    <t>Thinking about HCI and Media</t>
  </si>
  <si>
    <t>Computer Science Professor @uclisec. Faculty fellow @turinginst. @UCIrvine &amp; @PARCInc alumnus. @idramalab co-founder. Tweets self-delete after N days. _xD83D__xDE80__xD83D__xDE80__xD83D__xDE80__xD83C__xDF16_</t>
  </si>
  <si>
    <t>Researcher at NetSySci Research Laboratory, Cyprus University of Technology
http://netsysci.cut.ac.cy/antonis.papasavva/</t>
  </si>
  <si>
    <t>Twitter Page of UCL Information Security Research Group &amp; the MSc in Information Security.</t>
  </si>
  <si>
    <t>#MSCA Research and Innovation Staff Exchange action. Grant agreement 691025.</t>
  </si>
  <si>
    <t>PhD student at the Digital &amp; Computational Demography Lab in the MPIDR</t>
  </si>
  <si>
    <t>Social scientist at #MPIDR. Interested in demography, internet data, and war. #rstats user. Own opinions in English and español. GT➡DE</t>
  </si>
  <si>
    <t>Lecturer at @NU_CISdept and a Marie-Curie Privacy&amp;Us Fellow (@privacyus_itn). Former @UCLIC (er)</t>
  </si>
  <si>
    <t>Not your average geek (your median geek, maybe).  #rstats! B. Sc. Economics. Bachelor of Law. M. Sc. Demography candidate.</t>
  </si>
  <si>
    <t>International Union for the Scientific Study of Population (IUSSP)</t>
  </si>
  <si>
    <t>Social Scientist | Director of the Max Planck Institute for Demographic Research (@MPIDRnews) | Digital and Computational Demography</t>
  </si>
  <si>
    <t>Demographic Dynamics Group at the Spanish National Research Council. Grupo Dinámicas Demográficas del CSIC.To share information on demography and related issues</t>
  </si>
  <si>
    <t>Tech &amp; Human Rights, Accountable Systems | Assistant Professor @wu_vienna | Director @PrivacyLab_WU | @cihr_eu @enisa_eu</t>
  </si>
  <si>
    <t>Random Thinker _xD83D__xDC40_</t>
  </si>
  <si>
    <t>Lecturer in Information Security at UCL Security and Crime Science Department. Machine Learning, cybercrime, and malware are my passions!</t>
  </si>
  <si>
    <t>Imprecisely illogical</t>
  </si>
  <si>
    <t>Science writer and book author in psychology, neuroscience and evolution</t>
  </si>
  <si>
    <t>reasonable</t>
  </si>
  <si>
    <t>Computational Social Scientist at @oiioxford, University of Oxford. Alan Turing Fellow at @turinginst. PhD in Physics of Complex Systems. Interested in Data.</t>
  </si>
  <si>
    <t>IT Security Researcher @HGI_bochum</t>
  </si>
  <si>
    <t>Recovering CISO teaching and researching safe tech at the Stanford Internet Observatory. “Less diplomatic on Twitter...” - DigiDay</t>
  </si>
  <si>
    <t>Assistant Professor in Computer Science Dept at UChicago. Interests in HCI, all things Internet related, technologies for empowerment, and red velvet cupcakes.</t>
  </si>
  <si>
    <t>Assistant Professor at BU. Researching malware, cybercrime, cybersafety, disinformation.</t>
  </si>
  <si>
    <t>Leadership Recruiter - Data Engineering at Facebook!</t>
  </si>
  <si>
    <t>Research group leader @cispa working on data privacy. My tweets are my own.</t>
  </si>
  <si>
    <t>Professor: @WebSciDL, @ODUcs, @VMASC_ODU (2002-now);
Engineer: @NASA_Langley (1991-2002);
Postdoc: @UNCSILS (2000-2001)</t>
  </si>
  <si>
    <t>{Social, Data, Network} Scientist. @CUInfoScience assistant professor. Research on collaboration, games, misinformation, sequences, cannabis. [he/his/him]</t>
  </si>
  <si>
    <t>Computational journalist
@Columbiajourn |  PhD Candidate @uoaofficial | Innovation Consultant @Alpha_TV | @SNForg Fellow</t>
  </si>
  <si>
    <t>chasing after words probably</t>
  </si>
  <si>
    <t>Researcher @ ISTI-CNR | #DataScience | #NetworkScience | #ComplexSystems | #PythonInside |</t>
  </si>
  <si>
    <t>Data Science Researcher @hate_lab &amp; RA @socdatalab @CardiffUni. Computational sociology &amp; criminology, cyberhate, #Rstats, #Python, #tidyverse et al.</t>
  </si>
  <si>
    <t>Simple &amp; tidak macam-macam_xD83D__xDE4F_</t>
  </si>
  <si>
    <t>Cinta Indonesia tak terhingga</t>
  </si>
  <si>
    <t>Manusia biasa</t>
  </si>
  <si>
    <t>Indonesia Pancasila</t>
  </si>
  <si>
    <t>Stay true</t>
  </si>
  <si>
    <t>Semesta memeluk Indonesia</t>
  </si>
  <si>
    <t>Wanita Indonesia</t>
  </si>
  <si>
    <t>Rahasia Perempuan</t>
  </si>
  <si>
    <t>Bersenang-senanglah</t>
  </si>
  <si>
    <t>Jalan-Jalan</t>
  </si>
  <si>
    <t>Tak pernah menyerah</t>
  </si>
  <si>
    <t>Hanya untuk bahagia</t>
  </si>
  <si>
    <t>Pantai &amp; gunung _xD83D__xDE0D_</t>
  </si>
  <si>
    <t>Gak neko neko</t>
  </si>
  <si>
    <t>Data Scientist | Tweets on anything that feeds my curiosity | Fan of The Wire.</t>
  </si>
  <si>
    <t>Data Scientist/PhD candidate @USC. I work in the intersection of #MachineLearning, #Networks, #NLP, and #SocialMedia</t>
  </si>
  <si>
    <t>دكتوراه في علم المعلومات | مهتمة بمجال علم البيانات والعلوم الاجتماعية Computational Social Science | @INFOatIllinois Alumni | @Cornell Alumni</t>
  </si>
  <si>
    <t>Research Assistant Prof. @USC @USCViterbi @CSatUSC. PI &amp; Research Team Leader @ISI_AI #social #networks #DataScience #MachineLearning</t>
  </si>
  <si>
    <t>Ph.D. student @Stanford Computer Science. Researcher in #ComputationalSocialScience #BigData #HCI</t>
  </si>
  <si>
    <t>@ ISI Foundation -- health informatics, computational social science, politics, news, IR/ML/AI</t>
  </si>
  <si>
    <t>cs that works</t>
  </si>
  <si>
    <t>PhD Candidate @unisouthampton. Alma mater of @Cambridge_Uni and @CarnegieMellon</t>
  </si>
  <si>
    <t>UX researcher (@facebook) and phd candidate (@umsi). i research ways to detect, prevent, and sanction online harassment and hate speech. she/her _xD83C__xDF08_</t>
  </si>
  <si>
    <t>Social computing/Computational social science researcher: social media + AI/ML + mental health. Assistant Professor at @gtcomputing</t>
  </si>
  <si>
    <t>Assistant Professor of Information Systems and Business Analytics, Global Network Assistant Professor, New York University</t>
  </si>
  <si>
    <t>Psychiatrist, Clinical Informatics @HarvardMed, Alum @Berkeley_EECS, Editor JMIR #MentalHealth https://t.co/WUZAgtI5IJ, Director https://t.co/yDufrUD5lq</t>
  </si>
  <si>
    <t>sr principal researcher @MSFTResearch. causal reasoning; ai and society; social media and css; distributed systems; more. tweets represent my own opinions</t>
  </si>
  <si>
    <t>Georgia Tech's School of Interactive Computing is an international leader in research redefining the human experience of computing. Share w/ us at #gtcomputing.</t>
  </si>
  <si>
    <t>Computational Social Science Researcher | Ph.D. Student at Georgia Tech</t>
  </si>
  <si>
    <t>_xD83C__xDDFA__xD83C__xDDF8_immigrant in London
Trying to understand humanity with data, music, libations.
Might not be looking in the right places.
work: lead data science @bbc
he/him</t>
  </si>
  <si>
    <t>Consulting Architect at @vmware.
Tweets are my own.</t>
  </si>
  <si>
    <t>Radically rethinking how online information literacy is taught for the American Democracy Project. Book: https://t.co/mYlNbddwMR #ImADeleter</t>
  </si>
  <si>
    <t>Catholic, Queer_xD83C__xDFF3_️‍_xD83C__xDF08_, biologist. Collective behaviour, social networks, OSINT. Hate nationalism+authoritarianism. Pro-Assad+Putin trolls get banned on sight</t>
  </si>
  <si>
    <t>Asst. Professor of Human Centered Design &amp; Engineering at UW. Researcher of crisis informatics and online rumors.
Aging athlete. Army brat.</t>
  </si>
  <si>
    <t>産総研メディアインタラクション研究グループ主任研究員。京都大学博士（情報学）。ユーザ生成コンテンツや音楽コンテンツを対象とした情報検索・推薦の研究に従事。IPA未踏ユース･スーパークリエータ、情報処理学会コンピュータサイエンス（CS）領域奨励賞、情報処理学会山下記念研究賞などを受賞。</t>
  </si>
  <si>
    <t>CS PhD student, USC, Information Sciences Institute / personal account @NazaninAlipourf</t>
  </si>
  <si>
    <t>Networks | Statistics | Machine Learning. Data Scientist @talamobile</t>
  </si>
  <si>
    <t>Social media and social computing researcher at USC Information Sciences Institute.</t>
  </si>
  <si>
    <t>Asst Prof @harveymudd, PhD from @CornellCIS. Working on understanding topic models so you don't have to. [she/her, /ˈzændə 'skoʊfi:ld/]</t>
  </si>
  <si>
    <t>@Neo Scholar || APM Intern @Google Summer ‘19 || @harvardhbs SVMP Almunus || Founder at @wize_media || @cornelleng '20</t>
  </si>
  <si>
    <t>_xD83C__xDF0A__xD83C__xDF3B__xD83D__xDC1D_ Proud wife of retired Army Vet. Follow = Follow _xD83D__xDD04_ Unfollow = Unfollow _xD83D__xDEAB_ DMs #FBR _xD83D__xDC63_ 1 Cor 13:13 ❤️</t>
  </si>
  <si>
    <t>_xD83E__xDD2C_#HatetrumpWithAPassion #ImpeachtheMF_xD83D__xDEAB_#MAGAts            _xD83D__xDEAB_#NRA #BLM #MeToo #LGBTQ #VoteBlue #ImpeachBarr #MoscowMitch4Prison 
_xD83D__xDC99_Card carrying Dem!_xD83D__xDC99_
#Resist</t>
  </si>
  <si>
    <t>There’s no such thing as a stupid question, just stupid people ☻ _xD83C__xDF08_LGBT Ally_xD83C__xDFF3_️‍_xD83C__xDF08_ ☻ Foul-mouth left-wing LIBTARD ☻ MISM ☻ 35ish+ ONLY! ☻ NO FBR LISTS, please ☻</t>
  </si>
  <si>
    <t>atheist, liberal, somewhat educated  #FBR. #resist</t>
  </si>
  <si>
    <t>#MadamPresident2020 #SheWon #WomenRiseUp #EqualityAct / married bisexual Gen-xer / spinal stenosis patient / #RESISTANCE is Primary</t>
  </si>
  <si>
    <t>#TheResistance #FBR Fighting Putin’s takeover of the United States #WTP2020 https://t.co/ZH6MUt8lMo</t>
  </si>
  <si>
    <t>_xD83E__xDD84_♀/_xD83D__xDC98_⚔️My Tribe⚔️/Life Is Pain_xD83D__xDC94_Be Brave_xD83C__xDF08_/ Oh and...Monsters are real_xD83C__xDF4A_/ I_xD83D__xDC97_My Pibble_xD83D__xDC36_/_xD83D__xDC65_Loyalty or Death☠️ Yes me know I weird _xD83D__xDE33_ So!   _xD83D__xDE91_/_xD83D__xDE92_   _xD83D__xDC7F__xD83D__xDD95__xD83D__xDE1C__xD83E__xDD18__xD83D__xDE08_</t>
  </si>
  <si>
    <t>Wife, mom, business owner, advocate, #resister b/c don’t agree w/Trump. Classy, sassy, smart-assy, sarcastic and I swear. Opinions are mine; approval not needed</t>
  </si>
  <si>
    <t>#UnicornIlluminati _xD83E__xDD84_ #ThirdLegSupporter #HystericalWomensRightsHarpy</t>
  </si>
  <si>
    <t>_xD83C__xDF0A__xD83C__xDF0A_ Blocked by Diamonds and Silk and @AssangeMrs. Happily married, full of sass and bleeds glitter. Fluent in snark. Lupus warrior - Survivor -advocate</t>
  </si>
  <si>
    <t>Those who make peaceful revolution impossible will make violent revolution inevitable. - John F. Kennedy</t>
  </si>
  <si>
    <t>I AM committed to be the person I needed when I was younger. #RESIST!  It's time to be part of the solution instead of part of the problem _xD83D__xDE09_</t>
  </si>
  <si>
    <t>_xD83D__xDC10_A little EscapeGoat that broke free- bye bitches✌_xD83C__xDFFC_NoCages_xD83D__xDC76__xD83C__xDFFD_GunControlNow_xD83C__xDF0A__xD83C__xDF51_Impeach&amp;Arrest FakePrez_xD83C__xDF44_before he Pimps the Military⚠️Political Satire_xD83C__xDFAD__xD83D__xDE02_</t>
  </si>
  <si>
    <t>Blue dot in a red state.</t>
  </si>
  <si>
    <t>University of Alabama #ROLLTIDE
 Police Officer-Pentagon Force Protection Agency (PFPA), Ret.
#VoteBlueNoMatterWho #RESIST #ImWithNancy
 NO DM's! _xD83D__xDE44_</t>
  </si>
  <si>
    <t>I’ve never destroyed a country, but I apologize for one. No Longer Silent All These Years #VAWA #TimesUp #LegalAdvocate #FBR #ProChoice I detest _xD83C__xDF4A_Man.</t>
  </si>
  <si>
    <t>The president of the United States of America is a ᖴᑌᑕkiᑎG ᗰoᖇoᑎ.</t>
  </si>
  <si>
    <t>member of the resistance, feminist, fighting for social justice, kinda cunty, therapist, what wine goes with this dystopian nightmare? blocked by Mike Huckabee</t>
  </si>
  <si>
    <t>CA hippie,lifelong Dem
❤all animals &amp; most humans. H8 tRump. Politics &amp; justice junkie ❤⚾SFGiants &amp; RED SOX 
❤SHARKS_xD83E__xDD88_ #MeToo #TIMESUP #420Love #NoBernieBros.</t>
  </si>
  <si>
    <t>Drinking through this Trump nightmare _xD83C__xDF78_ *Mom, Wife, Sister, Aunt, Friend* _xD83D__xDD95__xD83C__xDFFC_Trump *Vote Blue No Matter Who* **If the F word offends, thanks for stopping by_xD83D__xDE1C_</t>
  </si>
  <si>
    <t>Perpetually annoyed with injustice, inequality, racism and misogyny</t>
  </si>
  <si>
    <t>I don't hold grudges, I remember facts.
~When the debate is lost, slander becomes the tool of losers.~ Socrates</t>
  </si>
  <si>
    <t>Mom, wife, professional volunteer, returning student. Lover of puppetry, fiber work, coffee, wine, D&amp;D, and books #resist no DM’s #voteblue love is love #warren</t>
  </si>
  <si>
    <t>Radio Producer-The Scholars' Circle. Driven by love, peace, truth, compassion, joy &amp; laughter. Disabled. Jewish.1999-2011-KPFK's Fem Mag CoHost, Sr.Producer.</t>
  </si>
  <si>
    <t>To the willfully ignorant, blindly loyal trump worshippers &amp; MAGA praying sycophants.Your cowardice, weak-mindedness &amp; lack of integrity can NEVER be overstated</t>
  </si>
  <si>
    <t>_xD83C__xDF0A_ Resist by living, show kindness and compassion, laugh and cry together. Be the humanity we want every single day!☮️_xD83D__xDC9C_❤️_xD83D__xDC99__xD83D__xDC9B__xD83D__xDC9A_ _xD83C__xDDFA__xD83C__xDDF8__xD83C__xDFF4__xDB40__xDC67__xDB40__xDC62__xDB40__xDC73__xDB40__xDC63__xDB40__xDC74__xDB40__xDC7F__xD83C__xDDEE__xD83C__xDDEA_〽️</t>
  </si>
  <si>
    <t>Husband, Father, Marine,_xD83E__xDDE9_parent! Center Left Politics. You may not always like it,but expect only my honest opinions. I have too much to say for 280characters.</t>
  </si>
  <si>
    <t>sarcastic sasshole, List Queen _xD83D__xDC78__xD83C__xDFFB_, #khive, #BiProud. Life Motto: Eat the booty like groceries and the groceries like booty_xD83C__xDF51_</t>
  </si>
  <si>
    <t>_xD83C__xDFF3_️‍_xD83C__xDF08_ #BLM #LGBTQ followed by @Tomi_R_B Hey GOP this ISNT what Jesus would do. Trump and his cult can suck it. _xD83D__xDD95__xD83C__xDFFC_#Kidsincages</t>
  </si>
  <si>
    <t>Savage Democrat.  I miss Paul Lee Ticks and NOW1SOLAR  This account is mostly locked.  I block peeps who follow magats.</t>
  </si>
  <si>
    <t>Joined to read the @POTUS tweets myself. Presbyterian, Golden Rule, Earth first, equality, past president of local American Legion Auxiliary. I retweet Alot_xD83E__xDD2A_</t>
  </si>
  <si>
    <t>Writer - Translator (FR-EN) - DM for requests |
Liberal |
Equal rights |
Co-host @TheUnlikelyGame on @HashtagRoundup |
Twitter hates me, turn on notis |
#GoPats</t>
  </si>
  <si>
    <t>Cyborg, he/him</t>
  </si>
  <si>
    <t>Official account for ContraPoints, managed by Gwen Kruger.  
Let's talk business: info@contrapoints.com</t>
  </si>
  <si>
    <t>I’ll fight a fuckin wookiee just to bend it. mature age student whomst dominates class discussion. coordinator for Moonee Valley Extinction Rebellion. he/him.</t>
  </si>
  <si>
    <t>teacher | learner | writer | thinker | runner | seeker | follow my work at @onlinebullying.</t>
  </si>
  <si>
    <t>_xD83C__xDDE6__xD83C__xDDFA_ in _xD83C__xDDFA__xD83C__xDDF2_. Asst Prof of Sociology @Suffolk_U.  #Narrative #criminology, justice-involved women, #reentry, #substanceuse, #publichealth. she/her.</t>
  </si>
  <si>
    <t>Sociology prof @ Indiana &amp; Contexts mag editor. https://t.co/rIXWVGRYhF Buy my books! https://t.co/vqhljrJQ46…</t>
  </si>
  <si>
    <t>Studies (social|biological|flavor|.+) networks. Associate Professor at Indiana University Bloomington. Views are my own.</t>
  </si>
  <si>
    <t>Security and Privacy, 
Assistant Professor,
University of Texas at Arlington</t>
  </si>
  <si>
    <t>Sociology PhD Student</t>
  </si>
  <si>
    <t>Sociologist. Book: The Family: Diversity, Inequality and Social Change. Other book: Enduring Bonds. Blog: https://t.co/pzfgVLrNar. Director, @SocArXiv.</t>
  </si>
  <si>
    <t>sociologist &amp; serial enthusiast. primary interests = media, culture, politics / political talk, and intersectional feminism.</t>
  </si>
  <si>
    <t>sociologist writing about movements, politics and media I mom l lover of coffee l _xD83E__xDD4B_#ATA taekwondo blackbelt l motto - the only way out is through l</t>
  </si>
  <si>
    <t>Democracy: activism-protest-climate-the environment. Interested in data-driven social science of all sorts. PreOrder #AmericanResistance : https://t.co/uddyRBZ0th</t>
  </si>
  <si>
    <t>Research Fellow, University of Glasgow and Adjunct Research Professor, University of Michigan</t>
  </si>
  <si>
    <t>sociology and political science at UC-Irvine. teach and write about social movements and, sometimes, engage in them. proselytize about swimming and writing.</t>
  </si>
  <si>
    <t>College of Humanities and Social Sciences at Hamad Bin Khalifa University</t>
  </si>
  <si>
    <t>19 _xD83D__xDC95_ Malaysia _xD83C__xDDF2__xD83C__xDDFE_ Sydney _xD83C__xDDE6__xD83C__xDDFA_ Digital Cultures and Design student. Hillsong Powerhouse Fam _xD83D__xDC83__xD83C__xDFFB_ Scleroderma</t>
  </si>
  <si>
    <t>Berkeley ischool MIMS’ 21 Love UX&amp;data. Embrace positivity&amp;possibility. Work for social good.</t>
  </si>
  <si>
    <t>#Economics #Politics and #Military #Geek</t>
  </si>
  <si>
    <t>Writer. Welsh Feminist. Cake Maker. Gin Lover. Twitter Ranter &amp; Proud European Citizen. Will write for cake...</t>
  </si>
  <si>
    <t>Digital media, political communication, data in society &amp; computational social science. Assistant Professor, University of Konstanz.</t>
  </si>
  <si>
    <t>Scientist at QCRI, Doha. AI for Social Good. Social media analysis. Computational Journalism and Comp. Social Science. NLP and ML.</t>
  </si>
  <si>
    <t>Hier twittern Jens Rehländer (^jr), Barbara Riegler (^br), Gesa Jones (^gj) und Tina Walsweer (^tw) über Veranstaltungen, Förderungen und andere Neuigkeiten.</t>
  </si>
  <si>
    <t>PhD Researcher, @SalfordUni_PCH - SoMe, Politics &amp; Representation. _xD83D__xDDF3_️
Spends more time posting GIFs than working. Also Comms Officer for @psa_ecn! Own views</t>
  </si>
  <si>
    <t>Research Associate, Computer Science Dept., Sheffield University. Big Data, Internet &amp; Society. https://t.co/P8LcsEk371 _xD83C__xDFF3_️‍_xD83C__xDF08_</t>
  </si>
  <si>
    <t>always drinking coffee while @ work: #nlproc with @GateAcUk at @sheffielduni, @ home: lots including #arduino, #3dprinting</t>
  </si>
  <si>
    <t>PhD student @Ruwomenpolitics researching online violence against women in politics &amp; impact on democracy</t>
  </si>
  <si>
    <t>The Radcliffe Institute for Advanced Study is dedicated to creating and sharing transformative ideas across the arts, humanities, sciences, and social sciences.</t>
  </si>
  <si>
    <t>Evolutionary Biologist &amp; Biomedical Scientist. Bioinformatics are my jam. Language Lover, Mom to William, :-) My opinions are my own. PhD #DrexelBME MS @UofAEEB</t>
  </si>
  <si>
    <t>Assistant Professor at University of Saskatchewan, working on data mining, machine learning and social computing.</t>
  </si>
  <si>
    <t>Twitter account of https://t.co/DNiHH3jMWK.
Tweet about update information about upcoming conferences, etc.
@TakaComa is the insider.</t>
  </si>
  <si>
    <t>Cat parent, PhD Candidate at Old Dominion University; web science/digital libraries/web archiving. Opinions are my own; retweets are not always endorsements.</t>
  </si>
  <si>
    <t>@AnnenbergPenn/@Wharton, studying pol comm, strat comm, &amp; computational social science. A proud #Trojan @USCAnnenberg. @Tsinghua_Uni alum.</t>
  </si>
  <si>
    <t>Assistant Professor at @IllinoisComm and Faculty Affiliate at @ClineCenter studying political communication &amp; media effects using computational methods #rstats</t>
  </si>
  <si>
    <t>Asst Prof of Writing at UIUC. I study audiences, digital media. New book about social media: https://t.co/rxXGoE773b.</t>
  </si>
  <si>
    <t>Computational social science researcher @eurecat_news | Adjunct professor @upfbarcelona | Board member @metadecidim _xD83D__xDE80_ #technopolitics #civictech #data #commons</t>
  </si>
  <si>
    <t>PhD candidate Communication Studies UFRJ/BR. STS, computational social science, automated propaganda, feminism. Tweets are my own. lorenaregattieri@gmail.com</t>
  </si>
  <si>
    <t>(Computational) Social Scientist | Data Science Manager at @Westat</t>
  </si>
  <si>
    <t>The Science, Technology, and Environmental Politics Section of the American Political Science Association (@APSAtweets)</t>
  </si>
  <si>
    <t>Cline Center Director, professor of political science and communication at Illinois, data scientist. RT=interesting item, not endorsement.</t>
  </si>
  <si>
    <t>Head, Schol Comm and Publishing, UIUC Library. UX + Digital Publishing, DH, ScholComm, _xD83C__xDF08_, _xD83D__xDD7A_, _xD83D__xDEEB_,_xD83C__xDFC3_‍♂️,_xD83D__xDCD6_. Personal tweets here.</t>
  </si>
  <si>
    <t>Post-doctoral researcher, Dept of Comm at University of Vienna; Computational social science and network analysis</t>
  </si>
  <si>
    <t>computational social science, social media, political communication</t>
  </si>
  <si>
    <t>Health communication. Opinions my own.</t>
  </si>
  <si>
    <t>Research Associate in large-scale data analytics, machine learning, linguistics, + cybersecurity @BristolCyberSec in @BristolUniEng | artist | writer</t>
  </si>
  <si>
    <t>Media psychology and entertainment scholar @CommDeptMSU. Tweets are my own.</t>
  </si>
  <si>
    <t>I am an Associate Professor studying controversial health, science, and political issues and how to correct misinformation on social media at U of Minnesota.</t>
  </si>
  <si>
    <t>CS PhD Student @infAtEd                       @EdinburghUni
Privacy, Social Media, CSS                                                    BS &amp; MS @Bogazici_CmpE</t>
  </si>
  <si>
    <t>Assistant professor for digitized public spheres at @ifkms. Translocal networks @SFB1265 @UrbanPublics. Public dynamics, complexity, computational methods.</t>
  </si>
  <si>
    <t>Social Science Methods, Political Communication, Journalism, fun stuff.</t>
  </si>
  <si>
    <t>Visiting postdoc at @qutdmrc (thanks to @snsf_ch)
Research focuses on political communication on social media platforms.</t>
  </si>
  <si>
    <t>Associate Prof of Communication @uwcomm. I study tech &amp; inequality in Armenia &amp; Azerbaijan. Tweeting research &amp; pop culture &amp; parenting.</t>
  </si>
  <si>
    <t>PhD _xD83C__xDDE8__xD83C__xDDE6_ Cascadian in Hawaiʻi _xD83C__xDF41_ Armed with will and determination. And grace, too. She/her.</t>
  </si>
  <si>
    <t>Fellow 2019-20 @CASBSStanford | Associate Professor @AnnenbergPenn | World Citizen | Research: https://t.co/fyPLL5neFd | Unpredictable stuff: stay tuned</t>
  </si>
  <si>
    <t>architect, scholar, radical cartographer and educator across geographic and disciplinary borders</t>
  </si>
  <si>
    <t>Researcher &amp; Lecturer. 
Governance of Communicative Space-Times. Expect Tech, Signs, Politics and Follies. Resistance against the Empire.</t>
  </si>
  <si>
    <t>ꘐ</t>
  </si>
  <si>
    <t>data science professor @HTW_Berlin &amp; @ECDigitalFuture | coordinator of task 2 of @GenderGapSTEM | #datascience #MachineLearning #womeninSTEM | views are my own</t>
  </si>
  <si>
    <t>#openaccess, #openscience, #publishing, #gender, #scholarlycommunication etc.</t>
  </si>
  <si>
    <t>Data and Machine Learning, but I tweet about plenty of other topics as well.</t>
  </si>
  <si>
    <t>Communication faculty member at #Purdue. Computational social scientist studying online public goods and collective intelligence. Husband &amp; Dad of 4.</t>
  </si>
  <si>
    <t>An online assortment of  interesting research (curated by @rahulanand ) #Economics #Management #Strategy #Sociology #Policy #IB #DecisionScience #OB #rcentral</t>
  </si>
  <si>
    <t>Assistant Professor in Technology Management, UC Santa Barbara.
PhD Sociology, Stanford University.</t>
  </si>
  <si>
    <t>The official Twitter Feed for all the latest #openaccess #peerreviewed research of @Frontiersin Artificial Intelligence and @Frontiersin Big Data. #AI #BigData</t>
  </si>
  <si>
    <t>Frontiers is an award-winning community-driven open access scientific publisher and research network. #openaccess</t>
  </si>
  <si>
    <t>Analytics @leedsbiz &amp; @CUBoulderAPRD
| Editor - The Agenda Setting Journal | Asst. Professor @CUBoulderCMCI | Husband | Dad</t>
  </si>
  <si>
    <t>Historian &amp; librarian, since 2016 #openaccess advisor @WZB_Berlin Social Science Center, tweets = personal views, #scholarlycommunication #openaccess</t>
  </si>
  <si>
    <t>Das Digital-Humanities-Kolloquium an der @bbaw_de, organisiert von @telotadh @textarchiv @dwds_de @clarin_d
https://t.co/yzLRciCrKY</t>
  </si>
  <si>
    <t>#H2020 #HorizonEU research officer @UniHalle | former researcher @leuphana &amp; science manager @wissen_lockt @btu_news | #PolComm @poli_com |#WVS @ValuesStudies</t>
  </si>
  <si>
    <t>PhD @insight_centre @ucddublin. Machine Learning, Natural Language Processing, Recommender Systems, Information Retrieval, Event Detection. https://t.co/h4IxIYLYdk</t>
  </si>
  <si>
    <t>I work at @umd_mith on @documentnow (among other things) and am a PhD candidate in the @iSchoolUMD where I'm researching appraisal in web archives. wd:Q39657052</t>
  </si>
  <si>
    <t>Researcher - Lead Scientist ConversationAI in industry.  PostDocs @BristolUni /LIP6 - PhD @LIP6_lab, @ERC_Research projects: Emotions/AI, Language &amp; Periodicity</t>
  </si>
  <si>
    <t>feature selection for data mining, social computing for behavioral modeling</t>
  </si>
  <si>
    <t>We use social media to help our students learn the latest in journalism and strategic communication and gain inspiration from our outstanding alumni.</t>
  </si>
  <si>
    <t>Official account of the University of Illinois Department of Communication. Nationally ranked in the top 5 programs in the field of communication.</t>
  </si>
  <si>
    <t>Official account of the @APSAtweets &amp; @icahdq #PolComm Divisions | tweets by @bjoern_buss | #apsa2019 #ica19 #ica_pol | https://t.co/JzjttD8IqV</t>
  </si>
  <si>
    <t>Official account of the @icahdq #ComputationalMethods Interest Group</t>
  </si>
  <si>
    <t>ダイエット始めました</t>
  </si>
  <si>
    <t>USC Annenberg Press is committed to excellence in communication scholarship, journalism, media research, and application.</t>
  </si>
  <si>
    <t>communication researcher | hanover university of music, drama &amp; media</t>
  </si>
  <si>
    <t>Assistant Professor @ University of Michigan, School of Information</t>
  </si>
  <si>
    <t>PhD student @dse_msu. Intern @HRLLaboratories. #SocialNetworkAnalysis with negative links,  #DeepLearning on graphs, and #DataScience for social good. ♻️</t>
  </si>
  <si>
    <t>Managing Director @JSKstanford • student @stanford_mla | alum of @knightfdn @washingtonpost @miamiherald @TeamMije @UofAlabama @DJNF | #diversitymatters _xD83C__xDFF3_️‍_xD83C__xDF08_</t>
  </si>
  <si>
    <t>@GonzagaU, @HUEagles, @PLUNews, @SMUNews, @SeattleU, @SeattlePacific, @univpugetsound, @WallaUniversity, @whitmancollege &amp; @whitworth; pro-student since 1953</t>
  </si>
  <si>
    <t>Studying technology and social behavior @NorthwesternU, currently examining algorithmic news curation. @WheatonCollege &amp; @universityofky alum. The Machine Stops</t>
  </si>
  <si>
    <t>The world of news and magazines, in your hand. Stories selected by our U.S. editors.</t>
  </si>
  <si>
    <t>Monitoring the press, tracking the evolving media business &amp; encouraging excellence in journalism since 1961.</t>
  </si>
  <si>
    <t>Northwestern University Professor of Computational journalism. My book: Automating the News: How Algorithms are Rewriting the Media: https://t.co/8HFwZoJiZF</t>
  </si>
  <si>
    <t>Optimistic curmudgeon;The grey is earned. Enterprise storage realist. 24 year OEM field SE. Whiteboard black belt.Native Chicagoan married to ardent Pats fan.</t>
  </si>
  <si>
    <t>Healing for the abused. https://t.co/y7RY5aXfx2 - national board member/Seattle coordinator emeritus. https://t.co/JmrBVnKZ2L A good priest’s name is ”writ in water”.</t>
  </si>
  <si>
    <t>Disaster response/relief volunteer with all-online NGO.  We work worldwide. For Frodo.  Fear nothing.</t>
  </si>
  <si>
    <t>Always re-inventing me, photography/photoshop, 4th Gen Anglo NewMexican, evergreen2 at DKos, still trying 2understand #YarnellHill #Wildfire, love #nmwx</t>
  </si>
  <si>
    <t>Digital analyst, UX researcher, front-end developer, social media listener, and all-round smartypants.</t>
  </si>
  <si>
    <t>IRI Hannover | RAILS | lexICT #TeamDatenschutz #StartUp | #Games | #Law Doktorand im Datenschutz-/Polizei-/IT-Recht</t>
  </si>
  <si>
    <t>PhD Student in the Technology and Social Behavior program at Northwestern University. My research is at the intersection of ML and HCI</t>
  </si>
  <si>
    <t>Awesome Research Group run by @peterdodds and @chrisdanforth: The Computational Story Lab.</t>
  </si>
  <si>
    <t>Randomly walking on @twitter. No, really!</t>
  </si>
  <si>
    <t>Recommendation systems @twitter</t>
  </si>
  <si>
    <t>Assistant Professor, @Stanford MS&amp;E. Social networks and social data. Occasionally disappear into the mountains.</t>
  </si>
  <si>
    <t>Economist researching online marketplaces.</t>
  </si>
  <si>
    <t>Faculty @UCYOfficial &amp; Digital Fellow @MITSloan. PhD from @MIT_CEE. #bigdata #socialnetworks #contagion</t>
  </si>
  <si>
    <t>Assistant Professor of Information Systems at BU: social networks, network science, collective intelligence</t>
  </si>
  <si>
    <t>On a non-backtracking walk through
Math, computation, networks, neurosci, biology
      // 
snow, skiing, bikes, climbing</t>
  </si>
  <si>
    <t>Prof of Management Science &amp; Brain &amp; Cognitive Sciences @MIT. Studies cooperation; intuition vs deliberation; misinformation; social media; signaling; religion.</t>
  </si>
  <si>
    <t>hoops, oolong, and frozen pizza. metrics and experimentation: @twitter</t>
  </si>
  <si>
    <t>Sociologist. Winner of a 2019 @ICWSM best reviewer award. he/him.</t>
  </si>
  <si>
    <t>Illustrator. Intersectional feminist. Excellent at talking until I'm sweating.
jam.wahlgren@gmail.com for work inquiries.</t>
  </si>
  <si>
    <t>Data Science · Wearable sensors · Digital Epidemiology · Network Science. https://t.co/xoSUF37mVu co-founder. Scientific Director @ISI_Fondazione.</t>
  </si>
  <si>
    <t>PhD student at GaTech. I research in computational social science and the social aspects of language.</t>
  </si>
  <si>
    <t>Professor at Stanford and Director of @CompPolicyLab, where we use data + tech to drive reform in criminal justice, education, voting rights, and beyond.</t>
  </si>
  <si>
    <t>Behavioral economist. Game theorist. AI Researcher at Facebook. MythBusters axiom: “The only difference between screwing around and science is writing it down.”</t>
  </si>
  <si>
    <t>Learn complexity science with our acclaimed online courses and other educational tools, produced by @sfiscience!
#complexsystems</t>
  </si>
  <si>
    <t>entrepreneur | investor | @MIT Professor</t>
  </si>
  <si>
    <t>Director, Center for Humans &amp; Machines @Max_Planck_CHM @mpib_berlin | Associate Professor @MIT @medialab |</t>
  </si>
  <si>
    <t>Networks. Infectious disease. Ants. Mathematics. Emergence. Brains. Behaviour. Currently researching cow trade at the @roslininstitute.</t>
  </si>
  <si>
    <t>PhD student @ MIT Media Lab, @socialmachines. Interested in causal inference &amp; social network analysis.</t>
  </si>
  <si>
    <t>Bridging Communities Together with Actionable Graph Insight.</t>
  </si>
  <si>
    <t>Scientist. Author. Physician. Sociologist. Yale professor working at boundary of natural &amp; social sciences. Can slip to a side. Luckily wed @ErikaChristakis</t>
  </si>
  <si>
    <t>Nothingness</t>
  </si>
  <si>
    <t>Data Science and Engineering Manager</t>
  </si>
  <si>
    <t>Networks ∩ Communication. PhD student @NUnetsi with @CoMMLabNU. Previously @compstorylab and @USC_ISI. Aspiring one-man band. He/him/they/them.</t>
  </si>
  <si>
    <t>PhD students</t>
  </si>
  <si>
    <t>Decision Science Products at Lyft. Keywords: Experiments, Causal Inference, Statistics, Machine Learning, Economics.</t>
  </si>
  <si>
    <t>Renaissance Adolescent. Data and stuff. ex- @wpp fellow</t>
  </si>
  <si>
    <t>Senior Lecturer @ QUT. I study online networks, the web, digital media, and some other stuff.</t>
  </si>
  <si>
    <t>Professor: Public Affairs &amp; Sociology @UWMadison;   Director, @uwcdha and @WisconsinRDC; Author: @thegenomefactor; From @CityofAthensPR; Education: @UTKnoxville</t>
  </si>
  <si>
    <t>Data Scientist at LINE Corp Data Labs</t>
  </si>
  <si>
    <t>PhD candidate @AnnenbergPenn @Penn | computational social science, networks, and information</t>
  </si>
  <si>
    <t>Basque Government postdoctoral researcher.</t>
  </si>
  <si>
    <t>PhD in #ArtificialIntelligence, #ComplexNetwork, #ComputationalSocialScience &amp; #MultiagentSystems</t>
  </si>
  <si>
    <t>Assistant Professor, Computer Science, @BingCompSci. Co-author of 1st and 2nd peer-reviewed papers on rare Pepes. Meme scholar. @iDRAMALab #cuckademic</t>
  </si>
  <si>
    <t>Official account for ACM SIGCHI Conference: CHI (said 'kai'). #CHI2019 @chi2019 is in Glasgow, UK. Content managed by Social Media team. MW,RW (@rinarene),CZ,DW</t>
  </si>
  <si>
    <t>PhD student/Meme Scholar @CyUniTech. 
Dramanaut @iDRAMALab and Research Fellow @ncri_io
Studying (weaponized) memes and information warfare.</t>
  </si>
  <si>
    <t>The International Data-driven Research for Advanced Modeling and Analysis Lab. We know #drama</t>
  </si>
  <si>
    <t>Research Director for Social Computing @QatarComputing. Dad of https://t.co/VyCbCoOfHv. #DigitalDemography, #D4D, #Migration, #Gender. He/his.</t>
  </si>
  <si>
    <t>PhD student in computer science at Georgia Tech. Studying social change online with computational linguistics. Likes dropping pronouns and baking cookies.</t>
  </si>
  <si>
    <t>Prof of Computational Social Science @TU_Muenchen / Bavarian School of Public Policy. Adjunct Prof @CarnegieMellon. Social Network Analysis, Social Media, #CSS.</t>
  </si>
  <si>
    <t>Associate Professor at UFPel and UFRGS. @Labmidiars coordinator. Research interestes: social networks, social media, discourse raquel@raquelrecuero.com</t>
  </si>
  <si>
    <t>企業研究者/researcher/東大社会人博士修了/PhD/NLP/Data Mining (Location, Twitter)/Machine Learning/AI/Healthcare/Ubicomp/CHI/KDD/吹奏楽/Clarinet/Sax Tweets are my own.</t>
  </si>
  <si>
    <t>Unweaving the Web of Lies and manipulation surrounding Brexit, Trump and Cambridge Analytica.</t>
  </si>
  <si>
    <t>army brat &amp; ardent pacifist 
_xD83D__xDC98_ getting  arrested trying to bring an end to nuclear weapons depleted uranium munitions and wars in general
pro social justice
♿</t>
  </si>
  <si>
    <t>The Watson Institute for International &amp; Public Affairs @BrownUniversity seeks to promote a more peaceful world through research, teaching &amp; public engagement.</t>
  </si>
  <si>
    <t>Boston and New England's leading source for breaking news and analysis, with coverage from across the world. Visit us at https://t.co/8A4y3Fn1co.</t>
  </si>
  <si>
    <t>Associate Professor Department of Communication @uniurbit. Interests: social systems, internet studies. Publications: https://t.co/QqezwKvAG9</t>
  </si>
  <si>
    <t>@CyberCSIS is a product of the Technology Policy Program at CSIS. Subscribe to cybersecurity and tech to receive our content: https://www.csis.org/subscribe</t>
  </si>
  <si>
    <t>assistant professor, computer science @MarquetteCS; previously @CornellInfoSci ; computational social science; privacy; ethics; ict4d; RTs != endorsements.</t>
  </si>
  <si>
    <t>Faculty in @CUinfoscience by way of @gtcomputing &amp; @vanderbiltlaw. Studying social computing, law, ethics, fandom. Max level geek. Views/opinions my own!</t>
  </si>
  <si>
    <t>Official Twitter account of ACM/IEEE IPSN 2020 conference. Account managed by Przemysław Pawełczak (@przemyslawp). Hashtag: #IPSN2020</t>
  </si>
  <si>
    <t>ACM is the world’s largest educational and scientific computing society with nearly 100,000 members. Be Creative. Stay Connected. Keep Inventing.</t>
  </si>
  <si>
    <t>Advancing technological innovation and excellence for the benefit of humanity. View the IEEE social media terms and conditions: https://t.co/xzhVUOgVE8</t>
  </si>
  <si>
    <t>Soon-to-be Asst Prof @ucsd_cse. Intersection of mobile computing, architecture, systems, and wireless. Ex-rower, bike lover, ½-runner, wannabe-chef (they/them)</t>
  </si>
  <si>
    <t>Assistant Prof @ UNO IS&amp;T. Citizen/community science. General co-chair, ACM CSCW 2020. Nebraska Master Naturalist. Gets excited about birds and science! She/her</t>
  </si>
  <si>
    <t>Evans chair, associate professor @umsi + @EECSatMI. Formerly @GeorgiaTech. I'm a social computing &amp; sociotechnical researcher. (photo: https://t.co/e8ddgDHvle)</t>
  </si>
  <si>
    <t>I do research on online collaboration and social media. My blog is: https://t.co/qHyQX5mIfV
(Personal account. Views are not those of my employer.)</t>
  </si>
  <si>
    <t>Ph.D. student @cmuhcii working on #a11y tech for people with vision impairments. Dreaming of being a dog owner one day. he/him</t>
  </si>
  <si>
    <t>professor, Uni Zurich @UZH_ch after 13 yrs at Northwestern U; study Internet uses, skills; likes:_xD83C__xDFA8_,_xD83D__xDCF7_,_xD83D__xDC22_ my papers: https://t.co/2XVLYWMMcL</t>
  </si>
  <si>
    <t>i'm like R2 but more belligerent</t>
  </si>
  <si>
    <t>Asst. Prof. and sciencer of the datas @boisestatecs @PIReTship @LensKitRS, making algorithms better for people &amp; throwing rocks at Overton’s window. he/him.</t>
  </si>
  <si>
    <t>Researcher in HCI/CSCW. Also enjoy outdoor adventures &amp; photography. Personal account. Contains political content. I speak for myself, not my employer.</t>
  </si>
  <si>
    <t>Professor, Department of Epidemiology and Biostatistics, UCSF</t>
  </si>
  <si>
    <t>PhD Student at @iSchool @UIUC. Information extraction using machine learning. All tweets under CC - By NC SA. I created ReadLater https://t.co/rDKLiPfswZ</t>
  </si>
  <si>
    <t>Owner of https://t.co/MbBG5UkpAL | ORCID: 0000-0001-7118-9099 | OSINT / Data Engineer | Researches online toxicity and disinformation | #datascience #bigdata</t>
  </si>
  <si>
    <t>Assoc Prof @ University of Michigan School of Information. I study online behavior. Currently, justice, harassment, families, impulse buying, gender. she/her</t>
  </si>
  <si>
    <t>Marxist pig. Tucker Carlson is a white supremacist and YouTube profits from hate speech. IG: gaywonk</t>
  </si>
  <si>
    <t>UX Designer | Views are my own</t>
  </si>
  <si>
    <t>AI, storytelling, games, explainability, ethics. Associate Professor @GeorgiaTech. Time travel expert. Geek. Dad.</t>
  </si>
  <si>
    <t>prof &amp; phd director at @cmuhcii, @ltiatcmu, @scsatcmu.  researcher. #a11y, pro-HCI troll, AI, runner, dad, Pittsburgh❄️… 10x tweeter.</t>
  </si>
  <si>
    <t>vice provost of grad education @ucirvine | professor | uxer | advocate | board member | mom | wife | daughter | sister | traveler | cake baker</t>
  </si>
  <si>
    <t>Technologist - Investor - Motorcyclist - Armchair comedian - Soothsayer - Instigator - Armpit scratcher - Professional bum.</t>
  </si>
  <si>
    <t>human living 1 degree north 103 degrees east; FOSS; HHH; ieee; 9V1HP; Red Hatter.</t>
  </si>
  <si>
    <t>Anthropologist making the shift from analog to digital, remote to urban and sustainable pasts to sustainable futures</t>
  </si>
  <si>
    <t>Russian-Jewish-American. Pro: freedom, reason, nuance, civility [exceptions may apply], otters. @Reason @ArcDigi @Newsday @BulwarkOnline etc. CathyYoung63@gmail</t>
  </si>
  <si>
    <t>Lecturer at Acadia University. Judicial politics, authoritarianism, Islamic law. Specializing in Sudan/Egypt. Occasionally free speech on campus issues as well.</t>
  </si>
  <si>
    <t>=IT Security=#cybersecurity skeptic= stay up-to-date with the latest technology news= The energy of the mind is the essence of life</t>
  </si>
  <si>
    <t>Trust And Truth Online Conference #TTOCon</t>
  </si>
  <si>
    <t>Digital Culture/Discourse/Religion, Posthumanism @ Tel Aviv University. Soul Seeker, Sci Fi &amp; Fantasy lover, mothering a cute dog. Tweets in English &amp; Hebrew.</t>
  </si>
  <si>
    <t>Philosopher and historian of biology at Tel Aviv University. Before that: CS, SE, programming languages.</t>
  </si>
  <si>
    <t>Philosophical logician at the University of Melbourne</t>
  </si>
  <si>
    <t>I will be doing Machine Learning my whole life and then die of poverty</t>
  </si>
  <si>
    <t>¯\_(ツ)_/¯</t>
  </si>
  <si>
    <t>Politics Prof, NYU; Director @NYUJordanCenter for Adv Study of #Russia; Co-Director @SMaPP_NYU lab (https://t.co/1EoDbLbUGr); @monkeycageblog editor, week-end triathlete.</t>
  </si>
  <si>
    <t>Researcher + Phd candidate at @NYUniversity | Topics: economic sentiment, inequality, digital politics | Ex-@PIIE analyst, @MIT, @Schwarzenegger office.</t>
  </si>
  <si>
    <t>Peer-reviewed journal of the American Political Science Association (@APSAtweets), cultivating a political science public sphere. RTs not endorsements.</t>
  </si>
  <si>
    <t>Asst. prof @NJITYingWu, Previously @smapp_nyu, @hcil_umd. Studying crises, politics, and info across social media</t>
  </si>
  <si>
    <t>Linguistics and language, data science and artificial intelligence, UX and design, travel, San Francisco. Want to talk about emoticons, emoji or AI?</t>
  </si>
  <si>
    <t>PhD in CS. @knoesis &amp; @wrightstate alumnus. Works on Emoji Understanding, NLP, Applied ML &amp; DL. Creator of #EmojiNet https://t.co/Kh2YLVOy9q Go @bengals!</t>
  </si>
  <si>
    <t>WIRED is where tomorrow is realized.</t>
  </si>
  <si>
    <t>複雑系→SI系→Web系。データ解析やって、論文書いてます。博士（情報科学）。複雑系・計算社会科学・進化心理学・社会心理学・政治コミュニケーションなど。</t>
  </si>
  <si>
    <t>計算社会科学の研究してます．セクシーじゃないのでデータサイエンティストではありません．国際土下座人．ツイートすることは概ね嘘．信じたら負けだからね！ 
https://t.co/qIGD90pTTz #質問箱
「強いAI・弱いAI」 https://t.co/mPeQmTNGa3</t>
  </si>
  <si>
    <t>Ubuntu Linux Mint Fedora</t>
  </si>
  <si>
    <t>San Francisco</t>
  </si>
  <si>
    <t>London, England</t>
  </si>
  <si>
    <t>Dhaka, Bangladesh</t>
  </si>
  <si>
    <t>Munich, Germany</t>
  </si>
  <si>
    <t>Loughborough, UK &amp; Bologna, IT</t>
  </si>
  <si>
    <t>New York City, NY</t>
  </si>
  <si>
    <t>University of Chicago</t>
  </si>
  <si>
    <t>Chicago, Illinois</t>
  </si>
  <si>
    <t>Oxford, England</t>
  </si>
  <si>
    <t>Amsterdam, The Netherlands</t>
  </si>
  <si>
    <t>Cambridge, MA</t>
  </si>
  <si>
    <t>Jersey City, NJ</t>
  </si>
  <si>
    <t>Dayton, Ohio, USA</t>
  </si>
  <si>
    <t>Montreal, Quebec</t>
  </si>
  <si>
    <t xml:space="preserve">Beyond the Wall </t>
  </si>
  <si>
    <t>London, UK</t>
  </si>
  <si>
    <t>Atlanta, GA</t>
  </si>
  <si>
    <t>Ithaca NY, NYC, Boston</t>
  </si>
  <si>
    <t>Boulder, CO</t>
  </si>
  <si>
    <t>doenst matter, cuz Im online;)</t>
  </si>
  <si>
    <t>Aachen &amp; Cologne, Germany</t>
  </si>
  <si>
    <t>Bergen, Norway</t>
  </si>
  <si>
    <t>Seattle, WA</t>
  </si>
  <si>
    <t>Chicago, IL</t>
  </si>
  <si>
    <t>Maldives</t>
  </si>
  <si>
    <t>Menlo Park, California</t>
  </si>
  <si>
    <t>Washington DC</t>
  </si>
  <si>
    <t>Berlin, Germany</t>
  </si>
  <si>
    <t>Doha, Qatar</t>
  </si>
  <si>
    <t>Cologne, Germany</t>
  </si>
  <si>
    <t>Saarbrücken, Germany</t>
  </si>
  <si>
    <t>CA, USA</t>
  </si>
  <si>
    <t>Singapore</t>
  </si>
  <si>
    <t>Madrid, Spain</t>
  </si>
  <si>
    <t>Minneapolis, MN</t>
  </si>
  <si>
    <t>Ithaca, NY</t>
  </si>
  <si>
    <t>WI→DC→MN</t>
  </si>
  <si>
    <t>Milwaukee, WI</t>
  </si>
  <si>
    <t>Texas, USA</t>
  </si>
  <si>
    <t>Mexico when possible</t>
  </si>
  <si>
    <t>Cyprus</t>
  </si>
  <si>
    <t>Rostock, Germany</t>
  </si>
  <si>
    <t>United Kingdom</t>
  </si>
  <si>
    <t>Rio de Janeiro, Brasil</t>
  </si>
  <si>
    <t>Paris</t>
  </si>
  <si>
    <t>CCHS-CSIC Madrid, Spain</t>
  </si>
  <si>
    <t>Europe</t>
  </si>
  <si>
    <t>bonn</t>
  </si>
  <si>
    <t>Oxford</t>
  </si>
  <si>
    <t>San Francisco, CA</t>
  </si>
  <si>
    <t>Boston, MA</t>
  </si>
  <si>
    <t>Norfolk, VA</t>
  </si>
  <si>
    <t>Brunei</t>
  </si>
  <si>
    <t>Pisa, Toscana</t>
  </si>
  <si>
    <t>Cardiff, Wales</t>
  </si>
  <si>
    <t>Riyadh</t>
  </si>
  <si>
    <t>Marina del Rey, CA</t>
  </si>
  <si>
    <t>Stanford, CA</t>
  </si>
  <si>
    <t>Turin, Italy</t>
  </si>
  <si>
    <t>Boston, Massachusetts, USA</t>
  </si>
  <si>
    <t>London</t>
  </si>
  <si>
    <t>Achenkirch, Austria</t>
  </si>
  <si>
    <t>Portland, OR (he/him)</t>
  </si>
  <si>
    <t>Nederland</t>
  </si>
  <si>
    <t>Los Angeles, CA</t>
  </si>
  <si>
    <t>Los Angeles</t>
  </si>
  <si>
    <t>Blue dot in red Alabama</t>
  </si>
  <si>
    <t>Coming to a theater near you.</t>
  </si>
  <si>
    <t>Massachusetts, USA</t>
  </si>
  <si>
    <t xml:space="preserve">_xD83D__xDD75_️_xD83D__xDD2D_ watching you _xD83D__xDECC__xD83D__xDEAA_ </t>
  </si>
  <si>
    <t>Wisconsin</t>
  </si>
  <si>
    <t xml:space="preserve">Supporting Devin Nunes’ Cow </t>
  </si>
  <si>
    <t>Twin Cities, MN</t>
  </si>
  <si>
    <t>The Bay Area, California</t>
  </si>
  <si>
    <t>No bots/sales/follow-hoarders</t>
  </si>
  <si>
    <t>In The Coven</t>
  </si>
  <si>
    <t>ᔕᗩᑎ ᗪiego, ᑕᗩ</t>
  </si>
  <si>
    <t>Dallas, TX</t>
  </si>
  <si>
    <t>N. California</t>
  </si>
  <si>
    <t>California, USA _xD83D__xDC63__xD83D__xDE0E_</t>
  </si>
  <si>
    <t>Great White North</t>
  </si>
  <si>
    <t>At your mom's house</t>
  </si>
  <si>
    <t>Prunedale, CA</t>
  </si>
  <si>
    <t>Earth</t>
  </si>
  <si>
    <t>Detroit, USA</t>
  </si>
  <si>
    <t>Phoenix, AZ</t>
  </si>
  <si>
    <t>Gwechloicos</t>
  </si>
  <si>
    <t xml:space="preserve">Gwenchloico </t>
  </si>
  <si>
    <t>Nevada</t>
  </si>
  <si>
    <t>Belgium</t>
  </si>
  <si>
    <t>Baltimore, MD</t>
  </si>
  <si>
    <t>Moonee Valley</t>
  </si>
  <si>
    <t>Bloomington, Indiana</t>
  </si>
  <si>
    <t>Bloomington, IN, USA</t>
  </si>
  <si>
    <t>Bloomington, IN</t>
  </si>
  <si>
    <t>Tucson</t>
  </si>
  <si>
    <t>Tufts U. (views here are mine)</t>
  </si>
  <si>
    <t>Florida, USA</t>
  </si>
  <si>
    <t>Maryland, USA</t>
  </si>
  <si>
    <t>Glasgow, United Kingdom</t>
  </si>
  <si>
    <t>Irvine, CA</t>
  </si>
  <si>
    <t>Sydney, New South Wales</t>
  </si>
  <si>
    <t>Minnesota, USA</t>
  </si>
  <si>
    <t>A tree near you.</t>
  </si>
  <si>
    <t>Constance, Germany</t>
  </si>
  <si>
    <t>Ankh-Morpork</t>
  </si>
  <si>
    <t>Doha</t>
  </si>
  <si>
    <t>Hannover, Deutschland</t>
  </si>
  <si>
    <t>Manchester</t>
  </si>
  <si>
    <t>Sheffield, UK</t>
  </si>
  <si>
    <t>New York, NY</t>
  </si>
  <si>
    <t>Washington, DC metropolitan area</t>
  </si>
  <si>
    <t>Santa Fe, NM</t>
  </si>
  <si>
    <t>Philadelphia, PA</t>
  </si>
  <si>
    <t>Urbana, IL</t>
  </si>
  <si>
    <t>Cornfields</t>
  </si>
  <si>
    <t>Barcelona</t>
  </si>
  <si>
    <t>Rio de Janeiro, Brazil</t>
  </si>
  <si>
    <t>Ourense, ES ✈️ Washington, DC</t>
  </si>
  <si>
    <t>Wien, Austria</t>
  </si>
  <si>
    <t>Bristol, England</t>
  </si>
  <si>
    <t>East Lansing, MI</t>
  </si>
  <si>
    <t>Edinburgh, Scotland</t>
  </si>
  <si>
    <t>Münster, Deutschland</t>
  </si>
  <si>
    <t>Austria</t>
  </si>
  <si>
    <t>DMRC, QUT, Brisbane</t>
  </si>
  <si>
    <t>Sheffield Hallam University,UK</t>
  </si>
  <si>
    <t>Berlin, Deutschland</t>
  </si>
  <si>
    <t>Berlin &amp; Hannover</t>
  </si>
  <si>
    <t>Evanston, IL</t>
  </si>
  <si>
    <t>Lausanne, Switzerland</t>
  </si>
  <si>
    <t>world | europe | germany</t>
  </si>
  <si>
    <t>Ireland</t>
  </si>
  <si>
    <t>Silver Spring, MD</t>
  </si>
  <si>
    <t>ASU, Phoenix, AZ</t>
  </si>
  <si>
    <t>Madison, WI</t>
  </si>
  <si>
    <t>Champaign-Urbana, IL</t>
  </si>
  <si>
    <t>World</t>
  </si>
  <si>
    <t>すてきになれば大好きな人が喜んでくれるんだよ</t>
  </si>
  <si>
    <t>Hamburg, Deutschland</t>
  </si>
  <si>
    <t>Ann Arbor, MI</t>
  </si>
  <si>
    <t>Michigan, USA</t>
  </si>
  <si>
    <t>Rogers Park, Chicago</t>
  </si>
  <si>
    <t>Cupertino, CA</t>
  </si>
  <si>
    <t>Washington, DC</t>
  </si>
  <si>
    <t>The Kuiper Belt</t>
  </si>
  <si>
    <t>Seattle</t>
  </si>
  <si>
    <t>Albuquerque NM</t>
  </si>
  <si>
    <t>Treaty 7, Canada</t>
  </si>
  <si>
    <t>University of Vermont</t>
  </si>
  <si>
    <t>Mountain View, CA</t>
  </si>
  <si>
    <t>New York City</t>
  </si>
  <si>
    <t>Seattle, WA (Bellingham in 2020)</t>
  </si>
  <si>
    <t>Brooklyn, NY</t>
  </si>
  <si>
    <t>_xD83C__xDDEE__xD83C__xDDF9_</t>
  </si>
  <si>
    <t>New York, USA</t>
  </si>
  <si>
    <t>Cambridge &amp; Brooklyn</t>
  </si>
  <si>
    <t>Melbourne, Australia</t>
  </si>
  <si>
    <t>Vermont, USA</t>
  </si>
  <si>
    <t>Brisbane</t>
  </si>
  <si>
    <t>Tokyo</t>
  </si>
  <si>
    <t>Bilbao/Oxford/Boston</t>
  </si>
  <si>
    <t>Saudi Arabia</t>
  </si>
  <si>
    <t>Upstate NY</t>
  </si>
  <si>
    <t>Glasgow, Scotland</t>
  </si>
  <si>
    <t>World Wide</t>
  </si>
  <si>
    <t>North Potomac, MD</t>
  </si>
  <si>
    <t>Pelotas, Brazil</t>
  </si>
  <si>
    <t>brussels, belgium</t>
  </si>
  <si>
    <t>111 Thayer Street Providence</t>
  </si>
  <si>
    <t>Urbino, Italy</t>
  </si>
  <si>
    <t>Washington, D.C.</t>
  </si>
  <si>
    <t>Global</t>
  </si>
  <si>
    <t>Oakland, CA</t>
  </si>
  <si>
    <t>Occupied Omaha land, Omaha, NE</t>
  </si>
  <si>
    <t>Pittsburgh, PA</t>
  </si>
  <si>
    <t>Zurich, Switzerland &amp; Evanston, IL &amp; elsewhere</t>
  </si>
  <si>
    <t>honolulu, hawaii</t>
  </si>
  <si>
    <t>Structural Hole of Pancakes</t>
  </si>
  <si>
    <t>Bieberville, NM.</t>
  </si>
  <si>
    <t>Urbana, Illinois, USA</t>
  </si>
  <si>
    <t>Washington D.C.</t>
  </si>
  <si>
    <t>Ann Arbor</t>
  </si>
  <si>
    <t>Atlanta, Georgia, USA</t>
  </si>
  <si>
    <t>Alphaque. Anytime. Anywhere.</t>
  </si>
  <si>
    <t>West Coast Way, Singapore</t>
  </si>
  <si>
    <t>Melbourne</t>
  </si>
  <si>
    <t>New Jersey</t>
  </si>
  <si>
    <t>Wolfville, Nova Scotia</t>
  </si>
  <si>
    <t>Poland</t>
  </si>
  <si>
    <t>Tel Aviv, Israel</t>
  </si>
  <si>
    <t>Menlo Park, CA</t>
  </si>
  <si>
    <t>Melbourne, Victoria</t>
  </si>
  <si>
    <t>New York, NY, USA</t>
  </si>
  <si>
    <t>NJ/NYC/DC</t>
  </si>
  <si>
    <t>San Francisco/New York</t>
  </si>
  <si>
    <t>東京都</t>
  </si>
  <si>
    <t>日本 神奈</t>
  </si>
  <si>
    <t>https://t.co/VyVNnqG3vu</t>
  </si>
  <si>
    <t>http://www.ecs.soton.ac.uk/~wh</t>
  </si>
  <si>
    <t>https://t.co/bsYvBJBXXF</t>
  </si>
  <si>
    <t>https://t.co/eQAuDxDBMH</t>
  </si>
  <si>
    <t>https://t.co/GFu4Ir5qMI</t>
  </si>
  <si>
    <t>http://t.co/FsI1C76keg</t>
  </si>
  <si>
    <t>http://t.co/MIqRKLBWUS</t>
  </si>
  <si>
    <t>https://t.co/BcSM95c8Y9</t>
  </si>
  <si>
    <t>https://t.co/BuLGbspdsE</t>
  </si>
  <si>
    <t>https://www.oii.ox.ac.uk/people/krafft/</t>
  </si>
  <si>
    <t>https://t.co/LLQucgHyaT</t>
  </si>
  <si>
    <t>https://t.co/rdljF2o3ck</t>
  </si>
  <si>
    <t>https://t.co/HWvbHhxFkM</t>
  </si>
  <si>
    <t>http://t.co/1m2ix6t5Jo</t>
  </si>
  <si>
    <t>http://knoesis.org/amit</t>
  </si>
  <si>
    <t>https://t.co/Qe83KUP4YH</t>
  </si>
  <si>
    <t>http://www.theloopcast.com/</t>
  </si>
  <si>
    <t>https://t.co/82PhIbj1Tm</t>
  </si>
  <si>
    <t>https://t.co/9SlG02udmU</t>
  </si>
  <si>
    <t>http://www.zubiaga.org</t>
  </si>
  <si>
    <t>https://t.co/ZBaxJVtSzK</t>
  </si>
  <si>
    <t>https://t.co/eaQEkolG8X</t>
  </si>
  <si>
    <t>https://t.co/VseGi17FDB</t>
  </si>
  <si>
    <t>http://www.dilrukshigamage.com</t>
  </si>
  <si>
    <t>https://t.co/oKVptIxsJu</t>
  </si>
  <si>
    <t>https://t.co/0ES7OhRtE0</t>
  </si>
  <si>
    <t>http://t.co/L3ALPihdsQ</t>
  </si>
  <si>
    <t>https://t.co/qUVQ4tKCNb</t>
  </si>
  <si>
    <t>http://t.co/7bZ2KCQJ2k</t>
  </si>
  <si>
    <t>https://t.co/mNOa3WEIzb</t>
  </si>
  <si>
    <t>https://t.co/OSXssSKTMS</t>
  </si>
  <si>
    <t>https://users.ics.aalto.fi/kiran/</t>
  </si>
  <si>
    <t>http://t.co/GOP9En3DTL</t>
  </si>
  <si>
    <t>https://t.co/6FKQuBvwDL</t>
  </si>
  <si>
    <t>https://t.co/hFoVXeq00U</t>
  </si>
  <si>
    <t>http://t.co/B7RakPzRCs</t>
  </si>
  <si>
    <t>http://t.co/mexuG89HhA</t>
  </si>
  <si>
    <t>https://t.co/DLDLCzkWS6</t>
  </si>
  <si>
    <t>https://t.co/sFad4v1aCd</t>
  </si>
  <si>
    <t>https://t.co/G15zwIgWsJ</t>
  </si>
  <si>
    <t>https://t.co/fV1Vh6hsLC</t>
  </si>
  <si>
    <t>https://t.co/ShBBvqjUts</t>
  </si>
  <si>
    <t>http://sec.cs.ucl.ac.uk/</t>
  </si>
  <si>
    <t>http://encase.socialcomputing.eu</t>
  </si>
  <si>
    <t>https://t.co/psDluYmowa</t>
  </si>
  <si>
    <t>https://t.co/s2s67HHmBO</t>
  </si>
  <si>
    <t>https://t.co/nJwdQtetMH</t>
  </si>
  <si>
    <t>https://t.co/rJHy6SIGyF</t>
  </si>
  <si>
    <t>http://t.co/3ejHijynk4</t>
  </si>
  <si>
    <t>http://t.co/KiQUmXhE</t>
  </si>
  <si>
    <t>https://t.co/e0GE0sllE9</t>
  </si>
  <si>
    <t>http://www.privacylab.at/</t>
  </si>
  <si>
    <t>https://t.co/kNb39CrXoF</t>
  </si>
  <si>
    <t>https://t.co/wkHfeNaKa5</t>
  </si>
  <si>
    <t>http://www.oii.ox.ac.uk/people/yasseri/</t>
  </si>
  <si>
    <t>https://t.co/cUhPRdE9wY</t>
  </si>
  <si>
    <t>https://t.co/0zB66HDmqj</t>
  </si>
  <si>
    <t>https://t.co/Rf2nsiXWa5</t>
  </si>
  <si>
    <t>https://t.co/xuQUzsxRCF</t>
  </si>
  <si>
    <t>https://t.co/UM6T1MHTjG</t>
  </si>
  <si>
    <t>http://t.co/n87m0lRDpD</t>
  </si>
  <si>
    <t>https://t.co/HkgceId6xT</t>
  </si>
  <si>
    <t>https://t.co/VMwNYDoRWy</t>
  </si>
  <si>
    <t>https://t.co/dvw4LdqRgW</t>
  </si>
  <si>
    <t>https://t.co/HxOsRO00iS</t>
  </si>
  <si>
    <t>https://t.co/86olkfhzvy</t>
  </si>
  <si>
    <t>https://t.co/6Vpifxcu3Z</t>
  </si>
  <si>
    <t>https://t.co/JQHChmDlLU</t>
  </si>
  <si>
    <t>http://www.emilio.ferrara.name</t>
  </si>
  <si>
    <t>https://t.co/F9DgNXDEeo</t>
  </si>
  <si>
    <t>http://yelenamejova.com</t>
  </si>
  <si>
    <t>https://t.co/KqBdtfIkNN</t>
  </si>
  <si>
    <t>https://t.co/dpGF1AUT3Q</t>
  </si>
  <si>
    <t>https://t.co/1G9T2YhMYC</t>
  </si>
  <si>
    <t>https://t.co/r7NXbDIK9Z</t>
  </si>
  <si>
    <t>https://t.co/8yHimHQqlz</t>
  </si>
  <si>
    <t>https://t.co/fbQ2OvWMSl</t>
  </si>
  <si>
    <t>https://t.co/rAzXKokVGC</t>
  </si>
  <si>
    <t>http://benfields.net</t>
  </si>
  <si>
    <t>https://t.co/ty2GJPfEz8</t>
  </si>
  <si>
    <t>http://faculty.washington.edu/kstarbi/publications.html</t>
  </si>
  <si>
    <t>https://t.co/4lVTGrtcOq</t>
  </si>
  <si>
    <t>http://scf.usc.edu/~nalipour/</t>
  </si>
  <si>
    <t>https://t.co/z7ogrA1ypr</t>
  </si>
  <si>
    <t>https://t.co/ipEfXdhGtq</t>
  </si>
  <si>
    <t>https://t.co/veNmETc6mu</t>
  </si>
  <si>
    <t>http://TheLibtardLounge.com</t>
  </si>
  <si>
    <t>https://t.co/gUsbFM17uU</t>
  </si>
  <si>
    <t>http://leslielivingandlearning.wordpress.com</t>
  </si>
  <si>
    <t>https://t.co/mFpnED4XSH</t>
  </si>
  <si>
    <t>https://t.co/pV7h9f0Pjz</t>
  </si>
  <si>
    <t>https://t.co/YUfKHK6qLg</t>
  </si>
  <si>
    <t>https://twitter.com/search?q=from:Nicoxw1/exclude:replies</t>
  </si>
  <si>
    <t>https://t.co/LD7hDFlfYb</t>
  </si>
  <si>
    <t>https://t.co/WMtnbJ6mpu</t>
  </si>
  <si>
    <t>https://t.co/ZaNgbLgbk0</t>
  </si>
  <si>
    <t>https://t.co/sUSvnInX9l</t>
  </si>
  <si>
    <t>http://t.co/CefkblfoGq</t>
  </si>
  <si>
    <t>http://crystal.uta.edu/~shirin/</t>
  </si>
  <si>
    <t>https://t.co/shxlm38wi7</t>
  </si>
  <si>
    <t>http://t.co/bk0NBq2zDx</t>
  </si>
  <si>
    <t>http://as.tufts.edu/sociology/people/faculty/sobieraj</t>
  </si>
  <si>
    <t>https://t.co/XXI7wm4K1q</t>
  </si>
  <si>
    <t>https://t.co/Zo7BrbmTrC</t>
  </si>
  <si>
    <t>http://www.michaeltheaney.com/</t>
  </si>
  <si>
    <t>https://t.co/waiZ7AfwTz</t>
  </si>
  <si>
    <t>https://t.co/wBvB5TQjra</t>
  </si>
  <si>
    <t>http://andreasjungherr.net/about/</t>
  </si>
  <si>
    <t>https://t.co/5bLhnQhbdH</t>
  </si>
  <si>
    <t>https://t.co/zEiGwkbY6n</t>
  </si>
  <si>
    <t>http://Leelum.com</t>
  </si>
  <si>
    <t>https://t.co/7Jsc6erD3d</t>
  </si>
  <si>
    <t>http://radcliffe.harvard.edu/</t>
  </si>
  <si>
    <t>https://t.co/EXd5Qxf7Jv</t>
  </si>
  <si>
    <t>https://t.co/DNiHH3jMWK</t>
  </si>
  <si>
    <t>https://t.co/HxQRwXBiJ6</t>
  </si>
  <si>
    <t>https://t.co/95P1l15ySY</t>
  </si>
  <si>
    <t>https://t.co/d5V0stTjsa</t>
  </si>
  <si>
    <t>https://t.co/zlixRlJiQK</t>
  </si>
  <si>
    <t>https://t.co/7FWIBID0VV</t>
  </si>
  <si>
    <t>https://t.co/t0fDwrXgH8</t>
  </si>
  <si>
    <t>https://t.co/owUdgQOsNc</t>
  </si>
  <si>
    <t>https://t.co/lYbPkCgUiB</t>
  </si>
  <si>
    <t>https://t.co/e79GAtTCBR</t>
  </si>
  <si>
    <t>https://t.co/T1lKBLGE9q</t>
  </si>
  <si>
    <t>https://t.co/0xGe8urkVg</t>
  </si>
  <si>
    <t>https://t.co/5s9WW0YThV</t>
  </si>
  <si>
    <t>https://t.co/H3tCXG8lOi</t>
  </si>
  <si>
    <t>https://t.co/e0FLL5SgR3</t>
  </si>
  <si>
    <t>https://t.co/OmrKPkqxu1</t>
  </si>
  <si>
    <t>https://t.co/WUQ6LhqKYV</t>
  </si>
  <si>
    <t>https://t.co/tAqAyb8gYZ</t>
  </si>
  <si>
    <t>http://pablodesoto.org/</t>
  </si>
  <si>
    <t>https://t.co/Ufv3tgKArD</t>
  </si>
  <si>
    <t>http://infobib.de</t>
  </si>
  <si>
    <t>https://t.co/x5ih8vBQNu</t>
  </si>
  <si>
    <t>http://t.co/gQSn5NiNaY</t>
  </si>
  <si>
    <t>https://t.co/vovAhYeNah</t>
  </si>
  <si>
    <t>https://t.co/rZzFOkGanQ</t>
  </si>
  <si>
    <t>https://www.frontiersin.org</t>
  </si>
  <si>
    <t>http://www.frontiersin.org</t>
  </si>
  <si>
    <t>https://t.co/TIHkwb5PaK</t>
  </si>
  <si>
    <t>https://t.co/kgJp0LPmAl</t>
  </si>
  <si>
    <t>https://t.co/yzLRciCrKY</t>
  </si>
  <si>
    <t>https://t.co/OD2hPGLkBv</t>
  </si>
  <si>
    <t>https://t.co/SDdwlYDxGd</t>
  </si>
  <si>
    <t>https://t.co/KCVMLqoUma</t>
  </si>
  <si>
    <t>http://fabondzogang.wikidot.com/</t>
  </si>
  <si>
    <t>http://www.public.asu.edu/~huanliu</t>
  </si>
  <si>
    <t>https://t.co/F1CMVi29dx</t>
  </si>
  <si>
    <t>https://t.co/2cmJ5An3ky</t>
  </si>
  <si>
    <t>https://t.co/Ht0lCtkkjW</t>
  </si>
  <si>
    <t>https://t.co/1Rn8e5Gg17</t>
  </si>
  <si>
    <t>https://t.co/77cRB5Ub1M</t>
  </si>
  <si>
    <t>http://t.co/fD4ljqVhb0</t>
  </si>
  <si>
    <t>https://t.co/p9lpVEkblb</t>
  </si>
  <si>
    <t>https://t.co/cj2hXZ7Yrw</t>
  </si>
  <si>
    <t>https://t.co/Uzjba3nlMH</t>
  </si>
  <si>
    <t>https://t.co/XdKWsioyQI</t>
  </si>
  <si>
    <t>https://t.co/3HvJS37xb9</t>
  </si>
  <si>
    <t>https://t.co/4jQoNfBmpx</t>
  </si>
  <si>
    <t>https://t.co/ApJxvTJyXK</t>
  </si>
  <si>
    <t>http://t.co/XVWBCm6Pwz</t>
  </si>
  <si>
    <t>https://t.co/GrNz7ENg9a</t>
  </si>
  <si>
    <t>https://t.co/hBrW6GoKAk</t>
  </si>
  <si>
    <t>http://t.co/CgLY0lafty</t>
  </si>
  <si>
    <t>https://t.co/J1x56qbkx7</t>
  </si>
  <si>
    <t>http://t.co/2sjm8ZOXbU</t>
  </si>
  <si>
    <t>https://t.co/2woozKnK1h</t>
  </si>
  <si>
    <t>http://theory.stanford.edu/~aneeshs/</t>
  </si>
  <si>
    <t>https://t.co/YZg3K8YVZb</t>
  </si>
  <si>
    <t>http://www.quora.com/Jessica-Su</t>
  </si>
  <si>
    <t>http://t.co/buuJgJJMrb</t>
  </si>
  <si>
    <t>https://t.co/pgsTYQ0drp</t>
  </si>
  <si>
    <t>https://t.co/70l9Gm5bKI</t>
  </si>
  <si>
    <t>https://t.co/dKmoeJzXEu</t>
  </si>
  <si>
    <t>https://t.co/p4MRKfmJCj</t>
  </si>
  <si>
    <t>http://www.DaveRand.org</t>
  </si>
  <si>
    <t>https://t.co/6jqWcSlFYA</t>
  </si>
  <si>
    <t>http://instagram.com/jameelaillustration/</t>
  </si>
  <si>
    <t>https://t.co/fTx6vnrm2j</t>
  </si>
  <si>
    <t>https://t.co/grYe47W3i3</t>
  </si>
  <si>
    <t>https://t.co/R76QZfIwWU</t>
  </si>
  <si>
    <t>https://t.co/Z74fawpDMu</t>
  </si>
  <si>
    <t>https://t.co/KBNKfz0Wue</t>
  </si>
  <si>
    <t>https://t.co/50ktCMTRuv</t>
  </si>
  <si>
    <t>https://t.co/6Vm8Ki8DsV</t>
  </si>
  <si>
    <t>https://t.co/0qSekcWmU3</t>
  </si>
  <si>
    <t>https://t.co/lBMvrHMulm</t>
  </si>
  <si>
    <t>https://t.co/SHOtAGkwEW</t>
  </si>
  <si>
    <t>https://t.co/Ijs5w2Vw9a</t>
  </si>
  <si>
    <t>https://t.co/ealScrbZJU</t>
  </si>
  <si>
    <t>https://t.co/IufRvLD3R0</t>
  </si>
  <si>
    <t>https://t.co/OmtRAXnwT2</t>
  </si>
  <si>
    <t>https://t.co/mvLFM8Vuv9</t>
  </si>
  <si>
    <t>https://t.co/4azMH71K7b</t>
  </si>
  <si>
    <t>https://t.co/3tZJ9aSavM</t>
  </si>
  <si>
    <t>https://t.co/nrKWvdxzgv</t>
  </si>
  <si>
    <t>https://t.co/QgeCpCmsHD</t>
  </si>
  <si>
    <t>http://t.co/jOU845p0Yu</t>
  </si>
  <si>
    <t>https://t.co/dO0wf3uWO6</t>
  </si>
  <si>
    <t>https://t.co/YAVg5raDi0</t>
  </si>
  <si>
    <t>http://chi2019.acm.org</t>
  </si>
  <si>
    <t>https://t.co/dVAQ61heYx</t>
  </si>
  <si>
    <t>https://t.co/4T0ofc0P8E</t>
  </si>
  <si>
    <t>http://t.co/5pTQGlxq</t>
  </si>
  <si>
    <t>https://t.co/OQWewVYTOC</t>
  </si>
  <si>
    <t>https://t.co/X3iSzG79QS</t>
  </si>
  <si>
    <t>http://www.raquelrecuero.com</t>
  </si>
  <si>
    <t>https://t.co/8MDH1GRmhy</t>
  </si>
  <si>
    <t>https://t.co/r0W8ofgxkz</t>
  </si>
  <si>
    <t>https://t.co/SAtyOetfHj</t>
  </si>
  <si>
    <t>https://t.co/TKKtWOjdw1</t>
  </si>
  <si>
    <t>http://t.co/AhI2Qm27Xb</t>
  </si>
  <si>
    <t>http://t.co/g2XphqdJIo</t>
  </si>
  <si>
    <t>https://t.co/iZ4ohnKuMi</t>
  </si>
  <si>
    <t>https://www.csis.org/tech</t>
  </si>
  <si>
    <t>https://t.co/sYJ8KUGgfx</t>
  </si>
  <si>
    <t>https://t.co/WZ77Lq26id</t>
  </si>
  <si>
    <t>https://t.co/rjhZle1jok</t>
  </si>
  <si>
    <t>https://t.co/6OI3tmZn5P</t>
  </si>
  <si>
    <t>https://t.co/kvzj2epJpc</t>
  </si>
  <si>
    <t>https://t.co/FBBd5dne8o</t>
  </si>
  <si>
    <t>https://t.co/bVET8FttvR</t>
  </si>
  <si>
    <t>http://t.co/g1gPIAeX2O</t>
  </si>
  <si>
    <t>http://t.co/qUgqgf46c1</t>
  </si>
  <si>
    <t>http://colegleason.com</t>
  </si>
  <si>
    <t>https://t.co/wjr95jWFke</t>
  </si>
  <si>
    <t>https://t.co/MtuW7F8Es2</t>
  </si>
  <si>
    <t>https://t.co/YJ2YurgRIg</t>
  </si>
  <si>
    <t>http://t.co/0CbWzWYq0k</t>
  </si>
  <si>
    <t>http://profiles.ucsf.edu/maria.glymour</t>
  </si>
  <si>
    <t>https://t.co/BFR2QWM4EH</t>
  </si>
  <si>
    <t>https://t.co/MbBG5UkpAL</t>
  </si>
  <si>
    <t>http://t.co/1y4dwNLHFz</t>
  </si>
  <si>
    <t>https://t.co/wpcY11ZnF6</t>
  </si>
  <si>
    <t>http://johnfallot.com</t>
  </si>
  <si>
    <t>https://t.co/15o6mhvHl6</t>
  </si>
  <si>
    <t>https://t.co/DJ1cPHliCZ</t>
  </si>
  <si>
    <t>https://t.co/WlD7PEZQeW</t>
  </si>
  <si>
    <t>https://t.co/OyQweE5k4M</t>
  </si>
  <si>
    <t>https://t.co/LtIPtzdlrL</t>
  </si>
  <si>
    <t>https://t.co/EiNWv9viHr</t>
  </si>
  <si>
    <t>https://t.co/bOU85QOmsY</t>
  </si>
  <si>
    <t>https://truthandtrustonline.com/</t>
  </si>
  <si>
    <t>https://t.co/gZC9MNXj1c</t>
  </si>
  <si>
    <t>http://t.co/TJlfPGujNN</t>
  </si>
  <si>
    <t>http://t.co/jtO36f8Iuz</t>
  </si>
  <si>
    <t>http://scienceburger.com</t>
  </si>
  <si>
    <t>https://t.co/XOxsjY5zdD</t>
  </si>
  <si>
    <t>https://t.co/12LtGL3Gux</t>
  </si>
  <si>
    <t>http://t.co/hc2thgsHS5</t>
  </si>
  <si>
    <t>https://t.co/IrHMt3fjFN</t>
  </si>
  <si>
    <t>https://t.co/4Rh2W4b9nT</t>
  </si>
  <si>
    <t>https://t.co/5NFT4B0d4o</t>
  </si>
  <si>
    <t>https://t.co/PcroT1F8bU</t>
  </si>
  <si>
    <t>Athens</t>
  </si>
  <si>
    <t>Bern</t>
  </si>
  <si>
    <t>Greenland</t>
  </si>
  <si>
    <t>Pacific Time (US &amp; Canada)</t>
  </si>
  <si>
    <t>Mountain Time (US &amp; Canada)</t>
  </si>
  <si>
    <t>Eastern Time (US &amp; Canada)</t>
  </si>
  <si>
    <t>Alaska</t>
  </si>
  <si>
    <t>https://pbs.twimg.com/profile_banners/450842550/1487046196</t>
  </si>
  <si>
    <t>https://pbs.twimg.com/profile_banners/36024756/1510052580</t>
  </si>
  <si>
    <t>https://pbs.twimg.com/profile_banners/1893315752/1527422257</t>
  </si>
  <si>
    <t>https://pbs.twimg.com/profile_banners/746625111369744385/1565333729</t>
  </si>
  <si>
    <t>https://pbs.twimg.com/profile_banners/45515709/1552324012</t>
  </si>
  <si>
    <t>https://pbs.twimg.com/profile_banners/1090566702/1363378161</t>
  </si>
  <si>
    <t>https://pbs.twimg.com/profile_banners/1729893264/1378330170</t>
  </si>
  <si>
    <t>https://pbs.twimg.com/profile_banners/21009196/1497995086</t>
  </si>
  <si>
    <t>https://pbs.twimg.com/profile_banners/131144285/1554830425</t>
  </si>
  <si>
    <t>https://pbs.twimg.com/profile_banners/863612539/1559633551</t>
  </si>
  <si>
    <t>https://pbs.twimg.com/profile_banners/2805421915/1543420764</t>
  </si>
  <si>
    <t>https://pbs.twimg.com/profile_banners/15460048/1566479159</t>
  </si>
  <si>
    <t>https://pbs.twimg.com/profile_banners/15104164/1348634413</t>
  </si>
  <si>
    <t>https://pbs.twimg.com/profile_banners/17580853/1513214779</t>
  </si>
  <si>
    <t>https://pbs.twimg.com/profile_banners/920491754/1555342440</t>
  </si>
  <si>
    <t>https://pbs.twimg.com/profile_banners/16428756/1372998855</t>
  </si>
  <si>
    <t>https://pbs.twimg.com/profile_banners/14253694/1488374154</t>
  </si>
  <si>
    <t>https://pbs.twimg.com/profile_banners/16602052/1486745004</t>
  </si>
  <si>
    <t>https://pbs.twimg.com/profile_banners/1855871/1523380398</t>
  </si>
  <si>
    <t>https://pbs.twimg.com/profile_banners/103989154/1439982703</t>
  </si>
  <si>
    <t>https://pbs.twimg.com/profile_banners/52332354/1530328665</t>
  </si>
  <si>
    <t>https://pbs.twimg.com/profile_banners/2240601558/1541866870</t>
  </si>
  <si>
    <t>https://pbs.twimg.com/profile_banners/1384800560/1431473842</t>
  </si>
  <si>
    <t>https://pbs.twimg.com/profile_banners/72220010/1400435681</t>
  </si>
  <si>
    <t>https://pbs.twimg.com/profile_banners/1054922215739744256/1567833120</t>
  </si>
  <si>
    <t>https://pbs.twimg.com/profile_banners/2425151/1506715336</t>
  </si>
  <si>
    <t>https://pbs.twimg.com/profile_banners/2723963928/1543825957</t>
  </si>
  <si>
    <t>https://pbs.twimg.com/profile_banners/1143528514550927361/1561475338</t>
  </si>
  <si>
    <t>https://pbs.twimg.com/profile_banners/21774074/1422879712</t>
  </si>
  <si>
    <t>https://pbs.twimg.com/profile_banners/15045590/1399180125</t>
  </si>
  <si>
    <t>https://pbs.twimg.com/profile_banners/908344218954944512/1560885926</t>
  </si>
  <si>
    <t>https://pbs.twimg.com/profile_banners/575999970/1415515062</t>
  </si>
  <si>
    <t>https://pbs.twimg.com/profile_banners/3016780915/1434526705</t>
  </si>
  <si>
    <t>https://pbs.twimg.com/profile_banners/305469439/1401875951</t>
  </si>
  <si>
    <t>https://pbs.twimg.com/profile_banners/4149121593/1487435085</t>
  </si>
  <si>
    <t>https://pbs.twimg.com/profile_banners/902293413072183296/1547754831</t>
  </si>
  <si>
    <t>https://pbs.twimg.com/profile_banners/121516577/1445640301</t>
  </si>
  <si>
    <t>https://pbs.twimg.com/profile_banners/1029419660352077824/1555474315</t>
  </si>
  <si>
    <t>https://pbs.twimg.com/profile_banners/920738140486275072/1564511175</t>
  </si>
  <si>
    <t>https://pbs.twimg.com/profile_banners/220599386/1399578541</t>
  </si>
  <si>
    <t>https://pbs.twimg.com/profile_banners/131186391/1516008465</t>
  </si>
  <si>
    <t>https://pbs.twimg.com/profile_banners/927915414151147521/1511541553</t>
  </si>
  <si>
    <t>https://pbs.twimg.com/profile_banners/2894198451/1417065296</t>
  </si>
  <si>
    <t>https://pbs.twimg.com/profile_banners/181381724/1563714258</t>
  </si>
  <si>
    <t>https://pbs.twimg.com/profile_banners/131217939/1561105842</t>
  </si>
  <si>
    <t>https://pbs.twimg.com/profile_banners/231528039/1500844372</t>
  </si>
  <si>
    <t>https://pbs.twimg.com/profile_banners/718576060246437890/1560363751</t>
  </si>
  <si>
    <t>https://pbs.twimg.com/profile_banners/217353107/1442828689</t>
  </si>
  <si>
    <t>https://pbs.twimg.com/profile_banners/244129377/1396624622</t>
  </si>
  <si>
    <t>https://pbs.twimg.com/profile_banners/708773749814722560/1539360655</t>
  </si>
  <si>
    <t>https://pbs.twimg.com/profile_banners/3424098490/1500397595</t>
  </si>
  <si>
    <t>https://pbs.twimg.com/profile_banners/2444077003/1397489827</t>
  </si>
  <si>
    <t>https://pbs.twimg.com/profile_banners/402800129/1525046234</t>
  </si>
  <si>
    <t>https://pbs.twimg.com/profile_banners/1560875191/1456080751</t>
  </si>
  <si>
    <t>https://pbs.twimg.com/profile_banners/4919618055/1506212312</t>
  </si>
  <si>
    <t>https://pbs.twimg.com/profile_banners/57571700/1420760076</t>
  </si>
  <si>
    <t>https://pbs.twimg.com/profile_banners/2778079489/1409302438</t>
  </si>
  <si>
    <t>https://pbs.twimg.com/profile_banners/60898992/1375875390</t>
  </si>
  <si>
    <t>https://pbs.twimg.com/profile_banners/41603960/1539114662</t>
  </si>
  <si>
    <t>https://pbs.twimg.com/profile_banners/92551605/1470920536</t>
  </si>
  <si>
    <t>https://pbs.twimg.com/profile_banners/51169895/1536011653</t>
  </si>
  <si>
    <t>https://pbs.twimg.com/profile_banners/962948761/1535047251</t>
  </si>
  <si>
    <t>https://pbs.twimg.com/profile_banners/151901549/1428507274</t>
  </si>
  <si>
    <t>https://pbs.twimg.com/profile_banners/16629994/1349830806</t>
  </si>
  <si>
    <t>https://pbs.twimg.com/profile_banners/1477974366/1494071539</t>
  </si>
  <si>
    <t>https://pbs.twimg.com/profile_banners/57577986/1555607228</t>
  </si>
  <si>
    <t>https://pbs.twimg.com/profile_banners/13879522/1526321608</t>
  </si>
  <si>
    <t>https://pbs.twimg.com/profile_banners/712598138901643264/1492300664</t>
  </si>
  <si>
    <t>https://pbs.twimg.com/profile_banners/30791287/1412799433</t>
  </si>
  <si>
    <t>https://pbs.twimg.com/profile_banners/2420108113/1485162976</t>
  </si>
  <si>
    <t>https://pbs.twimg.com/profile_banners/95194990/1364539058</t>
  </si>
  <si>
    <t>https://pbs.twimg.com/profile_banners/17354555/1531764596</t>
  </si>
  <si>
    <t>https://pbs.twimg.com/profile_banners/19739240/1456925575</t>
  </si>
  <si>
    <t>https://pbs.twimg.com/profile_banners/716990588109852672/1494764455</t>
  </si>
  <si>
    <t>https://pbs.twimg.com/profile_banners/1160879213320253446/1566196564</t>
  </si>
  <si>
    <t>https://pbs.twimg.com/profile_banners/25326285/1516380986</t>
  </si>
  <si>
    <t>https://pbs.twimg.com/profile_banners/131255240/1561012921</t>
  </si>
  <si>
    <t>https://pbs.twimg.com/profile_banners/3145511366/1487558242</t>
  </si>
  <si>
    <t>https://pbs.twimg.com/profile_banners/14826566/1497081239</t>
  </si>
  <si>
    <t>https://pbs.twimg.com/profile_banners/893528361422790657/1503582889</t>
  </si>
  <si>
    <t>https://pbs.twimg.com/profile_banners/300735125/1505157137</t>
  </si>
  <si>
    <t>https://pbs.twimg.com/profile_banners/19861856/1445005886</t>
  </si>
  <si>
    <t>https://pbs.twimg.com/profile_banners/2831645309/1522005683</t>
  </si>
  <si>
    <t>https://pbs.twimg.com/profile_banners/1912681/1528175535</t>
  </si>
  <si>
    <t>https://pbs.twimg.com/profile_banners/249156491/1553077779</t>
  </si>
  <si>
    <t>https://pbs.twimg.com/profile_banners/19203768/1489862172</t>
  </si>
  <si>
    <t>https://pbs.twimg.com/profile_banners/1187259026/1476749455</t>
  </si>
  <si>
    <t>https://pbs.twimg.com/profile_banners/32807399/1368651948</t>
  </si>
  <si>
    <t>https://pbs.twimg.com/profile_banners/2920075966/1429585607</t>
  </si>
  <si>
    <t>https://pbs.twimg.com/profile_banners/1106767951/1562771863</t>
  </si>
  <si>
    <t>https://pbs.twimg.com/profile_banners/1020693766376747008/1536456117</t>
  </si>
  <si>
    <t>https://pbs.twimg.com/profile_banners/378844127/1570556491</t>
  </si>
  <si>
    <t>https://pbs.twimg.com/profile_banners/943517165407178753/1569096759</t>
  </si>
  <si>
    <t>https://pbs.twimg.com/profile_banners/822567864259510272/1559134997</t>
  </si>
  <si>
    <t>https://pbs.twimg.com/profile_banners/29088974/1569970026</t>
  </si>
  <si>
    <t>https://pbs.twimg.com/profile_banners/636714033/1469954950</t>
  </si>
  <si>
    <t>https://pbs.twimg.com/profile_banners/1147266098238300161/1567561620</t>
  </si>
  <si>
    <t>https://pbs.twimg.com/profile_banners/2248063856/1535540138</t>
  </si>
  <si>
    <t>https://pbs.twimg.com/profile_banners/2821965207/1567900075</t>
  </si>
  <si>
    <t>https://pbs.twimg.com/profile_banners/984229451624886273/1565729920</t>
  </si>
  <si>
    <t>https://pbs.twimg.com/profile_banners/913405184297988096/1569524170</t>
  </si>
  <si>
    <t>https://pbs.twimg.com/profile_banners/976746107618312192/1549512254</t>
  </si>
  <si>
    <t>https://pbs.twimg.com/profile_banners/851763111044317184/1570845897</t>
  </si>
  <si>
    <t>https://pbs.twimg.com/profile_banners/1030074491466993664/1562114594</t>
  </si>
  <si>
    <t>https://pbs.twimg.com/profile_banners/28196530/1539528290</t>
  </si>
  <si>
    <t>https://pbs.twimg.com/profile_banners/1084826382083989504/1547479399</t>
  </si>
  <si>
    <t>https://pbs.twimg.com/profile_banners/1040655954524614657/1556753386</t>
  </si>
  <si>
    <t>https://pbs.twimg.com/profile_banners/362041521/1426156782</t>
  </si>
  <si>
    <t>https://pbs.twimg.com/profile_banners/1082012039764074496/1546810728</t>
  </si>
  <si>
    <t>https://pbs.twimg.com/profile_banners/998783626744496129/1560804140</t>
  </si>
  <si>
    <t>https://pbs.twimg.com/profile_banners/27734716/1560228177</t>
  </si>
  <si>
    <t>https://pbs.twimg.com/profile_banners/861317116619874305/1554080021</t>
  </si>
  <si>
    <t>https://pbs.twimg.com/profile_banners/47466131/1562557591</t>
  </si>
  <si>
    <t>https://pbs.twimg.com/profile_banners/1122089348080340997/1558573551</t>
  </si>
  <si>
    <t>https://pbs.twimg.com/profile_banners/3018109789/1560696808</t>
  </si>
  <si>
    <t>https://pbs.twimg.com/profile_banners/1027590708927057920/1569224855</t>
  </si>
  <si>
    <t>https://pbs.twimg.com/profile_banners/132737804/1568287250</t>
  </si>
  <si>
    <t>https://pbs.twimg.com/profile_banners/1108147964835479552/1570255557</t>
  </si>
  <si>
    <t>https://pbs.twimg.com/profile_banners/4615361653/1569304567</t>
  </si>
  <si>
    <t>https://pbs.twimg.com/profile_banners/928926432/1549317455</t>
  </si>
  <si>
    <t>https://pbs.twimg.com/profile_banners/826174829057474560/1551239023</t>
  </si>
  <si>
    <t>https://pbs.twimg.com/profile_banners/724037074110783492/1554697794</t>
  </si>
  <si>
    <t>https://pbs.twimg.com/profile_banners/184988943/1535605006</t>
  </si>
  <si>
    <t>https://pbs.twimg.com/profile_banners/27938182/1559098826</t>
  </si>
  <si>
    <t>https://pbs.twimg.com/profile_banners/768756067035590657/1567682726</t>
  </si>
  <si>
    <t>https://pbs.twimg.com/profile_banners/29609547/1532087340</t>
  </si>
  <si>
    <t>https://pbs.twimg.com/profile_banners/917503866094149632/1550022144</t>
  </si>
  <si>
    <t>https://pbs.twimg.com/profile_banners/32386320/1524523370</t>
  </si>
  <si>
    <t>https://pbs.twimg.com/profile_banners/3207484677/1438614815</t>
  </si>
  <si>
    <t>https://pbs.twimg.com/profile_banners/38047391/1535467623</t>
  </si>
  <si>
    <t>https://pbs.twimg.com/profile_banners/1934637625/1380901945</t>
  </si>
  <si>
    <t>https://pbs.twimg.com/profile_banners/2507326398/1547560941</t>
  </si>
  <si>
    <t>https://pbs.twimg.com/profile_banners/2523903076/1556129639</t>
  </si>
  <si>
    <t>https://pbs.twimg.com/profile_banners/40686645/1362629366</t>
  </si>
  <si>
    <t>https://pbs.twimg.com/profile_banners/429393561/1441503919</t>
  </si>
  <si>
    <t>https://pbs.twimg.com/profile_banners/4610815033/1517043946</t>
  </si>
  <si>
    <t>https://pbs.twimg.com/profile_banners/4860320593/1564200925</t>
  </si>
  <si>
    <t>https://pbs.twimg.com/profile_banners/1096222745048821760/1563872201</t>
  </si>
  <si>
    <t>https://pbs.twimg.com/profile_banners/707197958333337600/1469786789</t>
  </si>
  <si>
    <t>https://pbs.twimg.com/profile_banners/8314742/1398239438</t>
  </si>
  <si>
    <t>https://pbs.twimg.com/profile_banners/964037922/1410255758</t>
  </si>
  <si>
    <t>https://pbs.twimg.com/profile_banners/111563220/1502030184</t>
  </si>
  <si>
    <t>https://pbs.twimg.com/profile_banners/90430535/1511814065</t>
  </si>
  <si>
    <t>https://pbs.twimg.com/profile_banners/216478332/1398801394</t>
  </si>
  <si>
    <t>https://pbs.twimg.com/profile_banners/31082260/1547074553</t>
  </si>
  <si>
    <t>https://pbs.twimg.com/profile_banners/44336748/1360069269</t>
  </si>
  <si>
    <t>https://pbs.twimg.com/profile_banners/861786312759590913/1494307629</t>
  </si>
  <si>
    <t>https://pbs.twimg.com/profile_banners/22826489/1452665869</t>
  </si>
  <si>
    <t>https://pbs.twimg.com/profile_banners/489348005/1546251841</t>
  </si>
  <si>
    <t>https://pbs.twimg.com/profile_banners/123695829/1516700393</t>
  </si>
  <si>
    <t>https://pbs.twimg.com/profile_banners/35043821/1558612444</t>
  </si>
  <si>
    <t>https://pbs.twimg.com/profile_banners/159849348/1506274067</t>
  </si>
  <si>
    <t>https://pbs.twimg.com/profile_banners/753648851790114816/1468519256</t>
  </si>
  <si>
    <t>https://pbs.twimg.com/profile_banners/1308969534/1555381836</t>
  </si>
  <si>
    <t>https://pbs.twimg.com/profile_banners/4263507922/1507109667</t>
  </si>
  <si>
    <t>https://pbs.twimg.com/profile_banners/939501185370910720/1554057472</t>
  </si>
  <si>
    <t>https://pbs.twimg.com/profile_banners/14341961/1498658025</t>
  </si>
  <si>
    <t>https://pbs.twimg.com/profile_banners/1141969092938801158/1565101028</t>
  </si>
  <si>
    <t>https://pbs.twimg.com/profile_banners/724980445281181696/1462550328</t>
  </si>
  <si>
    <t>https://pbs.twimg.com/profile_banners/77200220/1439112930</t>
  </si>
  <si>
    <t>https://pbs.twimg.com/profile_banners/93782410/1400274875</t>
  </si>
  <si>
    <t>https://pbs.twimg.com/profile_banners/80976488/1511077768</t>
  </si>
  <si>
    <t>https://pbs.twimg.com/profile_banners/16330659/1524082957</t>
  </si>
  <si>
    <t>https://pbs.twimg.com/profile_banners/167834656/1565181571</t>
  </si>
  <si>
    <t>https://pbs.twimg.com/profile_banners/9192272/1401865991</t>
  </si>
  <si>
    <t>https://pbs.twimg.com/profile_banners/27883670/1460541232</t>
  </si>
  <si>
    <t>https://pbs.twimg.com/profile_banners/190261638/1500882618</t>
  </si>
  <si>
    <t>https://pbs.twimg.com/profile_banners/19062234/1398250153</t>
  </si>
  <si>
    <t>https://pbs.twimg.com/profile_banners/16614440/1484240201</t>
  </si>
  <si>
    <t>https://pbs.twimg.com/profile_banners/800710156119982080/1479811665</t>
  </si>
  <si>
    <t>https://pbs.twimg.com/profile_banners/981463525490077697/1522835549</t>
  </si>
  <si>
    <t>https://pbs.twimg.com/profile_banners/86292908/1552577091</t>
  </si>
  <si>
    <t>https://pbs.twimg.com/profile_banners/68475908/1467075934</t>
  </si>
  <si>
    <t>https://pbs.twimg.com/profile_banners/495430242/1402176204</t>
  </si>
  <si>
    <t>https://pbs.twimg.com/profile_banners/14331818/1512246895</t>
  </si>
  <si>
    <t>https://pbs.twimg.com/profile_banners/81236589/1352773652</t>
  </si>
  <si>
    <t>https://pbs.twimg.com/profile_banners/32400855/1554909980</t>
  </si>
  <si>
    <t>https://pbs.twimg.com/profile_banners/373198965/1562775771</t>
  </si>
  <si>
    <t>https://pbs.twimg.com/profile_banners/116016090/1423066965</t>
  </si>
  <si>
    <t>https://pbs.twimg.com/profile_banners/742789639933702144/1474305739</t>
  </si>
  <si>
    <t>https://pbs.twimg.com/profile_banners/4601071/1368911736</t>
  </si>
  <si>
    <t>https://pbs.twimg.com/profile_banners/2178841994/1404775170</t>
  </si>
  <si>
    <t>https://pbs.twimg.com/profile_banners/189907352/1496386696</t>
  </si>
  <si>
    <t>https://pbs.twimg.com/profile_banners/34721078/1449159311</t>
  </si>
  <si>
    <t>https://pbs.twimg.com/profile_banners/850892377627742209/1505099892</t>
  </si>
  <si>
    <t>https://pbs.twimg.com/profile_banners/14843435/1549009311</t>
  </si>
  <si>
    <t>https://pbs.twimg.com/profile_banners/15209796/1569865994</t>
  </si>
  <si>
    <t>https://pbs.twimg.com/profile_banners/47501330/1434586495</t>
  </si>
  <si>
    <t>https://pbs.twimg.com/profile_banners/3257608936/1553533987</t>
  </si>
  <si>
    <t>https://pbs.twimg.com/profile_banners/57411021/1551100797</t>
  </si>
  <si>
    <t>https://pbs.twimg.com/profile_banners/357860827/1410559067</t>
  </si>
  <si>
    <t>https://pbs.twimg.com/profile_banners/360201349/1426025161</t>
  </si>
  <si>
    <t>https://pbs.twimg.com/profile_banners/2999859966/1557470147</t>
  </si>
  <si>
    <t>https://pbs.twimg.com/profile_banners/473353790/1486072642</t>
  </si>
  <si>
    <t>https://pbs.twimg.com/profile_banners/18929196/1494953508</t>
  </si>
  <si>
    <t>https://pbs.twimg.com/profile_banners/3134844703/1508744471</t>
  </si>
  <si>
    <t>https://pbs.twimg.com/profile_banners/36653441/1449256641</t>
  </si>
  <si>
    <t>https://pbs.twimg.com/profile_banners/137793138/1552350921</t>
  </si>
  <si>
    <t>https://pbs.twimg.com/profile_banners/300589072/1487461580</t>
  </si>
  <si>
    <t>https://pbs.twimg.com/profile_banners/1406107736/1476681342</t>
  </si>
  <si>
    <t>https://pbs.twimg.com/profile_banners/605012771/1372595874</t>
  </si>
  <si>
    <t>https://pbs.twimg.com/profile_banners/4301461/1534633912</t>
  </si>
  <si>
    <t>https://pbs.twimg.com/profile_banners/318262821/1558729260</t>
  </si>
  <si>
    <t>https://pbs.twimg.com/profile_banners/710471935759683586/1520187306</t>
  </si>
  <si>
    <t>https://pbs.twimg.com/profile_banners/382393/1398264803</t>
  </si>
  <si>
    <t>https://pbs.twimg.com/profile_banners/1166826326/1539967693</t>
  </si>
  <si>
    <t>https://pbs.twimg.com/profile_banners/1149541562/1542413464</t>
  </si>
  <si>
    <t>https://pbs.twimg.com/profile_banners/214272214/1466615880</t>
  </si>
  <si>
    <t>https://pbs.twimg.com/profile_banners/1376401838/1516569405</t>
  </si>
  <si>
    <t>https://pbs.twimg.com/profile_banners/14702110/1390997542</t>
  </si>
  <si>
    <t>https://pbs.twimg.com/profile_banners/3288456380/1478955243</t>
  </si>
  <si>
    <t>https://pbs.twimg.com/profile_banners/788363167/1553607148</t>
  </si>
  <si>
    <t>https://pbs.twimg.com/profile_banners/2201716106/1567737895</t>
  </si>
  <si>
    <t>https://pbs.twimg.com/profile_banners/2584784815/1458868264</t>
  </si>
  <si>
    <t>https://pbs.twimg.com/profile_banners/2375888137/1415488885</t>
  </si>
  <si>
    <t>https://pbs.twimg.com/profile_banners/20963651/1406239878</t>
  </si>
  <si>
    <t>https://pbs.twimg.com/profile_banners/248393312/1415574443</t>
  </si>
  <si>
    <t>https://pbs.twimg.com/profile_banners/303048766/1540901483</t>
  </si>
  <si>
    <t>https://pbs.twimg.com/profile_banners/123691734/1502545482</t>
  </si>
  <si>
    <t>https://pbs.twimg.com/profile_banners/129448583/1355368780</t>
  </si>
  <si>
    <t>https://pbs.twimg.com/profile_banners/3912267406/1565390329</t>
  </si>
  <si>
    <t>https://pbs.twimg.com/profile_banners/16182427/1514902747</t>
  </si>
  <si>
    <t>https://pbs.twimg.com/profile_banners/166033663/1524329038</t>
  </si>
  <si>
    <t>https://pbs.twimg.com/profile_banners/547871798/1530969890</t>
  </si>
  <si>
    <t>https://pbs.twimg.com/profile_banners/2687618557/1421212459</t>
  </si>
  <si>
    <t>https://pbs.twimg.com/profile_banners/2329657867/1401928922</t>
  </si>
  <si>
    <t>https://pbs.twimg.com/profile_banners/7170942/1474140834</t>
  </si>
  <si>
    <t>https://pbs.twimg.com/profile_banners/1085683407844265984/1567027120</t>
  </si>
  <si>
    <t>https://pbs.twimg.com/profile_banners/398706957/1491554251</t>
  </si>
  <si>
    <t>https://pbs.twimg.com/profile_banners/156005429/1557760940</t>
  </si>
  <si>
    <t>https://pbs.twimg.com/profile_banners/95431448/1569532232</t>
  </si>
  <si>
    <t>https://pbs.twimg.com/profile_banners/1340011/1356537549</t>
  </si>
  <si>
    <t>https://pbs.twimg.com/profile_banners/2599923739/1462980735</t>
  </si>
  <si>
    <t>https://pbs.twimg.com/profile_banners/194203770/1538232471</t>
  </si>
  <si>
    <t>https://pbs.twimg.com/profile_banners/115763683/1554299656</t>
  </si>
  <si>
    <t>https://pbs.twimg.com/profile_banners/54290504/1562893653</t>
  </si>
  <si>
    <t>https://pbs.twimg.com/profile_banners/18923907/1544813921</t>
  </si>
  <si>
    <t>https://pbs.twimg.com/profile_banners/134072288/1556595456</t>
  </si>
  <si>
    <t>https://pbs.twimg.com/profile_banners/19819769/1535036850</t>
  </si>
  <si>
    <t>https://pbs.twimg.com/profile_banners/629863/1552160740</t>
  </si>
  <si>
    <t>https://pbs.twimg.com/profile_banners/152143/1398261560</t>
  </si>
  <si>
    <t>https://pbs.twimg.com/profile_banners/20926161/1539051430</t>
  </si>
  <si>
    <t>https://pbs.twimg.com/profile_banners/16621479/1404152030</t>
  </si>
  <si>
    <t>https://pbs.twimg.com/profile_banners/70802518/1567316796</t>
  </si>
  <si>
    <t>https://pbs.twimg.com/profile_banners/750093/1471534066</t>
  </si>
  <si>
    <t>https://pbs.twimg.com/profile_banners/323599188/1475095867</t>
  </si>
  <si>
    <t>https://pbs.twimg.com/profile_banners/107261916/1552497895</t>
  </si>
  <si>
    <t>https://pbs.twimg.com/profile_banners/96135022/1392145237</t>
  </si>
  <si>
    <t>https://pbs.twimg.com/profile_banners/16136933/1525621101</t>
  </si>
  <si>
    <t>https://pbs.twimg.com/profile_banners/2317884102/1570669711</t>
  </si>
  <si>
    <t>https://pbs.twimg.com/profile_banners/26316116/1561802581</t>
  </si>
  <si>
    <t>https://pbs.twimg.com/profile_banners/72021055/1530161299</t>
  </si>
  <si>
    <t>https://pbs.twimg.com/profile_banners/482388629/1553814249</t>
  </si>
  <si>
    <t>https://pbs.twimg.com/profile_banners/2579133678/1563745626</t>
  </si>
  <si>
    <t>https://pbs.twimg.com/profile_banners/731536466006974464/1463255074</t>
  </si>
  <si>
    <t>https://pbs.twimg.com/profile_banners/263917895/1402103322</t>
  </si>
  <si>
    <t>https://pbs.twimg.com/profile_banners/1111730640762875907/1554203882</t>
  </si>
  <si>
    <t>https://pbs.twimg.com/profile_banners/37448862/1501492569</t>
  </si>
  <si>
    <t>https://pbs.twimg.com/profile_banners/15613978/1492595855</t>
  </si>
  <si>
    <t>https://pbs.twimg.com/profile_banners/2742114133/1566240606</t>
  </si>
  <si>
    <t>https://pbs.twimg.com/profile_banners/347002675/1450187379</t>
  </si>
  <si>
    <t>https://pbs.twimg.com/profile_banners/29757971/1372776166</t>
  </si>
  <si>
    <t>https://pbs.twimg.com/profile_banners/118886100/1569256293</t>
  </si>
  <si>
    <t>https://pbs.twimg.com/profile_banners/2800279466/1410543062</t>
  </si>
  <si>
    <t>https://pbs.twimg.com/profile_banners/363200844/1460575773</t>
  </si>
  <si>
    <t>https://pbs.twimg.com/profile_banners/42632880/1401559739</t>
  </si>
  <si>
    <t>https://pbs.twimg.com/profile_banners/1344951/1568726699</t>
  </si>
  <si>
    <t>en-gb</t>
  </si>
  <si>
    <t>http://abs.twimg.com/images/themes/theme1/bg.png</t>
  </si>
  <si>
    <t>http://abs.twimg.com/images/themes/theme3/bg.gif</t>
  </si>
  <si>
    <t>http://abs.twimg.com/images/themes/theme6/bg.gif</t>
  </si>
  <si>
    <t>http://abs.twimg.com/images/themes/theme14/bg.gif</t>
  </si>
  <si>
    <t>http://abs.twimg.com/images/themes/theme13/bg.gif</t>
  </si>
  <si>
    <t>http://abs.twimg.com/images/themes/theme4/bg.gif</t>
  </si>
  <si>
    <t>http://abs.twimg.com/images/themes/theme15/bg.png</t>
  </si>
  <si>
    <t>http://abs.twimg.com/images/themes/theme2/bg.gif</t>
  </si>
  <si>
    <t>http://abs.twimg.com/images/themes/theme9/bg.gif</t>
  </si>
  <si>
    <t>http://abs.twimg.com/images/themes/theme18/bg.gif</t>
  </si>
  <si>
    <t>http://abs.twimg.com/images/themes/theme17/bg.gif</t>
  </si>
  <si>
    <t>http://abs.twimg.com/images/themes/theme11/bg.gif</t>
  </si>
  <si>
    <t>http://pbs.twimg.com/profile_background_images/628221750996635648/zhiNVbhj.png</t>
  </si>
  <si>
    <t>http://abs.twimg.com/images/themes/theme12/bg.gif</t>
  </si>
  <si>
    <t>http://abs.twimg.com/images/themes/theme7/bg.gif</t>
  </si>
  <si>
    <t>http://abs.twimg.com/images/themes/theme5/bg.gif</t>
  </si>
  <si>
    <t>http://pbs.twimg.com/profile_background_images/378800000177213536/NZyDEJ23.png</t>
  </si>
  <si>
    <t>http://abs.twimg.com/images/themes/theme16/bg.gif</t>
  </si>
  <si>
    <t>http://abs.twimg.com/images/themes/theme8/bg.gif</t>
  </si>
  <si>
    <t>http://pbs.twimg.com/profile_background_images/666111968768495617/QcbiaBLG.jpg</t>
  </si>
  <si>
    <t>http://a0.twimg.com/images/themes/theme1/bg.png</t>
  </si>
  <si>
    <t>http://pbs.twimg.com/profile_images/1901640487/W_normal.png</t>
  </si>
  <si>
    <t>http://pbs.twimg.com/profile_images/188072445/wendybyjack_normal.JPG</t>
  </si>
  <si>
    <t>http://pbs.twimg.com/profile_images/1000707589825531909/By2n0cpA_normal.jpg</t>
  </si>
  <si>
    <t>http://pbs.twimg.com/profile_images/1159719708557369345/H5ITmmQ3_normal.jpg</t>
  </si>
  <si>
    <t>http://pbs.twimg.com/profile_images/877802995664158720/htDBgXzP_normal.jpg</t>
  </si>
  <si>
    <t>http://pbs.twimg.com/profile_images/1019578718686253056/gN3uEOeL_normal.jpg</t>
  </si>
  <si>
    <t>http://pbs.twimg.com/profile_images/3577885392/5e53fffacf94506a319c0a99acedebc0_normal.jpeg</t>
  </si>
  <si>
    <t>http://pbs.twimg.com/profile_images/707979145045614594/Hidlx62E_normal.jpg</t>
  </si>
  <si>
    <t>http://pbs.twimg.com/profile_images/1081239403308244992/_gfk5FeZ_normal.jpg</t>
  </si>
  <si>
    <t>http://pbs.twimg.com/profile_images/1135810579006984192/dvei1o7f_normal.png</t>
  </si>
  <si>
    <t>http://pbs.twimg.com/profile_images/1096377035218391040/9z9uQYAO_normal.jpg</t>
  </si>
  <si>
    <t>http://pbs.twimg.com/profile_images/1067804443427708932/__pu-Wuu_normal.jpg</t>
  </si>
  <si>
    <t>http://pbs.twimg.com/profile_images/927969888672632838/CZxYHc74_normal.jpg</t>
  </si>
  <si>
    <t>http://pbs.twimg.com/profile_images/951278168165568514/kXubtp0c_normal.jpg</t>
  </si>
  <si>
    <t>http://pbs.twimg.com/profile_images/1105346886729371653/0W32yzrg_normal.jpg</t>
  </si>
  <si>
    <t>http://pbs.twimg.com/profile_images/1123287311695982594/X4G0h2LY_normal.png</t>
  </si>
  <si>
    <t>http://pbs.twimg.com/profile_images/2904020128/c51fc079bf4f86106b20b353dbf57612_normal.png</t>
  </si>
  <si>
    <t>http://pbs.twimg.com/profile_images/902294824857907200/RDtrG2Ax_normal.jpg</t>
  </si>
  <si>
    <t>http://pbs.twimg.com/profile_images/1140705901067874304/EvxFVrYU_normal.jpg</t>
  </si>
  <si>
    <t>http://pbs.twimg.com/profile_images/1048970906998063104/K-VCxUVU_normal.jpg</t>
  </si>
  <si>
    <t>http://pbs.twimg.com/profile_images/378800000073429129/906bb91c9498fc18b2a1eca11d78c6e6_normal.jpeg</t>
  </si>
  <si>
    <t>http://pbs.twimg.com/profile_images/1001241127981342720/Co5ec2TC_normal.jpg</t>
  </si>
  <si>
    <t>http://pbs.twimg.com/profile_images/821089148891078656/lMMKjZjw_normal.jpg</t>
  </si>
  <si>
    <t>http://pbs.twimg.com/profile_images/771614184752590849/iPUA7TiH_normal.jpg</t>
  </si>
  <si>
    <t>http://pbs.twimg.com/profile_images/1180950585312530432/wbGkVhlc_normal.jpg</t>
  </si>
  <si>
    <t>http://pbs.twimg.com/profile_images/1140440394913595392/cBUvrcks_normal.jpg</t>
  </si>
  <si>
    <t>http://pbs.twimg.com/profile_images/1141308868397371394/SS8eqtkU_normal.jpg</t>
  </si>
  <si>
    <t>http://pbs.twimg.com/profile_images/1141241883173089280/9dyQOEdg_normal.jpg</t>
  </si>
  <si>
    <t>http://pbs.twimg.com/profile_images/1141243220464033793/LCRfnOZT_normal.jpg</t>
  </si>
  <si>
    <t>http://pbs.twimg.com/profile_images/1141243912868118529/zWcyDWsS_normal.jpg</t>
  </si>
  <si>
    <t>http://pbs.twimg.com/profile_images/1141244716790403072/i7TTm0Fr_normal.jpg</t>
  </si>
  <si>
    <t>http://pbs.twimg.com/profile_images/1141245620977463296/wkVwOKyL_normal.jpg</t>
  </si>
  <si>
    <t>http://pbs.twimg.com/profile_images/1141246120464490496/ZSeY3lQ8_normal.jpg</t>
  </si>
  <si>
    <t>http://pbs.twimg.com/profile_images/1141247018620186624/DAG8E2ci_normal.jpg</t>
  </si>
  <si>
    <t>http://pbs.twimg.com/profile_images/1172982019048951808/aRTgnAnX_normal.jpg</t>
  </si>
  <si>
    <t>http://pbs.twimg.com/profile_images/1141250220556079104/GCgtsYNL_normal.jpg</t>
  </si>
  <si>
    <t>http://pbs.twimg.com/profile_images/1141238253644763136/LKKZmuvR_normal.jpg</t>
  </si>
  <si>
    <t>http://pbs.twimg.com/profile_images/1141264481823031296/KI-92DGA_normal.jpg</t>
  </si>
  <si>
    <t>http://pbs.twimg.com/profile_images/1141265441978851328/VqRWUjGy_normal.jpg</t>
  </si>
  <si>
    <t>http://pbs.twimg.com/profile_images/704216117296783360/VZnllfjl_normal.jpg</t>
  </si>
  <si>
    <t>http://pbs.twimg.com/profile_images/2147175222/562412_10150751071270132_8570160131_11992754_806382014_n_normal.jpg</t>
  </si>
  <si>
    <t>http://pbs.twimg.com/profile_images/1153181214217404419/5hYsCd8k_normal.jpg</t>
  </si>
  <si>
    <t>http://pbs.twimg.com/profile_images/731853821635264512/dHM6nGus_normal.jpg</t>
  </si>
  <si>
    <t>http://pbs.twimg.com/profile_images/1141596232650911744/RXq-ZI8X_normal.png</t>
  </si>
  <si>
    <t>http://pbs.twimg.com/profile_images/585988913392553984/29ykyuqa_normal.jpg</t>
  </si>
  <si>
    <t>http://pbs.twimg.com/profile_images/540517535246868480/1nBA3JGj_normal.jpeg</t>
  </si>
  <si>
    <t>http://pbs.twimg.com/profile_images/961122121194844162/KEfIrE9O_normal.jpg</t>
  </si>
  <si>
    <t>http://pbs.twimg.com/profile_images/735911381539688451/_xOdYmBk_normal.jpg</t>
  </si>
  <si>
    <t>http://pbs.twimg.com/profile_images/1550782625/KLerman_normal.jpg</t>
  </si>
  <si>
    <t>http://pbs.twimg.com/profile_images/1148974451486150656/hhPXuqhg_normal.jpg</t>
  </si>
  <si>
    <t>http://pbs.twimg.com/profile_images/1038545340318801921/uOuoQOKB_normal.jpg</t>
  </si>
  <si>
    <t>http://pbs.twimg.com/profile_images/1112492300037320707/M5KqYDWr_normal.jpg</t>
  </si>
  <si>
    <t>http://pbs.twimg.com/profile_images/1139953414677209091/ds5p7PeO_normal.png</t>
  </si>
  <si>
    <t>http://pbs.twimg.com/profile_images/1164517139132375041/ojsn4FS__normal.jpg</t>
  </si>
  <si>
    <t>http://pbs.twimg.com/profile_images/1180198291197300736/iMPdl4pg_normal.jpg</t>
  </si>
  <si>
    <t>http://pbs.twimg.com/profile_images/774806396072189952/p6c9uV7Y_normal.jpg</t>
  </si>
  <si>
    <t>http://pbs.twimg.com/profile_images/1173772073543569409/gDVGJqYA_normal.jpg</t>
  </si>
  <si>
    <t>http://pbs.twimg.com/profile_images/984242929115025408/0fsMcvdA_normal.jpg</t>
  </si>
  <si>
    <t>http://pbs.twimg.com/profile_images/1157042957943361536/5X7BFhuT_normal.png</t>
  </si>
  <si>
    <t>http://pbs.twimg.com/profile_images/1093359284186800128/iNXTg3L4_normal.jpg</t>
  </si>
  <si>
    <t>http://pbs.twimg.com/profile_images/1170867067806859266/driw5LSf_normal.jpg</t>
  </si>
  <si>
    <t>http://pbs.twimg.com/profile_images/1178105204857692160/ay3zJRV__normal.jpg</t>
  </si>
  <si>
    <t>http://pbs.twimg.com/profile_images/1113380954733723648/WfBwQJSZ_normal.jpg</t>
  </si>
  <si>
    <t>http://pbs.twimg.com/profile_images/1084827830410772480/IWv34aLI_normal.jpg</t>
  </si>
  <si>
    <t>http://pbs.twimg.com/profile_images/1159688339945132032/iT1wliqd_normal.jpg</t>
  </si>
  <si>
    <t>http://pbs.twimg.com/profile_images/1160022515453968385/oJhgk4aa_normal.jpg</t>
  </si>
  <si>
    <t>http://pbs.twimg.com/profile_images/1082334822054354944/7PHyn2Fx_normal.jpg</t>
  </si>
  <si>
    <t>http://pbs.twimg.com/profile_images/1106260895875780608/MAq8d-30_normal.jpg</t>
  </si>
  <si>
    <t>http://pbs.twimg.com/profile_images/1028850776821702656/KyLx5Uah_normal.jpg</t>
  </si>
  <si>
    <t>http://pbs.twimg.com/profile_images/1112492702967521281/6BKGCHoA_normal.jpg</t>
  </si>
  <si>
    <t>http://pbs.twimg.com/profile_images/3184819811/9f2f109ae86c40c3a74dd0233022ec30_normal.jpeg</t>
  </si>
  <si>
    <t>http://pbs.twimg.com/profile_images/1131363094440030208/cMjCbdjp_normal.png</t>
  </si>
  <si>
    <t>http://pbs.twimg.com/profile_images/1166906489837150209/7j9t5FDF_normal.jpg</t>
  </si>
  <si>
    <t>http://pbs.twimg.com/profile_images/1177934205436776448/Qi914CJ7_normal.jpg</t>
  </si>
  <si>
    <t>http://pbs.twimg.com/profile_images/1172107793618239488/g90qQ7K4_normal.jpg</t>
  </si>
  <si>
    <t>http://pbs.twimg.com/profile_images/1180361749062660096/AhWOz0He_normal.jpg</t>
  </si>
  <si>
    <t>http://pbs.twimg.com/profile_images/1181223915294584832/Gs6XUvC5_normal.jpg</t>
  </si>
  <si>
    <t>http://pbs.twimg.com/profile_images/838791067134652416/aP_8oDf1_normal.jpg</t>
  </si>
  <si>
    <t>http://pbs.twimg.com/profile_images/1100602347691102208/X4dD5Qdq_normal.jpg</t>
  </si>
  <si>
    <t>http://pbs.twimg.com/profile_images/1145748518566604800/92atLu3F_normal.jpg</t>
  </si>
  <si>
    <t>http://pbs.twimg.com/profile_images/1146860549306818560/snzS8Jhe_normal.png</t>
  </si>
  <si>
    <t>http://pbs.twimg.com/profile_images/1137446247357222913/QLswp64i_normal.png</t>
  </si>
  <si>
    <t>http://pbs.twimg.com/profile_images/1118565947219091460/kEUggqOw_normal.png</t>
  </si>
  <si>
    <t>http://pbs.twimg.com/profile_images/378800000863048010/l6zYbDIa_normal.jpeg</t>
  </si>
  <si>
    <t>http://pbs.twimg.com/profile_images/1044630766909448192/fAjq0qS9_normal.jpg</t>
  </si>
  <si>
    <t>http://pbs.twimg.com/profile_images/599757014156189696/CgfjQ2KZ_normal.jpg</t>
  </si>
  <si>
    <t>http://pbs.twimg.com/profile_images/1138085723607904256/70T5BBoJ_normal.jpg</t>
  </si>
  <si>
    <t>http://pbs.twimg.com/profile_images/633729371862253570/apBnL-Te_normal.jpg</t>
  </si>
  <si>
    <t>http://pbs.twimg.com/profile_images/378800000547723556/eecc005aee204da5f281af75214a0026_normal.jpeg</t>
  </si>
  <si>
    <t>http://pbs.twimg.com/profile_images/1161250289384640512/wly6P4Zm_normal.jpg</t>
  </si>
  <si>
    <t>http://pbs.twimg.com/profile_images/1092799202256658438/1qyU-jY0_normal.jpg</t>
  </si>
  <si>
    <t>http://pbs.twimg.com/profile_images/3347954891/2b9a3125d5b2da9b57f8ed0f2ab35ee8_normal.jpeg</t>
  </si>
  <si>
    <t>http://pbs.twimg.com/profile_images/1676060760/headshot.smaller_normal.JPG</t>
  </si>
  <si>
    <t>http://pbs.twimg.com/profile_images/991642394675294208/8x9TIz5d_normal.jpg</t>
  </si>
  <si>
    <t>http://pbs.twimg.com/profile_images/1047771485639778304/tdXxnWL8_normal.jpg</t>
  </si>
  <si>
    <t>http://pbs.twimg.com/profile_images/799304787862884353/MY7QZRC-_normal.jpg</t>
  </si>
  <si>
    <t>http://pbs.twimg.com/profile_images/989038379089178624/BkOVjJ8w_normal.jpg</t>
  </si>
  <si>
    <t>http://pbs.twimg.com/profile_images/783224559042461696/cExVTZT4_normal.jpg</t>
  </si>
  <si>
    <t>http://pbs.twimg.com/profile_images/935232177683484672/dsBfvQca_normal.jpg</t>
  </si>
  <si>
    <t>http://pbs.twimg.com/profile_images/378800000651059744/75794617eb12b4938721fc8f3c7fdae6_normal.jpeg</t>
  </si>
  <si>
    <t>http://pbs.twimg.com/profile_images/780596762415333376/I6T2cGdl_normal.jpg</t>
  </si>
  <si>
    <t>http://pbs.twimg.com/profile_images/461232404988850176/rxvpnMrK_normal.jpeg</t>
  </si>
  <si>
    <t>http://pbs.twimg.com/profile_images/981464985971970048/GtxBnSCE_normal.jpg</t>
  </si>
  <si>
    <t>http://pbs.twimg.com/profile_images/1180036473854349312/wDWHMx4k_normal.jpg</t>
  </si>
  <si>
    <t>http://pbs.twimg.com/profile_images/1097109375053901826/X7NY-l-w_normal.png</t>
  </si>
  <si>
    <t>http://pbs.twimg.com/profile_images/1097653063442227202/9Zx5Fet4_normal.jpg</t>
  </si>
  <si>
    <t>http://pbs.twimg.com/profile_images/1115999394048954368/RdJc3V_s_normal.png</t>
  </si>
  <si>
    <t>http://pbs.twimg.com/profile_images/1148989056392544256/CgFLNpT4_normal.png</t>
  </si>
  <si>
    <t>http://pbs.twimg.com/profile_images/871688222836891649/zbfB41vD_normal.jpg</t>
  </si>
  <si>
    <t>http://pbs.twimg.com/profile_images/486287303724113921/VJ-Jmsep_normal.jpeg</t>
  </si>
  <si>
    <t>http://pbs.twimg.com/profile_images/870533701498810369/tjatT883_normal.jpg</t>
  </si>
  <si>
    <t>http://pbs.twimg.com/profile_images/275031976/Picture_33_normal.jpg</t>
  </si>
  <si>
    <t>http://pbs.twimg.com/profile_images/689143740363976704/aORGVOJ9_normal.png</t>
  </si>
  <si>
    <t>http://pbs.twimg.com/profile_images/1110228024954245120/OTdcTC9Y_normal.png</t>
  </si>
  <si>
    <t>http://pbs.twimg.com/profile_images/1145627687555223552/ZIX0O6qL_normal.png</t>
  </si>
  <si>
    <t>http://pbs.twimg.com/profile_images/841750766/me_normal.png</t>
  </si>
  <si>
    <t>http://pbs.twimg.com/profile_images/899432781473660928/qOqtzh2V_normal.jpg</t>
  </si>
  <si>
    <t>http://pbs.twimg.com/profile_images/1092562710288568322/lLOfEaGq_normal.jpg</t>
  </si>
  <si>
    <t>http://pbs.twimg.com/profile_images/1039531989886554113/JkYCsIql_normal.jpg</t>
  </si>
  <si>
    <t>http://pbs.twimg.com/profile_images/1107828712555376640/rCiRTZxN_normal.jpg</t>
  </si>
  <si>
    <t>http://pbs.twimg.com/profile_images/1123505318829289472/eVW7e42-_normal.jpg</t>
  </si>
  <si>
    <t>http://pbs.twimg.com/profile_images/1041679906692886528/Roa8wS9G_normal.jpg</t>
  </si>
  <si>
    <t>http://pbs.twimg.com/profile_images/1034455576309198848/3yxsqcb7_normal.jpg</t>
  </si>
  <si>
    <t>http://pbs.twimg.com/profile_images/829099810183663616/FRCSx9YC_normal.jpg</t>
  </si>
  <si>
    <t>http://pbs.twimg.com/profile_images/1161397991745499139/Dboec_Ul_normal.jpg</t>
  </si>
  <si>
    <t>http://pbs.twimg.com/profile_images/656872290492284928/6Vk-M4KK_normal.jpg</t>
  </si>
  <si>
    <t>http://pbs.twimg.com/profile_images/474591466749034496/2-H1zqWf_normal.jpeg</t>
  </si>
  <si>
    <t>http://pbs.twimg.com/profile_images/1073653955962392576/v4nn90da_normal.jpg</t>
  </si>
  <si>
    <t>http://pbs.twimg.com/profile_images/1177698469491941377/ADVkEQTm_normal.jpg</t>
  </si>
  <si>
    <t>http://pbs.twimg.com/profile_images/762765835471622144/349xTzec_normal.jpg</t>
  </si>
  <si>
    <t>http://pbs.twimg.com/profile_images/1104467407723216898/4RBBo7R-_normal.jpg</t>
  </si>
  <si>
    <t>http://pbs.twimg.com/profile_images/710514078/n13966747_48483920_3337_normal.jpg</t>
  </si>
  <si>
    <t>http://pbs.twimg.com/profile_images/1091219066625363968/Xa0TBOEu_normal.jpg</t>
  </si>
  <si>
    <t>http://pbs.twimg.com/profile_images/1178534544573681665/wq5zwthT_normal.jpg</t>
  </si>
  <si>
    <t>http://pbs.twimg.com/profile_images/989835716887830535/59_72Jh2_normal.jpg</t>
  </si>
  <si>
    <t>http://pbs.twimg.com/profile_images/1096483383088214017/4mTVfBZZ_normal.png</t>
  </si>
  <si>
    <t>http://pbs.twimg.com/profile_images/1015347649384361984/cu3ssF1F_normal.jpg</t>
  </si>
  <si>
    <t>http://pbs.twimg.com/profile_images/882068018217365504/7nxvD9KR_normal.jpg</t>
  </si>
  <si>
    <t>http://pbs.twimg.com/profile_images/1085246646844342272/qDWZnVf2_normal.jpg</t>
  </si>
  <si>
    <t>http://pbs.twimg.com/profile_images/1173951136312770560/NFbGbvIL_normal.jpg</t>
  </si>
  <si>
    <t>http://pbs.twimg.com/profile_images/731538623825387521/MEiZ4oNu_normal.jpg</t>
  </si>
  <si>
    <t>http://pbs.twimg.com/profile_images/1016101662065192961/MnLkg87L_normal.jpg</t>
  </si>
  <si>
    <t>http://pbs.twimg.com/profile_images/458848320442474496/Y-c3b1qS_normal.png</t>
  </si>
  <si>
    <t>http://pbs.twimg.com/profile_images/676761037538992129/Qq-q1bRC_normal.jpg</t>
  </si>
  <si>
    <t>http://pbs.twimg.com/profile_images/378800000077902989/0c26a9dc99a116032102d67716866144_normal.jpeg</t>
  </si>
  <si>
    <t>http://pbs.twimg.com/profile_images/1172329701420888065/joVGYGH4_normal.jpg</t>
  </si>
  <si>
    <t>http://pbs.twimg.com/profile_images/510464789869391873/LKba5W_9_normal.jpeg</t>
  </si>
  <si>
    <t>http://abs.twimg.com/sticky/default_profile_images/default_profile_2_normal.png</t>
  </si>
  <si>
    <t>http://pbs.twimg.com/profile_images/1143972799096086528/Hn06tFzg_normal.jpg</t>
  </si>
  <si>
    <t>http://pbs.twimg.com/profile_images/864567398262689793/E1uFeOzM_normal.jpg</t>
  </si>
  <si>
    <t>http://pbs.twimg.com/profile_images/615598832726970372/jsK-gBSt_normal.png</t>
  </si>
  <si>
    <t>http://pbs.twimg.com/profile_images/2463123024/5xx4eiba232d25rv23qs_normal.jpeg</t>
  </si>
  <si>
    <t>http://a0.twimg.com/profile_images/344513261567880829/fc9dc26ff266c230f0035507468d3c99_normal.png</t>
  </si>
  <si>
    <t>Open Twitter Page for This Person</t>
  </si>
  <si>
    <t>https://twitter.com/wikiresearch</t>
  </si>
  <si>
    <t>https://twitter.com/damewendydbe</t>
  </si>
  <si>
    <t>https://twitter.com/rwgiordano</t>
  </si>
  <si>
    <t>https://twitter.com/swarnadas18</t>
  </si>
  <si>
    <t>https://twitter.com/twlyy29</t>
  </si>
  <si>
    <t>https://twitter.com/25lettori</t>
  </si>
  <si>
    <t>https://twitter.com/smapp_nyu</t>
  </si>
  <si>
    <t>https://twitter.com/knowlab</t>
  </si>
  <si>
    <t>https://twitter.com/topcoder</t>
  </si>
  <si>
    <t>https://twitter.com/uchicago</t>
  </si>
  <si>
    <t>https://twitter.com/_pmkr</t>
  </si>
  <si>
    <t>https://twitter.com/profjamesevans</t>
  </si>
  <si>
    <t>https://twitter.com/ic2s2</t>
  </si>
  <si>
    <t>https://twitter.com/mit</t>
  </si>
  <si>
    <t>https://twitter.com/bgzimmer</t>
  </si>
  <si>
    <t>https://twitter.com/amit_p</t>
  </si>
  <si>
    <t>https://twitter.com/gretchenamcc</t>
  </si>
  <si>
    <t>https://twitter.com/rejectionking</t>
  </si>
  <si>
    <t>https://twitter.com/mountainherder</t>
  </si>
  <si>
    <t>https://twitter.com/faineg</t>
  </si>
  <si>
    <t>https://twitter.com/arkaitz</t>
  </si>
  <si>
    <t>https://twitter.com/icwsm</t>
  </si>
  <si>
    <t>https://twitter.com/natematias</t>
  </si>
  <si>
    <t>https://twitter.com/aaroniidx</t>
  </si>
  <si>
    <t>https://twitter.com/dilrukshi_isac</t>
  </si>
  <si>
    <t>https://twitter.com/mstrohm</t>
  </si>
  <si>
    <t>https://twitter.com/ctrattner</t>
  </si>
  <si>
    <t>https://twitter.com/emmaspiro</t>
  </si>
  <si>
    <t>https://twitter.com/snchancellor</t>
  </si>
  <si>
    <t>https://twitter.com/eliminare</t>
  </si>
  <si>
    <t>https://twitter.com/facebook</t>
  </si>
  <si>
    <t>https://twitter.com/eredmil1</t>
  </si>
  <si>
    <t>https://twitter.com/femtech_</t>
  </si>
  <si>
    <t>https://twitter.com/haewoon</t>
  </si>
  <si>
    <t>https://twitter.com/gvrkiran</t>
  </si>
  <si>
    <t>https://twitter.com/clauwa</t>
  </si>
  <si>
    <t>https://twitter.com/davlanade</t>
  </si>
  <si>
    <t>https://twitter.com/mathcolorstrees</t>
  </si>
  <si>
    <t>https://twitter.com/kareem2darwish</t>
  </si>
  <si>
    <t>https://twitter.com/aekpalakorn</t>
  </si>
  <si>
    <t>https://twitter.com/m_eliciacortes</t>
  </si>
  <si>
    <t>https://twitter.com/icantador</t>
  </si>
  <si>
    <t>https://twitter.com/grouplens</t>
  </si>
  <si>
    <t>https://twitter.com/zwlevonian</t>
  </si>
  <si>
    <t>https://twitter.com/jmhessel</t>
  </si>
  <si>
    <t>https://twitter.com/bolu_kya</t>
  </si>
  <si>
    <t>https://twitter.com/suriname0</t>
  </si>
  <si>
    <t>https://twitter.com/marquettecs</t>
  </si>
  <si>
    <t>https://twitter.com/shanhaha3</t>
  </si>
  <si>
    <t>https://twitter.com/rlhoyle</t>
  </si>
  <si>
    <t>https://twitter.com/htenenbaum</t>
  </si>
  <si>
    <t>https://twitter.com/emilianoucl</t>
  </si>
  <si>
    <t>https://twitter.com/a_papasavva</t>
  </si>
  <si>
    <t>https://twitter.com/uclisec</t>
  </si>
  <si>
    <t>https://twitter.com/genomeprivacy</t>
  </si>
  <si>
    <t>https://twitter.com/encase_h2020</t>
  </si>
  <si>
    <t>https://twitter.com/sof14g1l</t>
  </si>
  <si>
    <t>https://twitter.com/d_alburez</t>
  </si>
  <si>
    <t>https://twitter.com/privacurity</t>
  </si>
  <si>
    <t>https://twitter.com/guijacob91</t>
  </si>
  <si>
    <t>https://twitter.com/iussp</t>
  </si>
  <si>
    <t>https://twitter.com/ezagheni</t>
  </si>
  <si>
    <t>https://twitter.com/demografia_csic</t>
  </si>
  <si>
    <t>https://twitter.com/benwagne_r</t>
  </si>
  <si>
    <t>https://twitter.com/yusrilim_</t>
  </si>
  <si>
    <t>https://twitter.com/enricomariconti</t>
  </si>
  <si>
    <t>https://twitter.com/pvachher</t>
  </si>
  <si>
    <t>https://twitter.com/cubic_logic</t>
  </si>
  <si>
    <t>https://twitter.com/degenrolf</t>
  </si>
  <si>
    <t>https://twitter.com/mln_26</t>
  </si>
  <si>
    <t>https://twitter.com/tahayasseri</t>
  </si>
  <si>
    <t>https://twitter.com/bbeliteshoes</t>
  </si>
  <si>
    <t>https://twitter.com/dennis4its</t>
  </si>
  <si>
    <t>https://twitter.com/alexstamos</t>
  </si>
  <si>
    <t>https://twitter.com/ineffablicious</t>
  </si>
  <si>
    <t>https://twitter.com/gianluca_string</t>
  </si>
  <si>
    <t>https://twitter.com/j_shotwell</t>
  </si>
  <si>
    <t>https://twitter.com/realyangzhang</t>
  </si>
  <si>
    <t>https://twitter.com/phonedude_mln</t>
  </si>
  <si>
    <t>https://twitter.com/bkeegan</t>
  </si>
  <si>
    <t>https://twitter.com/cathrinesot</t>
  </si>
  <si>
    <t>https://twitter.com/themayden</t>
  </si>
  <si>
    <t>https://twitter.com/giuliorossetti</t>
  </si>
  <si>
    <t>https://twitter.com/richmatt2018</t>
  </si>
  <si>
    <t>https://twitter.com/sefaozalp</t>
  </si>
  <si>
    <t>https://twitter.com/meisiska14</t>
  </si>
  <si>
    <t>https://twitter.com/mariska_elv</t>
  </si>
  <si>
    <t>https://twitter.com/sitichaa9</t>
  </si>
  <si>
    <t>https://twitter.com/renjaniayu</t>
  </si>
  <si>
    <t>https://twitter.com/abdul_juga</t>
  </si>
  <si>
    <t>https://twitter.com/edwinjanuar8</t>
  </si>
  <si>
    <t>https://twitter.com/savira_hana</t>
  </si>
  <si>
    <t>https://twitter.com/indichaa</t>
  </si>
  <si>
    <t>https://twitter.com/aymiegoreng</t>
  </si>
  <si>
    <t>https://twitter.com/raza_aja</t>
  </si>
  <si>
    <t>https://twitter.com/farahdilah62</t>
  </si>
  <si>
    <t>https://twitter.com/vikaadriana1</t>
  </si>
  <si>
    <t>https://twitter.com/bekasi_gadis</t>
  </si>
  <si>
    <t>https://twitter.com/ekawatirani</t>
  </si>
  <si>
    <t>https://twitter.com/miadp</t>
  </si>
  <si>
    <t>https://twitter.com/adambbadawy</t>
  </si>
  <si>
    <t>https://twitter.com/aseel_addawood</t>
  </si>
  <si>
    <t>https://twitter.com/emilio__ferrara</t>
  </si>
  <si>
    <t>https://twitter.com/caohancheng</t>
  </si>
  <si>
    <t>https://twitter.com/yelenamejova</t>
  </si>
  <si>
    <t>https://twitter.com/dozee_sim</t>
  </si>
  <si>
    <t>https://twitter.com/rehamtamime</t>
  </si>
  <si>
    <t>https://twitter.com/linguangst</t>
  </si>
  <si>
    <t>https://twitter.com/munmun10</t>
  </si>
  <si>
    <t>https://twitter.com/abrahaobruno</t>
  </si>
  <si>
    <t>https://twitter.com/johntorousmd</t>
  </si>
  <si>
    <t>https://twitter.com/emrek</t>
  </si>
  <si>
    <t>https://twitter.com/icatgt</t>
  </si>
  <si>
    <t>https://twitter.com/kous2v</t>
  </si>
  <si>
    <t>https://twitter.com/alsothings</t>
  </si>
  <si>
    <t>https://twitter.com/falkfischer</t>
  </si>
  <si>
    <t>https://twitter.com/holden</t>
  </si>
  <si>
    <t>https://twitter.com/kesterratcliff</t>
  </si>
  <si>
    <t>https://twitter.com/katestarbird</t>
  </si>
  <si>
    <t>https://twitter.com/ktsukuda</t>
  </si>
  <si>
    <t>https://twitter.com/alipourfardn</t>
  </si>
  <si>
    <t>https://twitter.com/fennell_p</t>
  </si>
  <si>
    <t>https://twitter.com/kristinalerman</t>
  </si>
  <si>
    <t>https://twitter.com/xandaschofield</t>
  </si>
  <si>
    <t>https://twitter.com/jehronp</t>
  </si>
  <si>
    <t>https://twitter.com/rosesage6</t>
  </si>
  <si>
    <t>https://twitter.com/mr_prime69</t>
  </si>
  <si>
    <t>https://twitter.com/itscaseydambit</t>
  </si>
  <si>
    <t>https://twitter.com/tjbogart33</t>
  </si>
  <si>
    <t>https://twitter.com/zenscreamer</t>
  </si>
  <si>
    <t>https://twitter.com/jkineman</t>
  </si>
  <si>
    <t>https://twitter.com/ibitefiercely</t>
  </si>
  <si>
    <t>https://twitter.com/bloggerpam1</t>
  </si>
  <si>
    <t>https://twitter.com/goofmcfloof</t>
  </si>
  <si>
    <t>https://twitter.com/redshoe291</t>
  </si>
  <si>
    <t>https://twitter.com/warrior_4_good</t>
  </si>
  <si>
    <t>https://twitter.com/holmprocarione</t>
  </si>
  <si>
    <t>https://twitter.com/caighty</t>
  </si>
  <si>
    <t>https://twitter.com/h8wankmaggot45</t>
  </si>
  <si>
    <t>https://twitter.com/prissycrow</t>
  </si>
  <si>
    <t>https://twitter.com/mgjackieo</t>
  </si>
  <si>
    <t>https://twitter.com/suzy_swears</t>
  </si>
  <si>
    <t>https://twitter.com/hotwheels48</t>
  </si>
  <si>
    <t>https://twitter.com/reggaeshark12</t>
  </si>
  <si>
    <t>https://twitter.com/resist_baby</t>
  </si>
  <si>
    <t>https://twitter.com/shootsfromhip</t>
  </si>
  <si>
    <t>https://twitter.com/nofuqsleft</t>
  </si>
  <si>
    <t>https://twitter.com/tomi_r_b</t>
  </si>
  <si>
    <t>https://twitter.com/weaarree</t>
  </si>
  <si>
    <t>https://twitter.com/franciswegner</t>
  </si>
  <si>
    <t>https://twitter.com/blue_w0lverine</t>
  </si>
  <si>
    <t>https://twitter.com/kingsrush</t>
  </si>
  <si>
    <t>https://twitter.com/snarklikeknives</t>
  </si>
  <si>
    <t>https://twitter.com/verbalese</t>
  </si>
  <si>
    <t>https://twitter.com/janiceg123</t>
  </si>
  <si>
    <t>https://twitter.com/kathystricker2</t>
  </si>
  <si>
    <t>https://twitter.com/nicoxw1</t>
  </si>
  <si>
    <t>https://twitter.com/blunter_</t>
  </si>
  <si>
    <t>https://twitter.com/contrapoints</t>
  </si>
  <si>
    <t>https://twitter.com/curvygamerwife</t>
  </si>
  <si>
    <t>https://twitter.com/justinpatchin</t>
  </si>
  <si>
    <t>https://twitter.com/stone_prof</t>
  </si>
  <si>
    <t>https://twitter.com/fabiorojas</t>
  </si>
  <si>
    <t>https://twitter.com/yy</t>
  </si>
  <si>
    <t>https://twitter.com/shirinnilizadeh</t>
  </si>
  <si>
    <t>https://twitter.com/a_grogg</t>
  </si>
  <si>
    <t>https://twitter.com/familyunequal</t>
  </si>
  <si>
    <t>https://twitter.com/profearl</t>
  </si>
  <si>
    <t>https://twitter.com/sobieraj</t>
  </si>
  <si>
    <t>https://twitter.com/deanarohlinger1</t>
  </si>
  <si>
    <t>https://twitter.com/fisher_danar</t>
  </si>
  <si>
    <t>https://twitter.com/michaeltheaney</t>
  </si>
  <si>
    <t>https://twitter.com/davidsmeyer1</t>
  </si>
  <si>
    <t>https://twitter.com/chss_hbku</t>
  </si>
  <si>
    <t>https://twitter.com/celiphany</t>
  </si>
  <si>
    <t>https://twitter.com/parissie084</t>
  </si>
  <si>
    <t>https://twitter.com/angryosman</t>
  </si>
  <si>
    <t>https://twitter.com/julieowenmoylan</t>
  </si>
  <si>
    <t>https://twitter.com/ajungherr</t>
  </si>
  <si>
    <t>https://twitter.com/posegga</t>
  </si>
  <si>
    <t>https://twitter.com/jisunan</t>
  </si>
  <si>
    <t>https://twitter.com/volkswagenst</t>
  </si>
  <si>
    <t>https://twitter.com/leelum</t>
  </si>
  <si>
    <t>https://twitter.com/gmgorrelluk</t>
  </si>
  <si>
    <t>https://twitter.com/encoffeedrinker</t>
  </si>
  <si>
    <t>https://twitter.com/rebeccalkup</t>
  </si>
  <si>
    <t>https://twitter.com/radinstitute</t>
  </si>
  <si>
    <t>https://twitter.com/latifajackson</t>
  </si>
  <si>
    <t>https://twitter.com/sroylee</t>
  </si>
  <si>
    <t>https://twitter.com/_conferencelist</t>
  </si>
  <si>
    <t>https://twitter.com/shawnmjones</t>
  </si>
  <si>
    <t>https://twitter.com/alvinyxz</t>
  </si>
  <si>
    <t>https://twitter.com/junghwanyang</t>
  </si>
  <si>
    <t>https://twitter.com/meresophistry</t>
  </si>
  <si>
    <t>https://twitter.com/elaragon</t>
  </si>
  <si>
    <t>https://twitter.com/followlori</t>
  </si>
  <si>
    <t>https://twitter.com/griverorz</t>
  </si>
  <si>
    <t>https://twitter.com/step_apsa</t>
  </si>
  <si>
    <t>https://twitter.com/scott_althaus</t>
  </si>
  <si>
    <t>https://twitter.com/dtracy2</t>
  </si>
  <si>
    <t>https://twitter.com/reveluntsong</t>
  </si>
  <si>
    <t>https://twitter.com/cuhkhailiang</t>
  </si>
  <si>
    <t>https://twitter.com/ebigsby</t>
  </si>
  <si>
    <t>https://twitter.com/britdavidson</t>
  </si>
  <si>
    <t>https://twitter.com/allison_eden</t>
  </si>
  <si>
    <t>https://twitter.com/ekvraga</t>
  </si>
  <si>
    <t>https://twitter.com/dilarakkl</t>
  </si>
  <si>
    <t>https://twitter.com/annie_waldherr</t>
  </si>
  <si>
    <t>https://twitter.com/boomgaardenhg</t>
  </si>
  <si>
    <t>https://twitter.com/tobias_keller</t>
  </si>
  <si>
    <t>https://twitter.com/katypearce</t>
  </si>
  <si>
    <t>https://twitter.com/kellybergstrom</t>
  </si>
  <si>
    <t>https://twitter.com/rayoptland</t>
  </si>
  <si>
    <t>https://twitter.com/sgonzalezbailon</t>
  </si>
  <si>
    <t>https://twitter.com/pablodesoto</t>
  </si>
  <si>
    <t>https://twitter.com/monrodriguez</t>
  </si>
  <si>
    <t>https://twitter.com/hauschke</t>
  </si>
  <si>
    <t>https://twitter.com/h_mihaljevic</t>
  </si>
  <si>
    <t>https://twitter.com/tullney</t>
  </si>
  <si>
    <t>https://twitter.com/lusantala</t>
  </si>
  <si>
    <t>https://twitter.com/jdfoote</t>
  </si>
  <si>
    <t>https://twitter.com/researchcentrai</t>
  </si>
  <si>
    <t>https://twitter.com/jjsantana</t>
  </si>
  <si>
    <t>https://twitter.com/frontaibigdata</t>
  </si>
  <si>
    <t>https://twitter.com/frontiersin</t>
  </si>
  <si>
    <t>https://twitter.com/chrisjvargo</t>
  </si>
  <si>
    <t>https://twitter.com/blasettiale</t>
  </si>
  <si>
    <t>https://twitter.com/dhbbaw</t>
  </si>
  <si>
    <t>https://twitter.com/bjoern_buss</t>
  </si>
  <si>
    <t>https://twitter.com/igorbrigadir</t>
  </si>
  <si>
    <t>https://twitter.com/edsu</t>
  </si>
  <si>
    <t>https://twitter.com/faabom</t>
  </si>
  <si>
    <t>https://twitter.com/liuhuan</t>
  </si>
  <si>
    <t>https://twitter.com/uw_sjmc</t>
  </si>
  <si>
    <t>https://twitter.com/illinoiscomm</t>
  </si>
  <si>
    <t>https://twitter.com/poli_com</t>
  </si>
  <si>
    <t>https://twitter.com/ica_cm</t>
  </si>
  <si>
    <t>https://twitter.com/ica</t>
  </si>
  <si>
    <t>https://twitter.com/uscapress</t>
  </si>
  <si>
    <t>https://twitter.com/jniemannlenz</t>
  </si>
  <si>
    <t>https://twitter.com/missesi</t>
  </si>
  <si>
    <t>https://twitter.com/cerenbudak</t>
  </si>
  <si>
    <t>https://twitter.com/tylersnetwork</t>
  </si>
  <si>
    <t>https://twitter.com/michaelbolden</t>
  </si>
  <si>
    <t>https://twitter.com/icw</t>
  </si>
  <si>
    <t>https://twitter.com/jackbandy</t>
  </si>
  <si>
    <t>https://twitter.com/applenews</t>
  </si>
  <si>
    <t>https://twitter.com/cjr</t>
  </si>
  <si>
    <t>https://twitter.com/ndiakopoulos</t>
  </si>
  <si>
    <t>https://twitter.com/itsilverback</t>
  </si>
  <si>
    <t>https://twitter.com/johnmshuster</t>
  </si>
  <si>
    <t>https://twitter.com/rqskye</t>
  </si>
  <si>
    <t>https://twitter.com/homegypsy</t>
  </si>
  <si>
    <t>https://twitter.com/liwiebe</t>
  </si>
  <si>
    <t>https://twitter.com/wendt_law</t>
  </si>
  <si>
    <t>https://twitter.com/skotbotcambo</t>
  </si>
  <si>
    <t>https://twitter.com/compstorylab</t>
  </si>
  <si>
    <t>https://twitter.com/aneeshs</t>
  </si>
  <si>
    <t>https://twitter.com/krishna_kamath</t>
  </si>
  <si>
    <t>https://twitter.com/jessicatysu</t>
  </si>
  <si>
    <t>https://twitter.com/jugander</t>
  </si>
  <si>
    <t>https://twitter.com/johnjhorton</t>
  </si>
  <si>
    <t>https://twitter.com/cnicolaides</t>
  </si>
  <si>
    <t>https://twitter.com/jessecshore</t>
  </si>
  <si>
    <t>https://twitter.com/kamerondharris</t>
  </si>
  <si>
    <t>https://twitter.com/dg_rand</t>
  </si>
  <si>
    <t>https://twitter.com/bjoseph</t>
  </si>
  <si>
    <t>https://twitter.com/george_berry</t>
  </si>
  <si>
    <t>https://twitter.com/whatagoodpup</t>
  </si>
  <si>
    <t>https://twitter.com/ciro</t>
  </si>
  <si>
    <t>https://twitter.com/soni_sandeep</t>
  </si>
  <si>
    <t>https://twitter.com/5harad</t>
  </si>
  <si>
    <t>https://twitter.com/alex_peys</t>
  </si>
  <si>
    <t>https://twitter.com/complexexplorer</t>
  </si>
  <si>
    <t>https://twitter.com/sinanaral</t>
  </si>
  <si>
    <t>https://twitter.com/iyadrahwan</t>
  </si>
  <si>
    <t>https://twitter.com/ewancolman</t>
  </si>
  <si>
    <t>https://twitter.com/msaveski</t>
  </si>
  <si>
    <t>https://twitter.com/eulersbridge</t>
  </si>
  <si>
    <t>https://twitter.com/nachristakis</t>
  </si>
  <si>
    <t>https://twitter.com/raneeque</t>
  </si>
  <si>
    <t>https://twitter.com/djpardis</t>
  </si>
  <si>
    <t>https://twitter.com/ryanjgallag</t>
  </si>
  <si>
    <t>https://twitter.com/kaizhu717</t>
  </si>
  <si>
    <t>https://twitter.com/seanjtaylor</t>
  </si>
  <si>
    <t>https://twitter.com/rushibhavsar</t>
  </si>
  <si>
    <t>https://twitter.com/timothyjgraham</t>
  </si>
  <si>
    <t>https://twitter.com/jasonmfletcher</t>
  </si>
  <si>
    <t>https://twitter.com/t_takaguchi</t>
  </si>
  <si>
    <t>https://twitter.com/bertil_hatt</t>
  </si>
  <si>
    <t>https://twitter.com/soojongkim_1</t>
  </si>
  <si>
    <t>https://twitter.com/anibalmastobiza</t>
  </si>
  <si>
    <t>https://twitter.com/alqithami</t>
  </si>
  <si>
    <t>https://twitter.com/jhblackb</t>
  </si>
  <si>
    <t>https://twitter.com/sig_chi</t>
  </si>
  <si>
    <t>https://twitter.com/zsavvas90</t>
  </si>
  <si>
    <t>https://twitter.com/idramalab</t>
  </si>
  <si>
    <t>https://twitter.com/ingmarweber</t>
  </si>
  <si>
    <t>https://twitter.com/winteram</t>
  </si>
  <si>
    <t>https://twitter.com/alethioguy</t>
  </si>
  <si>
    <t>https://twitter.com/jurgenpfeffer</t>
  </si>
  <si>
    <t>https://twitter.com/raquelrecuero</t>
  </si>
  <si>
    <t>https://twitter.com/keiichi_ochiai</t>
  </si>
  <si>
    <t>https://twitter.com/ktakeshi</t>
  </si>
  <si>
    <t>https://twitter.com/knittedkittie</t>
  </si>
  <si>
    <t>https://twitter.com/zerogravitasksc</t>
  </si>
  <si>
    <t>https://twitter.com/moniquedhooghe</t>
  </si>
  <si>
    <t>https://twitter.com/watsoninstitute</t>
  </si>
  <si>
    <t>https://twitter.com/bostonglobe</t>
  </si>
  <si>
    <t>https://twitter.com/fabiogiglietto</t>
  </si>
  <si>
    <t>https://twitter.com/cybercsis</t>
  </si>
  <si>
    <t>https://twitter.com/shionguha</t>
  </si>
  <si>
    <t>https://twitter.com/cfiesler</t>
  </si>
  <si>
    <t>https://twitter.com/ipsn20</t>
  </si>
  <si>
    <t>https://twitter.com/theofficialacm</t>
  </si>
  <si>
    <t>https://twitter.com/ieeeorg</t>
  </si>
  <si>
    <t>https://twitter.com/patpannuto</t>
  </si>
  <si>
    <t>https://twitter.com/andreawiggins</t>
  </si>
  <si>
    <t>https://twitter.com/eegilbert</t>
  </si>
  <si>
    <t>https://twitter.com/asbruckman</t>
  </si>
  <si>
    <t>https://twitter.com/colegleason</t>
  </si>
  <si>
    <t>https://twitter.com/eszter</t>
  </si>
  <si>
    <t>https://twitter.com/roguechi</t>
  </si>
  <si>
    <t>https://twitter.com/mdekstrand</t>
  </si>
  <si>
    <t>https://twitter.com/reidpr</t>
  </si>
  <si>
    <t>https://twitter.com/mariaglymour</t>
  </si>
  <si>
    <t>https://twitter.com/theshubhanshu</t>
  </si>
  <si>
    <t>https://twitter.com/jasonbaumgartne</t>
  </si>
  <si>
    <t>https://twitter.com/syardi</t>
  </si>
  <si>
    <t>https://twitter.com/gaywonk</t>
  </si>
  <si>
    <t>https://twitter.com/johnfallot</t>
  </si>
  <si>
    <t>https://twitter.com/mark_riedl</t>
  </si>
  <si>
    <t>https://twitter.com/jeffbigham</t>
  </si>
  <si>
    <t>https://twitter.com/gillianrhayes</t>
  </si>
  <si>
    <t>https://twitter.com/alphaque</t>
  </si>
  <si>
    <t>https://twitter.com/harishpillay</t>
  </si>
  <si>
    <t>https://twitter.com/boomchatter</t>
  </si>
  <si>
    <t>https://twitter.com/cathyyoung63</t>
  </si>
  <si>
    <t>https://twitter.com/jeffreyasachs</t>
  </si>
  <si>
    <t>https://twitter.com/master_kula</t>
  </si>
  <si>
    <t>https://twitter.com/switch_d</t>
  </si>
  <si>
    <t>https://twitter.com/ttoconference</t>
  </si>
  <si>
    <t>https://twitter.com/carmelva</t>
  </si>
  <si>
    <t>https://twitter.com/ehud</t>
  </si>
  <si>
    <t>https://twitter.com/standefer</t>
  </si>
  <si>
    <t>https://twitter.com/creativity_thre</t>
  </si>
  <si>
    <t>https://twitter.com/s</t>
  </si>
  <si>
    <t>https://twitter.com/j_a_tucker</t>
  </si>
  <si>
    <t>https://twitter.com/janzilinsky</t>
  </si>
  <si>
    <t>https://twitter.com/poppublicsphere</t>
  </si>
  <si>
    <t>https://twitter.com/codybuntain</t>
  </si>
  <si>
    <t>https://twitter.com/gretch</t>
  </si>
  <si>
    <t>https://twitter.com/tschnoebelen</t>
  </si>
  <si>
    <t>https://twitter.com/sanjrockz</t>
  </si>
  <si>
    <t>https://twitter.com/wired</t>
  </si>
  <si>
    <t>https://twitter.com/mtknnktm</t>
  </si>
  <si>
    <t>https://twitter.com/toritorix</t>
  </si>
  <si>
    <t>https://twitter.com/anirudhacharya1</t>
  </si>
  <si>
    <t>https://twitter.com/soa</t>
  </si>
  <si>
    <t>wikiresearch
"Uncertainty During New Disease
Outbreaks in Wikipedia" - identifying
and quantifying types of uncertainty
and responses to uncertainty expressed
by Wikipedia editors during new
disease outbreaks. (Al Tamime,
@rwgiordano and @DameWendyDBE,
2019) https://t.co/eMiuckQtkN https://t.co/IK8okmY8W9</t>
  </si>
  <si>
    <t xml:space="preserve">damewendydbe
</t>
  </si>
  <si>
    <t xml:space="preserve">rwgiordano
</t>
  </si>
  <si>
    <t>swarnadas18
I was very sad when I realized
that I would not be able to present
there in person. However, I am
really grateful to everyone for
making this dream come true. Thank
you @JurgenPfeffer @TWlyY29 for
taking the hassle and sending this
beautiful bag for me. #icwsm2019
#gratitude https://t.co/aEZZoFCohu</t>
  </si>
  <si>
    <t xml:space="preserve">twlyy29
</t>
  </si>
  <si>
    <t>25lettori
_xD83D__xDCA1_New article on @PoPpublicsphere
special issue on #CelebrityPolitics
with @janzilinsky Jonathan Nagler
&amp;amp; @j_a_tucker from @SMaPP_NYU
_xD83D__xDD0E_We find celebrities did not incur
an "engagement penalty" among followers
when they tweeted about the _xD83C__xDDFA__xD83C__xDDF8_2016
election https://t.co/uvXzYj2F6p
https://t.co/hUL6QbLSRt</t>
  </si>
  <si>
    <t xml:space="preserve">smapp_nyu
</t>
  </si>
  <si>
    <t>knowlab
Be part of the Ground Truth challenge.
Help us find the causal graph for
four simulated worlds: Disaster
World https://t.co/xba4JfLGm9 @profjamesevans
@_pmkr @UChicago #MachineLearning
#ArtificialIntelligence #Sociology
@Topcoder</t>
  </si>
  <si>
    <t xml:space="preserve">topcoder
</t>
  </si>
  <si>
    <t xml:space="preserve">uchicago
</t>
  </si>
  <si>
    <t xml:space="preserve">_pmkr
</t>
  </si>
  <si>
    <t xml:space="preserve">profjamesevans
</t>
  </si>
  <si>
    <t>ic2s2
The dates for #IC2S2 2020 are now
confirmed. The 6th International
Conference on Computational Social
Science will take place July 17-20,
2020 at @MIT. Stay tuned! https://t.co/RFd1SoxEer</t>
  </si>
  <si>
    <t xml:space="preserve">mit
</t>
  </si>
  <si>
    <t>bgzimmer
Some serious emoji research going
on... _xD83E__xDD14_ @WIRED reports on @icwsm
#Emoji2018 workshop, with @sanjrockz
@TSchnoebelen @GretchenAMcC @amit_p
https://t.co/8PSlcRPJEN</t>
  </si>
  <si>
    <t xml:space="preserve">amit_p
</t>
  </si>
  <si>
    <t xml:space="preserve">gretchenamcc
</t>
  </si>
  <si>
    <t>rejectionking
RT @mountainherder: Notably, this
network engages in tactics which
be described as astroturfing. Kinzer
is lending these attacks the credib…</t>
  </si>
  <si>
    <t>mountainherder
With @katestarbird we highlighted
some of the features of the networks
in play around Syria and the White
Helmets: https://t.co/n8eVaM3ILD
@cybercsis #WashHumForum</t>
  </si>
  <si>
    <t>faineg
RT @mountainherder: Notably, this
network engages in tactics which
be described as astroturfing. Kinzer
is lending these attacks the credib…</t>
  </si>
  <si>
    <t>arkaitz
RT @icwsm: Good news! The ICWSM
2020 website is now live: https://t.co/B89igmUVP8
_xD83D__xDEA8_Next deadline is September 15
_xD83D__xDEA8_ Check it out for all…</t>
  </si>
  <si>
    <t>icwsm
RT @bgzimmer: Some serious emoji
research going on... _xD83E__xDD14_ @WIRED
reports on @icwsm #Emoji2018 workshop,
with @sanjrockz @TSchnoebelen @Gretch…</t>
  </si>
  <si>
    <t>natematias
RT @icwsm: Good news! The ICWSM
2020 website is now live: https://t.co/B89igmUVP8
_xD83D__xDEA8_Next deadline is September 15
_xD83D__xDEA8_ Check it out for all…</t>
  </si>
  <si>
    <t>aaroniidx
Can I just call out how BEAUTIFUL
the new website is?!?!? https://t.co/jViC6BA5VW</t>
  </si>
  <si>
    <t>dilrukshi_isac
RT @icwsm: Good news! The ICWSM
2020 website is now live: https://t.co/B89igmUVP8
_xD83D__xDEA8_Next deadline is September 15
_xD83D__xDEA8_ Check it out for all…</t>
  </si>
  <si>
    <t>mstrohm
RT @icwsm: Good news! The ICWSM
2020 website is now live: https://t.co/B89igmUVP8
_xD83D__xDEA8_Next deadline is September 15
_xD83D__xDEA8_ Check it out for all…</t>
  </si>
  <si>
    <t>ctrattner
RT @icwsm: Good news! The ICWSM
2020 website is now live: https://t.co/B89igmUVP8
_xD83D__xDEA8_Next deadline is September 15
_xD83D__xDEA8_ Check it out for all…</t>
  </si>
  <si>
    <t>emmaspiro
RT @icwsm: Good news! The ICWSM
2020 website is now live: https://t.co/B89igmUVP8
_xD83D__xDEA8_Next deadline is September 15
_xD83D__xDEA8_ Check it out for all…</t>
  </si>
  <si>
    <t>snchancellor
RT @icwsm: Good news! The ICWSM
2020 website is now live: https://t.co/B89igmUVP8
_xD83D__xDEA8_Next deadline is September 15
_xD83D__xDEA8_ Check it out for all…</t>
  </si>
  <si>
    <t>eliminare
RT @eredmil1: Excited that our
#icwsm2019 paper is on the front
page of @facebook research. Learn
more about our @icwsm work on day-to-da…</t>
  </si>
  <si>
    <t xml:space="preserve">facebook
</t>
  </si>
  <si>
    <t>eredmil1
RT @kous2v: Thanks @ICatGT! Thanks
to Benjamin Sugar, @emrek @JohnTorousMD
@abrahaobruno @munmun10 for making
this work a success. Check ou…</t>
  </si>
  <si>
    <t>femtech_
RT @eredmil1: Excited that our
#icwsm2019 paper is on the front
page of @facebook research. Learn
more about our @icwsm work on day-to-da…</t>
  </si>
  <si>
    <t>haewoon
RT @icwsm: Good news! The ICWSM
2020 website is now live: https://t.co/B89igmUVP8
_xD83D__xDEA8_Next deadline is September 15
_xD83D__xDEA8_ Check it out for all…</t>
  </si>
  <si>
    <t>gvrkiran
RT @icwsm: Good news! The ICWSM
2020 website is now live: https://t.co/B89igmUVP8
_xD83D__xDEA8_Next deadline is September 15
_xD83D__xDEA8_ Check it out for all…</t>
  </si>
  <si>
    <t>clauwa
RT @icwsm: Good news! The ICWSM
2020 website is now live: https://t.co/B89igmUVP8
_xD83D__xDEA8_Next deadline is September 15
_xD83D__xDEA8_ Check it out for all…</t>
  </si>
  <si>
    <t>davlanade
RT @icwsm: Good news! The ICWSM
2020 website is now live: https://t.co/B89igmUVP8
_xD83D__xDEA8_Next deadline is September 15
_xD83D__xDEA8_ Check it out for all…</t>
  </si>
  <si>
    <t>mathcolorstrees
RT @icwsm: Good news! The ICWSM
2020 website is now live: https://t.co/B89igmUVP8
_xD83D__xDEA8_Next deadline is September 15
_xD83D__xDEA8_ Check it out for all…</t>
  </si>
  <si>
    <t>kareem2darwish
RT @icwsm: Good news! The ICWSM
2020 website is now live: https://t.co/B89igmUVP8
_xD83D__xDEA8_Next deadline is September 15
_xD83D__xDEA8_ Check it out for all…</t>
  </si>
  <si>
    <t>aekpalakorn
RT @icwsm: Good news! The ICWSM
2020 website is now live: https://t.co/B89igmUVP8
_xD83D__xDEA8_Next deadline is September 15
_xD83D__xDEA8_ Check it out for all…</t>
  </si>
  <si>
    <t>m_eliciacortes
@icwsm _xD83E__xDD13_ @icantador</t>
  </si>
  <si>
    <t xml:space="preserve">icantador
</t>
  </si>
  <si>
    <t>grouplens
RT @zwlevonian: Super excited to
announce that my first paper was
accepted to @icwsm 2020! How can
we make use of qualitative themes
in qu…</t>
  </si>
  <si>
    <t>zwlevonian
Super excited to announce that
my first paper was accepted to
@icwsm 2020! How can we make use
of qualitative themes in quantitative
user models? Preprint (pdf): https://t.co/f9KZoS5hIe
Summary thread below… https://t.co/Sq12U8F8bh</t>
  </si>
  <si>
    <t>jmhessel
RT @zwlevonian: Super excited to
announce that my first paper was
accepted to @icwsm 2020! How can
we make use of qualitative themes
in qu…</t>
  </si>
  <si>
    <t>bolu_kya
@icwsm hey @icwsm can you please
clarify if the dataset papers will
be having 3 submission deadline
similar to the full papers. The
site only mentions that poster
and demo paper deadline is 15 Jan
2020.</t>
  </si>
  <si>
    <t>suriname0
RT @zwlevonian: Super excited to
announce that my first paper was
accepted to @icwsm 2020! How can
we make use of qualitative themes
in qu…</t>
  </si>
  <si>
    <t>marquettecs
RT @icwsm: Good news! The ICWSM
2020 website is now live: https://t.co/B89igmUVP8
ðŸš¨Next deadline is September
15 ðŸš¨ Check it out for allâ€¦</t>
  </si>
  <si>
    <t>shanhaha3
RT @icwsm: Good news! The ICWSM
2020 website is now live: https://t.co/B89igmUVP8
ðŸš¨Next deadline is September
15 ðŸš¨ Check it out for allâ€¦</t>
  </si>
  <si>
    <t>rlhoyle
another gem of a paper title! ðŸ’¯ðŸ‘ŒðŸ»=&amp;gt;
Tweetin' in the Rain: Exploring
societal-scale effects of weather
on mood #lifegoals https://t.co/dYxNHrnfhl</t>
  </si>
  <si>
    <t>htenenbaum
@emilianoucl @icwsm Luckily we
can also read the paper</t>
  </si>
  <si>
    <t>emilianoucl
@katestarbird She then talks about
disinformation during conflict
and the case of the Syria Civil
Defence (White Helmets), see https://t.co/5nhEAxDeFO
and https://t.co/FAAI1EUR67</t>
  </si>
  <si>
    <t>a_papasavva
RT @emilianoucl: Our upcoming @icwsm
paper "And We Will Fight For Our
Race!" A Measurement Study of Genetic
Testing Conversations on Reddiâ€¦</t>
  </si>
  <si>
    <t>uclisec
RT @emilianoucl: Our upcoming @icwsm
paper "And We Will Fight For Our
Race!" A Measurement Study of Genetic
Testing Conversations on Reddiâ€¦</t>
  </si>
  <si>
    <t>genomeprivacy
RT @emilianoucl: Our upcoming @icwsm
paper "And We Will Fight For Our
Race!" A Measurement Study of Genetic
Testing Conversations on Reddiâ€¦</t>
  </si>
  <si>
    <t>encase_h2020
RT @emilianoucl: Our upcoming @icwsm
paper "And We Will Fight For Our
Race!" A Measurement Study of Genetic
Testing Conversations on Reddiâ€¦</t>
  </si>
  <si>
    <t>sof14g1l
RT @icwsm: Good news! The ICWSM
2020 website is now live: https://t.co/B89igmUVP8
_xD83D__xDEA8_Next deadline is September 15
_xD83D__xDEA8_ Check it out for all…</t>
  </si>
  <si>
    <t>d_alburez
Thanks @IUSSP for featuring our
workshop 'Demographic Research
with Web &amp;amp; Social Media Data'
at the @icwsm conference w/ @sof14g1l
&amp;amp; @ezagheni. Great interaction
between social &amp;amp; computer scientists
doing population research #IUSSPDigitalDemogr
#poptwitter https://t.co/ubhkn2a4Zq
https://t.co/njxG4qHyuL</t>
  </si>
  <si>
    <t>privacurity
RT @emilianoucl: Our upcoming @icwsm
paper "And We Will Fight For Our
Race!" A Measurement Study of Genetic
Testing Conversations on Reddiâ€¦</t>
  </si>
  <si>
    <t>guijacob91
RT @d_alburez: Thanks @IUSSP for
featuring our workshop 'Demographic
Research with Web &amp;amp; Social
Media Data' at the @icwsm conference
w/ @soâ€¦</t>
  </si>
  <si>
    <t>iussp
RT @d_alburez: Thanks @IUSSP for
featuring our workshop 'Demographic
Research with Web &amp;amp; Social
Media Data' at the @icwsm conference
w/ @soâ€¦</t>
  </si>
  <si>
    <t>ezagheni
RT @d_alburez: Thanks @IUSSP for
featuring our workshop 'Demographic
Research with Web &amp;amp; Social
Media Data' at the @icwsm conference
w/ @soâ€¦</t>
  </si>
  <si>
    <t>demografia_csic
RT @d_alburez: Thanks @IUSSP for
featuring our workshop 'Demographic
Research with Web &amp;amp; Social
Media Data' at the @icwsm conference
w/ @soâ€¦</t>
  </si>
  <si>
    <t>benwagne_r
RT @emilianoucl: Our upcoming @icwsm
paper "And We Will Fight For Our
Race!" A Measurement Study of Genetic
Testing Conversations on Reddiâ€¦</t>
  </si>
  <si>
    <t>yusrilim_
This is a good article to understand
the different between twitter and
instagram users. The distincion
could be seen by the content they
post which exhibit instagram engaging
more of the user's heart and twitter
capturing more of their mind. https://t.co/LQ8Gjn1vkD</t>
  </si>
  <si>
    <t>enricomariconti
RT @emilianoucl: Our upcoming @icwsm
paper "And We Will Fight For Our
Race!" A Measurement Study of Genetic
Testing Conversations on Reddiâ€¦</t>
  </si>
  <si>
    <t>pvachher
RT @zwlevonian: Super excited to
announce that my first paper was
accepted to @icwsm 2020! How can
we make use of qualitative themes
in qu…</t>
  </si>
  <si>
    <t>cubic_logic
Sometimes when I read tweets of
people/exchange messages I sense
they might suffer from a mental
disorder. Wondered whether there
is any research on that so that
an abnormal behavior is detected
so that those people can be helped
and came across that one https://t.co/SaqCnUJHHp
https://t.co/1PzrxgHDg0</t>
  </si>
  <si>
    <t>degenrolf
When it comes to their online news
consumption, people preach water
and drink wine. https://t.co/ntrWirmoOh
https://t.co/z2KZlC1anT</t>
  </si>
  <si>
    <t>mln_26
RT @DegenRolf: When it comes to
their online news consumption,
people preach water and drink wine.
https://t.co/ntrWirmoOh https://t.co/z2K…</t>
  </si>
  <si>
    <t>tahayasseri
If you found the "Facebook emotion
manipulation" paper disturbing,
how would you feel about this paper
which analyses the posts that you
wrote on Facebook but eventually
never sent, and naively assumed
nobody is watching?https://t.co/4IFBcVyKhX
https://t.co/WNWMiQ0W6N</t>
  </si>
  <si>
    <t>bbeliteshoes
RT @TahaYasseri: If you found the
"Facebook emotion manipulation"
paper disturbing, how would you
feel about this paper which analyses
the…</t>
  </si>
  <si>
    <t>dennis4its
RT @gianluca_string: @ineffablicious
@alexstamos There is a lot of research
on tech-enabled online abuse in
communities like CHI, ICWSM, WW…</t>
  </si>
  <si>
    <t xml:space="preserve">alexstamos
</t>
  </si>
  <si>
    <t xml:space="preserve">ineffablicious
</t>
  </si>
  <si>
    <t>gianluca_string
@ineffablicious @alexstamos There
is a lot of research on tech-enabled
online abuse in communities like
CHI, ICWSM, WWW etc. - the issue
is that the security community
has neglected these issues so far,
considering them "not security"</t>
  </si>
  <si>
    <t>j_shotwell
Request for proposals for economic
opportunity research announced
at ICWSM 2019 https://t.co/pksi5O0fWB</t>
  </si>
  <si>
    <t>realyangzhang
RT @icwsm: Friendly neighborhood
reminder: next #ICWSM2020 submission
deadline is Sept 15! One month
away! Check out https://t.co/fQJ1a1j…</t>
  </si>
  <si>
    <t>phonedude_mln
RT @icwsm: Friendly neighborhood
reminder: next #ICWSM2020 submission
deadline is Sept 15! One month
away! Check out https://t.co/fQJ1a1j…</t>
  </si>
  <si>
    <t>bkeegan
RT @icwsm: Friendly neighborhood
reminder: next #ICWSM2020 submission
deadline is Sept 15! One month
away! Check out https://t.co/fQJ1a1j…</t>
  </si>
  <si>
    <t>cathrinesot
RT @icwsm: Friendly neighborhood
reminder: next #ICWSM2020 submission
deadline is Sept 15! One month
away! Check out https://t.co/fQJ1a1j…</t>
  </si>
  <si>
    <t>themayden
Predicting Depression via Social
Media: https://t.co/nDaYf35t3F</t>
  </si>
  <si>
    <t>giuliorossetti
RT @icwsm: Friendly neighborhood
reminder: next #ICWSM2020 submission
deadline is Sept 15! One month
away! Check out https://t.co/fQJ1a1j…</t>
  </si>
  <si>
    <t>richmatt2018
@SefaOzalp couple new research
articles well dome mate xx 1) https://t.co/utT58MUThB
2) https://t.co/hEz252lfoi 3)https://t.co/QgOybv4dLX
4)https://t.co/LqKTTvbTI8 5)https://t.co/pv7oZKRNgP
6) https://t.co/hXH9shqueR</t>
  </si>
  <si>
    <t xml:space="preserve">sefaozalp
</t>
  </si>
  <si>
    <t>meisiska14
Belum juga di umumin. Jangan bikin
opini dulu.. https://t.co/ShVURcRyd7
#KabinetJokowi https://t.co/jSe1x6dbic</t>
  </si>
  <si>
    <t>mariska_elv
Salah pengertian.. Presiden sangat
paham dan taat hukum! https://t.co/tXYnoGuHOE
#KabinetJokowi https://t.co/QoMZeNfpgR</t>
  </si>
  <si>
    <t>sitichaa9
Jokowi tak menyebutkan nama2 menteri
https://t.co/bXCLYML1pq #KabinetJokowi
https://t.co/nih04FBDmj</t>
  </si>
  <si>
    <t>renjaniayu
Jokowi Cuma meladeni wartawan yg
ingin tahu, tapi tdk menyebutkan
nama2 menteri https://t.co/BZbO5moWeR
#KabinetJokowi https://t.co/nnHPEOaDMV</t>
  </si>
  <si>
    <t>abdul_juga
Sabar aja, Nama2 menteri Jokowi
akan diumumkan diwaktu yg tepat.
https://t.co/8cwWcQWlwD #KabinetJokowi
https://t.co/6drIuooYL2</t>
  </si>
  <si>
    <t>edwinjanuar8
Jokowi taat hukum https://t.co/m6WOT9ccGw
#KabinetJokowi https://t.co/RvMfdAJdha</t>
  </si>
  <si>
    <t>savira_hana
Tak benar Jokowi langgar UU kementerian
https://t.co/Ak5yOvjR3z #KabinetJokowi
https://t.co/bhMzVYgTaC</t>
  </si>
  <si>
    <t>indichaa
Menjawab wartawan tanpa menyebutkan
nama menteri aja dibilang melanggar
UU kementrian. _xD83D__xDE05_ https://t.co/GW57blc5DZ
#KabinetJokowi https://t.co/Uih17IDi7j</t>
  </si>
  <si>
    <t>aymiegoreng
Opini sesat #KabinetJokowi https://t.co/dt8lIjnDnw
https://t.co/G7Id5YdLCz</t>
  </si>
  <si>
    <t>raza_aja
Sabar dan biarkan Jokowi fokus
menyelesaikan periode pertamanya..
https://t.co/0f3LjLYHNR #KabinetJokowi
https://t.co/Bh0a2DTGMv</t>
  </si>
  <si>
    <t>farahdilah62
Opini sesat untuk menjatuhkan Jokowi
soal pengumuman kabinetnya.. Dasar
sirik #KabinetJokowi https://t.co/zcq6kgyfBJ
https://t.co/7c1cb37agJ</t>
  </si>
  <si>
    <t>vikaadriana1
Provokasi sesat pihak2 yg tak senang
dgn Jokowi #KabinetJokowi https://t.co/XL7JhrmXsG
https://t.co/LMzJUcygt4</t>
  </si>
  <si>
    <t>bekasi_gadis
Mohon bersabar. Jokowi pasti mengumumkan
nama nama kabinetnya sesuai mekanisme
hukum yang berlaku https://t.co/aSXfrqEYTG
#KabinetJokowi https://t.co/qQTonDDH4p</t>
  </si>
  <si>
    <t>ekawatirani
Jokowi sosok yg sangat taat terhadap
hukum.. Mana mungkin Jokowi langgar
UU kementrian https://t.co/5oC9xmXEIh
#KabinetJokowi https://t.co/IHl4uHkH67</t>
  </si>
  <si>
    <t>miadp
RT @emilio__ferrara: Enjoy our
new cool paper spearheaded by computational
social science superstars @Aseel_addawood
and @adambbadawy that…</t>
  </si>
  <si>
    <t xml:space="preserve">adambbadawy
</t>
  </si>
  <si>
    <t xml:space="preserve">aseel_addawood
</t>
  </si>
  <si>
    <t>emilio__ferrara
@zenscreamer @tjbogart33 @itsCaseyDambit
@RoseSage6 @MR_PRIME69 Anyone interested
in understanding what goes in the
features may read the papers associated
with it: https://t.co/f7hYM7eSmy
https://t.co/brc2W7cUfM</t>
  </si>
  <si>
    <t>caohancheng
Social networking site + E-Commerce
= ? What would happen when your
friends become sellers promoting
products to you? Check out our
paper at @ICWSM 2020, where we
present analysis on one of the
fastest growing #SocialCommerce
sites in China. Preprint: https://t.co/eU02BRBhhR
https://t.co/TeCkygeVAV</t>
  </si>
  <si>
    <t>yelenamejova
RT @icwsm: Good news! The ICWSM
2020 website is now live: https://t.co/B89igmUVP8
_xD83D__xDEA8_Next deadline is September 15
_xD83D__xDEA8_ Check it out for all…</t>
  </si>
  <si>
    <t>dozee_sim
@yelenamejova @icwsm Thanks!</t>
  </si>
  <si>
    <t>rehamtamime
RT @WikiResearch: "Uncertainty
During New Disease Outbreaks in
Wikipedia" - identifying and quantifying
types of uncertainty and responses…</t>
  </si>
  <si>
    <t xml:space="preserve">linguangst
</t>
  </si>
  <si>
    <t>munmun10
RT @icwsm: _xD83D__xDEA8_⏳⌛️ Only three more
days to get those new #icwsm2020
submissions and R&amp;amp;Rs in! Sept.
15, 23:59 AoE, https://t.co/Hg4AI4vTm9
I…</t>
  </si>
  <si>
    <t xml:space="preserve">abrahaobruno
</t>
  </si>
  <si>
    <t xml:space="preserve">johntorousmd
</t>
  </si>
  <si>
    <t>emrek
RT @kous2v: Thanks @ICatGT! Thanks
to Benjamin Sugar, @emrek @JohnTorousMD
@abrahaobruno @munmun10 for making
this work a success. Check ou…</t>
  </si>
  <si>
    <t>icatgt
RT @kous2v: Thanks @ICatGT! Thanks
to Benjamin Sugar, @emrek @JohnTorousMD
@abrahaobruno @munmun10 for making
this work a success. Check ou…</t>
  </si>
  <si>
    <t>kous2v
Thanks @ICatGT! Thanks to Benjamin
Sugar, @emrek @JohnTorousMD @abrahaobruno
@munmun10 for making this work
a success. Check our paper here:
https://t.co/AyHjsLkVfk #icwsm
https://t.co/UKWTlKVg4P</t>
  </si>
  <si>
    <t>alsothings
when did ICWSM change the w to
stand for just web instead of weblog?
It was such a great old name...</t>
  </si>
  <si>
    <t>falkfischer
Durch ein Interview sind jetzt
#Emojis ein offizieller Teil meiner
Thesis und im Glossar aufgeführt.
Dazu habe ich dieses interessante
Dokument über die unterschiedlichen
Darstellungsweisen gefunden: https://t.co/76LagceN5M
Gewusst? Emojis haben es in den
Unicode geschafft.</t>
  </si>
  <si>
    <t>holden
@katestarbird @KesterRatcliff (Incidentally
Wanless was at the Montreal ICWSM
2017 Workshop on Digital Misinformation,
and was using this term there,
she's an alt-ac but well engaged
with the community)</t>
  </si>
  <si>
    <t xml:space="preserve">kesterratcliff
</t>
  </si>
  <si>
    <t>katestarbird
We’ve seen similar tactics around
the spread of disinformation related
to the conflict in Syria: https://t.co/sRlUX86JSb</t>
  </si>
  <si>
    <t>ktsukuda
昨年のICWSMでも発表した、動画創作におけるクリエータ間のコラボレーションの分析に関する研究の紹介ページを作成しました。https://t.co/98G5CxknRT</t>
  </si>
  <si>
    <t xml:space="preserve">alipourfardn
</t>
  </si>
  <si>
    <t xml:space="preserve">fennell_p
</t>
  </si>
  <si>
    <t xml:space="preserve">kristinalerman
</t>
  </si>
  <si>
    <t>xandaschofield
@jehronp Just off a quick Google
Scholar search: https://t.co/tgWdCPfW8g
might be a solid example. Stuff
by Jon Kleinberg and Duncan Watts
is probably helpful for background?
Also *virality, whoops</t>
  </si>
  <si>
    <t xml:space="preserve">jehronp
</t>
  </si>
  <si>
    <t xml:space="preserve">rosesage6
</t>
  </si>
  <si>
    <t>mr_prime69
RT @emilio__ferrara: @zenscreamer
@tjbogart33 @itsCaseyDambit @RoseSage6
@MR_PRIME69 Anyone interested in
understanding what goes in the
fe…</t>
  </si>
  <si>
    <t xml:space="preserve">itscaseydambit
</t>
  </si>
  <si>
    <t xml:space="preserve">tjbogart33
</t>
  </si>
  <si>
    <t xml:space="preserve">zenscreamer
</t>
  </si>
  <si>
    <t>jkineman
@Nicoxw1 @KathyStricker2 @JaniceG123
@verbalese @SnarkLikeKnives @kingsrush
@BLUE_W0LVERINE @FrancisWegner
@WeAarree @Tomi_R_B @NoFuqsLeft
@shootsfromhip @Resist_Baby @ReggaeShark12
@hotwheels48 @suzy_swears @MgJackieo
@PrissyCrow @h8Wankmaggot45 @Caighty
@HolmProcarione @warrior_4_good
@Redshoe291 @GoofMcFloof @bloggerpam1
@IBiteFiercely I believe the attached
study by Ferrara is the one referred
in the CNBC article (the one not
yet published at the time the article
was written)— https://t.co/PmPOdJbdo3</t>
  </si>
  <si>
    <t xml:space="preserve">ibitefiercely
</t>
  </si>
  <si>
    <t xml:space="preserve">bloggerpam1
</t>
  </si>
  <si>
    <t xml:space="preserve">goofmcfloof
</t>
  </si>
  <si>
    <t xml:space="preserve">redshoe291
</t>
  </si>
  <si>
    <t xml:space="preserve">warrior_4_good
</t>
  </si>
  <si>
    <t xml:space="preserve">holmprocarione
</t>
  </si>
  <si>
    <t xml:space="preserve">caighty
</t>
  </si>
  <si>
    <t xml:space="preserve">h8wankmaggot45
</t>
  </si>
  <si>
    <t xml:space="preserve">prissycrow
</t>
  </si>
  <si>
    <t xml:space="preserve">mgjackieo
</t>
  </si>
  <si>
    <t xml:space="preserve">suzy_swears
</t>
  </si>
  <si>
    <t xml:space="preserve">hotwheels48
</t>
  </si>
  <si>
    <t xml:space="preserve">reggaeshark12
</t>
  </si>
  <si>
    <t xml:space="preserve">resist_baby
</t>
  </si>
  <si>
    <t xml:space="preserve">shootsfromhip
</t>
  </si>
  <si>
    <t xml:space="preserve">nofuqsleft
</t>
  </si>
  <si>
    <t xml:space="preserve">tomi_r_b
</t>
  </si>
  <si>
    <t xml:space="preserve">weaarree
</t>
  </si>
  <si>
    <t xml:space="preserve">franciswegner
</t>
  </si>
  <si>
    <t xml:space="preserve">blue_w0lverine
</t>
  </si>
  <si>
    <t xml:space="preserve">kingsrush
</t>
  </si>
  <si>
    <t xml:space="preserve">snarklikeknives
</t>
  </si>
  <si>
    <t xml:space="preserve">verbalese
</t>
  </si>
  <si>
    <t xml:space="preserve">janiceg123
</t>
  </si>
  <si>
    <t xml:space="preserve">kathystricker2
</t>
  </si>
  <si>
    <t xml:space="preserve">nicoxw1
</t>
  </si>
  <si>
    <t>blunter_
@curvygamerwife @ContraPoints https://t.co/74mnCQSg3D
Found the study. Yeah Menslib has
a pretty good reputation, definitely
the best I've heard of</t>
  </si>
  <si>
    <t xml:space="preserve">contrapoints
</t>
  </si>
  <si>
    <t xml:space="preserve">curvygamerwife
</t>
  </si>
  <si>
    <t>justinpatchin
@stone_prof Here’s one of my faves
to discuss: https://t.co/YZeLeew8uv</t>
  </si>
  <si>
    <t xml:space="preserve">stone_prof
</t>
  </si>
  <si>
    <t>fabiorojas
@davidsmeyer1 @michaeltheaney @Fisher_DanaR
@DeanaRohlinger1 @sobieraj @ProfEarl
@familyunequal @A_grogg @ShirinNilizadeh
@yy 2/ The mean follower number
is high (203). That is driven by
celebrity accounts. But if you
look at the CCDF function, you
see that about half the population
has followers in the single digits.
The median and modal # is way,
way lower. https://t.co/lUO6t9m55o</t>
  </si>
  <si>
    <t xml:space="preserve">yy
</t>
  </si>
  <si>
    <t xml:space="preserve">shirinnilizadeh
</t>
  </si>
  <si>
    <t xml:space="preserve">a_grogg
</t>
  </si>
  <si>
    <t xml:space="preserve">familyunequal
</t>
  </si>
  <si>
    <t xml:space="preserve">profearl
</t>
  </si>
  <si>
    <t xml:space="preserve">sobieraj
</t>
  </si>
  <si>
    <t xml:space="preserve">deanarohlinger1
</t>
  </si>
  <si>
    <t xml:space="preserve">fisher_danar
</t>
  </si>
  <si>
    <t xml:space="preserve">michaeltheaney
</t>
  </si>
  <si>
    <t xml:space="preserve">davidsmeyer1
</t>
  </si>
  <si>
    <t>chss_hbku
Dr. Wajdi Zaghouani, Assistant
Professor, Middle Eastern Studies
Department, had a talk during ICWSM-2019.
He discussed a recent research
with Prof. David Kaufer, titled:
"Can The Tweets of Vulnerable Groups
Provide Reliable Windows into Their
Vulnerability? A Corpus Analysis."
https://t.co/sr2mZLewdu</t>
  </si>
  <si>
    <t>celiphany
On the topic of mediating the conversation
(week 5), Cheng, Danescu-Niculescu-Mizi
and Leskovec (2015) explore 'trolling'
in online forums and their antisocial
behaviour https://t.co/xfLH6jy1um
#arin2610</t>
  </si>
  <si>
    <t>parissie084
RT @zwlevonian: Super excited to
announce that my first paper was
accepted to @icwsm 2020! How can
we make use of qualitative themes
in qu…</t>
  </si>
  <si>
    <t>angryosman
@JulieOwenMoylan This is a tad
bit geeky, but statistically it
takes about six weeks for news
to show up in polling data. Bigger
news may feed in faster. "Fixed
to 30-day smoothing, the sentiment
ratio only achieves r = 63.5% under
optimal lead L = 50." Page: 127
https://t.co/OIG3MMxT2z</t>
  </si>
  <si>
    <t xml:space="preserve">julieowenmoylan
</t>
  </si>
  <si>
    <t>ajungherr
@VolkswagenSt @JisunAn @posegga
For an early paper on communicative
behavior of publics in politically
homogenous and cross-cutting environments,
have a look at our #icwsm paper
"Political discussions in homogeneous
and cross-cutting communication
spaces" https://t.co/ZT2su41cw4</t>
  </si>
  <si>
    <t xml:space="preserve">posegga
</t>
  </si>
  <si>
    <t xml:space="preserve">jisunan
</t>
  </si>
  <si>
    <t xml:space="preserve">volkswagenst
</t>
  </si>
  <si>
    <t>leelum
@RadInstitute @RebeccaLKup Another
awesome paper worth checking out
in this thread is by @encoffeedrinker,
@GMGorrellUK and others who take
a more computational approach with
a casual 1.4million tweets! They
looked at Abuse during the 2015
&amp;amp; 2017 General elections. https://t.co/bnQvk8p7QY</t>
  </si>
  <si>
    <t xml:space="preserve">gmgorrelluk
</t>
  </si>
  <si>
    <t xml:space="preserve">encoffeedrinker
</t>
  </si>
  <si>
    <t xml:space="preserve">rebeccalkup
</t>
  </si>
  <si>
    <t xml:space="preserve">radinstitute
</t>
  </si>
  <si>
    <t>latifajackson
RT @icwsm: _xD83D__xDEA8_ #ICWSM2020 deadline
in just 12 days _xD83D__xDEA8_ I know it's
the start of the semester. I know
#chi2020's deadline is also in
a few days…</t>
  </si>
  <si>
    <t>sroylee
RT @icwsm: _xD83D__xDEA8_ #ICWSM2020 deadline
in just 12 days _xD83D__xDEA8_ I know it's
the start of the semester. I know
#chi2020's deadline is also in
a few days…</t>
  </si>
  <si>
    <t>_conferencelist
RT @icwsm: _xD83D__xDEA8_ #ICWSM2020 deadline
in just 12 days _xD83D__xDEA8_ I know it's
the start of the semester. I know
#chi2020's deadline is also in
a few days…</t>
  </si>
  <si>
    <t>shawnmjones
RT @icwsm: _xD83D__xDEA8_ #ICWSM2020 deadline
in just 12 days _xD83D__xDEA8_ I know it's
the start of the semester. I know
#chi2020's deadline is also in
a few days…</t>
  </si>
  <si>
    <t>alvinyxz
RT @junghwanyang: We are hiring
a tenure track assistant professor
in the areas of digital media effects
and computational social science!…</t>
  </si>
  <si>
    <t>junghwanyang
@MissEsi @jniemannlenz @USCApress
@ica @ica_cm @poli_com @IC2S2 @icwsm
@IllinoisComm @uw_sjmc #sicss</t>
  </si>
  <si>
    <t>meresophistry
RT @junghwanyang: We are hiring
a tenure track assistant professor
in the areas of digital media effects
and computational social science!…</t>
  </si>
  <si>
    <t>elaragon
RT @junghwanyang: We are hiring
a tenure track assistant professor
in the areas of digital media effects
and computational social science!…</t>
  </si>
  <si>
    <t>followlori
RT @junghwanyang: We are hiring
a tenure track assistant professor
in the areas of digital media effects
and computational social science!…</t>
  </si>
  <si>
    <t>griverorz
RT @junghwanyang: We are hiring
a tenure track assistant professor
in the areas of digital media effects
and computational social science!…</t>
  </si>
  <si>
    <t>step_apsa
RT @junghwanyang: We are hiring
a tenure track assistant professor
in the areas of digital media effects
and computational social science!…</t>
  </si>
  <si>
    <t>scott_althaus
RT @junghwanyang: We are hiring
a tenure track assistant professor
in the areas of digital media effects
and computational social science!…</t>
  </si>
  <si>
    <t>dtracy2
RT @junghwanyang: We are hiring
a tenure track assistant professor
in the areas of digital media effects
and computational social science!…</t>
  </si>
  <si>
    <t>reveluntsong
RT @junghwanyang: We are hiring
a tenure track assistant professor
in the areas of digital media effects
and computational social science!…</t>
  </si>
  <si>
    <t>cuhkhailiang
RT @junghwanyang: We are hiring
a tenure track assistant professor
in the areas of digital media effects
and computational social science!…</t>
  </si>
  <si>
    <t>ebigsby
RT @junghwanyang: We are hiring
a tenure track assistant professor
in the areas of digital media effects
and computational social science!…</t>
  </si>
  <si>
    <t>britdavidson
RT @junghwanyang: We are hiring
a tenure track assistant professor
in the areas of digital media effects
and computational social science!…</t>
  </si>
  <si>
    <t>allison_eden
RT @junghwanyang: We are hiring
a tenure track assistant professor
in the areas of digital media effects
and computational social science!…</t>
  </si>
  <si>
    <t>ekvraga
RT @junghwanyang: We are hiring
a tenure track assistant professor
in the areas of digital media effects
and computational social science!…</t>
  </si>
  <si>
    <t>dilarakkl
RT @junghwanyang: We are hiring
a tenure track assistant professor
in the areas of digital media effects
and computational social science!…</t>
  </si>
  <si>
    <t>annie_waldherr
RT @junghwanyang: We are hiring
a tenure track assistant professor
in the areas of digital media effects
and computational social science!…</t>
  </si>
  <si>
    <t>boomgaardenhg
RT @junghwanyang: We are hiring
a tenure track assistant professor
in the areas of digital media effects
and computational social science!…</t>
  </si>
  <si>
    <t>tobias_keller
RT @junghwanyang: We are hiring
a tenure track assistant professor
in the areas of digital media effects
and computational social science!…</t>
  </si>
  <si>
    <t>katypearce
RT @junghwanyang: We are hiring
a tenure track assistant professor
in the areas of digital media effects
and computational social science!…</t>
  </si>
  <si>
    <t>kellybergstrom
RT @junghwanyang: We are hiring
a tenure track assistant professor
in the areas of digital media effects
and computational social science!…</t>
  </si>
  <si>
    <t>rayoptland
RT @junghwanyang: We are hiring
a tenure track assistant professor
in the areas of digital media effects
and computational social science!…</t>
  </si>
  <si>
    <t>sgonzalezbailon
RT @junghwanyang: We are hiring
a tenure track assistant professor
in the areas of digital media effects
and computational social science!…</t>
  </si>
  <si>
    <t>pablodesoto
RT @junghwanyang: We are hiring
a tenure track assistant professor
in the areas of digital media effects
and computational social science!…</t>
  </si>
  <si>
    <t>monrodriguez
RT @junghwanyang: We are hiring
a tenure track assistant professor
in the areas of digital media effects
and computational social science!…</t>
  </si>
  <si>
    <t>hauschke
RT @tullney: 3 months ago, @h_mihaljevic
presented our thoughts on analyzing
#gender in bibliographic data at
the Critical #DataScience Wor…</t>
  </si>
  <si>
    <t>h_mihaljevic
RT @tullney: 3 months ago, @h_mihaljevic
presented our thoughts on analyzing
#gender in bibliographic data at
the Critical #DataScience Wor…</t>
  </si>
  <si>
    <t>tullney
Workshop Proceedings of the 13th
International AAAI Conference on
Web and Social Media @icwsm #icwsm19,
published in @FrontiersIn in Big
Data (including our piece on gender
analyses in bibliographic data):
https://t.co/T4TVYiSR60</t>
  </si>
  <si>
    <t>lusantala
RT @tullney: 3 months ago, @h_mihaljevic
presented our thoughts on analyzing
#gender in bibliographic data at
the Critical #DataScience Wor…</t>
  </si>
  <si>
    <t>jdfoote
RT @junghwanyang: We are hiring
a tenure track assistant professor
in the areas of digital media effects
and computational social science!…</t>
  </si>
  <si>
    <t>researchcentrai
RT @junghwanyang: We are hiring
a tenure track assistant professor
in the areas of digital media effects
and computational social science!…</t>
  </si>
  <si>
    <t>jjsantana
RT @junghwanyang: We are hiring
a tenure track assistant professor
in the areas of digital media effects
and computational social science!…</t>
  </si>
  <si>
    <t xml:space="preserve">frontaibigdata
</t>
  </si>
  <si>
    <t xml:space="preserve">frontiersin
</t>
  </si>
  <si>
    <t>chrisjvargo
RT @junghwanyang: We are hiring
a tenure track assistant professor
in the areas of digital media effects
and computational social science!…</t>
  </si>
  <si>
    <t>blasettiale
RT @tullney: 3 months ago, @h_mihaljevic
presented our thoughts on analyzing
#gender in bibliographic data at
the Critical #DataScience Wor…</t>
  </si>
  <si>
    <t>dhbbaw
RT @tullney: 3 months ago, @h_mihaljevic
presented our thoughts on analyzing
#gender in bibliographic data at
the Critical #DataScience Wor…</t>
  </si>
  <si>
    <t>bjoern_buss
RT @junghwanyang: We are hiring
a tenure track assistant professor
in the areas of digital media effects
and computational social science!…</t>
  </si>
  <si>
    <t>igorbrigadir
@edsu I already had these on hand
from previous work - but i'd use
semantic scholar again - looking
at what newer papers cited these,
and searching for twitter related
stuff in likely conferences WebSci
/ ICWSM (i actually found those
on Twitter :P) https://t.co/u2YpctHTki</t>
  </si>
  <si>
    <t xml:space="preserve">edsu
</t>
  </si>
  <si>
    <t>faabom
RT @icwsm: _xD83D__xDEA8_ only 7 more days
to the September deadline for #icwsm2020
and those R&amp;amp;Rs _xD83D__xDEA8_ https://t.co/i6WUBX8uT9</t>
  </si>
  <si>
    <t>liuhuan
RT @icwsm: _xD83D__xDEA8_ only 7 more days
to the September deadline for #icwsm2020
and those R&amp;amp;Rs _xD83D__xDEA8_ https://t.co/i6WUBX8uT9</t>
  </si>
  <si>
    <t xml:space="preserve">uw_sjmc
</t>
  </si>
  <si>
    <t xml:space="preserve">illinoiscomm
</t>
  </si>
  <si>
    <t>poli_com
RT @junghwanyang: We are hiring
a tenure track assistant professor
in the areas of digital media effects
and computational social science!…</t>
  </si>
  <si>
    <t>ica_cm
RT @junghwanyang: We are hiring
a tenure track assistant professor
in the areas of digital media effects
and computational social science!…</t>
  </si>
  <si>
    <t xml:space="preserve">ica
</t>
  </si>
  <si>
    <t xml:space="preserve">uscapress
</t>
  </si>
  <si>
    <t xml:space="preserve">jniemannlenz
</t>
  </si>
  <si>
    <t xml:space="preserve">missesi
</t>
  </si>
  <si>
    <t>cerenbudak
RT @icwsm: _xD83D__xDEA8_ only 7 more days
to the September deadline for #icwsm2020
and those R&amp;amp;Rs _xD83D__xDEA8_ https://t.co/i6WUBX8uT9</t>
  </si>
  <si>
    <t>tylersnetwork
RT @icwsm: _xD83D__xDEA8_ only 7 more days
to the September deadline for #icwsm2020
and those R&amp;amp;Rs _xD83D__xDEA8_ https://t.co/i6WUBX8uT9</t>
  </si>
  <si>
    <t>michaelbolden
RT @ndiakopoulos: New piece for
@CJR details our audit of @AppleNews
earlier this year. Based on research
with @jackbandy to appear at @icw…</t>
  </si>
  <si>
    <t xml:space="preserve">icw
</t>
  </si>
  <si>
    <t>jackbandy
Our algorithm audit study of Apple
News was accepted to ICWSM 2020!
This study presents a data-backed
characterization of Apple News
from a two-month audit of the Top
Stories and Trending Stories. Here
is link 1/4: an overview of the
findings from @ndiakopoulos @cjr
https://t.co/k8uptgHTWb</t>
  </si>
  <si>
    <t xml:space="preserve">applenews
</t>
  </si>
  <si>
    <t xml:space="preserve">cjr
</t>
  </si>
  <si>
    <t>ndiakopoulos
RT @jackbandy: Our algorithm audit
study of Apple News was accepted
to ICWSM 2020! This study presents
a data-backed characterization
of Ap…</t>
  </si>
  <si>
    <t>itsilverback
RT @katestarbird: We’ve seen similar
tactics around the spread of disinformation
related to the conflict in Syria:
https://t.co/sRlUX86JSb</t>
  </si>
  <si>
    <t>johnmshuster
RT @katestarbird: We’ve seen similar
tactics around the spread of disinformation
related to the conflict in Syria:
https://t.co/sRlUX86JSb</t>
  </si>
  <si>
    <t>rqskye
RT @katestarbird: We’ve seen similar
tactics around the spread of disinformation
related to the conflict in Syria:
https://t.co/sRlUX86JSb</t>
  </si>
  <si>
    <t>homegypsy
RT @katestarbird: We’ve seen similar
tactics around the spread of disinformation
related to the conflict in Syria:
https://t.co/sRlUX86JSb</t>
  </si>
  <si>
    <t>liwiebe
RT @jackbandy: Our algorithm audit
study of Apple News was accepted
to ICWSM 2020! This study presents
a data-backed characterization
of Ap…</t>
  </si>
  <si>
    <t>wendt_law
RT @jackbandy: Our algorithm audit
study of Apple News was accepted
to ICWSM 2020! This study presents
a data-backed characterization
of Ap…</t>
  </si>
  <si>
    <t>skotbotcambo
RT @jackbandy: Our algorithm audit
study of Apple News was accepted
to ICWSM 2020! This study presents
a data-backed characterization
of Ap…</t>
  </si>
  <si>
    <t>compstorylab
RT @jugander: "An Experimental
Study of Structural Diversity in
Social Networks," new paper with
@jessicatysu, @krishna_kamath,
@aneeshs, a…</t>
  </si>
  <si>
    <t xml:space="preserve">aneeshs
</t>
  </si>
  <si>
    <t>krishna_kamath
RT @jugander: "An Experimental
Study of Structural Diversity in
Social Networks," new paper with
@jessicatysu, @krishna_kamath,
@aneeshs, a…</t>
  </si>
  <si>
    <t xml:space="preserve">jessicatysu
</t>
  </si>
  <si>
    <t>jugander
"An Experimental Study of Structural
Diversity in Social Networks,"
new paper with @jessicatysu, @krishna_kamath,
@aneeshs, and @5harad, to appear
at ICWSM 2020: https://t.co/wuMxzodIx9
Several years in the making, I'm
really excited to share this work!
1/n</t>
  </si>
  <si>
    <t>johnjhorton
RT @jugander: "An Experimental
Study of Structural Diversity in
Social Networks," new paper with
@jessicatysu, @krishna_kamath,
@aneeshs, a…</t>
  </si>
  <si>
    <t>cnicolaides
RT @jugander: "An Experimental
Study of Structural Diversity in
Social Networks," new paper with
@jessicatysu, @krishna_kamath,
@aneeshs, a…</t>
  </si>
  <si>
    <t>jessecshore
RT @jugander: "An Experimental
Study of Structural Diversity in
Social Networks," new paper with
@jessicatysu, @krishna_kamath,
@aneeshs, a…</t>
  </si>
  <si>
    <t>kamerondharris
RT @jugander: "An Experimental
Study of Structural Diversity in
Social Networks," new paper with
@jessicatysu, @krishna_kamath,
@aneeshs, a…</t>
  </si>
  <si>
    <t>dg_rand
RT @jugander: "An Experimental
Study of Structural Diversity in
Social Networks," new paper with
@jessicatysu, @krishna_kamath,
@aneeshs, a…</t>
  </si>
  <si>
    <t>bjoseph
RT @jugander: "An Experimental
Study of Structural Diversity in
Social Networks," new paper with
@jessicatysu, @krishna_kamath,
@aneeshs, a…</t>
  </si>
  <si>
    <t>george_berry
RT @jugander: "An Experimental
Study of Structural Diversity in
Social Networks," new paper with
@jessicatysu, @krishna_kamath,
@aneeshs, a…</t>
  </si>
  <si>
    <t xml:space="preserve">whatagoodpup
</t>
  </si>
  <si>
    <t>ciro
RT @jugander: "An Experimental
Study of Structural Diversity in
Social Networks," new paper with
@jessicatysu, @krishna_kamath,
@aneeshs, a…</t>
  </si>
  <si>
    <t>soni_sandeep
RT @jugander: "An Experimental
Study of Structural Diversity in
Social Networks," new paper with
@jessicatysu, @krishna_kamath,
@aneeshs, a…</t>
  </si>
  <si>
    <t>5harad
RT @jugander: "An Experimental
Study of Structural Diversity in
Social Networks," new paper with
@jessicatysu, @krishna_kamath,
@aneeshs, a…</t>
  </si>
  <si>
    <t>alex_peys
RT @jugander: "An Experimental
Study of Structural Diversity in
Social Networks," new paper with
@jessicatysu, @krishna_kamath,
@aneeshs, a…</t>
  </si>
  <si>
    <t>complexexplorer
RT @jugander: "An Experimental
Study of Structural Diversity in
Social Networks," new paper with
@jessicatysu, @krishna_kamath,
@aneeshs, a…</t>
  </si>
  <si>
    <t>sinanaral
RT @jugander: "An Experimental
Study of Structural Diversity in
Social Networks," new paper with
@jessicatysu, @krishna_kamath,
@aneeshs, a…</t>
  </si>
  <si>
    <t>iyadrahwan
RT @jugander: "An Experimental
Study of Structural Diversity in
Social Networks," new paper with
@jessicatysu, @krishna_kamath,
@aneeshs, a…</t>
  </si>
  <si>
    <t>ewancolman
RT @jugander: "An Experimental
Study of Structural Diversity in
Social Networks," new paper with
@jessicatysu, @krishna_kamath,
@aneeshs, a…</t>
  </si>
  <si>
    <t>msaveski
RT @jugander: "An Experimental
Study of Structural Diversity in
Social Networks," new paper with
@jessicatysu, @krishna_kamath,
@aneeshs, a…</t>
  </si>
  <si>
    <t>eulersbridge
RT @jugander: "An Experimental
Study of Structural Diversity in
Social Networks," new paper with
@jessicatysu, @krishna_kamath,
@aneeshs, a…</t>
  </si>
  <si>
    <t>nachristakis
RT @jugander: "An Experimental
Study of Structural Diversity in
Social Networks," new paper with
@jessicatysu, @krishna_kamath,
@aneeshs, a…</t>
  </si>
  <si>
    <t>raneeque
RT @jugander: "An Experimental
Study of Structural Diversity in
Social Networks," new paper with
@jessicatysu, @krishna_kamath,
@aneeshs, a…</t>
  </si>
  <si>
    <t>djpardis
RT @jugander: "An Experimental
Study of Structural Diversity in
Social Networks," new paper with
@jessicatysu, @krishna_kamath,
@aneeshs, a…</t>
  </si>
  <si>
    <t>ryanjgallag
RT @jugander: "An Experimental
Study of Structural Diversity in
Social Networks," new paper with
@jessicatysu, @krishna_kamath,
@aneeshs, a…</t>
  </si>
  <si>
    <t>kaizhu717
RT @jugander: "An Experimental
Study of Structural Diversity in
Social Networks," new paper with
@jessicatysu, @krishna_kamath,
@aneeshs, a…</t>
  </si>
  <si>
    <t>seanjtaylor
RT @jugander: "An Experimental
Study of Structural Diversity in
Social Networks," new paper with
@jessicatysu, @krishna_kamath,
@aneeshs, a…</t>
  </si>
  <si>
    <t>rushibhavsar
RT @jugander: "An Experimental
Study of Structural Diversity in
Social Networks," new paper with
@jessicatysu, @krishna_kamath,
@aneeshs, a…</t>
  </si>
  <si>
    <t>timothyjgraham
RT @jugander: "An Experimental
Study of Structural Diversity in
Social Networks," new paper with
@jessicatysu, @krishna_kamath,
@aneeshs, a…</t>
  </si>
  <si>
    <t>jasonmfletcher
RT @jugander: "An Experimental
Study of Structural Diversity in
Social Networks," new paper with
@jessicatysu, @krishna_kamath,
@aneeshs, a…</t>
  </si>
  <si>
    <t>t_takaguchi
RT @jugander: "An Experimental
Study of Structural Diversity in
Social Networks," new paper with
@jessicatysu, @krishna_kamath,
@aneeshs, a…</t>
  </si>
  <si>
    <t>bertil_hatt
RT @jugander: "An Experimental
Study of Structural Diversity in
Social Networks," new paper with
@jessicatysu, @krishna_kamath,
@aneeshs, a…</t>
  </si>
  <si>
    <t>soojongkim_1
RT @jugander: "An Experimental
Study of Structural Diversity in
Social Networks," new paper with
@jessicatysu, @krishna_kamath,
@aneeshs, a…</t>
  </si>
  <si>
    <t>anibalmastobiza
RT @jugander: "An Experimental
Study of Structural Diversity in
Social Networks," new paper with
@jessicatysu, @krishna_kamath,
@aneeshs, a…</t>
  </si>
  <si>
    <t>alqithami
RT @jugander: "An Experimental
Study of Structural Diversity in
Social Networks," new paper with
@jessicatysu, @krishna_kamath,
@aneeshs, a…</t>
  </si>
  <si>
    <t>jhblackb
RT @icwsm: _xD83D__xDEA8_⏳⌛️ Only three more
days to get those new #icwsm2020
submissions and R&amp;amp;Rs in! Sept.
15, 23:59 AoE, https://t.co/Hg4AI4vTm9
I…</t>
  </si>
  <si>
    <t xml:space="preserve">sig_chi
</t>
  </si>
  <si>
    <t>zsavvas90
@icwsm @sig_chi Awesome! Thanks
for the info! :)</t>
  </si>
  <si>
    <t>idramalab
RT @icwsm: _xD83D__xDEA8_⏳⌛️ Only three more
days to get those new #icwsm2020
submissions and R&amp;amp;Rs in! Sept.
15, 23:59 AoE, https://t.co/Hg4AI4vTm9
I…</t>
  </si>
  <si>
    <t>ingmarweber
RT @icwsm: _xD83D__xDEA8_⏳⌛️ Only three more
days to get those new #icwsm2020
submissions and R&amp;amp;Rs in! Sept.
15, 23:59 AoE, https://t.co/Hg4AI4vTm9
I…</t>
  </si>
  <si>
    <t>winteram
RT @icwsm: _xD83D__xDEA8_⏳⌛️ Only three more
days to get those new #icwsm2020
submissions and R&amp;amp;Rs in! Sept.
15, 23:59 AoE, https://t.co/Hg4AI4vTm9
I…</t>
  </si>
  <si>
    <t>alethioguy
CHI/ICWSM writing party, led by
the inimitable @munmun10! Pizza
always makes paper editing more
fun. https://t.co/QJZmUoPp3Q</t>
  </si>
  <si>
    <t>jurgenpfeffer
@raquelrecuero @icwsm 42.</t>
  </si>
  <si>
    <t>raquelrecuero
@JurgenPfeffer @icwsm I should
have guessed _xD83D__xDE02__xD83D__xDE02_</t>
  </si>
  <si>
    <t>keiichi_ochiai
@icwsm Thanks for the reply!</t>
  </si>
  <si>
    <t xml:space="preserve">ktakeshi
</t>
  </si>
  <si>
    <t>knittedkittie
RT @ZeroGravitasKSC: Lee, K., Tamilarasan,
P., &amp;amp; Caverlee, J. (2013).
Crowdturfers, Campaigns, and Social
Media: Tracking and Revealing Cro…</t>
  </si>
  <si>
    <t>zerogravitasksc
Lee, K., Tamilarasan, P., &amp;amp;
Caverlee, J. (2013). Crowdturfers,
Campaigns, and Social Media: Tracking
and Revealing Crowdsourced Manipulation
of Social Media. https://t.co/Z6qaxsp5PT</t>
  </si>
  <si>
    <t>moniquedhooghe
RT @ZeroGravitasKSC: Lee, K., Tamilarasan,
P., &amp;amp; Caverlee, J. (2013).
Crowdturfers, Campaigns, and Social
Media: Tracking and Revealing Cro…</t>
  </si>
  <si>
    <t xml:space="preserve">watsoninstitute
</t>
  </si>
  <si>
    <t xml:space="preserve">bostonglobe
</t>
  </si>
  <si>
    <t>fabiogiglietto
RT @icwsm: Friendly neighborhood
reminder: next #ICWSM2020 submission
deadline is Sept 15! One month
away! Check out https://t.co/fQJ1a1j…</t>
  </si>
  <si>
    <t xml:space="preserve">cybercsis
</t>
  </si>
  <si>
    <t>shionguha
RT @cfiesler: #TEAMWORDCOUNTLIMITS
Especially since so many venues
(except you, @icwsm, I'm still
mad about it) have moved to references
no…</t>
  </si>
  <si>
    <t>cfiesler
@icwsm @codybuntain Also ICWSM's
copyright policies DID cause me
to pull a submission that was offered
acceptance as a poster two years
ago. So if there becomes a "let's
revamp our publication policies"
task force, I'm happy to help.</t>
  </si>
  <si>
    <t xml:space="preserve">ipsn20
</t>
  </si>
  <si>
    <t xml:space="preserve">theofficialacm
</t>
  </si>
  <si>
    <t xml:space="preserve">ieeeorg
</t>
  </si>
  <si>
    <t xml:space="preserve">patpannuto
</t>
  </si>
  <si>
    <t xml:space="preserve">andreawiggins
</t>
  </si>
  <si>
    <t>eegilbert
@colegleason @cfiesler @asbruckman
ICWSM already does. My read is
that ACM is against the idea.</t>
  </si>
  <si>
    <t xml:space="preserve">asbruckman
</t>
  </si>
  <si>
    <t xml:space="preserve">colegleason
</t>
  </si>
  <si>
    <t>eszter
@cfiesler @icwsm remember how a
few days ago I said cost was a
big reason I haven't gone to CHI
&amp;amp; CSCW? Special layout/formatting
of submissions is the other!</t>
  </si>
  <si>
    <t>roguechi
@eszter @cfiesler @icwsm big mood
https://t.co/OI9UqA4gSB</t>
  </si>
  <si>
    <t>mdekstrand
@reidpr @cfiesler @icwsm Concision
often improves clarity, and limits
help manage reviewer workload.</t>
  </si>
  <si>
    <t xml:space="preserve">reidpr
</t>
  </si>
  <si>
    <t>mariaglymour
Digital (google) data many limitations
but also may include people who
are not in our other data sources
eg Abebe 2019 "Using Search Queries
to Understand Health Information
Needs in Africa" re getting highly
sensitive info. https://t.co/Z7YAsaaqIp</t>
  </si>
  <si>
    <t>theshubhanshu
@jasonbaumgartne Are there plans
to do that for public Whatsapp
groups as well? There was a tutorial
at ICWSM on that this year. https://t.co/LqJOOknXRt</t>
  </si>
  <si>
    <t xml:space="preserve">jasonbaumgartne
</t>
  </si>
  <si>
    <t>syardi
@gillianrhayes @jeffbigham @mark_riedl
I'm hoping things will go well
for CSCW! My goal is to learn from
what ICWSM and IMWUT/Ubicomp has
said has been hard for them and
try to make that smoother for CSCW.</t>
  </si>
  <si>
    <t xml:space="preserve">gaywonk
</t>
  </si>
  <si>
    <t xml:space="preserve">johnfallot
</t>
  </si>
  <si>
    <t xml:space="preserve">mark_riedl
</t>
  </si>
  <si>
    <t xml:space="preserve">jeffbigham
</t>
  </si>
  <si>
    <t xml:space="preserve">gillianrhayes
</t>
  </si>
  <si>
    <t>alphaque
CyberSecurity Malaysia is playing
it coy on face recognition confidence
levels. With the abundance of publicly
available source images, the confidence
level of a match/no-match should
be in the high 90s. This paper
provides data on algorithm accuracy.
https://t.co/2nXw0DXu7s</t>
  </si>
  <si>
    <t>harishpillay
RT @alphaque: CyberSecurity Malaysia
is playing it coy on face recognition
confidence levels. With the abundance
of publicly available sour…</t>
  </si>
  <si>
    <t>boomchatter
@JeffreyASachs @CathyYoung63 Nah
the major UK study found that male
and Conservative MPs cop it the
most, on Twitter at least. https://t.co/LOJMFUU3N1</t>
  </si>
  <si>
    <t xml:space="preserve">cathyyoung63
</t>
  </si>
  <si>
    <t xml:space="preserve">jeffreyasachs
</t>
  </si>
  <si>
    <t>master_kula
@switch_d They are very activity
ðŸ¤” https://t.co/KXuxsmK5Jd https://t.co/EbWCu2UEMs</t>
  </si>
  <si>
    <t xml:space="preserve">switch_d
</t>
  </si>
  <si>
    <t>ttoconference
RT @emilianoucl: @katestarbird
She then talks about disinformation
during conflict and the case of
the Syria Civil Defence (White
Helmets),…</t>
  </si>
  <si>
    <t>carmelva
@standefer @ehud there are actually
a lot of specific papers on Twitter
speech classified as speech acts,
a shot example: https://t.co/m1cynwmnGL
or longer in the book Discursive
Self in Microblogging: Speech acts,
stories and self-praise by Daria
Dayter</t>
  </si>
  <si>
    <t xml:space="preserve">ehud
</t>
  </si>
  <si>
    <t>standefer
RT @carmelva: @standefer @ehud
there are actually a lot of specific
papers on Twitter speech classified
as speech acts, a shot example:
ht…</t>
  </si>
  <si>
    <t>creativity_thre
@icwsm Hey @icwsm. By when will
the decisions for the second cycle
of submission (deadline of September
15 ) be made?</t>
  </si>
  <si>
    <t xml:space="preserve">s
</t>
  </si>
  <si>
    <t xml:space="preserve">j_a_tucker
</t>
  </si>
  <si>
    <t xml:space="preserve">janzilinsky
</t>
  </si>
  <si>
    <t xml:space="preserve">poppublicsphere
</t>
  </si>
  <si>
    <t>codybuntain
@cfiesler @icwsm I am totally on
board with excluding references
from page counts. The incentive
structure that sets up seems weird
to me. Like, why is there an incentive
to cite fewer works?</t>
  </si>
  <si>
    <t xml:space="preserve">gretch
</t>
  </si>
  <si>
    <t xml:space="preserve">tschnoebelen
</t>
  </si>
  <si>
    <t xml:space="preserve">sanjrockz
</t>
  </si>
  <si>
    <t xml:space="preserve">wired
</t>
  </si>
  <si>
    <t>mtknnktm
これとかNBAとか、企業、団体の対応片っ端から調べるの面白そう（wwwかicwsmあたりで誰かやりそう）→
米アップル、香港デモ隊使用の地図アプリを削除　規則違反で |
Article [AMP] | Reuters https://t.co/L8e3IfL7uR</t>
  </si>
  <si>
    <t xml:space="preserve">toritorix
</t>
  </si>
  <si>
    <t>anirudhacharya1
If you find yourself in such a
position, better to bail out even
if it causes a temporary hit to
your career. There are some papers
that get published in ICWSM that
makes me think, how was the author
able to keep a straight face while
writing it.</t>
  </si>
  <si>
    <t xml:space="preserve">soa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</si>
  <si>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</si>
  <si>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</si>
  <si>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</si>
  <si>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</si>
  <si>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</si>
  <si>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</si>
  <si>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</si>
  <si>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</si>
  <si>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</si>
  <si>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</si>
  <si>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</si>
  <si>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</si>
  <si>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</si>
  <si>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</si>
  <si>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</si>
  <si>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</si>
  <si>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</si>
  <si>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</si>
  <si>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</si>
  <si>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</si>
  <si>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</si>
  <si>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</si>
  <si>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</si>
  <si>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</si>
  <si>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</si>
  <si>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</si>
  <si>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</si>
  <si>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</si>
  <si>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</si>
  <si>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</si>
  <si>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</si>
  <si>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</si>
  <si>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</si>
  <si>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</si>
  <si>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</si>
  <si>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</si>
  <si>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</si>
  <si>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</si>
  <si>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</si>
  <si>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</si>
  <si>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</si>
  <si>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</si>
  <si>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</si>
  <si>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</si>
  <si>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</si>
  <si>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</si>
  <si>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</si>
  <si>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</si>
  <si>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</si>
  <si>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</si>
  <si>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</si>
  <si>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</si>
  <si>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</si>
  <si>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</si>
  <si>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</si>
  <si>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</si>
  <si>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</si>
  <si>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</si>
  <si>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</si>
  <si>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</si>
  <si>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</si>
  <si>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</si>
  <si>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</si>
  <si>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</si>
  <si>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</si>
  <si>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</si>
  <si>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</si>
  <si>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</si>
  <si>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</si>
  <si>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</si>
  <si>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</si>
  <si>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</si>
  <si>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</si>
  <si>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</si>
  <si>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</si>
  <si>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</si>
  <si>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</si>
  <si>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</si>
  <si>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</si>
  <si>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</si>
  <si>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</si>
  <si>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</si>
  <si>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</si>
  <si>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</si>
  <si>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</si>
  <si>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</si>
  <si>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</si>
  <si>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</si>
  <si>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</si>
  <si>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</si>
  <si>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https://www.instagram.com/p/B0oK6E9J6-V/?utm_source=ig_web_button_share_sheet</t>
  </si>
  <si>
    <t>https://www.facebook.com/icwsm/</t>
  </si>
  <si>
    <t>https://medium.com/@katestarbird/content-sharing-within-the-alternative-media-echo-system-the-case-of-the-white-helmets-f34434325e77</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</si>
  <si>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</si>
  <si>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</si>
  <si>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</si>
  <si>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</si>
  <si>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</si>
  <si>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</si>
  <si>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</si>
  <si>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</si>
  <si>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</si>
  <si>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</si>
  <si>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</si>
  <si>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</si>
  <si>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</si>
  <si>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</si>
  <si>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https://aaai.org/ojs/index.php/ICWSM/article/view/3242</t>
  </si>
  <si>
    <t>https://twitter.com/icatgt/status/1163567824414990337</t>
  </si>
  <si>
    <t>Top URLs in Tweet in G9</t>
  </si>
  <si>
    <t>G8 Count</t>
  </si>
  <si>
    <t>https://www.aaai.org/ocs/index.php/ICWSM/ICWSM17/paper/viewPaper/15587</t>
  </si>
  <si>
    <t>https://onlinelibrary.wiley.com/doi/full/10.1002/hbe2.115?cookieSet=1</t>
  </si>
  <si>
    <t>https://link.springer.com/article/10.1007/s42001-017-0007-4</t>
  </si>
  <si>
    <t>https://dl.acm.org/citation.cfm?id=3159684</t>
  </si>
  <si>
    <t>https://www.aaai.org/ocs/index.php/ICWSM/ICWSM18/paper/viewPaper/17858</t>
  </si>
  <si>
    <t>https://link.springer.com/article/10.1140/epjds/s13688-019-0201-0</t>
  </si>
  <si>
    <t>Top URLs in Tweet in G10</t>
  </si>
  <si>
    <t>G9 Count</t>
  </si>
  <si>
    <t>G10 Count</t>
  </si>
  <si>
    <t>Top URLs in Tweet</t>
  </si>
  <si>
    <t>https://icwsm.org/2020/ https://new.precisionconference.com/user/login?society=aaai https://www.instagram.com/p/B0oK6E9J6-V/?utm_source=ig_web_button_share_sheet https://www.facebook.com/icwsm/ https://cj2020.northeastern.edu/ https://icwsm.org https://www.wired.com/story/academic-emoji-conference/ https://www.cambridge.org/core/journals/perspectives-on-politics/article/dont-republicans-tweet-too-using-twitter-to-assess-the-consequences-of-political-endorsements-by-celebrities/B2915BB8FBD93D0555D8C3D77CB00E65 https://medium.com/@katestarbird/content-sharing-within-the-alternative-media-echo-system-the-case-of-the-white-helmets-f34434325e77 http://faculty.washington.edu/kstarbi/Starbird-et-al-ICWSM-2018-Echosystem-final.pdf</t>
  </si>
  <si>
    <t>https://jobs.illinois.edu/academic-job-board/job-details?jobID=121227&amp;job=college-of-liberal-arts-sciences-assistant-professor-department-of-communication-121227&amp;fbclid=IwAR3wT3gfz47FGd9qoOz1gKcUklwTwawht6wKGogwDKFMQ5MNgYB-0HnVaz4 https://icwsm.org/2020/</t>
  </si>
  <si>
    <t>https://arxiv.org/abs/1909.03543 https://icwsm.org/2020/ https://aaai.org/ojs/index.php/ICWSM/article/view/3357</t>
  </si>
  <si>
    <t>https://www.kaskus.co.id/surl/iCwsm https://www.aaai.org/ocs/index.php/ICWSM/ICWSM13/paper/viewFile/6124/6351 https://twitter.com/icwsm/status/1156957172686868480 http://www.ccs.neu.edu/~amislove/publications/Weather-ICWSM.pdf https://www.aaai.org/ocs/index.php/ICWSM/ICWSM16/paper/download/13166/12817 https://research.fb.com/request-for-proposals-for-economic-opportunity-research-announced-at-icwsm-2019/?utm_campaign=everyonesocial&amp;utm_source=178996&amp;utm_medium=twitter&amp;es_p=9808567 https://www.aaai.org/ocs/index.php/ICWSM/ICWSM16/paper/view/13167/12746 http://ktsukuda.me/research_topic/creator-collaboration/ https://www.aaai.org/ocs/index.php/ICWSM/ICWSM15/paper/viewPaper/10469 https://www.aaai.org/ojs/index.php/ICWSM/article/view/3360</t>
  </si>
  <si>
    <t>http://faculty.washington.edu/kstarbi/Starbird-et-al-ICWSM-2018-Echosystem-final.pdf https://faculty.washington.edu/kstarbi/Starbird-et-al-ICWSM-2018-Echosystem-final.pdf</t>
  </si>
  <si>
    <t>https://icwsm.org/2020/ https://new.precisionconference.com/user/login?society=aaai https://twitter.com/icwsm/status/1173387363231371265 https://twitter.com/smunson/status/1175084989815222272 https://twitter.com/rogueCHI/status/1174776264227311616</t>
  </si>
  <si>
    <t>https://icwsm.org/2020/ https://new.precisionconference.com/user/login?society=aaai https://aaai.org/ojs/index.php/ICWSM/article/view/3242 https://twitter.com/icatgt/status/1163567824414990337 https://research.fb.com/safety-experiences-on-social-media/</t>
  </si>
  <si>
    <t>https://www.aaai.org/ocs/index.php/ICWSM/ICWSM17/paper/viewPaper/15587 https://onlinelibrary.wiley.com/doi/full/10.1002/hbe2.115?cookieSet=1 https://scholar.google.com/citations?hl=en&amp;view_op=list_hcore&amp;venue=eH4qSzdbVtwJ.2019&amp;vq=eng_databasesinformationsystems&amp;cstart=0 https://www.aaai.org/ojs/index.php/ICWSM/article/view/3205 https://link.springer.com/article/10.1007/s42001-017-0007-4 https://dl.acm.org/citation.cfm?id=3159684 https://www.aaai.org/ocs/index.php/ICWSM/ICWSM18/paper/viewPaper/17858 https://link.springer.com/article/10.1140/epjds/s13688-019-0201-0</t>
  </si>
  <si>
    <t>https://twitter.com/CJR/status/1171406154741604354 https://cj2020.northeastern.edu/ https://icwsm.org/2020/</t>
  </si>
  <si>
    <t>https://www.frontiersin.org/research-topics/9706/workshop-proceedings-of-the-13th-international-aaai-conference-on-web-and-social-media#articles https://www.frontiersin.org/article/10.3389/fdata.2019.00029/full</t>
  </si>
  <si>
    <t>https://nodexlgraphgallery.org/Pages/InteractiveGraph.aspx?graphID=199783 https://jp.reuters.com/article/hongkong-protests-apple-idJPKBN1WP0K0</t>
  </si>
  <si>
    <t>Top Domains in Tweet in Entire Graph</t>
  </si>
  <si>
    <t>springer.com</t>
  </si>
  <si>
    <t>acm.org</t>
  </si>
  <si>
    <t>Top Domains in Tweet in G1</t>
  </si>
  <si>
    <t>instagram.com</t>
  </si>
  <si>
    <t>facebook.com</t>
  </si>
  <si>
    <t>medium.com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</si>
  <si>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</si>
  <si>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</si>
  <si>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</si>
  <si>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</si>
  <si>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</si>
  <si>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</si>
  <si>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</si>
  <si>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</si>
  <si>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wiley.com</t>
  </si>
  <si>
    <t>Top Domains in Tweet in G10</t>
  </si>
  <si>
    <t>Top Domains in Tweet</t>
  </si>
  <si>
    <t>icwsm.org precisionconference.com arxiv.org instagram.com facebook.com northeastern.edu wired.com cambridge.org medium.com washington.edu</t>
  </si>
  <si>
    <t>illinois.edu icwsm.org</t>
  </si>
  <si>
    <t>arxiv.org icwsm.org aaai.org</t>
  </si>
  <si>
    <t>co.id aaai.org twitter.com neu.edu fb.com ktsukuda.me</t>
  </si>
  <si>
    <t>twitter.com icwsm.org precisionconference.com</t>
  </si>
  <si>
    <t>icwsm.org precisionconference.com aaai.org twitter.com fb.com</t>
  </si>
  <si>
    <t>aaai.org springer.com wiley.com google.com acm.org</t>
  </si>
  <si>
    <t>twitter.com northeastern.edu icwsm.org</t>
  </si>
  <si>
    <t>nodexlgraphgallery.org reuters.com</t>
  </si>
  <si>
    <t>acm.org ac.uk springer.com aclweb.org aaai.org</t>
  </si>
  <si>
    <t>Top Hashtags in Tweet in Entire Graph</t>
  </si>
  <si>
    <t>gender</t>
  </si>
  <si>
    <t>datascience</t>
  </si>
  <si>
    <t>Top Hashtags in Tweet in G1</t>
  </si>
  <si>
    <t>gratitude</t>
  </si>
  <si>
    <t>Top Hashtags in Tweet in G2</t>
  </si>
  <si>
    <t>Top Hashtags in Tweet in G3</t>
  </si>
  <si>
    <t>Top Hashtags in Tweet in G4</t>
  </si>
  <si>
    <t>Top Hashtags in Tweet in G5</t>
  </si>
  <si>
    <t>Top Hashtags in Tweet in G6</t>
  </si>
  <si>
    <t>Top Hashtags in Tweet in G7</t>
  </si>
  <si>
    <t>Top Hashtags in Tweet in G8</t>
  </si>
  <si>
    <t>socialmedia</t>
  </si>
  <si>
    <t>womenintech</t>
  </si>
  <si>
    <t>Top Hashtags in Tweet in G9</t>
  </si>
  <si>
    <t>Top Hashtags in Tweet in G10</t>
  </si>
  <si>
    <t>Top Hashtags in Tweet</t>
  </si>
  <si>
    <t>icwsm2020 chi2020 emoji2018 celebritypolitics ic2s2 gender datascience teamwordcountlimits icwsm2019 gratitude</t>
  </si>
  <si>
    <t>sicss ic2s2</t>
  </si>
  <si>
    <t>kabinetjokowi lifegoals emojis arin2610</t>
  </si>
  <si>
    <t>washhumforum icwsm2020</t>
  </si>
  <si>
    <t>icwsm2020 chi2020 teamwordcountlimits</t>
  </si>
  <si>
    <t>icwsm2019 icwsm2020 icwsm facebook socialmedia womenintech</t>
  </si>
  <si>
    <t>icwsm2020 icwsm19</t>
  </si>
  <si>
    <t>Top Words in Tweet in Entire Graph</t>
  </si>
  <si>
    <t>Words in Sentiment List#1: Positive</t>
  </si>
  <si>
    <t>Words in Sentiment List#2: Negative</t>
  </si>
  <si>
    <t>Words in Sentiment List#3: Angry/Violent</t>
  </si>
  <si>
    <t>Non-categorized Words</t>
  </si>
  <si>
    <t>Total Words</t>
  </si>
  <si>
    <t>social</t>
  </si>
  <si>
    <t>deadline</t>
  </si>
  <si>
    <t>paper</t>
  </si>
  <si>
    <t>15</t>
  </si>
  <si>
    <t>Top Words in Tweet in G1</t>
  </si>
  <si>
    <t>2020</t>
  </si>
  <si>
    <t>out</t>
  </si>
  <si>
    <t>next</t>
  </si>
  <si>
    <t>check</t>
  </si>
  <si>
    <t>september</t>
  </si>
  <si>
    <t>#icwsm2020</t>
  </si>
  <si>
    <t>now</t>
  </si>
  <si>
    <t>Top Words in Tweet in G2</t>
  </si>
  <si>
    <t>computational</t>
  </si>
  <si>
    <t>science</t>
  </si>
  <si>
    <t>hiring</t>
  </si>
  <si>
    <t>tenure</t>
  </si>
  <si>
    <t>track</t>
  </si>
  <si>
    <t>assistant</t>
  </si>
  <si>
    <t>professor</t>
  </si>
  <si>
    <t>areas</t>
  </si>
  <si>
    <t>digital</t>
  </si>
  <si>
    <t>Top Words in Tweet in G3</t>
  </si>
  <si>
    <t>experimental</t>
  </si>
  <si>
    <t>study</t>
  </si>
  <si>
    <t>structural</t>
  </si>
  <si>
    <t>diversity</t>
  </si>
  <si>
    <t>networks</t>
  </si>
  <si>
    <t>new</t>
  </si>
  <si>
    <t>Top Words in Tweet in G4</t>
  </si>
  <si>
    <t>#kabinetjokowi</t>
  </si>
  <si>
    <t>jokowi</t>
  </si>
  <si>
    <t>hukum</t>
  </si>
  <si>
    <t>menteri</t>
  </si>
  <si>
    <t>yg</t>
  </si>
  <si>
    <t>people</t>
  </si>
  <si>
    <t>research</t>
  </si>
  <si>
    <t>2019</t>
  </si>
  <si>
    <t>opini</t>
  </si>
  <si>
    <t>Top Words in Tweet in G5</t>
  </si>
  <si>
    <t>one</t>
  </si>
  <si>
    <t>article</t>
  </si>
  <si>
    <t>Top Words in Tweet in G6</t>
  </si>
  <si>
    <t>tactics</t>
  </si>
  <si>
    <t>syria</t>
  </si>
  <si>
    <t>disinformation</t>
  </si>
  <si>
    <t>conflict</t>
  </si>
  <si>
    <t>around</t>
  </si>
  <si>
    <t>ve</t>
  </si>
  <si>
    <t>seen</t>
  </si>
  <si>
    <t>similar</t>
  </si>
  <si>
    <t>spread</t>
  </si>
  <si>
    <t>Top Words in Tweet in G7</t>
  </si>
  <si>
    <t>days</t>
  </si>
  <si>
    <t>limits</t>
  </si>
  <si>
    <t>references</t>
  </si>
  <si>
    <t>page</t>
  </si>
  <si>
    <t>more</t>
  </si>
  <si>
    <t>those</t>
  </si>
  <si>
    <t>Top Words in Tweet in G8</t>
  </si>
  <si>
    <t>thanks</t>
  </si>
  <si>
    <t>work</t>
  </si>
  <si>
    <t>Top Words in Tweet in G9</t>
  </si>
  <si>
    <t>anyone</t>
  </si>
  <si>
    <t>Top Words in Tweet in G10</t>
  </si>
  <si>
    <t>way</t>
  </si>
  <si>
    <t>Top Words in Tweet</t>
  </si>
  <si>
    <t>icwsm deadline 15 2020 out next check september #icwsm2020 now</t>
  </si>
  <si>
    <t>computational social science hiring tenure track assistant professor areas digital</t>
  </si>
  <si>
    <t>paper experimental study structural diversity social networks new jessicatysu krishna_kamath</t>
  </si>
  <si>
    <t>#kabinetjokowi jokowi icwsm hukum menteri yg people research 2019 opini</t>
  </si>
  <si>
    <t>one article</t>
  </si>
  <si>
    <t>tactics katestarbird syria disinformation conflict around ve seen similar spread</t>
  </si>
  <si>
    <t>icwsm days limits cfiesler references page deadline more #icwsm2020 those</t>
  </si>
  <si>
    <t>icwsm thanks check work munmun10 paper more 15 next deadline</t>
  </si>
  <si>
    <t>icwsm new social emilio__ferrara zenscreamer tjbogart33 itscaseydambit rosesage6 mr_prime69 anyone</t>
  </si>
  <si>
    <t>study audit icwsm news jackbandy apple 2020 algorithm accepted presents</t>
  </si>
  <si>
    <t>data bibliographic 3 months ago h_mihaljevic presented thoughts analyzing #gender</t>
  </si>
  <si>
    <t>cscw jeffbigham mark_riedl icwsm ubicomp make feel</t>
  </si>
  <si>
    <t>paper cross cutting</t>
  </si>
  <si>
    <t>uncertainty during new disease outbreaks wikipedia identifying quantifying types responses</t>
  </si>
  <si>
    <t>speech acts standefer ehud actually lot specific papers twitter classified</t>
  </si>
  <si>
    <t>social media lee k tamilarasan p caverlee j 2013 crowdturfers</t>
  </si>
  <si>
    <t>confidence cybersecurity malaysia playing coy face recognition levels abundance publicly</t>
  </si>
  <si>
    <t>twitter</t>
  </si>
  <si>
    <t>news</t>
  </si>
  <si>
    <t>https t co</t>
  </si>
  <si>
    <t>paper facebook found emotion manipulation disturbing feel analyses</t>
  </si>
  <si>
    <t>comes online news consumption people preach water drink wine</t>
  </si>
  <si>
    <t>Top Word Pairs in Tweet in Entire Graph</t>
  </si>
  <si>
    <t>icwsm,2020</t>
  </si>
  <si>
    <t>check,out</t>
  </si>
  <si>
    <t>computational,social</t>
  </si>
  <si>
    <t>social,science</t>
  </si>
  <si>
    <t>september,15</t>
  </si>
  <si>
    <t>experimental,study</t>
  </si>
  <si>
    <t>study,structural</t>
  </si>
  <si>
    <t>structural,diversity</t>
  </si>
  <si>
    <t>diversity,social</t>
  </si>
  <si>
    <t>social,networks</t>
  </si>
  <si>
    <t>Top Word Pairs in Tweet in G1</t>
  </si>
  <si>
    <t>deadline,september</t>
  </si>
  <si>
    <t>good,news</t>
  </si>
  <si>
    <t>news,icwsm</t>
  </si>
  <si>
    <t>2020,website</t>
  </si>
  <si>
    <t>website,now</t>
  </si>
  <si>
    <t>now,live</t>
  </si>
  <si>
    <t>next,deadline</t>
  </si>
  <si>
    <t>Top Word Pairs in Tweet in G2</t>
  </si>
  <si>
    <t>hiring,tenure</t>
  </si>
  <si>
    <t>tenure,track</t>
  </si>
  <si>
    <t>track,assistant</t>
  </si>
  <si>
    <t>assistant,professor</t>
  </si>
  <si>
    <t>professor,areas</t>
  </si>
  <si>
    <t>areas,digital</t>
  </si>
  <si>
    <t>digital,media</t>
  </si>
  <si>
    <t>media,effects</t>
  </si>
  <si>
    <t>Top Word Pairs in Tweet in G3</t>
  </si>
  <si>
    <t>networks,new</t>
  </si>
  <si>
    <t>new,paper</t>
  </si>
  <si>
    <t>paper,jessicatysu</t>
  </si>
  <si>
    <t>jessicatysu,krishna_kamath</t>
  </si>
  <si>
    <t>krishna_kamath,aneeshs</t>
  </si>
  <si>
    <t>Top Word Pairs in Tweet in G4</t>
  </si>
  <si>
    <t>nama2,menteri</t>
  </si>
  <si>
    <t>icwsm,2019</t>
  </si>
  <si>
    <t>taat,hukum</t>
  </si>
  <si>
    <t>hukum,#kabinetjokowi</t>
  </si>
  <si>
    <t>menyebutkan,nama2</t>
  </si>
  <si>
    <t>menteri,#kabinetjokowi</t>
  </si>
  <si>
    <t>jokowi,langgar</t>
  </si>
  <si>
    <t>langgar,uu</t>
  </si>
  <si>
    <t>uu,kementrian</t>
  </si>
  <si>
    <t>kementrian,#kabinetjokowi</t>
  </si>
  <si>
    <t>Top Word Pairs in Tweet in G5</t>
  </si>
  <si>
    <t>Top Word Pairs in Tweet in G6</t>
  </si>
  <si>
    <t>ve,seen</t>
  </si>
  <si>
    <t>seen,similar</t>
  </si>
  <si>
    <t>similar,tactics</t>
  </si>
  <si>
    <t>tactics,around</t>
  </si>
  <si>
    <t>around,spread</t>
  </si>
  <si>
    <t>spread,disinformation</t>
  </si>
  <si>
    <t>disinformation,related</t>
  </si>
  <si>
    <t>related,conflict</t>
  </si>
  <si>
    <t>conflict,syria</t>
  </si>
  <si>
    <t>katestarbird,ve</t>
  </si>
  <si>
    <t>Top Word Pairs in Tweet in G7</t>
  </si>
  <si>
    <t>cfiesler,icwsm</t>
  </si>
  <si>
    <t>page,limits</t>
  </si>
  <si>
    <t>more,days</t>
  </si>
  <si>
    <t>few,days</t>
  </si>
  <si>
    <t>r,rs</t>
  </si>
  <si>
    <t>#icwsm2020,submissions</t>
  </si>
  <si>
    <t>icwsm,codybuntain</t>
  </si>
  <si>
    <t>copyright,policies</t>
  </si>
  <si>
    <t>towards,page</t>
  </si>
  <si>
    <t>Top Word Pairs in Tweet in G8</t>
  </si>
  <si>
    <t>thanks,icatgt</t>
  </si>
  <si>
    <t>icatgt,thanks</t>
  </si>
  <si>
    <t>thanks,benjamin</t>
  </si>
  <si>
    <t>benjamin,sugar</t>
  </si>
  <si>
    <t>sugar,emrek</t>
  </si>
  <si>
    <t>emrek,johntorousmd</t>
  </si>
  <si>
    <t>johntorousmd,abrahaobruno</t>
  </si>
  <si>
    <t>abrahaobruno,munmun10</t>
  </si>
  <si>
    <t>munmun10,making</t>
  </si>
  <si>
    <t>Top Word Pairs in Tweet in G9</t>
  </si>
  <si>
    <t>zenscreamer,tjbogart33</t>
  </si>
  <si>
    <t>tjbogart33,itscaseydambit</t>
  </si>
  <si>
    <t>itscaseydambit,rosesage6</t>
  </si>
  <si>
    <t>rosesage6,mr_prime69</t>
  </si>
  <si>
    <t>mr_prime69,anyone</t>
  </si>
  <si>
    <t>anyone,interested</t>
  </si>
  <si>
    <t>interested,understanding</t>
  </si>
  <si>
    <t>understanding,goes</t>
  </si>
  <si>
    <t>enjoy,new</t>
  </si>
  <si>
    <t>new,cool</t>
  </si>
  <si>
    <t>Top Word Pairs in Tweet in G10</t>
  </si>
  <si>
    <t>Top Word Pairs in Tweet</t>
  </si>
  <si>
    <t>check,out  icwsm,2020  september,15  deadline,september  good,news  news,icwsm  2020,website  website,now  now,live  next,deadline</t>
  </si>
  <si>
    <t>computational,social  social,science  hiring,tenure  tenure,track  track,assistant  assistant,professor  professor,areas  areas,digital  digital,media  media,effects</t>
  </si>
  <si>
    <t>experimental,study  study,structural  structural,diversity  diversity,social  social,networks  networks,new  new,paper  paper,jessicatysu  jessicatysu,krishna_kamath  krishna_kamath,aneeshs</t>
  </si>
  <si>
    <t>nama2,menteri  icwsm,2019  taat,hukum  hukum,#kabinetjokowi  menyebutkan,nama2  menteri,#kabinetjokowi  jokowi,langgar  langgar,uu  uu,kementrian  kementrian,#kabinetjokowi</t>
  </si>
  <si>
    <t>ve,seen  seen,similar  similar,tactics  tactics,around  around,spread  spread,disinformation  disinformation,related  related,conflict  conflict,syria  katestarbird,ve</t>
  </si>
  <si>
    <t>cfiesler,icwsm  page,limits  more,days  few,days  r,rs  #icwsm2020,submissions  icwsm,codybuntain  copyright,policies  towards,page</t>
  </si>
  <si>
    <t>check,out  thanks,icatgt  icatgt,thanks  thanks,benjamin  benjamin,sugar  sugar,emrek  emrek,johntorousmd  johntorousmd,abrahaobruno  abrahaobruno,munmun10  munmun10,making</t>
  </si>
  <si>
    <t>zenscreamer,tjbogart33  tjbogart33,itscaseydambit  itscaseydambit,rosesage6  rosesage6,mr_prime69  mr_prime69,anyone  anyone,interested  interested,understanding  understanding,goes  enjoy,new  new,cool</t>
  </si>
  <si>
    <t>apple,news  icwsm,2020  algorithm,audit  audit,study  study,apple  news,accepted  accepted,icwsm  2020,study  study,presents  presents,data</t>
  </si>
  <si>
    <t>bibliographic,data  3,months  months,ago  ago,h_mihaljevic  h_mihaljevic,presented  presented,thoughts  thoughts,analyzing  analyzing,#gender  #gender,bibliographic  data,critical</t>
  </si>
  <si>
    <t>jeffbigham,mark_riedl</t>
  </si>
  <si>
    <t>cross,cutting</t>
  </si>
  <si>
    <t>during,new  new,disease  disease,outbreaks  uncertainty,during  outbreaks,wikipedia  wikipedia,identifying  identifying,quantifying  quantifying,types  types,uncertainty  uncertainty,responses</t>
  </si>
  <si>
    <t>speech,acts  standefer,ehud  ehud,actually  actually,lot  lot,specific  specific,papers  papers,twitter  twitter,speech  speech,classified  classified,speech</t>
  </si>
  <si>
    <t>social,media  lee,k  k,tamilarasan  tamilarasan,p  p,caverlee  caverlee,j  j,2013  2013,crowdturfers  crowdturfers,campaigns  campaigns,social</t>
  </si>
  <si>
    <t>cybersecurity,malaysia  malaysia,playing  playing,coy  coy,face  face,recognition  recognition,confidence  confidence,levels  levels,abundance  abundance,publicly  publicly,available</t>
  </si>
  <si>
    <t>https,t  t,co</t>
  </si>
  <si>
    <t>found,facebook  facebook,emotion  emotion,manipulation  manipulation,paper  paper,disturbing  disturbing,feel  feel,paper  paper,analyses</t>
  </si>
  <si>
    <t>comes,online  online,news  news,consumption  consumption,people  people,preach  preach,water  water,drink  drink,wine</t>
  </si>
  <si>
    <t>Top Replied-To in Entire Graph</t>
  </si>
  <si>
    <t>Top Mentioned in Entire Graph</t>
  </si>
  <si>
    <t>Top Replied-To in G1</t>
  </si>
  <si>
    <t>Top Replied-To in G2</t>
  </si>
  <si>
    <t>Top Mentioned in G1</t>
  </si>
  <si>
    <t>soâ</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</si>
  <si>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</si>
  <si>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</si>
  <si>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</si>
  <si>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</si>
  <si>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</si>
  <si>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</si>
  <si>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</si>
  <si>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</si>
  <si>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</si>
  <si>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</si>
  <si>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</si>
  <si>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</si>
  <si>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</si>
  <si>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</si>
  <si>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</si>
  <si>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</si>
  <si>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</si>
  <si>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</si>
  <si>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icwsm raquelrecuero cfiesler zsavvas90 keiichi_ochiai creativity_thre katestarbird ktakeshi jurgenpfeffer ineffablicious</t>
  </si>
  <si>
    <t>fabiogiglietto katestarbird</t>
  </si>
  <si>
    <t>cfiesler icwsm andreawiggins eegilbert codybuntain reidpr eszter colegleason</t>
  </si>
  <si>
    <t>zenscreamer icwsm kristinalerman</t>
  </si>
  <si>
    <t>gillianrhayes johnfallot jeffbigham</t>
  </si>
  <si>
    <t>Top Mentioned in Tweet</t>
  </si>
  <si>
    <t>icwsm emilianoucl zwlevonian sig_chi iussp alexstamos d_alburez soâ gianluca_string ineffablicious</t>
  </si>
  <si>
    <t>junghwanyang icwsm ica_cm poli_com ic2s2 jniemannlenz uscapress ica illinoiscomm uw_sjmc</t>
  </si>
  <si>
    <t>jessicatysu krishna_kamath aneeshs jugander 5harad icwsm</t>
  </si>
  <si>
    <t>kathystricker2 janiceg123 verbalese snarklikeknives kingsrush blue_w0lverine franciswegner weaarree tomi_r_b nofuqsleft</t>
  </si>
  <si>
    <t>katestarbird mountainherder emilianoucl cybercsis bostonglobe watsoninstitute icwsm kesterratcliff</t>
  </si>
  <si>
    <t>icwsm cfiesler codybuntain asbruckman patpannuto ieeeorg theofficialacm ipsn20 colegleason</t>
  </si>
  <si>
    <t>icwsm munmun10 icatgt emrek johntorousmd abrahaobruno kous2v facebook eredmil1 linguangst</t>
  </si>
  <si>
    <t>emilio__ferrara tjbogart33 itscaseydambit rosesage6 mr_prime69 icwsm aseel_addawood adambbadawy zenscreamer kristinalerman</t>
  </si>
  <si>
    <t>michaeltheaney fisher_danar deanarohlinger1 sobieraj profearl familyunequal a_grogg shirinnilizadeh yy</t>
  </si>
  <si>
    <t>jackbandy cjr ndiakopoulos applenews icwsm icw</t>
  </si>
  <si>
    <t>h_mihaljevic tullney icwsm frontiersin frontaibigdata</t>
  </si>
  <si>
    <t>mark_riedl jeffbigham gaywonk</t>
  </si>
  <si>
    <t>rebeccalkup encoffeedrinker gmgorrelluk</t>
  </si>
  <si>
    <t>profjamesevans _pmkr uchicago topcoder</t>
  </si>
  <si>
    <t>jisunan posegga</t>
  </si>
  <si>
    <t>wikiresearch rwgiordano damewendydbe</t>
  </si>
  <si>
    <t>ehud carmelva standefer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</si>
  <si>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</si>
  <si>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</si>
  <si>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</si>
  <si>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</si>
  <si>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</si>
  <si>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</si>
  <si>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</si>
  <si>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</si>
  <si>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</si>
  <si>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</si>
  <si>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</si>
  <si>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</si>
  <si>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wired shionguha demografia_csic natematias gretchenamcc bkeegan mathcolorstrees raquelrecuero bgzimmer janzilinsky</t>
  </si>
  <si>
    <t>ica katypearce followlori monrodriguez kellybergstrom bjoern_buss mit allison_eden poli_com griverorz</t>
  </si>
  <si>
    <t>anibalmastobiza nachristakis djpardis raneeque seanjtaylor bertil_hatt sinanaral rushibhavsar ciro johnjhorton</t>
  </si>
  <si>
    <t>alsothings cubic_logic themayden mariaglymour j_shotwell yusrilim_ aaroniidx falkfischer raza_aja chss_hbku</t>
  </si>
  <si>
    <t>kathystricker2 franciswegner nicoxw1 jkineman goofmcfloof prissycrow h8wankmaggot45 snarklikeknives suzy_swears bloggerpam1</t>
  </si>
  <si>
    <t>homegypsy bostonglobe rqskye rejectionking itsilverback johnmshuster faineg mountainherder katestarbird watsoninstitute</t>
  </si>
  <si>
    <t>mdekstrand andreawiggins ieeeorg cfiesler theofficialacm reidpr eegilbert asbruckman eszter patpannuto</t>
  </si>
  <si>
    <t>femtech_ linguangst facebook eredmil1 munmun10 eliminare johntorousmd alethioguy emrek icatgt</t>
  </si>
  <si>
    <t>mr_prime69 tjbogart33 zenscreamer itscaseydambit emilio__ferrara rosesage6 fennell_p aseel_addawood kristinalerman miadp</t>
  </si>
  <si>
    <t>familyunequal fisher_danar fabiorojas yy davidsmeyer1 deanarohlinger1 sobieraj michaeltheaney shirinnilizadeh profearl</t>
  </si>
  <si>
    <t>cjr michaelbolden liwiebe ndiakopoulos applenews icw wendt_law skotbotcambo jackbandy</t>
  </si>
  <si>
    <t>dhbbaw hauschke frontiersin tullney lusantala blasettiale h_mihaljevic frontaibigdata</t>
  </si>
  <si>
    <t>jeffbigham gaywonk mark_riedl syardi gillianrhayes johnfallot</t>
  </si>
  <si>
    <t>radinstitute leelum encoffeedrinker rebeccalkup gmgorrelluk</t>
  </si>
  <si>
    <t>topcoder uchicago _pmkr knowlab profjamesevans</t>
  </si>
  <si>
    <t>ajungherr volkswagenst jisunan posegga</t>
  </si>
  <si>
    <t>damewendydbe wikiresearch rehamtamime rwgiordano</t>
  </si>
  <si>
    <t>standefer ehud carmelva</t>
  </si>
  <si>
    <t>cathyyoung63 jeffreyasachs boomchatter</t>
  </si>
  <si>
    <t>moniquedhooghe knittedkittie zerogravitasksc</t>
  </si>
  <si>
    <t>contrapoints blunter_ curvygamerwife</t>
  </si>
  <si>
    <t>toritorix mtknnktm</t>
  </si>
  <si>
    <t>switch_d master_kula</t>
  </si>
  <si>
    <t>alphaque harishpillay</t>
  </si>
  <si>
    <t>jasonbaumgartne theshubhanshu</t>
  </si>
  <si>
    <t>edsu igorbrigadir</t>
  </si>
  <si>
    <t>julieowenmoylan angryosman</t>
  </si>
  <si>
    <t>stone_prof justinpatchin</t>
  </si>
  <si>
    <t>jehronp xandaschofield</t>
  </si>
  <si>
    <t>sefaozalp richmatt2018</t>
  </si>
  <si>
    <t>tahayasseri bbeliteshoes</t>
  </si>
  <si>
    <t>degenrolf mln_26</t>
  </si>
  <si>
    <t>Top URLs in Tweet by Count</t>
  </si>
  <si>
    <t>https://new.precisionconference.com/user/login?society=aaai https://icwsm.org https://cj2020.northeastern.edu/ https://www.instagram.com/p/B0oK6E9J6-V/?utm_source=ig_web_button_share_sheet https://www.facebook.com/icwsm/ https://icwsm.org/2020/</t>
  </si>
  <si>
    <t>https://medium.com/@katestarbird/content-sharing-within-the-alternative-media-echo-system-the-case-of-the-white-helmets-f34434325e77 http://faculty.washington.edu/kstarbi/Starbird-et-al-ICWSM-2018-Echosystem-final.pdf https://arxiv.org/abs/1901.09735 https://www.thetimes.co.uk/article/genetic-tests-for-ancestry-being-hijacked-by-racists-ltwr72f6c</t>
  </si>
  <si>
    <t>https://www.aaai.org/ocs/index.php/ICWSM/ICWSM17/paper/viewPaper/15587 https://onlinelibrary.wiley.com/doi/full/10.1002/hbe2.115?cookieSet=1 https://link.springer.com/article/10.1007/s42001-017-0007-4 https://dl.acm.org/citation.cfm?id=3159684 https://www.aaai.org/ocs/index.php/ICWSM/ICWSM18/paper/viewPaper/17858 https://link.springer.com/article/10.1140/epjds/s13688-019-0201-0 https://www.aaai.org/ojs/index.php/ICWSM/article/view/3205 https://scholar.google.com/citations?hl=en&amp;view_op=list_hcore&amp;venue=eH4qSzdbVtwJ.2019&amp;vq=eng_databasesinformationsystems&amp;cstart=0</t>
  </si>
  <si>
    <t>https://new.precisionconference.com/user/login?society=aaai https://icwsm.org/2020/</t>
  </si>
  <si>
    <t>https://aaai.org/ojs/index.php/ICWSM/article/view/3242 https://twitter.com/icatgt/status/1163567824414990337 https://icwsm.org/2020/</t>
  </si>
  <si>
    <t>https://twitter.com/CJR/status/1171406154741604354 https://icwsm.org/2020/ https://cj2020.northeastern.edu/</t>
  </si>
  <si>
    <t>https://twitter.com/icwsm/status/1173387363231371265 https://new.precisionconference.com/user/login?society=aaai https://icwsm.org/2020/</t>
  </si>
  <si>
    <t>https://jp.reuters.com/article/hongkong-protests-apple-idJPKBN1WP0K0 https://nodexlgraphgallery.org/Pages/InteractiveGraph.aspx?graphID=199783</t>
  </si>
  <si>
    <t>Top URLs in Tweet by Salience</t>
  </si>
  <si>
    <t>Top Domains in Tweet by Count</t>
  </si>
  <si>
    <t>precisionconference.com icwsm.org northeastern.edu instagram.com facebook.com</t>
  </si>
  <si>
    <t>medium.com washington.edu arxiv.org co.uk</t>
  </si>
  <si>
    <t>aaai.org springer.com wiley.com acm.org google.com</t>
  </si>
  <si>
    <t>precisionconference.com icwsm.org</t>
  </si>
  <si>
    <t>aaai.org twitter.com icwsm.org</t>
  </si>
  <si>
    <t>twitter.com icwsm.org northeastern.edu</t>
  </si>
  <si>
    <t>twitter.com precisionconference.com icwsm.org</t>
  </si>
  <si>
    <t>reuters.com nodexlgraphgallery.org</t>
  </si>
  <si>
    <t>Top Domains in Tweet by Salience</t>
  </si>
  <si>
    <t>springer.com wiley.com acm.org google.com aaai.org</t>
  </si>
  <si>
    <t>Top Hashtags in Tweet by Count</t>
  </si>
  <si>
    <t>icwsm2020 chi2020 emoji2018 celebritypolitics gender datascience ic2s2</t>
  </si>
  <si>
    <t>icwsm2019 facebook socialmedia womenintech icwsm2020</t>
  </si>
  <si>
    <t>icwsm19 icwsm2020</t>
  </si>
  <si>
    <t>icwsm2020 chi2020 conferencelist</t>
  </si>
  <si>
    <t>icwsm19 gender datascience</t>
  </si>
  <si>
    <t>Top Hashtags in Tweet by Salience</t>
  </si>
  <si>
    <t>chi2020 conferencelist icwsm2020</t>
  </si>
  <si>
    <t>chi2020 icwsm2020</t>
  </si>
  <si>
    <t>Top Words in Tweet by Count</t>
  </si>
  <si>
    <t>very sad realized present person really grateful everyone making dream</t>
  </si>
  <si>
    <t>new article poppublicsphere special issue #celebritypolitics janzilinsky jonathan nagler j_a_tucker</t>
  </si>
  <si>
    <t>part ground truth challenge help find causal graph four simulated</t>
  </si>
  <si>
    <t>2020 dates #ic2s2 now confirmed 6th international conference computational social</t>
  </si>
  <si>
    <t>serious emoji research going wired reports #emoji2018 workshop sanjrockz tschnoebelen</t>
  </si>
  <si>
    <t>mountainherder notably network engages tactics described astroturfing kinzer lending attacks</t>
  </si>
  <si>
    <t>content sharing katestarbird highlighted features networks play around syria white</t>
  </si>
  <si>
    <t>good news 2020 website now live next deadline september 15</t>
  </si>
  <si>
    <t>deadline r #icwsm2020 more submission days papers 2020 great september</t>
  </si>
  <si>
    <t>call out beautiful new website</t>
  </si>
  <si>
    <t>eredmil1 excited #icwsm2019 paper front page facebook research learn more</t>
  </si>
  <si>
    <t>thanks work check day kous2v icatgt benjamin sugar emrek johntorousmd</t>
  </si>
  <si>
    <t>zwlevonian super excited announce first paper accepted 2020 make use</t>
  </si>
  <si>
    <t>super excited announce first paper accepted 2020 make use qualitative</t>
  </si>
  <si>
    <t>papers deadline hey please clarify dataset having 3 submission similar</t>
  </si>
  <si>
    <t>ðÿš good news 2020 website now live next deadline september</t>
  </si>
  <si>
    <t>ðÿ another gem paper title œðÿ gt tweetin' rain exploring</t>
  </si>
  <si>
    <t>emilianoucl luckily read paper</t>
  </si>
  <si>
    <t>katestarbird talks disinformation during conflict case syria civil defence white</t>
  </si>
  <si>
    <t>emilianoucl upcoming paper fight race measurement study genetic testing conversations</t>
  </si>
  <si>
    <t>research social thanks iussp featuring workshop 'demographic web media data'</t>
  </si>
  <si>
    <t>d_alburez thanks iussp featuring workshop 'demographic research web social media</t>
  </si>
  <si>
    <t>twitter instagram more good article understand different between users distincion</t>
  </si>
  <si>
    <t>people sometimes read tweets exchange messages sense suffer mental disorder</t>
  </si>
  <si>
    <t>degenrolf comes online news consumption people preach water drink wine</t>
  </si>
  <si>
    <t>facebook paper found emotion manipulation disturbing feel analyses posts wrote</t>
  </si>
  <si>
    <t>paper tahayasseri found facebook emotion manipulation disturbing feel analyses</t>
  </si>
  <si>
    <t>gianluca_string ineffablicious alexstamos lot research tech enabled online abuse communities</t>
  </si>
  <si>
    <t>security ineffablicious alexstamos lot research tech enabled online abuse communities</t>
  </si>
  <si>
    <t>request proposals economic opportunity research announced 2019</t>
  </si>
  <si>
    <t>friendly neighborhood reminder next #icwsm2020 submission deadline sept 15 one</t>
  </si>
  <si>
    <t>next deadline 15 check out friendly neighborhood reminder #icwsm2020 submission</t>
  </si>
  <si>
    <t>predicting depression via social media</t>
  </si>
  <si>
    <t>https t co sefaozalp couple new research articles well dome</t>
  </si>
  <si>
    <t>belum juga di umumin jangan bikin opini dulu #kabinetjokowi</t>
  </si>
  <si>
    <t>salah pengertian presiden sangat paham dan taat hukum #kabinetjokowi</t>
  </si>
  <si>
    <t>jokowi tak menyebutkan nama2 menteri #kabinetjokowi</t>
  </si>
  <si>
    <t>jokowi cuma meladeni wartawan yg ingin tahu tapi tdk menyebutkan</t>
  </si>
  <si>
    <t>sabar aja nama2 menteri jokowi akan diumumkan diwaktu yg tepat</t>
  </si>
  <si>
    <t>jokowi taat hukum #kabinetjokowi</t>
  </si>
  <si>
    <t>tak benar jokowi langgar uu kementerian #kabinetjokowi</t>
  </si>
  <si>
    <t>menjawab wartawan tanpa menyebutkan nama menteri aja dibilang melanggar uu</t>
  </si>
  <si>
    <t>opini sesat #kabinetjokowi</t>
  </si>
  <si>
    <t>sabar dan biarkan jokowi fokus menyelesaikan periode pertamanya #kabinetjokowi</t>
  </si>
  <si>
    <t>opini sesat untuk menjatuhkan jokowi soal pengumuman kabinetnya dasar sirik</t>
  </si>
  <si>
    <t>provokasi sesat pihak2 yg tak senang dgn jokowi #kabinetjokowi</t>
  </si>
  <si>
    <t>nama mohon bersabar jokowi pasti mengumumkan kabinetnya sesuai mekanisme hukum</t>
  </si>
  <si>
    <t>jokowi sosok yg sangat taat terhadap hukum mana mungkin langgar</t>
  </si>
  <si>
    <t>emilio__ferrara enjoy new cool paper spearheaded computational social science superstars</t>
  </si>
  <si>
    <t>papers kristinalerman w new social link zenscreamer tjbogart33 itscaseydambit rosesage6</t>
  </si>
  <si>
    <t>social networking site e commerce happen friends become sellers promoting</t>
  </si>
  <si>
    <t>yelenamejova thanks</t>
  </si>
  <si>
    <t>uncertainty wikiresearch during new disease outbreaks wikipedia identifying quantifying types</t>
  </si>
  <si>
    <t>15 three more days those new #icwsm2020 submissions r rs</t>
  </si>
  <si>
    <t>thanks check kous2v icatgt benjamin sugar emrek johntorousmd abrahaobruno munmun10</t>
  </si>
  <si>
    <t>thanks kous2v icatgt benjamin sugar emrek johntorousmd abrahaobruno munmun10 making</t>
  </si>
  <si>
    <t>thanks check emilio__ferrara icatgt benjamin sugar emrek johntorousmd abrahaobruno munmun10</t>
  </si>
  <si>
    <t>change w stand web instead weblog such great old name</t>
  </si>
  <si>
    <t>ein durch interview sind jetzt #emojis offizieller teil meiner thesis</t>
  </si>
  <si>
    <t>katestarbird kesterratcliff incidentally wanless montreal 2017 workshop digital misinformation using</t>
  </si>
  <si>
    <t>ve seen similar tactics around spread disinformation related conflict syria</t>
  </si>
  <si>
    <t>昨年のicwsmでも発表した 動画創作におけるクリエータ間のコラボレーションの分析に関する研究の紹介ページを作成しました https t co 98g5cxknrt</t>
  </si>
  <si>
    <t>jehronp quick google scholar search solid example stuff jon kleinberg</t>
  </si>
  <si>
    <t>emilio__ferrara zenscreamer tjbogart33 itscaseydambit rosesage6 mr_prime69 anyone interested understanding goes</t>
  </si>
  <si>
    <t>one article nicoxw1 kathystricker2 janiceg123 verbalese snarklikeknives kingsrush blue_w0lverine franciswegner</t>
  </si>
  <si>
    <t>curvygamerwife contrapoints found study yeah menslib pretty good reputation definitely</t>
  </si>
  <si>
    <t>stone_prof here s one faves discuss</t>
  </si>
  <si>
    <t>way davidsmeyer1 michaeltheaney fisher_danar deanarohlinger1 sobieraj profearl familyunequal a_grogg shirinnilizadeh</t>
  </si>
  <si>
    <t>dr wajdi zaghouani assistant professor middle eastern studies department talk</t>
  </si>
  <si>
    <t>topic mediating conversation week 5 cheng danescu niculescu mizi leskovec</t>
  </si>
  <si>
    <t>news julieowenmoylan tad bit geeky statistically takes six weeks show</t>
  </si>
  <si>
    <t>paper cross cutting volkswagenst jisunan posegga early communicative behavior publics</t>
  </si>
  <si>
    <t>radinstitute rebeccalkup another awesome paper worth checking out thread encoffeedrinker</t>
  </si>
  <si>
    <t>deadline days know #icwsm2020 12 start semester #chi2020's few</t>
  </si>
  <si>
    <t>15 #icwsm2020 deadline days know passed 2019 12 start semester</t>
  </si>
  <si>
    <t>deadline #icwsm2020 days know 12 start semester #chi2020's few friendly</t>
  </si>
  <si>
    <t>junghwanyang hiring tenure track assistant professor areas digital media effects</t>
  </si>
  <si>
    <t>ica_cm poli_com ic2s2 #sicss missesi jniemannlenz uscapress ica illinoiscomm uw_sjmc</t>
  </si>
  <si>
    <t>tullney 3 months ago h_mihaljevic presented thoughts analyzing #gender bibliographic</t>
  </si>
  <si>
    <t>data workshop #icwsm19 published bibliographic proceedings 13th international aaai conference</t>
  </si>
  <si>
    <t>twitter edsu already hand previous work use semantic scholar again</t>
  </si>
  <si>
    <t>7 more days september deadline #icwsm2020 those r rs</t>
  </si>
  <si>
    <t>deadline #icwsm2020 7 more days september those r rs friendly</t>
  </si>
  <si>
    <t>september deadline 7 more days #icwsm2020 those r rs good</t>
  </si>
  <si>
    <t>ndiakopoulos new piece cjr details audit applenews earlier year based</t>
  </si>
  <si>
    <t>audit study apple news stories algorithm accepted 2020 presents data</t>
  </si>
  <si>
    <t>audit jackbandy news 2020 next study new piece cjr details</t>
  </si>
  <si>
    <t>katestarbird ve seen similar tactics around spread disinformation related conflict</t>
  </si>
  <si>
    <t>study jackbandy algorithm audit apple news accepted 2020 presents data</t>
  </si>
  <si>
    <t>jugander experimental study structural diversity social networks new paper jessicatysu</t>
  </si>
  <si>
    <t>experimental study structural diversity social networks new paper jessicatysu krishna_kamath</t>
  </si>
  <si>
    <t>paper r whatagoodpup here's comparing language mensrights menslib jugander experimental</t>
  </si>
  <si>
    <t>r zsavvas90 sig_chi great question yes papers 19 jan deadline</t>
  </si>
  <si>
    <t>sig_chi r awesome thanks info know resubmit papers during 19</t>
  </si>
  <si>
    <t>three more days those new #icwsm2020 submissions r rs sept</t>
  </si>
  <si>
    <t>deadline days #icwsm2020 15 sept know next check out three</t>
  </si>
  <si>
    <t>chi writing party led inimitable munmun10 pizza always makes paper</t>
  </si>
  <si>
    <t>deadline september #icwsm2020 next 15 check out raquelrecuero 42 7</t>
  </si>
  <si>
    <t>author jurgenpfeffer guessed hey folks anyone know limit submissions per</t>
  </si>
  <si>
    <t>ã ç æ submitted r ktakeshi timã adsã è icwsmã</t>
  </si>
  <si>
    <t>zerogravitasksc lee k tamilarasan p caverlee j 2013 crowdturfers campaigns</t>
  </si>
  <si>
    <t>2020 cfiesler #teamwordcountlimits especially many venues except still mad moved</t>
  </si>
  <si>
    <t>limits page references codybuntain copyright policies poster towards make possible</t>
  </si>
  <si>
    <t>colegleason cfiesler asbruckman already read acm against idea</t>
  </si>
  <si>
    <t>cfiesler remember few days ago cost big reason haven't gone</t>
  </si>
  <si>
    <t>eszter cfiesler big mood</t>
  </si>
  <si>
    <t>reidpr cfiesler concision improves clarity limits help manage reviewer workload</t>
  </si>
  <si>
    <t>data digital google many limitations include people sources eg abebe</t>
  </si>
  <si>
    <t>jasonbaumgartne plans public whatsapp groups well tutorial year</t>
  </si>
  <si>
    <t>cscw jeffbigham mark_riedl ubicomp make feel gillianrhayes hoping things go</t>
  </si>
  <si>
    <t>confidence match cybersecurity malaysia playing coy face recognition levels abundance</t>
  </si>
  <si>
    <t>alphaque cybersecurity malaysia playing coy face recognition confidence levels abundance</t>
  </si>
  <si>
    <t>jeffreyasachs cathyyoung63 nah major uk study found male conservative mps</t>
  </si>
  <si>
    <t>switch_d very activity ðÿ</t>
  </si>
  <si>
    <t>emilianoucl katestarbird talks disinformation during conflict case syria civil defence</t>
  </si>
  <si>
    <t>speech acts self standefer ehud actually lot specific papers twitter</t>
  </si>
  <si>
    <t>speech carmelva standefer ehud actually lot specific papers twitter classified</t>
  </si>
  <si>
    <t>hey decisions second cycle submission deadline september 15 made</t>
  </si>
  <si>
    <t>deadline days more #icwsm2020 those incentive now next few submissions</t>
  </si>
  <si>
    <t>toritorix あ そか 政治コミュニケーションとかだと普通にやってますよね w ic2s2とかicwsmとかでwebデータ使って国家間の関係を というのはあまりみたことないなぁ これとかnbaとか 企業 団体の対応片っ端から調べるの面白そう</t>
  </si>
  <si>
    <t>find yourself such position better bail out even causes temporary</t>
  </si>
  <si>
    <t>Top Words in Tweet by Salience</t>
  </si>
  <si>
    <t>r deadline submission #icwsm2020 know days more great rs papers</t>
  </si>
  <si>
    <t>thanks day kous2v icatgt benjamin sugar emrek johntorousmd abrahaobruno munmun10</t>
  </si>
  <si>
    <t>friendly neighborhood reminder #icwsm2020 submission sept one month away good</t>
  </si>
  <si>
    <t>social link papers kristinalerman w new zenscreamer tjbogart33 itscaseydambit rosesage6</t>
  </si>
  <si>
    <t>emilio__ferrara thanks icatgt benjamin sugar emrek johntorousmd abrahaobruno munmun10 making</t>
  </si>
  <si>
    <t>15 deadline days know passed 2019 12 start semester #chi2020's</t>
  </si>
  <si>
    <t>days know 12 start semester #chi2020's few friendly neighborhood reminder</t>
  </si>
  <si>
    <t>missesi jniemannlenz uscapress ica illinoiscomm uw_sjmc hiring tenure track assistant</t>
  </si>
  <si>
    <t>proceedings 13th international aaai conference web social media frontiersin big</t>
  </si>
  <si>
    <t>7 more days september those r rs friendly neighborhood reminder</t>
  </si>
  <si>
    <t>7 more days #icwsm2020 those r rs good news 2020</t>
  </si>
  <si>
    <t>study audit jackbandy news 2020 next new piece cjr details</t>
  </si>
  <si>
    <t>r whatagoodpup here's comparing language mensrights menslib jugander experimental study</t>
  </si>
  <si>
    <t>r awesome thanks info know resubmit papers during 19 jan</t>
  </si>
  <si>
    <t>know days sept next check out three more those new</t>
  </si>
  <si>
    <t>september #icwsm2020 next 15 check out raquelrecuero 42 7 more</t>
  </si>
  <si>
    <t>cfiesler #teamwordcountlimits especially many venues except still mad moved references</t>
  </si>
  <si>
    <t>possible learn full except limits copyright policies poster page counting</t>
  </si>
  <si>
    <t>feel cscw gillianrhayes hoping things go well goal learn imwut</t>
  </si>
  <si>
    <t>incentive know deadline days those more #icwsm2020 now next few</t>
  </si>
  <si>
    <t>Top Word Pairs in Tweet by Count</t>
  </si>
  <si>
    <t>very,sad  sad,realized  realized,present  present,person  person,really  really,grateful  grateful,everyone  everyone,making  making,dream  dream,come</t>
  </si>
  <si>
    <t>new,article  article,poppublicsphere  poppublicsphere,special  special,issue  issue,#celebritypolitics  #celebritypolitics,janzilinsky  janzilinsky,jonathan  jonathan,nagler  nagler,j_a_tucker  j_a_tucker,smapp_nyu</t>
  </si>
  <si>
    <t>part,ground  ground,truth  truth,challenge  challenge,help  help,find  find,causal  causal,graph  graph,four  four,simulated  simulated,worlds</t>
  </si>
  <si>
    <t>dates,#ic2s2  #ic2s2,2020  2020,now  now,confirmed  confirmed,6th  6th,international  international,conference  conference,computational  computational,social  social,science</t>
  </si>
  <si>
    <t>serious,emoji  emoji,research  research,going  going,wired  wired,reports  reports,icwsm  icwsm,#emoji2018  #emoji2018,workshop  workshop,sanjrockz  sanjrockz,tschnoebelen</t>
  </si>
  <si>
    <t>mountainherder,notably  notably,network  network,engages  engages,tactics  tactics,described  described,astroturfing  astroturfing,kinzer  kinzer,lending  lending,attacks  attacks,credib</t>
  </si>
  <si>
    <t>content,sharing  katestarbird,highlighted  highlighted,features  features,networks  networks,play  play,around  around,syria  syria,white  white,helmets  helmets,cybercsis</t>
  </si>
  <si>
    <t>icwsm,good  good,news  news,icwsm  icwsm,2020  2020,website  website,now  now,live  live,next  next,deadline  deadline,september</t>
  </si>
  <si>
    <t>r,rs  icwsm,2020  more,days  cfiesler,codybuntain  page,limit  icwsm,org  r,r  looking,forward  few,more  sept,15</t>
  </si>
  <si>
    <t>call,out  out,beautiful  beautiful,new  new,website</t>
  </si>
  <si>
    <t>eredmil1,excited  excited,#icwsm2019  #icwsm2019,paper  paper,front  front,page  page,facebook  facebook,research  research,learn  learn,more  more,icwsm</t>
  </si>
  <si>
    <t>kous2v,thanks  thanks,icatgt  icatgt,thanks  thanks,benjamin  benjamin,sugar  sugar,emrek  emrek,johntorousmd  johntorousmd,abrahaobruno  abrahaobruno,munmun10  munmun10,making</t>
  </si>
  <si>
    <t>icwsm,icantador</t>
  </si>
  <si>
    <t>zwlevonian,super  super,excited  excited,announce  announce,first  first,paper  paper,accepted  accepted,icwsm  icwsm,2020  2020,make  make,use</t>
  </si>
  <si>
    <t>super,excited  excited,announce  announce,first  first,paper  paper,accepted  accepted,icwsm  icwsm,2020  2020,make  make,use  use,qualitative</t>
  </si>
  <si>
    <t>icwsm,hey  hey,icwsm  icwsm,please  please,clarify  clarify,dataset  dataset,papers  papers,having  having,3  3,submission  submission,deadline</t>
  </si>
  <si>
    <t>icwsm,good  good,news  news,icwsm  icwsm,2020  2020,website  website,now  now,live  live,ðÿš  ðÿš,next  next,deadline</t>
  </si>
  <si>
    <t>another,gem  gem,paper  paper,title  title,ðÿ  ðÿ,ðÿ  ðÿ,œðÿ  œðÿ,gt  gt,tweetin'  tweetin',rain  rain,exploring</t>
  </si>
  <si>
    <t>emilianoucl,icwsm  icwsm,luckily  luckily,read  read,paper</t>
  </si>
  <si>
    <t>katestarbird,talks  talks,disinformation  disinformation,during  during,conflict  conflict,case  case,syria  syria,civil  civil,defence  defence,white  white,helmets</t>
  </si>
  <si>
    <t>emilianoucl,upcoming  upcoming,icwsm  icwsm,paper  paper,fight  fight,race  race,measurement  measurement,study  study,genetic  genetic,testing  testing,conversations</t>
  </si>
  <si>
    <t>thanks,iussp  iussp,featuring  featuring,workshop  workshop,'demographic  'demographic,research  research,web  web,social  social,media  media,data'  data',icwsm</t>
  </si>
  <si>
    <t>d_alburez,thanks  thanks,iussp  iussp,featuring  featuring,workshop  workshop,'demographic  'demographic,research  research,web  web,social  social,media  media,data'</t>
  </si>
  <si>
    <t>good,article  article,understand  understand,different  different,between  between,twitter  twitter,instagram  instagram,users  users,distincion  distincion,seen  seen,content</t>
  </si>
  <si>
    <t>sometimes,read  read,tweets  tweets,people  people,exchange  exchange,messages  messages,sense  sense,suffer  suffer,mental  mental,disorder  disorder,wondered</t>
  </si>
  <si>
    <t>degenrolf,comes  comes,online  online,news  news,consumption  consumption,people  people,preach  preach,water  water,drink  drink,wine</t>
  </si>
  <si>
    <t>found,facebook  facebook,emotion  emotion,manipulation  manipulation,paper  paper,disturbing  disturbing,feel  feel,paper  paper,analyses  analyses,posts  posts,wrote</t>
  </si>
  <si>
    <t>tahayasseri,found  found,facebook  facebook,emotion  emotion,manipulation  manipulation,paper  paper,disturbing  disturbing,feel  feel,paper  paper,analyses</t>
  </si>
  <si>
    <t>gianluca_string,ineffablicious  ineffablicious,alexstamos  alexstamos,lot  lot,research  research,tech  tech,enabled  enabled,online  online,abuse  abuse,communities  communities,chi</t>
  </si>
  <si>
    <t>ineffablicious,alexstamos  alexstamos,lot  lot,research  research,tech  tech,enabled  enabled,online  online,abuse  abuse,communities  communities,chi  chi,icwsm</t>
  </si>
  <si>
    <t>request,proposals  proposals,economic  economic,opportunity  opportunity,research  research,announced  announced,icwsm  icwsm,2019</t>
  </si>
  <si>
    <t>icwsm,friendly  friendly,neighborhood  neighborhood,reminder  reminder,next  next,#icwsm2020  #icwsm2020,submission  submission,deadline  deadline,sept  sept,15  15,one</t>
  </si>
  <si>
    <t>check,out  icwsm,friendly  friendly,neighborhood  neighborhood,reminder  reminder,next  next,#icwsm2020  #icwsm2020,submission  submission,deadline  deadline,sept  sept,15</t>
  </si>
  <si>
    <t>predicting,depression  depression,via  via,social  social,media</t>
  </si>
  <si>
    <t>https,t  t,co  sefaozalp,couple  couple,new  new,research  research,articles  articles,well  well,dome  dome,mate  mate,xx</t>
  </si>
  <si>
    <t>belum,juga  juga,di  di,umumin  umumin,jangan  jangan,bikin  bikin,opini  opini,dulu  dulu,#kabinetjokowi</t>
  </si>
  <si>
    <t>salah,pengertian  pengertian,presiden  presiden,sangat  sangat,paham  paham,dan  dan,taat  taat,hukum  hukum,#kabinetjokowi</t>
  </si>
  <si>
    <t>jokowi,tak  tak,menyebutkan  menyebutkan,nama2  nama2,menteri  menteri,#kabinetjokowi</t>
  </si>
  <si>
    <t>jokowi,cuma  cuma,meladeni  meladeni,wartawan  wartawan,yg  yg,ingin  ingin,tahu  tahu,tapi  tapi,tdk  tdk,menyebutkan  menyebutkan,nama2</t>
  </si>
  <si>
    <t>sabar,aja  aja,nama2  nama2,menteri  menteri,jokowi  jokowi,akan  akan,diumumkan  diumumkan,diwaktu  diwaktu,yg  yg,tepat  tepat,#kabinetjokowi</t>
  </si>
  <si>
    <t>jokowi,taat  taat,hukum  hukum,#kabinetjokowi</t>
  </si>
  <si>
    <t>tak,benar  benar,jokowi  jokowi,langgar  langgar,uu  uu,kementerian  kementerian,#kabinetjokowi</t>
  </si>
  <si>
    <t>menjawab,wartawan  wartawan,tanpa  tanpa,menyebutkan  menyebutkan,nama  nama,menteri  menteri,aja  aja,dibilang  dibilang,melanggar  melanggar,uu  uu,kementrian</t>
  </si>
  <si>
    <t>opini,sesat  sesat,#kabinetjokowi</t>
  </si>
  <si>
    <t>sabar,dan  dan,biarkan  biarkan,jokowi  jokowi,fokus  fokus,menyelesaikan  menyelesaikan,periode  periode,pertamanya  pertamanya,#kabinetjokowi</t>
  </si>
  <si>
    <t>opini,sesat  sesat,untuk  untuk,menjatuhkan  menjatuhkan,jokowi  jokowi,soal  soal,pengumuman  pengumuman,kabinetnya  kabinetnya,dasar  dasar,sirik  sirik,#kabinetjokowi</t>
  </si>
  <si>
    <t>provokasi,sesat  sesat,pihak2  pihak2,yg  yg,tak  tak,senang  senang,dgn  dgn,jokowi  jokowi,#kabinetjokowi</t>
  </si>
  <si>
    <t>mohon,bersabar  bersabar,jokowi  jokowi,pasti  pasti,mengumumkan  mengumumkan,nama  nama,nama  nama,kabinetnya  kabinetnya,sesuai  sesuai,mekanisme  mekanisme,hukum</t>
  </si>
  <si>
    <t>jokowi,sosok  sosok,yg  yg,sangat  sangat,taat  taat,terhadap  terhadap,hukum  hukum,mana  mana,mungkin  mungkin,jokowi  jokowi,langgar</t>
  </si>
  <si>
    <t>emilio__ferrara,enjoy  enjoy,new  new,cool  cool,paper  paper,spearheaded  spearheaded,computational  computational,social  social,science  science,superstars  superstars,aseel_addawood</t>
  </si>
  <si>
    <t>zenscreamer,tjbogart33  tjbogart33,itscaseydambit  itscaseydambit,rosesage6  rosesage6,mr_prime69  mr_prime69,anyone  anyone,interested  interested,understanding  understanding,goes  goes,features  features,read</t>
  </si>
  <si>
    <t>social,networking  networking,site  site,e  e,commerce  commerce,happen  happen,friends  friends,become  become,sellers  sellers,promoting  promoting,products</t>
  </si>
  <si>
    <t>yelenamejova,icwsm  icwsm,thanks</t>
  </si>
  <si>
    <t>wikiresearch,uncertainty  uncertainty,during  during,new  new,disease  disease,outbreaks  outbreaks,wikipedia  wikipedia,identifying  identifying,quantifying  quantifying,types  types,uncertainty</t>
  </si>
  <si>
    <t>icwsm,three  three,more  more,days  days,those  those,new  new,#icwsm2020  #icwsm2020,submissions  submissions,r  r,rs  rs,sept</t>
  </si>
  <si>
    <t>thanks,icatgt  icatgt,thanks  thanks,benjamin  benjamin,sugar  sugar,emrek  emrek,johntorousmd  johntorousmd,abrahaobruno  abrahaobruno,munmun10  munmun10,making  making,work</t>
  </si>
  <si>
    <t>icwsm,change  change,w  w,stand  stand,web  web,instead  instead,weblog  weblog,such  such,great  great,old  old,name</t>
  </si>
  <si>
    <t>durch,ein  ein,interview  interview,sind  sind,jetzt  jetzt,#emojis  #emojis,ein  ein,offizieller  offizieller,teil  teil,meiner  meiner,thesis</t>
  </si>
  <si>
    <t>katestarbird,kesterratcliff  kesterratcliff,incidentally  incidentally,wanless  wanless,montreal  montreal,icwsm  icwsm,2017  2017,workshop  workshop,digital  digital,misinformation  misinformation,using</t>
  </si>
  <si>
    <t>ve,seen  seen,similar  similar,tactics  tactics,around  around,spread  spread,disinformation  disinformation,related  related,conflict  conflict,syria</t>
  </si>
  <si>
    <t>昨年のicwsmでも発表した,動画創作におけるクリエータ間のコラボレーションの分析に関する研究の紹介ページを作成しました  動画創作におけるクリエータ間のコラボレーションの分析に関する研究の紹介ページを作成しました,https  https,t  t,co  co,98g5cxknrt</t>
  </si>
  <si>
    <t>jehronp,quick  quick,google  google,scholar  scholar,search  search,solid  solid,example  example,stuff  stuff,jon  jon,kleinberg  kleinberg,duncan</t>
  </si>
  <si>
    <t>emilio__ferrara,zenscreamer  zenscreamer,tjbogart33  tjbogart33,itscaseydambit  itscaseydambit,rosesage6  rosesage6,mr_prime69  mr_prime69,anyone  anyone,interested  interested,understanding  understanding,goes  goes,fe</t>
  </si>
  <si>
    <t>nicoxw1,kathystricker2  kathystricker2,janiceg123  janiceg123,verbalese  verbalese,snarklikeknives  snarklikeknives,kingsrush  kingsrush,blue_w0lverine  blue_w0lverine,franciswegner  franciswegner,weaarree  weaarree,tomi_r_b  tomi_r_b,nofuqsleft</t>
  </si>
  <si>
    <t>curvygamerwife,contrapoints  contrapoints,found  found,study  study,yeah  yeah,menslib  menslib,pretty  pretty,good  good,reputation  reputation,definitely  definitely,best</t>
  </si>
  <si>
    <t>stone_prof,here  here,s  s,one  one,faves  faves,discuss</t>
  </si>
  <si>
    <t>davidsmeyer1,michaeltheaney  michaeltheaney,fisher_danar  fisher_danar,deanarohlinger1  deanarohlinger1,sobieraj  sobieraj,profearl  profearl,familyunequal  familyunequal,a_grogg  a_grogg,shirinnilizadeh  shirinnilizadeh,yy  yy,2</t>
  </si>
  <si>
    <t>dr,wajdi  wajdi,zaghouani  zaghouani,assistant  assistant,professor  professor,middle  middle,eastern  eastern,studies  studies,department  department,talk  talk,during</t>
  </si>
  <si>
    <t>topic,mediating  mediating,conversation  conversation,week  week,5  5,cheng  cheng,danescu  danescu,niculescu  niculescu,mizi  mizi,leskovec  leskovec,2015</t>
  </si>
  <si>
    <t>julieowenmoylan,tad  tad,bit  bit,geeky  geeky,statistically  statistically,takes  takes,six  six,weeks  weeks,news  news,show  show,up</t>
  </si>
  <si>
    <t>cross,cutting  volkswagenst,jisunan  jisunan,posegga  posegga,early  early,paper  paper,communicative  communicative,behavior  behavior,publics  publics,politically  politically,homogenous</t>
  </si>
  <si>
    <t>radinstitute,rebeccalkup  rebeccalkup,another  another,awesome  awesome,paper  paper,worth  worth,checking  checking,out  out,thread  thread,encoffeedrinker  encoffeedrinker,gmgorrelluk</t>
  </si>
  <si>
    <t>icwsm,#icwsm2020  #icwsm2020,deadline  deadline,12  12,days  days,know  know,start  start,semester  semester,know  know,#chi2020's  #chi2020's,deadline</t>
  </si>
  <si>
    <t>15,2019  icwsm,#icwsm2020  #icwsm2020,deadline  deadline,12  12,days  days,know  know,start  start,semester  semester,know  know,#chi2020's</t>
  </si>
  <si>
    <t>junghwanyang,hiring  hiring,tenure  tenure,track  track,assistant  assistant,professor  professor,areas  areas,digital  digital,media  media,effects  effects,computational</t>
  </si>
  <si>
    <t>ica_cm,poli_com  poli_com,ic2s2  ic2s2,icwsm  missesi,jniemannlenz  jniemannlenz,uscapress  uscapress,ica  ica,ica_cm  icwsm,illinoiscomm  illinoiscomm,uw_sjmc  uw_sjmc,#sicss</t>
  </si>
  <si>
    <t>tullney,3  3,months  months,ago  ago,h_mihaljevic  h_mihaljevic,presented  presented,thoughts  thoughts,analyzing  analyzing,#gender  #gender,bibliographic  bibliographic,data</t>
  </si>
  <si>
    <t>icwsm,#icwsm19  #icwsm19,published  bibliographic,data  workshop,proceedings  proceedings,13th  13th,international  international,aaai  aaai,conference  conference,web  web,social</t>
  </si>
  <si>
    <t>edsu,already  already,hand  hand,previous  previous,work  work,use  use,semantic  semantic,scholar  scholar,again  again,looking  looking,newer</t>
  </si>
  <si>
    <t>icwsm,7  7,more  more,days  days,september  september,deadline  deadline,#icwsm2020  #icwsm2020,those  those,r  r,rs</t>
  </si>
  <si>
    <t>icwsm,7  7,more  more,days  days,september  september,deadline  deadline,#icwsm2020  #icwsm2020,those  those,r  r,rs  icwsm,friendly</t>
  </si>
  <si>
    <t>icwsm,7  7,more  more,days  days,september  september,deadline  deadline,#icwsm2020  #icwsm2020,those  those,r  r,rs  icwsm,good</t>
  </si>
  <si>
    <t>ndiakopoulos,new  new,piece  piece,cjr  cjr,details  details,audit  audit,applenews  applenews,earlier  earlier,year  year,based  based,research</t>
  </si>
  <si>
    <t>apple,news  algorithm,audit  audit,study  study,apple  news,accepted  accepted,icwsm  icwsm,2020  2020,study  study,presents  presents,data</t>
  </si>
  <si>
    <t>icwsm,2020  new,piece  piece,cjr  cjr,details  details,audit  audit,applenews  applenews,earlier  earlier,year  year,based  based,research</t>
  </si>
  <si>
    <t>katestarbird,ve  ve,seen  seen,similar  similar,tactics  tactics,around  around,spread  spread,disinformation  disinformation,related  related,conflict  conflict,syria</t>
  </si>
  <si>
    <t>jackbandy,algorithm  algorithm,audit  audit,study  study,apple  apple,news  news,accepted  accepted,icwsm  icwsm,2020  2020,study  study,presents</t>
  </si>
  <si>
    <t>jugander,experimental  experimental,study  study,structural  structural,diversity  diversity,social  social,networks  networks,new  new,paper  paper,jessicatysu  jessicatysu,krishna_kamath</t>
  </si>
  <si>
    <t>whatagoodpup,here's  here's,paper  paper,comparing  comparing,language  language,r  r,mensrights  mensrights,r  r,menslib  jugander,experimental  experimental,study</t>
  </si>
  <si>
    <t>icwsm,zsavvas90  zsavvas90,sig_chi  sig_chi,great  great,question  question,yes  yes,r  r,r  r,papers  papers,icwsm  icwsm,19</t>
  </si>
  <si>
    <t>icwsm,sig_chi  sig_chi,awesome  awesome,thanks  thanks,info  sig_chi,icwsm  icwsm,know  know,resubmit  resubmit,papers  papers,r  r,r</t>
  </si>
  <si>
    <t>sept,15  check,out  icwsm,three  three,more  more,days  days,those  those,new  new,#icwsm2020  #icwsm2020,submissions  submissions,r</t>
  </si>
  <si>
    <t>chi,icwsm  icwsm,writing  writing,party  party,led  led,inimitable  inimitable,munmun10  munmun10,pizza  pizza,always  always,makes  makes,paper</t>
  </si>
  <si>
    <t>check,out  raquelrecuero,icwsm  icwsm,42  icwsm,7  7,more  more,days  days,september  september,deadline  deadline,#icwsm2020  #icwsm2020,those</t>
  </si>
  <si>
    <t>jurgenpfeffer,icwsm  icwsm,guessed  hey,icwsm  icwsm,folks  folks,anyone  anyone,know  know,limit  limit,submissions  submissions,per  per,author</t>
  </si>
  <si>
    <t>ã,ã  ç,ã  ã,ç  æ,ã  ktakeshi,timã  timã,ã  ç,ç  ã,adsã  adsã,è  è,æ</t>
  </si>
  <si>
    <t>zerogravitasksc,lee  lee,k  k,tamilarasan  tamilarasan,p  p,caverlee  caverlee,j  j,2013  2013,crowdturfers  crowdturfers,campaigns  campaigns,social</t>
  </si>
  <si>
    <t>icwsm,2020  cfiesler,#teamwordcountlimits  #teamwordcountlimits,especially  especially,many  many,venues  venues,except  except,icwsm  icwsm,still  still,mad  mad,moved</t>
  </si>
  <si>
    <t>page,limits  icwsm,codybuntain  copyright,policies  towards,page  codybuntain,icwsm's  icwsm's,copyright  policies,cause  cause,pull  pull,submission  submission,offered</t>
  </si>
  <si>
    <t>colegleason,cfiesler  cfiesler,asbruckman  asbruckman,icwsm  icwsm,already  already,read  read,acm  acm,against  against,idea</t>
  </si>
  <si>
    <t>cfiesler,icwsm  icwsm,remember  remember,few  few,days  days,ago  ago,cost  cost,big  big,reason  reason,haven't  haven't,gone</t>
  </si>
  <si>
    <t>eszter,cfiesler  cfiesler,icwsm  icwsm,big  big,mood</t>
  </si>
  <si>
    <t>reidpr,cfiesler  cfiesler,icwsm  icwsm,concision  concision,improves  improves,clarity  clarity,limits  limits,help  help,manage  manage,reviewer  reviewer,workload</t>
  </si>
  <si>
    <t>digital,google  google,data  data,many  many,limitations  limitations,include  include,people  people,data  data,sources  sources,eg  eg,abebe</t>
  </si>
  <si>
    <t>jasonbaumgartne,plans  plans,public  public,whatsapp  whatsapp,groups  groups,well  well,tutorial  tutorial,icwsm  icwsm,year</t>
  </si>
  <si>
    <t>jeffbigham,mark_riedl  gillianrhayes,jeffbigham  mark_riedl,hoping  hoping,things  things,go  go,well  well,cscw  cscw,goal  goal,learn  learn,icwsm</t>
  </si>
  <si>
    <t>alphaque,cybersecurity  cybersecurity,malaysia  malaysia,playing  playing,coy  coy,face  face,recognition  recognition,confidence  confidence,levels  levels,abundance  abundance,publicly</t>
  </si>
  <si>
    <t>jeffreyasachs,cathyyoung63  cathyyoung63,nah  nah,major  major,uk  uk,study  study,found  found,male  male,conservative  conservative,mps  mps,cop</t>
  </si>
  <si>
    <t>switch_d,very  very,activity  activity,ðÿ</t>
  </si>
  <si>
    <t>emilianoucl,katestarbird  katestarbird,talks  talks,disinformation  disinformation,during  during,conflict  conflict,case  case,syria  syria,civil  civil,defence  defence,white</t>
  </si>
  <si>
    <t>carmelva,standefer  standefer,ehud  ehud,actually  actually,lot  lot,specific  specific,papers  papers,twitter  twitter,speech  speech,classified  classified,speech</t>
  </si>
  <si>
    <t>icwsm,hey  hey,icwsm  icwsm,decisions  decisions,second  second,cycle  cycle,submission  submission,deadline  deadline,september  september,15  15,made</t>
  </si>
  <si>
    <t>more,days  #icwsm2020,submissions  r,rs  cfiesler,icwsm  icwsm,totally  totally,board  board,excluding  excluding,references  references,page  page,counts</t>
  </si>
  <si>
    <t>toritorix,あ  あ,そか  そか,政治コミュニケーションとかだと普通にやってますよね  政治コミュニケーションとかだと普通にやってますよね,w  w,ic2s2とかicwsmとかでwebデータ使って国家間の関係を  ic2s2とかicwsmとかでwebデータ使って国家間の関係を,というのはあまりみたことないなぁ  これとかnbaとか,企業  企業,団体の対応片っ端から調べるの面白そう  団体の対応片っ端から調べるの面白そう,wwwかicwsmあたりで誰かやりそう  wwwかicwsmあたりで誰かやりそう,米アップル</t>
  </si>
  <si>
    <t>find,yourself  yourself,such  such,position  position,better  better,bail  bail,out  out,even  even,causes  causes,temporary  temporary,hit</t>
  </si>
  <si>
    <t>Top Word Pairs in Tweet by Salience</t>
  </si>
  <si>
    <t>r,rs  icwsm,2020  more,days  icwsm,org  r,r  cfiesler,codybuntain  page,limit  looking,forward  few,more  sept,15</t>
  </si>
  <si>
    <t>missesi,jniemannlenz  jniemannlenz,uscapress  uscapress,ica  ica,ica_cm  icwsm,illinoiscomm  illinoiscomm,uw_sjmc  uw_sjmc,#sicss  hiring,tenure  tenure,track  track,assistant</t>
  </si>
  <si>
    <t>workshop,proceedings  proceedings,13th  13th,international  international,aaai  aaai,conference  conference,web  web,social  social,media  media,icwsm  published,frontiersin</t>
  </si>
  <si>
    <t>sig_chi,awesome  awesome,thanks  thanks,info  sig_chi,icwsm  icwsm,know  know,resubmit  resubmit,papers  papers,r  r,r  r,during</t>
  </si>
  <si>
    <t>cfiesler,#teamwordcountlimits  #teamwordcountlimits,especially  especially,many  many,venues  venues,except  except,icwsm  icwsm,still  still,mad  mad,moved  moved,references</t>
  </si>
  <si>
    <t>gillianrhayes,jeffbigham  mark_riedl,hoping  hoping,things  things,go  go,well  well,cscw  cscw,goal  goal,learn  learn,icwsm  icwsm,imwut</t>
  </si>
  <si>
    <t>Word</t>
  </si>
  <si>
    <t>media</t>
  </si>
  <si>
    <t>good</t>
  </si>
  <si>
    <t>effects</t>
  </si>
  <si>
    <t>website</t>
  </si>
  <si>
    <t>live</t>
  </si>
  <si>
    <t>r</t>
  </si>
  <si>
    <t>submission</t>
  </si>
  <si>
    <t>sept</t>
  </si>
  <si>
    <t>data</t>
  </si>
  <si>
    <t>know</t>
  </si>
  <si>
    <t>ã</t>
  </si>
  <si>
    <t>papers</t>
  </si>
  <si>
    <t>rs</t>
  </si>
  <si>
    <t>away</t>
  </si>
  <si>
    <t>accepted</t>
  </si>
  <si>
    <t>month</t>
  </si>
  <si>
    <t>submissions</t>
  </si>
  <si>
    <t>excited</t>
  </si>
  <si>
    <t>friendly</t>
  </si>
  <si>
    <t>neighborhood</t>
  </si>
  <si>
    <t>reminder</t>
  </si>
  <si>
    <t>make</t>
  </si>
  <si>
    <t>few</t>
  </si>
  <si>
    <t>w</t>
  </si>
  <si>
    <t>workshop</t>
  </si>
  <si>
    <t>audit</t>
  </si>
  <si>
    <t>ago</t>
  </si>
  <si>
    <t>start</t>
  </si>
  <si>
    <t>use</t>
  </si>
  <si>
    <t>themes</t>
  </si>
  <si>
    <t>upcoming</t>
  </si>
  <si>
    <t>fight</t>
  </si>
  <si>
    <t>race</t>
  </si>
  <si>
    <t>measurement</t>
  </si>
  <si>
    <t>genetic</t>
  </si>
  <si>
    <t>testing</t>
  </si>
  <si>
    <t>conversations</t>
  </si>
  <si>
    <t>3</t>
  </si>
  <si>
    <t>three</t>
  </si>
  <si>
    <t>23</t>
  </si>
  <si>
    <t>59</t>
  </si>
  <si>
    <t>aoe</t>
  </si>
  <si>
    <t>12</t>
  </si>
  <si>
    <t>semester</t>
  </si>
  <si>
    <t>#chi2020's</t>
  </si>
  <si>
    <t>during</t>
  </si>
  <si>
    <t>super</t>
  </si>
  <si>
    <t>announce</t>
  </si>
  <si>
    <t>first</t>
  </si>
  <si>
    <t>qualitative</t>
  </si>
  <si>
    <t>online</t>
  </si>
  <si>
    <t>reddiâ</t>
  </si>
  <si>
    <t>presented</t>
  </si>
  <si>
    <t>bibliographic</t>
  </si>
  <si>
    <t>conference</t>
  </si>
  <si>
    <t>pcs</t>
  </si>
  <si>
    <t>7</t>
  </si>
  <si>
    <t>algorithm</t>
  </si>
  <si>
    <t>t</t>
  </si>
  <si>
    <t>related</t>
  </si>
  <si>
    <t>great</t>
  </si>
  <si>
    <t>co</t>
  </si>
  <si>
    <t>apple</t>
  </si>
  <si>
    <t>months</t>
  </si>
  <si>
    <t>thoughts</t>
  </si>
  <si>
    <t>analyzing</t>
  </si>
  <si>
    <t>#gender</t>
  </si>
  <si>
    <t>critical</t>
  </si>
  <si>
    <t>#datascience</t>
  </si>
  <si>
    <t>web</t>
  </si>
  <si>
    <t>lot</t>
  </si>
  <si>
    <t>learn</t>
  </si>
  <si>
    <t>chi</t>
  </si>
  <si>
    <t>still</t>
  </si>
  <si>
    <t>qu</t>
  </si>
  <si>
    <t>here</t>
  </si>
  <si>
    <t>ç</t>
  </si>
  <si>
    <t>making</t>
  </si>
  <si>
    <t>presents</t>
  </si>
  <si>
    <t>backed</t>
  </si>
  <si>
    <t>characterization</t>
  </si>
  <si>
    <t>wor</t>
  </si>
  <si>
    <t>https</t>
  </si>
  <si>
    <t>two</t>
  </si>
  <si>
    <t>submitted</t>
  </si>
  <si>
    <t>speech</t>
  </si>
  <si>
    <t>found</t>
  </si>
  <si>
    <t>well</t>
  </si>
  <si>
    <t>year</t>
  </si>
  <si>
    <t>content</t>
  </si>
  <si>
    <t>see</t>
  </si>
  <si>
    <t>link</t>
  </si>
  <si>
    <t>abuse</t>
  </si>
  <si>
    <t>ap</t>
  </si>
  <si>
    <t>day</t>
  </si>
  <si>
    <t>uncertainty</t>
  </si>
  <si>
    <t>featuring</t>
  </si>
  <si>
    <t>'demographic</t>
  </si>
  <si>
    <t>data'</t>
  </si>
  <si>
    <t>find</t>
  </si>
  <si>
    <t>published</t>
  </si>
  <si>
    <t>going</t>
  </si>
  <si>
    <t>limit</t>
  </si>
  <si>
    <t>poster</t>
  </si>
  <si>
    <t>help</t>
  </si>
  <si>
    <t>understanding</t>
  </si>
  <si>
    <t>go</t>
  </si>
  <si>
    <t>example</t>
  </si>
  <si>
    <t>cscw</t>
  </si>
  <si>
    <t>feel</t>
  </si>
  <si>
    <t>read</t>
  </si>
  <si>
    <t>p</t>
  </si>
  <si>
    <t>#icwsm2019</t>
  </si>
  <si>
    <t>jan</t>
  </si>
  <si>
    <t>site</t>
  </si>
  <si>
    <t>details</t>
  </si>
  <si>
    <t>tech</t>
  </si>
  <si>
    <t>enabled</t>
  </si>
  <si>
    <t>communities</t>
  </si>
  <si>
    <t>appear</t>
  </si>
  <si>
    <t>1</t>
  </si>
  <si>
    <t>piece</t>
  </si>
  <si>
    <t>benjamin</t>
  </si>
  <si>
    <t>sugar</t>
  </si>
  <si>
    <t>success</t>
  </si>
  <si>
    <t>ðÿš</t>
  </si>
  <si>
    <t>author</t>
  </si>
  <si>
    <t>face</t>
  </si>
  <si>
    <t>look</t>
  </si>
  <si>
    <t>forward</t>
  </si>
  <si>
    <t>working</t>
  </si>
  <si>
    <t>copyright</t>
  </si>
  <si>
    <t>policies</t>
  </si>
  <si>
    <t>towards</t>
  </si>
  <si>
    <t>last</t>
  </si>
  <si>
    <t>up</t>
  </si>
  <si>
    <t>maybe</t>
  </si>
  <si>
    <t>special</t>
  </si>
  <si>
    <t>issue</t>
  </si>
  <si>
    <t>hey</t>
  </si>
  <si>
    <t>actually</t>
  </si>
  <si>
    <t>specific</t>
  </si>
  <si>
    <t>acts</t>
  </si>
  <si>
    <t>stories</t>
  </si>
  <si>
    <t>white</t>
  </si>
  <si>
    <t>helmets</t>
  </si>
  <si>
    <t>very</t>
  </si>
  <si>
    <t>ðÿ</t>
  </si>
  <si>
    <t>confidence</t>
  </si>
  <si>
    <t>worlds</t>
  </si>
  <si>
    <t>reviewers</t>
  </si>
  <si>
    <t>google</t>
  </si>
  <si>
    <t>many</t>
  </si>
  <si>
    <t>big</t>
  </si>
  <si>
    <t>already</t>
  </si>
  <si>
    <t>full</t>
  </si>
  <si>
    <t>except</t>
  </si>
  <si>
    <t>analysis</t>
  </si>
  <si>
    <t>notably</t>
  </si>
  <si>
    <t>network</t>
  </si>
  <si>
    <t>engages</t>
  </si>
  <si>
    <t>described</t>
  </si>
  <si>
    <t>astroturfing</t>
  </si>
  <si>
    <t>kinzer</t>
  </si>
  <si>
    <t>lending</t>
  </si>
  <si>
    <t>attacks</t>
  </si>
  <si>
    <t>lee</t>
  </si>
  <si>
    <t>k</t>
  </si>
  <si>
    <t>tamilarasan</t>
  </si>
  <si>
    <t>caverlee</t>
  </si>
  <si>
    <t>j</t>
  </si>
  <si>
    <t>2013</t>
  </si>
  <si>
    <t>crowdturfers</t>
  </si>
  <si>
    <t>campaigns</t>
  </si>
  <si>
    <t>tracking</t>
  </si>
  <si>
    <t>revealing</t>
  </si>
  <si>
    <t>manipulation</t>
  </si>
  <si>
    <t>comes</t>
  </si>
  <si>
    <t>present</t>
  </si>
  <si>
    <t>really</t>
  </si>
  <si>
    <t>19</t>
  </si>
  <si>
    <t>looking</t>
  </si>
  <si>
    <t>between</t>
  </si>
  <si>
    <t>ww</t>
  </si>
  <si>
    <t>share</t>
  </si>
  <si>
    <t>call</t>
  </si>
  <si>
    <t>earlier</t>
  </si>
  <si>
    <t>based</t>
  </si>
  <si>
    <t>scholar</t>
  </si>
  <si>
    <t>international</t>
  </si>
  <si>
    <t>#icwsm19</t>
  </si>
  <si>
    <t>analyses</t>
  </si>
  <si>
    <t>january</t>
  </si>
  <si>
    <t>take</t>
  </si>
  <si>
    <t>tweets</t>
  </si>
  <si>
    <t>5</t>
  </si>
  <si>
    <t>identifying</t>
  </si>
  <si>
    <t>ou</t>
  </si>
  <si>
    <t>front</t>
  </si>
  <si>
    <t>disease</t>
  </si>
  <si>
    <t>outbreaks</t>
  </si>
  <si>
    <t>wikipedia</t>
  </si>
  <si>
    <t>taat</t>
  </si>
  <si>
    <t>uu</t>
  </si>
  <si>
    <t>nama</t>
  </si>
  <si>
    <t>sesat</t>
  </si>
  <si>
    <t>tak</t>
  </si>
  <si>
    <t>menyebutkan</t>
  </si>
  <si>
    <t>nama2</t>
  </si>
  <si>
    <t>such</t>
  </si>
  <si>
    <t>even</t>
  </si>
  <si>
    <t>makes</t>
  </si>
  <si>
    <t>think</t>
  </si>
  <si>
    <t>writing</t>
  </si>
  <si>
    <t>serious</t>
  </si>
  <si>
    <t>emoji</t>
  </si>
  <si>
    <t>reports</t>
  </si>
  <si>
    <t>#emoji2018</t>
  </si>
  <si>
    <t>important</t>
  </si>
  <si>
    <t>point</t>
  </si>
  <si>
    <t>sorry</t>
  </si>
  <si>
    <t>submitting</t>
  </si>
  <si>
    <t>thank</t>
  </si>
  <si>
    <t>through</t>
  </si>
  <si>
    <t>issues</t>
  </si>
  <si>
    <t>years</t>
  </si>
  <si>
    <t>clear</t>
  </si>
  <si>
    <t>though</t>
  </si>
  <si>
    <t>possible</t>
  </si>
  <si>
    <t>counting</t>
  </si>
  <si>
    <t>things</t>
  </si>
  <si>
    <t>reason</t>
  </si>
  <si>
    <t>mind</t>
  </si>
  <si>
    <t>number</t>
  </si>
  <si>
    <t>submit</t>
  </si>
  <si>
    <t>incentive</t>
  </si>
  <si>
    <t>done</t>
  </si>
  <si>
    <t>#chi2020</t>
  </si>
  <si>
    <t>grains</t>
  </si>
  <si>
    <t>sand</t>
  </si>
  <si>
    <t>left</t>
  </si>
  <si>
    <t>ahead</t>
  </si>
  <si>
    <t>avoid</t>
  </si>
  <si>
    <t>minute</t>
  </si>
  <si>
    <t>catastrophizing</t>
  </si>
  <si>
    <t>#celebritypolitics</t>
  </si>
  <si>
    <t>jonathan</t>
  </si>
  <si>
    <t>nagler</t>
  </si>
  <si>
    <t>followers</t>
  </si>
  <si>
    <t>classified</t>
  </si>
  <si>
    <t>shot</t>
  </si>
  <si>
    <t>self</t>
  </si>
  <si>
    <t>talks</t>
  </si>
  <si>
    <t>case</t>
  </si>
  <si>
    <t>civil</t>
  </si>
  <si>
    <t>defence</t>
  </si>
  <si>
    <t>cybersecurity</t>
  </si>
  <si>
    <t>malaysia</t>
  </si>
  <si>
    <t>playing</t>
  </si>
  <si>
    <t>coy</t>
  </si>
  <si>
    <t>recognition</t>
  </si>
  <si>
    <t>levels</t>
  </si>
  <si>
    <t>abundance</t>
  </si>
  <si>
    <t>publicly</t>
  </si>
  <si>
    <t>available</t>
  </si>
  <si>
    <t>match</t>
  </si>
  <si>
    <t>high</t>
  </si>
  <si>
    <t>ubicomp</t>
  </si>
  <si>
    <t>change</t>
  </si>
  <si>
    <t>authors</t>
  </si>
  <si>
    <t>groups</t>
  </si>
  <si>
    <t>using</t>
  </si>
  <si>
    <t>search</t>
  </si>
  <si>
    <t>understand</t>
  </si>
  <si>
    <t>health</t>
  </si>
  <si>
    <t>needs</t>
  </si>
  <si>
    <t>info</t>
  </si>
  <si>
    <t>mood</t>
  </si>
  <si>
    <t>acm</t>
  </si>
  <si>
    <t>#teamwordcountlimits</t>
  </si>
  <si>
    <t>especially</t>
  </si>
  <si>
    <t>venues</t>
  </si>
  <si>
    <t>mad</t>
  </si>
  <si>
    <t>moved</t>
  </si>
  <si>
    <t>over</t>
  </si>
  <si>
    <t>features</t>
  </si>
  <si>
    <t>sharing</t>
  </si>
  <si>
    <t>sites</t>
  </si>
  <si>
    <t>cro</t>
  </si>
  <si>
    <t>æ</t>
  </si>
  <si>
    <t>please</t>
  </si>
  <si>
    <t>email</t>
  </si>
  <si>
    <t>org</t>
  </si>
  <si>
    <t>sad</t>
  </si>
  <si>
    <t>realized</t>
  </si>
  <si>
    <t>person</t>
  </si>
  <si>
    <t>grateful</t>
  </si>
  <si>
    <t>everyone</t>
  </si>
  <si>
    <t>beautiful</t>
  </si>
  <si>
    <t>question</t>
  </si>
  <si>
    <t>yes</t>
  </si>
  <si>
    <t>resubmitted</t>
  </si>
  <si>
    <t>awesome</t>
  </si>
  <si>
    <t>received</t>
  </si>
  <si>
    <t>clarify</t>
  </si>
  <si>
    <t>hours</t>
  </si>
  <si>
    <t>deadlines</t>
  </si>
  <si>
    <t>menslib</t>
  </si>
  <si>
    <t>participation</t>
  </si>
  <si>
    <t>year's</t>
  </si>
  <si>
    <t>computation</t>
  </si>
  <si>
    <t>journalism</t>
  </si>
  <si>
    <t>symposium</t>
  </si>
  <si>
    <t>13th</t>
  </si>
  <si>
    <t>top</t>
  </si>
  <si>
    <t>4</t>
  </si>
  <si>
    <t>#sicss</t>
  </si>
  <si>
    <t>30</t>
  </si>
  <si>
    <t>stuff</t>
  </si>
  <si>
    <t>passed</t>
  </si>
  <si>
    <t>another</t>
  </si>
  <si>
    <t>thread</t>
  </si>
  <si>
    <t>2015</t>
  </si>
  <si>
    <t>2017</t>
  </si>
  <si>
    <t>behavior</t>
  </si>
  <si>
    <t>cross</t>
  </si>
  <si>
    <t>cutting</t>
  </si>
  <si>
    <t>#icwsm</t>
  </si>
  <si>
    <t>political</t>
  </si>
  <si>
    <t>fixed</t>
  </si>
  <si>
    <t>2</t>
  </si>
  <si>
    <t>population</t>
  </si>
  <si>
    <t>interested</t>
  </si>
  <si>
    <t>goes</t>
  </si>
  <si>
    <t>enjoy</t>
  </si>
  <si>
    <t>cool</t>
  </si>
  <si>
    <t>spearheaded</t>
  </si>
  <si>
    <t>superstars</t>
  </si>
  <si>
    <t>community</t>
  </si>
  <si>
    <t>quantifying</t>
  </si>
  <si>
    <t>types</t>
  </si>
  <si>
    <t>responses</t>
  </si>
  <si>
    <t>preprint</t>
  </si>
  <si>
    <t>updated</t>
  </si>
  <si>
    <t>sangat</t>
  </si>
  <si>
    <t>langgar</t>
  </si>
  <si>
    <t>kementrian</t>
  </si>
  <si>
    <t>kabinetnya</t>
  </si>
  <si>
    <t>sabar</t>
  </si>
  <si>
    <t>dan</t>
  </si>
  <si>
    <t>wartawan</t>
  </si>
  <si>
    <t>aja</t>
  </si>
  <si>
    <t>etc</t>
  </si>
  <si>
    <t>security</t>
  </si>
  <si>
    <t>emotion</t>
  </si>
  <si>
    <t>disturbing</t>
  </si>
  <si>
    <t>consumption</t>
  </si>
  <si>
    <t>preach</t>
  </si>
  <si>
    <t>water</t>
  </si>
  <si>
    <t>drink</t>
  </si>
  <si>
    <t>wine</t>
  </si>
  <si>
    <t>whether</t>
  </si>
  <si>
    <t>instagram</t>
  </si>
  <si>
    <t>allâ</t>
  </si>
  <si>
    <t>da</t>
  </si>
  <si>
    <t>regardless</t>
  </si>
  <si>
    <t>want</t>
  </si>
  <si>
    <t>dates</t>
  </si>
  <si>
    <t>#ic2s2</t>
  </si>
  <si>
    <t>confirmed</t>
  </si>
  <si>
    <t>6th</t>
  </si>
  <si>
    <t>place</t>
  </si>
  <si>
    <t>part</t>
  </si>
  <si>
    <t>ground</t>
  </si>
  <si>
    <t>truth</t>
  </si>
  <si>
    <t>challenge</t>
  </si>
  <si>
    <t>causal</t>
  </si>
  <si>
    <t>graph</t>
  </si>
  <si>
    <t>four</t>
  </si>
  <si>
    <t>simulated</t>
  </si>
  <si>
    <t>disaster</t>
  </si>
  <si>
    <t>world</t>
  </si>
  <si>
    <t>credib</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</si>
  <si>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</si>
  <si>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</si>
  <si>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</si>
  <si>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</si>
  <si>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</si>
  <si>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</si>
  <si>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</si>
  <si>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</si>
  <si>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</si>
  <si>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</si>
  <si>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</si>
  <si>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</si>
  <si>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</si>
  <si>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</si>
  <si>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</si>
  <si>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</si>
  <si>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</si>
  <si>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</si>
  <si>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</si>
  <si>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</si>
  <si>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</si>
  <si>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</si>
  <si>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</si>
  <si>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</si>
  <si>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</si>
  <si>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</si>
  <si>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</si>
  <si>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</si>
  <si>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</si>
  <si>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</si>
  <si>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</si>
  <si>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</si>
  <si>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</si>
  <si>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</si>
  <si>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</si>
  <si>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</si>
  <si>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</si>
  <si>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</si>
  <si>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</si>
  <si>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</si>
  <si>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</si>
  <si>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</si>
  <si>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</si>
  <si>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</si>
  <si>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</si>
  <si>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</si>
  <si>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</si>
  <si>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</si>
  <si>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</si>
  <si>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</si>
  <si>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</si>
  <si>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</si>
  <si>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</si>
  <si>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</si>
  <si>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</si>
  <si>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</si>
  <si>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</si>
  <si>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</si>
  <si>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</si>
  <si>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Dec</t>
  </si>
  <si>
    <t>1-Dec</t>
  </si>
  <si>
    <t>3 PM</t>
  </si>
  <si>
    <t>2018</t>
  </si>
  <si>
    <t>Jun</t>
  </si>
  <si>
    <t>27-Jun</t>
  </si>
  <si>
    <t>5 PM</t>
  </si>
  <si>
    <t>10-Jun</t>
  </si>
  <si>
    <t>11 PM</t>
  </si>
  <si>
    <t>13-Jun</t>
  </si>
  <si>
    <t>10 AM</t>
  </si>
  <si>
    <t>14-Jun</t>
  </si>
  <si>
    <t>2 AM</t>
  </si>
  <si>
    <t>19-Jun</t>
  </si>
  <si>
    <t>8 AM</t>
  </si>
  <si>
    <t>Jul</t>
  </si>
  <si>
    <t>20-Jul</t>
  </si>
  <si>
    <t>5 AM</t>
  </si>
  <si>
    <t>Aug</t>
  </si>
  <si>
    <t>1-Aug</t>
  </si>
  <si>
    <t>1 PM</t>
  </si>
  <si>
    <t>4 PM</t>
  </si>
  <si>
    <t>7 PM</t>
  </si>
  <si>
    <t>8 PM</t>
  </si>
  <si>
    <t>10 PM</t>
  </si>
  <si>
    <t>2-Aug</t>
  </si>
  <si>
    <t>1 AM</t>
  </si>
  <si>
    <t>3 AM</t>
  </si>
  <si>
    <t>4 AM</t>
  </si>
  <si>
    <t>6 AM</t>
  </si>
  <si>
    <t>7 AM</t>
  </si>
  <si>
    <t>11 AM</t>
  </si>
  <si>
    <t>2 PM</t>
  </si>
  <si>
    <t>3-Aug</t>
  </si>
  <si>
    <t>12 AM</t>
  </si>
  <si>
    <t>9 PM</t>
  </si>
  <si>
    <t>4-Aug</t>
  </si>
  <si>
    <t>5-Aug</t>
  </si>
  <si>
    <t>9 AM</t>
  </si>
  <si>
    <t>12 PM</t>
  </si>
  <si>
    <t>6-Aug</t>
  </si>
  <si>
    <t>7-Aug</t>
  </si>
  <si>
    <t>8-Aug</t>
  </si>
  <si>
    <t>9-Aug</t>
  </si>
  <si>
    <t>10-Aug</t>
  </si>
  <si>
    <t>11-Aug</t>
  </si>
  <si>
    <t>14-Aug</t>
  </si>
  <si>
    <t>6 PM</t>
  </si>
  <si>
    <t>15-Aug</t>
  </si>
  <si>
    <t>16-Aug</t>
  </si>
  <si>
    <t>17-Aug</t>
  </si>
  <si>
    <t>18-Aug</t>
  </si>
  <si>
    <t>19-Aug</t>
  </si>
  <si>
    <t>20-Aug</t>
  </si>
  <si>
    <t>21-Aug</t>
  </si>
  <si>
    <t>22-Aug</t>
  </si>
  <si>
    <t>23-Aug</t>
  </si>
  <si>
    <t>24-Aug</t>
  </si>
  <si>
    <t>25-Aug</t>
  </si>
  <si>
    <t>26-Aug</t>
  </si>
  <si>
    <t>27-Aug</t>
  </si>
  <si>
    <t>29-Aug</t>
  </si>
  <si>
    <t>30-Aug</t>
  </si>
  <si>
    <t>Sep</t>
  </si>
  <si>
    <t>3-Sep</t>
  </si>
  <si>
    <t>4-Sep</t>
  </si>
  <si>
    <t>5-Sep</t>
  </si>
  <si>
    <t>6-Sep</t>
  </si>
  <si>
    <t>7-Sep</t>
  </si>
  <si>
    <t>8-Sep</t>
  </si>
  <si>
    <t>9-Sep</t>
  </si>
  <si>
    <t>10-Sep</t>
  </si>
  <si>
    <t>11-Sep</t>
  </si>
  <si>
    <t>12-Sep</t>
  </si>
  <si>
    <t>13-Sep</t>
  </si>
  <si>
    <t>14-Sep</t>
  </si>
  <si>
    <t>15-Sep</t>
  </si>
  <si>
    <t>16-Sep</t>
  </si>
  <si>
    <t>17-Sep</t>
  </si>
  <si>
    <t>18-Sep</t>
  </si>
  <si>
    <t>19-Sep</t>
  </si>
  <si>
    <t>20-Sep</t>
  </si>
  <si>
    <t>21-Sep</t>
  </si>
  <si>
    <t>22-Sep</t>
  </si>
  <si>
    <t>23-Sep</t>
  </si>
  <si>
    <t>25-Sep</t>
  </si>
  <si>
    <t>27-Sep</t>
  </si>
  <si>
    <t>29-Sep</t>
  </si>
  <si>
    <t>Oct</t>
  </si>
  <si>
    <t>5-Oct</t>
  </si>
  <si>
    <t>7-Oct</t>
  </si>
  <si>
    <t>8-Oct</t>
  </si>
  <si>
    <t>10-Oct</t>
  </si>
  <si>
    <t>11-Oct</t>
  </si>
  <si>
    <t>128, 128, 128</t>
  </si>
  <si>
    <t>Red</t>
  </si>
  <si>
    <t>G1: icwsm deadline 15 2020 out next check september #icwsm2020 now</t>
  </si>
  <si>
    <t>G2: computational social science hiring tenure track assistant professor areas digital</t>
  </si>
  <si>
    <t>G3: paper experimental study structural diversity social networks new jessicatysu krishna_kamath</t>
  </si>
  <si>
    <t>G4: #kabinetjokowi jokowi icwsm hukum menteri yg people research 2019 opini</t>
  </si>
  <si>
    <t>G5: one article</t>
  </si>
  <si>
    <t>G6: tactics katestarbird syria disinformation conflict around ve seen similar spread</t>
  </si>
  <si>
    <t>G7: icwsm days limits cfiesler references page deadline more #icwsm2020 those</t>
  </si>
  <si>
    <t>G8: icwsm thanks check work munmun10 paper more 15 next deadline</t>
  </si>
  <si>
    <t>G9: icwsm new social emilio__ferrara zenscreamer tjbogart33 itscaseydambit rosesage6 mr_prime69 anyone</t>
  </si>
  <si>
    <t>G10: way</t>
  </si>
  <si>
    <t>G11: study audit icwsm news jackbandy apple 2020 algorithm accepted presents</t>
  </si>
  <si>
    <t>G12: data bibliographic 3 months ago h_mihaljevic presented thoughts analyzing #gender</t>
  </si>
  <si>
    <t>G13: cscw jeffbigham mark_riedl icwsm ubicomp make feel</t>
  </si>
  <si>
    <t>G16: paper cross cutting</t>
  </si>
  <si>
    <t>G17: uncertainty during new disease outbreaks wikipedia identifying quantifying types responses</t>
  </si>
  <si>
    <t>G18: speech acts standefer ehud actually lot specific papers twitter classified</t>
  </si>
  <si>
    <t>G20: social media lee k tamilarasan p caverlee j 2013 crowdturfers</t>
  </si>
  <si>
    <t>G24: confidence cybersecurity malaysia playing coy face recognition levels abundance publicly</t>
  </si>
  <si>
    <t>G26: twitter</t>
  </si>
  <si>
    <t>G27: news</t>
  </si>
  <si>
    <t>G30: https t co</t>
  </si>
  <si>
    <t>G31: paper facebook found emotion manipulation disturbing feel analyses</t>
  </si>
  <si>
    <t>G32: comes online news consumption people preach water drink wine</t>
  </si>
  <si>
    <t>Autofill Workbook Results</t>
  </si>
  <si>
    <t>Edge Weight▓1▓2▓0▓True▓Gray▓Red▓▓Edge Weight▓1▓2▓0▓3▓10▓False▓Edge Weight▓1▓2▓0▓35▓12▓False▓▓0▓0▓0▓True▓Black▓Black▓▓Followers▓0▓753078▓0▓162▓1000▓False▓▓0▓0▓0▓0▓0▓False▓▓0▓0▓0▓0▓0▓False▓▓0▓0▓0▓0▓0▓False</t>
  </si>
  <si>
    <t>GraphSource░GraphServerTwitterSearch▓GraphTerm░icwsm▓ImportDescription░The graph represents a network of 359 Twitter users whose tweets in the requested range contained "icwsm", or who were replied to or mentioned in those tweets.  The network was obtained from the NodeXL Graph Server on Sunday, 13 October 2019 at 05:43 UTC.
The requested start date was Sunday, 13 October 2019 at 00:01 UTC and the maximum number of tweets (going backward in time) was 5,000.
The tweets in the network were tweeted over the 70-day, 23-hour, 25-minute period from Thursday, 01 August 2019 at 13:52 UTC to Friday, 11 October 2019 at 13:18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</si>
</sst>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178350"/>
        <c:axId val="65387423"/>
      </c:barChart>
      <c:catAx>
        <c:axId val="22178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87423"/>
        <c:crosses val="autoZero"/>
        <c:auto val="1"/>
        <c:lblOffset val="100"/>
        <c:noMultiLvlLbl val="0"/>
      </c:catAx>
      <c:valAx>
        <c:axId val="65387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8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icwsm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Series'!$A$26:$A$292</c:f>
              <c:strCache>
                <c:ptCount val="193"/>
                <c:pt idx="0">
                  <c:v>3 PM
1-Dec
Dec
2017</c:v>
                </c:pt>
                <c:pt idx="1">
                  <c:v>5 PM
27-Jun
Jun
2018</c:v>
                </c:pt>
                <c:pt idx="2">
                  <c:v>11 PM
10-Jun
Jun
2019</c:v>
                </c:pt>
                <c:pt idx="3">
                  <c:v>10 AM
13-Jun</c:v>
                </c:pt>
                <c:pt idx="4">
                  <c:v>2 AM
14-Jun</c:v>
                </c:pt>
                <c:pt idx="5">
                  <c:v>8 AM
19-Jun</c:v>
                </c:pt>
                <c:pt idx="6">
                  <c:v>5 AM
20-Jul
Jul</c:v>
                </c:pt>
                <c:pt idx="7">
                  <c:v>1 PM
1-Aug
Aug</c:v>
                </c:pt>
                <c:pt idx="8">
                  <c:v>3 PM</c:v>
                </c:pt>
                <c:pt idx="9">
                  <c:v>4 PM</c:v>
                </c:pt>
                <c:pt idx="10">
                  <c:v>5 PM</c:v>
                </c:pt>
                <c:pt idx="11">
                  <c:v>7 PM</c:v>
                </c:pt>
                <c:pt idx="12">
                  <c:v>8 PM</c:v>
                </c:pt>
                <c:pt idx="13">
                  <c:v>10 PM</c:v>
                </c:pt>
                <c:pt idx="14">
                  <c:v>11 PM</c:v>
                </c:pt>
                <c:pt idx="15">
                  <c:v>1 AM
2-Aug</c:v>
                </c:pt>
                <c:pt idx="16">
                  <c:v>2 AM</c:v>
                </c:pt>
                <c:pt idx="17">
                  <c:v>3 AM</c:v>
                </c:pt>
                <c:pt idx="18">
                  <c:v>4 AM</c:v>
                </c:pt>
                <c:pt idx="19">
                  <c:v>6 AM</c:v>
                </c:pt>
                <c:pt idx="20">
                  <c:v>7 AM</c:v>
                </c:pt>
                <c:pt idx="21">
                  <c:v>8 AM</c:v>
                </c:pt>
                <c:pt idx="22">
                  <c:v>10 AM</c:v>
                </c:pt>
                <c:pt idx="23">
                  <c:v>11 AM</c:v>
                </c:pt>
                <c:pt idx="24">
                  <c:v>1 PM</c:v>
                </c:pt>
                <c:pt idx="25">
                  <c:v>2 PM</c:v>
                </c:pt>
                <c:pt idx="26">
                  <c:v>4 PM</c:v>
                </c:pt>
                <c:pt idx="27">
                  <c:v>7 PM</c:v>
                </c:pt>
                <c:pt idx="28">
                  <c:v>8 PM</c:v>
                </c:pt>
                <c:pt idx="29">
                  <c:v>10 PM</c:v>
                </c:pt>
                <c:pt idx="30">
                  <c:v>12 AM
3-Aug</c:v>
                </c:pt>
                <c:pt idx="31">
                  <c:v>9 PM</c:v>
                </c:pt>
                <c:pt idx="32">
                  <c:v>10 PM</c:v>
                </c:pt>
                <c:pt idx="33">
                  <c:v>7 AM
4-Aug</c:v>
                </c:pt>
                <c:pt idx="34">
                  <c:v>8 AM
5-Aug</c:v>
                </c:pt>
                <c:pt idx="35">
                  <c:v>9 AM</c:v>
                </c:pt>
                <c:pt idx="36">
                  <c:v>11 AM</c:v>
                </c:pt>
                <c:pt idx="37">
                  <c:v>12 PM</c:v>
                </c:pt>
                <c:pt idx="38">
                  <c:v>1 PM</c:v>
                </c:pt>
                <c:pt idx="39">
                  <c:v>2 PM</c:v>
                </c:pt>
                <c:pt idx="40">
                  <c:v>4 PM</c:v>
                </c:pt>
                <c:pt idx="41">
                  <c:v>9 PM</c:v>
                </c:pt>
                <c:pt idx="42">
                  <c:v>6 AM
6-Aug</c:v>
                </c:pt>
                <c:pt idx="43">
                  <c:v>10 AM</c:v>
                </c:pt>
                <c:pt idx="44">
                  <c:v>2 PM</c:v>
                </c:pt>
                <c:pt idx="45">
                  <c:v>5 PM</c:v>
                </c:pt>
                <c:pt idx="46">
                  <c:v>1 PM
7-Aug</c:v>
                </c:pt>
                <c:pt idx="47">
                  <c:v>8 PM
8-Aug</c:v>
                </c:pt>
                <c:pt idx="48">
                  <c:v>9 PM</c:v>
                </c:pt>
                <c:pt idx="49">
                  <c:v>6 AM
9-Aug</c:v>
                </c:pt>
                <c:pt idx="50">
                  <c:v>2 PM
10-Aug</c:v>
                </c:pt>
                <c:pt idx="51">
                  <c:v>3 PM
11-Aug</c:v>
                </c:pt>
                <c:pt idx="52">
                  <c:v>5 PM
14-Aug</c:v>
                </c:pt>
                <c:pt idx="53">
                  <c:v>6 PM</c:v>
                </c:pt>
                <c:pt idx="54">
                  <c:v>7 PM</c:v>
                </c:pt>
                <c:pt idx="55">
                  <c:v>11 PM</c:v>
                </c:pt>
                <c:pt idx="56">
                  <c:v>2 PM
15-Aug</c:v>
                </c:pt>
                <c:pt idx="57">
                  <c:v>3 PM</c:v>
                </c:pt>
                <c:pt idx="58">
                  <c:v>4 PM</c:v>
                </c:pt>
                <c:pt idx="59">
                  <c:v>5 PM</c:v>
                </c:pt>
                <c:pt idx="60">
                  <c:v>8 PM</c:v>
                </c:pt>
                <c:pt idx="61">
                  <c:v>9 PM</c:v>
                </c:pt>
                <c:pt idx="62">
                  <c:v>4 AM
16-Aug</c:v>
                </c:pt>
                <c:pt idx="63">
                  <c:v>6 AM</c:v>
                </c:pt>
                <c:pt idx="64">
                  <c:v>8 AM</c:v>
                </c:pt>
                <c:pt idx="65">
                  <c:v>1 PM</c:v>
                </c:pt>
                <c:pt idx="66">
                  <c:v>3 PM</c:v>
                </c:pt>
                <c:pt idx="67">
                  <c:v>6 PM</c:v>
                </c:pt>
                <c:pt idx="68">
                  <c:v>6 PM
17-Aug</c:v>
                </c:pt>
                <c:pt idx="69">
                  <c:v>2 AM
18-Aug</c:v>
                </c:pt>
                <c:pt idx="70">
                  <c:v>3 AM</c:v>
                </c:pt>
                <c:pt idx="71">
                  <c:v>4 AM</c:v>
                </c:pt>
                <c:pt idx="72">
                  <c:v>9 AM</c:v>
                </c:pt>
                <c:pt idx="73">
                  <c:v>3 PM</c:v>
                </c:pt>
                <c:pt idx="74">
                  <c:v>10 PM</c:v>
                </c:pt>
                <c:pt idx="75">
                  <c:v>4 PM
19-Aug</c:v>
                </c:pt>
                <c:pt idx="76">
                  <c:v>5 PM</c:v>
                </c:pt>
                <c:pt idx="77">
                  <c:v>4 AM
20-Aug</c:v>
                </c:pt>
                <c:pt idx="78">
                  <c:v>5 AM</c:v>
                </c:pt>
                <c:pt idx="79">
                  <c:v>12 PM</c:v>
                </c:pt>
                <c:pt idx="80">
                  <c:v>4 PM</c:v>
                </c:pt>
                <c:pt idx="81">
                  <c:v>9 AM
21-Aug</c:v>
                </c:pt>
                <c:pt idx="82">
                  <c:v>7 PM</c:v>
                </c:pt>
                <c:pt idx="83">
                  <c:v>9 PM</c:v>
                </c:pt>
                <c:pt idx="84">
                  <c:v>2 AM
22-Aug</c:v>
                </c:pt>
                <c:pt idx="85">
                  <c:v>3 AM</c:v>
                </c:pt>
                <c:pt idx="86">
                  <c:v>11 PM</c:v>
                </c:pt>
                <c:pt idx="87">
                  <c:v>2 PM
23-Aug</c:v>
                </c:pt>
                <c:pt idx="88">
                  <c:v>10 PM</c:v>
                </c:pt>
                <c:pt idx="89">
                  <c:v>1 PM
24-Aug</c:v>
                </c:pt>
                <c:pt idx="90">
                  <c:v>4 PM</c:v>
                </c:pt>
                <c:pt idx="91">
                  <c:v>5 PM</c:v>
                </c:pt>
                <c:pt idx="92">
                  <c:v>8 PM</c:v>
                </c:pt>
                <c:pt idx="93">
                  <c:v>11 AM
25-Aug</c:v>
                </c:pt>
                <c:pt idx="94">
                  <c:v>3 AM
26-Aug</c:v>
                </c:pt>
                <c:pt idx="95">
                  <c:v>2 PM</c:v>
                </c:pt>
                <c:pt idx="96">
                  <c:v>1 AM
27-Aug</c:v>
                </c:pt>
                <c:pt idx="97">
                  <c:v>12 PM</c:v>
                </c:pt>
                <c:pt idx="98">
                  <c:v>3 PM</c:v>
                </c:pt>
                <c:pt idx="99">
                  <c:v>6 AM
29-Aug</c:v>
                </c:pt>
                <c:pt idx="100">
                  <c:v>8 AM</c:v>
                </c:pt>
                <c:pt idx="101">
                  <c:v>1 PM</c:v>
                </c:pt>
                <c:pt idx="102">
                  <c:v>9 AM
30-Aug</c:v>
                </c:pt>
                <c:pt idx="103">
                  <c:v>10 PM
3-Sep
Sep</c:v>
                </c:pt>
                <c:pt idx="104">
                  <c:v>11 PM</c:v>
                </c:pt>
                <c:pt idx="105">
                  <c:v>1 AM
4-Sep</c:v>
                </c:pt>
                <c:pt idx="106">
                  <c:v>2 AM</c:v>
                </c:pt>
                <c:pt idx="107">
                  <c:v>12 PM</c:v>
                </c:pt>
                <c:pt idx="108">
                  <c:v>2 PM
5-Sep</c:v>
                </c:pt>
                <c:pt idx="109">
                  <c:v>3 PM</c:v>
                </c:pt>
                <c:pt idx="110">
                  <c:v>4 PM</c:v>
                </c:pt>
                <c:pt idx="111">
                  <c:v>5 PM</c:v>
                </c:pt>
                <c:pt idx="112">
                  <c:v>6 PM</c:v>
                </c:pt>
                <c:pt idx="113">
                  <c:v>8 PM</c:v>
                </c:pt>
                <c:pt idx="114">
                  <c:v>9 PM</c:v>
                </c:pt>
                <c:pt idx="115">
                  <c:v>3 AM
6-Sep</c:v>
                </c:pt>
                <c:pt idx="116">
                  <c:v>4 AM</c:v>
                </c:pt>
                <c:pt idx="117">
                  <c:v>6 AM</c:v>
                </c:pt>
                <c:pt idx="118">
                  <c:v>7 AM</c:v>
                </c:pt>
                <c:pt idx="119">
                  <c:v>10 AM</c:v>
                </c:pt>
                <c:pt idx="120">
                  <c:v>11 AM</c:v>
                </c:pt>
                <c:pt idx="121">
                  <c:v>12 PM</c:v>
                </c:pt>
                <c:pt idx="122">
                  <c:v>1 PM</c:v>
                </c:pt>
                <c:pt idx="123">
                  <c:v>4 PM</c:v>
                </c:pt>
                <c:pt idx="124">
                  <c:v>7 PM</c:v>
                </c:pt>
                <c:pt idx="125">
                  <c:v>8 AM
7-Sep</c:v>
                </c:pt>
                <c:pt idx="126">
                  <c:v>7 PM</c:v>
                </c:pt>
                <c:pt idx="127">
                  <c:v>8 PM</c:v>
                </c:pt>
                <c:pt idx="128">
                  <c:v>9 PM
8-Sep</c:v>
                </c:pt>
                <c:pt idx="129">
                  <c:v>12 AM
9-Sep</c:v>
                </c:pt>
                <c:pt idx="130">
                  <c:v>6 AM</c:v>
                </c:pt>
                <c:pt idx="131">
                  <c:v>1 PM</c:v>
                </c:pt>
                <c:pt idx="132">
                  <c:v>2 PM</c:v>
                </c:pt>
                <c:pt idx="133">
                  <c:v>11 PM</c:v>
                </c:pt>
                <c:pt idx="134">
                  <c:v>8 AM
10-Sep</c:v>
                </c:pt>
                <c:pt idx="135">
                  <c:v>10 AM</c:v>
                </c:pt>
                <c:pt idx="136">
                  <c:v>1 PM</c:v>
                </c:pt>
                <c:pt idx="137">
                  <c:v>3 PM</c:v>
                </c:pt>
                <c:pt idx="138">
                  <c:v>4 PM</c:v>
                </c:pt>
                <c:pt idx="139">
                  <c:v>5 PM</c:v>
                </c:pt>
                <c:pt idx="140">
                  <c:v>6 PM</c:v>
                </c:pt>
                <c:pt idx="141">
                  <c:v>7 PM</c:v>
                </c:pt>
                <c:pt idx="142">
                  <c:v>9 PM</c:v>
                </c:pt>
                <c:pt idx="143">
                  <c:v>2 AM
11-Sep</c:v>
                </c:pt>
                <c:pt idx="144">
                  <c:v>4 PM</c:v>
                </c:pt>
                <c:pt idx="145">
                  <c:v>5 PM</c:v>
                </c:pt>
                <c:pt idx="146">
                  <c:v>6 PM</c:v>
                </c:pt>
                <c:pt idx="147">
                  <c:v>7 PM</c:v>
                </c:pt>
                <c:pt idx="148">
                  <c:v>8 PM</c:v>
                </c:pt>
                <c:pt idx="149">
                  <c:v>9 PM</c:v>
                </c:pt>
                <c:pt idx="150">
                  <c:v>11 PM</c:v>
                </c:pt>
                <c:pt idx="151">
                  <c:v>12 AM
12-Sep</c:v>
                </c:pt>
                <c:pt idx="152">
                  <c:v>1 AM</c:v>
                </c:pt>
                <c:pt idx="153">
                  <c:v>11 AM</c:v>
                </c:pt>
                <c:pt idx="154">
                  <c:v>12 PM</c:v>
                </c:pt>
                <c:pt idx="155">
                  <c:v>2 PM</c:v>
                </c:pt>
                <c:pt idx="156">
                  <c:v>3 PM</c:v>
                </c:pt>
                <c:pt idx="157">
                  <c:v>5 PM</c:v>
                </c:pt>
                <c:pt idx="158">
                  <c:v>8 PM</c:v>
                </c:pt>
                <c:pt idx="159">
                  <c:v>11 PM</c:v>
                </c:pt>
                <c:pt idx="160">
                  <c:v>12 AM
13-Sep</c:v>
                </c:pt>
                <c:pt idx="161">
                  <c:v>5 PM</c:v>
                </c:pt>
                <c:pt idx="162">
                  <c:v>7 PM</c:v>
                </c:pt>
                <c:pt idx="163">
                  <c:v>11 PM</c:v>
                </c:pt>
                <c:pt idx="164">
                  <c:v>12 AM
14-Sep</c:v>
                </c:pt>
                <c:pt idx="165">
                  <c:v>6 PM</c:v>
                </c:pt>
                <c:pt idx="166">
                  <c:v>8 AM
15-Sep</c:v>
                </c:pt>
                <c:pt idx="167">
                  <c:v>11 AM</c:v>
                </c:pt>
                <c:pt idx="168">
                  <c:v>5 PM</c:v>
                </c:pt>
                <c:pt idx="169">
                  <c:v>12 AM
16-Sep</c:v>
                </c:pt>
                <c:pt idx="170">
                  <c:v>8 AM</c:v>
                </c:pt>
                <c:pt idx="171">
                  <c:v>6 PM</c:v>
                </c:pt>
                <c:pt idx="172">
                  <c:v>9 AM
17-Sep</c:v>
                </c:pt>
                <c:pt idx="173">
                  <c:v>1 PM
18-Sep</c:v>
                </c:pt>
                <c:pt idx="174">
                  <c:v>2 PM</c:v>
                </c:pt>
                <c:pt idx="175">
                  <c:v>3 PM
19-Sep</c:v>
                </c:pt>
                <c:pt idx="176">
                  <c:v>3 PM
20-Sep</c:v>
                </c:pt>
                <c:pt idx="177">
                  <c:v>5 PM</c:v>
                </c:pt>
                <c:pt idx="178">
                  <c:v>6 PM</c:v>
                </c:pt>
                <c:pt idx="179">
                  <c:v>8 PM</c:v>
                </c:pt>
                <c:pt idx="180">
                  <c:v>2 AM
21-Sep</c:v>
                </c:pt>
                <c:pt idx="181">
                  <c:v>12 PM
22-Sep</c:v>
                </c:pt>
                <c:pt idx="182">
                  <c:v>1 PM
23-Sep</c:v>
                </c:pt>
                <c:pt idx="183">
                  <c:v>3 PM</c:v>
                </c:pt>
                <c:pt idx="184">
                  <c:v>9 AM
25-Sep</c:v>
                </c:pt>
                <c:pt idx="185">
                  <c:v>1 PM
27-Sep</c:v>
                </c:pt>
                <c:pt idx="186">
                  <c:v>6 PM
29-Sep</c:v>
                </c:pt>
                <c:pt idx="187">
                  <c:v>1 PM
5-Oct
Oct</c:v>
                </c:pt>
                <c:pt idx="188">
                  <c:v>6 AM
7-Oct</c:v>
                </c:pt>
                <c:pt idx="189">
                  <c:v>6 PM</c:v>
                </c:pt>
                <c:pt idx="190">
                  <c:v>3 PM
8-Oct</c:v>
                </c:pt>
                <c:pt idx="191">
                  <c:v>8 AM
10-Oct</c:v>
                </c:pt>
                <c:pt idx="192">
                  <c:v>1 PM
11-Oct</c:v>
                </c:pt>
              </c:strCache>
            </c:strRef>
          </c:cat>
          <c:val>
            <c:numRef>
              <c:f>'Time Series'!$B$26:$B$292</c:f>
              <c:numCache>
                <c:formatCode>General</c:formatCode>
                <c:ptCount val="193"/>
                <c:pt idx="0">
                  <c:v>1</c:v>
                </c:pt>
                <c:pt idx="1">
                  <c:v>1</c:v>
                </c:pt>
                <c:pt idx="2">
                  <c:v>1</c:v>
                </c:pt>
                <c:pt idx="3">
                  <c:v>1</c:v>
                </c:pt>
                <c:pt idx="4">
                  <c:v>1</c:v>
                </c:pt>
                <c:pt idx="5">
                  <c:v>1</c:v>
                </c:pt>
                <c:pt idx="6">
                  <c:v>1</c:v>
                </c:pt>
                <c:pt idx="7">
                  <c:v>3</c:v>
                </c:pt>
                <c:pt idx="8">
                  <c:v>3</c:v>
                </c:pt>
                <c:pt idx="9">
                  <c:v>5</c:v>
                </c:pt>
                <c:pt idx="10">
                  <c:v>2</c:v>
                </c:pt>
                <c:pt idx="11">
                  <c:v>4</c:v>
                </c:pt>
                <c:pt idx="12">
                  <c:v>2</c:v>
                </c:pt>
                <c:pt idx="13">
                  <c:v>6</c:v>
                </c:pt>
                <c:pt idx="14">
                  <c:v>2</c:v>
                </c:pt>
                <c:pt idx="15">
                  <c:v>1</c:v>
                </c:pt>
                <c:pt idx="16">
                  <c:v>1</c:v>
                </c:pt>
                <c:pt idx="17">
                  <c:v>1</c:v>
                </c:pt>
                <c:pt idx="18">
                  <c:v>1</c:v>
                </c:pt>
                <c:pt idx="19">
                  <c:v>3</c:v>
                </c:pt>
                <c:pt idx="20">
                  <c:v>1</c:v>
                </c:pt>
                <c:pt idx="21">
                  <c:v>2</c:v>
                </c:pt>
                <c:pt idx="22">
                  <c:v>1</c:v>
                </c:pt>
                <c:pt idx="23">
                  <c:v>1</c:v>
                </c:pt>
                <c:pt idx="24">
                  <c:v>1</c:v>
                </c:pt>
                <c:pt idx="25">
                  <c:v>2</c:v>
                </c:pt>
                <c:pt idx="26">
                  <c:v>1</c:v>
                </c:pt>
                <c:pt idx="27">
                  <c:v>1</c:v>
                </c:pt>
                <c:pt idx="28">
                  <c:v>1</c:v>
                </c:pt>
                <c:pt idx="29">
                  <c:v>1</c:v>
                </c:pt>
                <c:pt idx="30">
                  <c:v>1</c:v>
                </c:pt>
                <c:pt idx="31">
                  <c:v>1</c:v>
                </c:pt>
                <c:pt idx="32">
                  <c:v>1</c:v>
                </c:pt>
                <c:pt idx="33">
                  <c:v>1</c:v>
                </c:pt>
                <c:pt idx="34">
                  <c:v>2</c:v>
                </c:pt>
                <c:pt idx="35">
                  <c:v>1</c:v>
                </c:pt>
                <c:pt idx="36">
                  <c:v>1</c:v>
                </c:pt>
                <c:pt idx="37">
                  <c:v>1</c:v>
                </c:pt>
                <c:pt idx="38">
                  <c:v>2</c:v>
                </c:pt>
                <c:pt idx="39">
                  <c:v>2</c:v>
                </c:pt>
                <c:pt idx="40">
                  <c:v>2</c:v>
                </c:pt>
                <c:pt idx="41">
                  <c:v>1</c:v>
                </c:pt>
                <c:pt idx="42">
                  <c:v>1</c:v>
                </c:pt>
                <c:pt idx="43">
                  <c:v>1</c:v>
                </c:pt>
                <c:pt idx="44">
                  <c:v>1</c:v>
                </c:pt>
                <c:pt idx="45">
                  <c:v>1</c:v>
                </c:pt>
                <c:pt idx="46">
                  <c:v>1</c:v>
                </c:pt>
                <c:pt idx="47">
                  <c:v>1</c:v>
                </c:pt>
                <c:pt idx="48">
                  <c:v>1</c:v>
                </c:pt>
                <c:pt idx="49">
                  <c:v>1</c:v>
                </c:pt>
                <c:pt idx="50">
                  <c:v>1</c:v>
                </c:pt>
                <c:pt idx="51">
                  <c:v>1</c:v>
                </c:pt>
                <c:pt idx="52">
                  <c:v>1</c:v>
                </c:pt>
                <c:pt idx="53">
                  <c:v>3</c:v>
                </c:pt>
                <c:pt idx="54">
                  <c:v>1</c:v>
                </c:pt>
                <c:pt idx="55">
                  <c:v>1</c:v>
                </c:pt>
                <c:pt idx="56">
                  <c:v>3</c:v>
                </c:pt>
                <c:pt idx="57">
                  <c:v>2</c:v>
                </c:pt>
                <c:pt idx="58">
                  <c:v>3</c:v>
                </c:pt>
                <c:pt idx="59">
                  <c:v>3</c:v>
                </c:pt>
                <c:pt idx="60">
                  <c:v>1</c:v>
                </c:pt>
                <c:pt idx="61">
                  <c:v>1</c:v>
                </c:pt>
                <c:pt idx="62">
                  <c:v>1</c:v>
                </c:pt>
                <c:pt idx="63">
                  <c:v>1</c:v>
                </c:pt>
                <c:pt idx="64">
                  <c:v>1</c:v>
                </c:pt>
                <c:pt idx="65">
                  <c:v>1</c:v>
                </c:pt>
                <c:pt idx="66">
                  <c:v>1</c:v>
                </c:pt>
                <c:pt idx="67">
                  <c:v>3</c:v>
                </c:pt>
                <c:pt idx="68">
                  <c:v>1</c:v>
                </c:pt>
                <c:pt idx="69">
                  <c:v>2</c:v>
                </c:pt>
                <c:pt idx="70">
                  <c:v>8</c:v>
                </c:pt>
                <c:pt idx="71">
                  <c:v>4</c:v>
                </c:pt>
                <c:pt idx="72">
                  <c:v>1</c:v>
                </c:pt>
                <c:pt idx="73">
                  <c:v>1</c:v>
                </c:pt>
                <c:pt idx="74">
                  <c:v>1</c:v>
                </c:pt>
                <c:pt idx="75">
                  <c:v>1</c:v>
                </c:pt>
                <c:pt idx="76">
                  <c:v>1</c:v>
                </c:pt>
                <c:pt idx="77">
                  <c:v>2</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2</c:v>
                </c:pt>
                <c:pt idx="100">
                  <c:v>1</c:v>
                </c:pt>
                <c:pt idx="101">
                  <c:v>1</c:v>
                </c:pt>
                <c:pt idx="102">
                  <c:v>1</c:v>
                </c:pt>
                <c:pt idx="103">
                  <c:v>2</c:v>
                </c:pt>
                <c:pt idx="104">
                  <c:v>2</c:v>
                </c:pt>
                <c:pt idx="105">
                  <c:v>1</c:v>
                </c:pt>
                <c:pt idx="106">
                  <c:v>1</c:v>
                </c:pt>
                <c:pt idx="107">
                  <c:v>1</c:v>
                </c:pt>
                <c:pt idx="108">
                  <c:v>10</c:v>
                </c:pt>
                <c:pt idx="109">
                  <c:v>2</c:v>
                </c:pt>
                <c:pt idx="110">
                  <c:v>4</c:v>
                </c:pt>
                <c:pt idx="111">
                  <c:v>2</c:v>
                </c:pt>
                <c:pt idx="112">
                  <c:v>2</c:v>
                </c:pt>
                <c:pt idx="113">
                  <c:v>1</c:v>
                </c:pt>
                <c:pt idx="114">
                  <c:v>1</c:v>
                </c:pt>
                <c:pt idx="115">
                  <c:v>1</c:v>
                </c:pt>
                <c:pt idx="116">
                  <c:v>3</c:v>
                </c:pt>
                <c:pt idx="117">
                  <c:v>1</c:v>
                </c:pt>
                <c:pt idx="118">
                  <c:v>2</c:v>
                </c:pt>
                <c:pt idx="119">
                  <c:v>2</c:v>
                </c:pt>
                <c:pt idx="120">
                  <c:v>1</c:v>
                </c:pt>
                <c:pt idx="121">
                  <c:v>3</c:v>
                </c:pt>
                <c:pt idx="122">
                  <c:v>2</c:v>
                </c:pt>
                <c:pt idx="123">
                  <c:v>1</c:v>
                </c:pt>
                <c:pt idx="124">
                  <c:v>1</c:v>
                </c:pt>
                <c:pt idx="125">
                  <c:v>1</c:v>
                </c:pt>
                <c:pt idx="126">
                  <c:v>1</c:v>
                </c:pt>
                <c:pt idx="127">
                  <c:v>1</c:v>
                </c:pt>
                <c:pt idx="128">
                  <c:v>3</c:v>
                </c:pt>
                <c:pt idx="129">
                  <c:v>1</c:v>
                </c:pt>
                <c:pt idx="130">
                  <c:v>1</c:v>
                </c:pt>
                <c:pt idx="131">
                  <c:v>1</c:v>
                </c:pt>
                <c:pt idx="132">
                  <c:v>1</c:v>
                </c:pt>
                <c:pt idx="133">
                  <c:v>1</c:v>
                </c:pt>
                <c:pt idx="134">
                  <c:v>1</c:v>
                </c:pt>
                <c:pt idx="135">
                  <c:v>1</c:v>
                </c:pt>
                <c:pt idx="136">
                  <c:v>2</c:v>
                </c:pt>
                <c:pt idx="137">
                  <c:v>1</c:v>
                </c:pt>
                <c:pt idx="138">
                  <c:v>1</c:v>
                </c:pt>
                <c:pt idx="139">
                  <c:v>3</c:v>
                </c:pt>
                <c:pt idx="140">
                  <c:v>3</c:v>
                </c:pt>
                <c:pt idx="141">
                  <c:v>1</c:v>
                </c:pt>
                <c:pt idx="142">
                  <c:v>1</c:v>
                </c:pt>
                <c:pt idx="143">
                  <c:v>1</c:v>
                </c:pt>
                <c:pt idx="144">
                  <c:v>2</c:v>
                </c:pt>
                <c:pt idx="145">
                  <c:v>5</c:v>
                </c:pt>
                <c:pt idx="146">
                  <c:v>2</c:v>
                </c:pt>
                <c:pt idx="147">
                  <c:v>6</c:v>
                </c:pt>
                <c:pt idx="148">
                  <c:v>6</c:v>
                </c:pt>
                <c:pt idx="149">
                  <c:v>2</c:v>
                </c:pt>
                <c:pt idx="150">
                  <c:v>1</c:v>
                </c:pt>
                <c:pt idx="151">
                  <c:v>5</c:v>
                </c:pt>
                <c:pt idx="152">
                  <c:v>1</c:v>
                </c:pt>
                <c:pt idx="153">
                  <c:v>1</c:v>
                </c:pt>
                <c:pt idx="154">
                  <c:v>3</c:v>
                </c:pt>
                <c:pt idx="155">
                  <c:v>1</c:v>
                </c:pt>
                <c:pt idx="156">
                  <c:v>1</c:v>
                </c:pt>
                <c:pt idx="157">
                  <c:v>1</c:v>
                </c:pt>
                <c:pt idx="158">
                  <c:v>5</c:v>
                </c:pt>
                <c:pt idx="159">
                  <c:v>1</c:v>
                </c:pt>
                <c:pt idx="160">
                  <c:v>1</c:v>
                </c:pt>
                <c:pt idx="161">
                  <c:v>1</c:v>
                </c:pt>
                <c:pt idx="162">
                  <c:v>1</c:v>
                </c:pt>
                <c:pt idx="163">
                  <c:v>1</c:v>
                </c:pt>
                <c:pt idx="164">
                  <c:v>1</c:v>
                </c:pt>
                <c:pt idx="165">
                  <c:v>2</c:v>
                </c:pt>
                <c:pt idx="166">
                  <c:v>1</c:v>
                </c:pt>
                <c:pt idx="167">
                  <c:v>1</c:v>
                </c:pt>
                <c:pt idx="168">
                  <c:v>1</c:v>
                </c:pt>
                <c:pt idx="169">
                  <c:v>4</c:v>
                </c:pt>
                <c:pt idx="170">
                  <c:v>2</c:v>
                </c:pt>
                <c:pt idx="171">
                  <c:v>2</c:v>
                </c:pt>
                <c:pt idx="172">
                  <c:v>2</c:v>
                </c:pt>
                <c:pt idx="173">
                  <c:v>1</c:v>
                </c:pt>
                <c:pt idx="174">
                  <c:v>1</c:v>
                </c:pt>
                <c:pt idx="175">
                  <c:v>1</c:v>
                </c:pt>
                <c:pt idx="176">
                  <c:v>1</c:v>
                </c:pt>
                <c:pt idx="177">
                  <c:v>8</c:v>
                </c:pt>
                <c:pt idx="178">
                  <c:v>3</c:v>
                </c:pt>
                <c:pt idx="179">
                  <c:v>1</c:v>
                </c:pt>
                <c:pt idx="180">
                  <c:v>1</c:v>
                </c:pt>
                <c:pt idx="181">
                  <c:v>1</c:v>
                </c:pt>
                <c:pt idx="182">
                  <c:v>1</c:v>
                </c:pt>
                <c:pt idx="183">
                  <c:v>1</c:v>
                </c:pt>
                <c:pt idx="184">
                  <c:v>1</c:v>
                </c:pt>
                <c:pt idx="185">
                  <c:v>1</c:v>
                </c:pt>
                <c:pt idx="186">
                  <c:v>1</c:v>
                </c:pt>
                <c:pt idx="187">
                  <c:v>2</c:v>
                </c:pt>
                <c:pt idx="188">
                  <c:v>2</c:v>
                </c:pt>
                <c:pt idx="189">
                  <c:v>1</c:v>
                </c:pt>
                <c:pt idx="190">
                  <c:v>2</c:v>
                </c:pt>
                <c:pt idx="191">
                  <c:v>1</c:v>
                </c:pt>
                <c:pt idx="192">
                  <c:v>1</c:v>
                </c:pt>
              </c:numCache>
            </c:numRef>
          </c:val>
        </c:ser>
        <c:axId val="32013416"/>
        <c:axId val="19685289"/>
      </c:barChart>
      <c:catAx>
        <c:axId val="32013416"/>
        <c:scaling>
          <c:orientation val="minMax"/>
        </c:scaling>
        <c:axPos val="b"/>
        <c:delete val="0"/>
        <c:numFmt formatCode="General" sourceLinked="1"/>
        <c:majorTickMark val="out"/>
        <c:minorTickMark val="none"/>
        <c:tickLblPos val="nextTo"/>
        <c:crossAx val="19685289"/>
        <c:crosses val="autoZero"/>
        <c:auto val="1"/>
        <c:lblOffset val="100"/>
        <c:noMultiLvlLbl val="0"/>
      </c:catAx>
      <c:valAx>
        <c:axId val="19685289"/>
        <c:scaling>
          <c:orientation val="minMax"/>
        </c:scaling>
        <c:axPos val="l"/>
        <c:majorGridlines/>
        <c:delete val="0"/>
        <c:numFmt formatCode="General" sourceLinked="1"/>
        <c:majorTickMark val="out"/>
        <c:minorTickMark val="none"/>
        <c:tickLblPos val="nextTo"/>
        <c:crossAx val="320134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615896"/>
        <c:axId val="61889881"/>
      </c:barChart>
      <c:catAx>
        <c:axId val="516158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889881"/>
        <c:crosses val="autoZero"/>
        <c:auto val="1"/>
        <c:lblOffset val="100"/>
        <c:noMultiLvlLbl val="0"/>
      </c:catAx>
      <c:valAx>
        <c:axId val="6188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15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138018"/>
        <c:axId val="47024435"/>
      </c:barChart>
      <c:catAx>
        <c:axId val="201380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24435"/>
        <c:crosses val="autoZero"/>
        <c:auto val="1"/>
        <c:lblOffset val="100"/>
        <c:noMultiLvlLbl val="0"/>
      </c:catAx>
      <c:valAx>
        <c:axId val="4702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3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566732"/>
        <c:axId val="50882861"/>
      </c:barChart>
      <c:catAx>
        <c:axId val="205667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82861"/>
        <c:crosses val="autoZero"/>
        <c:auto val="1"/>
        <c:lblOffset val="100"/>
        <c:noMultiLvlLbl val="0"/>
      </c:catAx>
      <c:valAx>
        <c:axId val="50882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66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292566"/>
        <c:axId val="27871047"/>
      </c:barChart>
      <c:catAx>
        <c:axId val="55292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871047"/>
        <c:crosses val="autoZero"/>
        <c:auto val="1"/>
        <c:lblOffset val="100"/>
        <c:noMultiLvlLbl val="0"/>
      </c:catAx>
      <c:valAx>
        <c:axId val="27871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9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512832"/>
        <c:axId val="42962305"/>
      </c:barChart>
      <c:catAx>
        <c:axId val="495128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962305"/>
        <c:crosses val="autoZero"/>
        <c:auto val="1"/>
        <c:lblOffset val="100"/>
        <c:noMultiLvlLbl val="0"/>
      </c:catAx>
      <c:valAx>
        <c:axId val="42962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2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116426"/>
        <c:axId val="57394651"/>
      </c:barChart>
      <c:catAx>
        <c:axId val="511164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94651"/>
        <c:crosses val="autoZero"/>
        <c:auto val="1"/>
        <c:lblOffset val="100"/>
        <c:noMultiLvlLbl val="0"/>
      </c:catAx>
      <c:valAx>
        <c:axId val="5739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789812"/>
        <c:axId val="18455125"/>
      </c:barChart>
      <c:catAx>
        <c:axId val="46789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455125"/>
        <c:crosses val="autoZero"/>
        <c:auto val="1"/>
        <c:lblOffset val="100"/>
        <c:noMultiLvlLbl val="0"/>
      </c:catAx>
      <c:valAx>
        <c:axId val="1845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8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878398"/>
        <c:axId val="18470127"/>
      </c:barChart>
      <c:catAx>
        <c:axId val="31878398"/>
        <c:scaling>
          <c:orientation val="minMax"/>
        </c:scaling>
        <c:axPos val="b"/>
        <c:delete val="1"/>
        <c:majorTickMark val="out"/>
        <c:minorTickMark val="none"/>
        <c:tickLblPos val="none"/>
        <c:crossAx val="18470127"/>
        <c:crosses val="autoZero"/>
        <c:auto val="1"/>
        <c:lblOffset val="100"/>
        <c:noMultiLvlLbl val="0"/>
      </c:catAx>
      <c:valAx>
        <c:axId val="18470127"/>
        <c:scaling>
          <c:orientation val="minMax"/>
        </c:scaling>
        <c:axPos val="l"/>
        <c:delete val="1"/>
        <c:majorTickMark val="out"/>
        <c:minorTickMark val="none"/>
        <c:tickLblPos val="none"/>
        <c:crossAx val="318783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1" refreshedBy="Marc Smith" refreshedVersion="5">
  <cacheSource type="worksheet">
    <worksheetSource ref="A2:BL32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6">
        <m/>
        <s v="icwsm2019 gratitude"/>
        <s v="celebritypolitics"/>
        <s v="machinelearning artificialintelligence sociology"/>
        <s v="ic2s2"/>
        <s v="emoji2018"/>
        <s v="icwsm2019"/>
        <s v="lifegoals"/>
        <s v="iusspdigitaldemogr poptwitter"/>
        <s v="icwsm2020"/>
        <s v="kabinetjokowi"/>
        <s v="socialcommerce"/>
        <s v="icwsm2019 facebook socialmedia womenintech"/>
        <s v="icwsm"/>
        <s v="emojis"/>
        <s v="icwsm19"/>
        <s v="arin2610"/>
        <s v="icwsm2020 chi2020"/>
        <s v="icwsm2020 conferencelist"/>
        <s v="gender datascience"/>
        <s v="gender datascience icwsm19"/>
        <s v="sicss"/>
        <s v="washhumforum"/>
        <s v="teamwordcountlimits"/>
        <s v="chi2020"/>
        <s v="icwsm2020 icws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1">
        <d v="2019-06-13T10:30:23.000"/>
        <d v="2019-08-09T06:16:06.000"/>
        <d v="2019-09-10T10:24:18.000"/>
        <d v="2019-09-10T15:08:54.000"/>
        <d v="2019-10-07T18:46:41.000"/>
        <d v="2018-06-27T17:01:55.000"/>
        <d v="2019-08-01T13:56:31.000"/>
        <d v="2019-08-01T13:57:30.000"/>
        <d v="2019-08-01T15:58:44.000"/>
        <d v="2019-08-01T16:00:42.000"/>
        <d v="2019-08-01T16:20:16.000"/>
        <d v="2019-08-01T16:39:42.000"/>
        <d v="2019-08-01T19:39:30.000"/>
        <d v="2019-08-01T19:53:38.000"/>
        <d v="2019-08-01T22:00:24.000"/>
        <d v="2019-08-01T22:29:18.000"/>
        <d v="2019-08-01T22:41:30.000"/>
        <d v="2019-08-01T22:41:35.000"/>
        <d v="2019-08-01T23:02:03.000"/>
        <d v="2019-08-01T23:14:35.000"/>
        <d v="2019-08-02T06:43:33.000"/>
        <d v="2019-08-02T06:54:22.000"/>
        <d v="2019-08-02T07:05:23.000"/>
        <d v="2019-08-02T08:07:55.000"/>
        <d v="2019-08-02T10:22:43.000"/>
        <d v="2019-08-02T11:18:13.000"/>
        <d v="2019-08-02T14:43:57.000"/>
        <d v="2019-08-02T16:12:53.000"/>
        <d v="2019-08-02T19:22:07.000"/>
        <d v="2019-08-02T20:50:17.000"/>
        <d v="2019-08-03T00:21:45.000"/>
        <d v="2019-08-03T21:40:36.000"/>
        <d v="2019-08-03T22:28:47.000"/>
        <d v="2019-08-05T08:31:35.000"/>
        <d v="2019-08-05T09:00:32.000"/>
        <d v="2019-08-05T11:40:30.000"/>
        <d v="2019-08-05T13:20:32.000"/>
        <d v="2019-08-05T13:32:02.000"/>
        <d v="2019-08-01T20:04:21.000"/>
        <d v="2019-08-05T14:27:51.000"/>
        <d v="2019-08-05T14:54:17.000"/>
        <d v="2019-08-05T16:19:06.000"/>
        <d v="2019-08-05T16:33:40.000"/>
        <d v="2019-08-05T21:04:14.000"/>
        <d v="2019-08-06T06:35:11.000"/>
        <d v="2019-08-06T10:46:40.000"/>
        <d v="2019-08-06T14:43:45.000"/>
        <d v="2019-08-07T13:36:26.000"/>
        <d v="2019-08-08T20:37:07.000"/>
        <d v="2019-08-08T21:44:56.000"/>
        <d v="2019-06-19T08:16:32.000"/>
        <d v="2019-08-10T14:36:24.000"/>
        <d v="2017-12-01T15:12:21.000"/>
        <d v="2019-08-11T15:24:25.000"/>
        <d v="2019-08-14T19:31:18.000"/>
        <d v="2019-08-14T23:00:11.000"/>
        <d v="2019-08-15T14:25:55.000"/>
        <d v="2019-08-15T16:27:09.000"/>
        <d v="2019-08-01T17:17:46.000"/>
        <d v="2019-08-15T16:56:09.000"/>
        <d v="2019-08-15T20:06:02.000"/>
        <d v="2019-08-16T08:12:22.000"/>
        <d v="2019-08-16T15:43:36.000"/>
        <d v="2019-08-17T18:50:33.000"/>
        <d v="2019-08-18T02:40:38.000"/>
        <d v="2019-08-18T02:43:56.000"/>
        <d v="2019-08-18T03:37:28.000"/>
        <d v="2019-08-18T03:40:28.000"/>
        <d v="2019-08-18T03:41:48.000"/>
        <d v="2019-08-18T03:44:01.000"/>
        <d v="2019-08-18T03:53:56.000"/>
        <d v="2019-08-18T03:56:03.000"/>
        <d v="2019-08-18T03:58:10.000"/>
        <d v="2019-08-18T03:59:58.000"/>
        <d v="2019-08-18T04:02:24.000"/>
        <d v="2019-08-18T04:04:07.000"/>
        <d v="2019-08-18T04:05:58.000"/>
        <d v="2019-08-18T04:08:02.000"/>
        <d v="2019-08-18T09:07:10.000"/>
        <d v="2019-08-18T15:46:20.000"/>
        <d v="2019-08-02T08:10:46.000"/>
        <d v="2019-08-18T22:17:52.000"/>
        <d v="2019-08-19T16:17:09.000"/>
        <d v="2019-06-14T02:20:33.000"/>
        <d v="2019-08-15T17:17:56.000"/>
        <d v="2019-08-20T05:10:43.000"/>
        <d v="2019-08-20T04:16:57.000"/>
        <d v="2019-08-20T04:48:08.000"/>
        <d v="2019-08-20T12:38:29.000"/>
        <d v="2019-08-01T22:18:28.000"/>
        <d v="2019-08-02T02:08:46.000"/>
        <d v="2019-08-02T03:28:45.000"/>
        <d v="2019-08-21T09:34:36.000"/>
        <d v="2019-08-21T19:45:58.000"/>
        <d v="2019-08-22T02:44:34.000"/>
        <d v="2019-08-22T03:04:01.000"/>
        <d v="2019-06-10T23:18:24.000"/>
        <d v="2019-08-20T16:13:42.000"/>
        <d v="2019-08-24T16:38:00.000"/>
        <d v="2019-08-23T22:06:00.000"/>
        <d v="2019-08-24T17:44:34.000"/>
        <d v="2019-08-01T17:09:50.000"/>
        <d v="2019-08-16T04:01:20.000"/>
        <d v="2019-08-25T11:56:21.000"/>
        <d v="2019-08-26T03:11:49.000"/>
        <d v="2019-08-26T14:42:29.000"/>
        <d v="2019-08-27T01:24:26.000"/>
        <d v="2019-08-27T12:00:40.000"/>
        <d v="2019-08-29T06:17:49.000"/>
        <d v="2019-08-29T06:30:51.000"/>
        <d v="2019-08-29T08:39:01.000"/>
        <d v="2019-08-29T13:11:54.000"/>
        <d v="2019-08-30T09:34:44.000"/>
        <d v="2019-09-03T23:05:45.000"/>
        <d v="2019-09-03T23:11:40.000"/>
        <d v="2019-08-01T22:57:53.000"/>
        <d v="2019-09-04T02:58:24.000"/>
        <d v="2019-08-15T17:28:39.000"/>
        <d v="2019-09-04T12:46:46.000"/>
        <d v="2019-09-05T14:20:00.000"/>
        <d v="2019-09-05T14:20:07.000"/>
        <d v="2019-08-02T06:33:30.000"/>
        <d v="2019-09-05T14:20:15.000"/>
        <d v="2019-09-05T14:22:40.000"/>
        <d v="2019-09-05T14:26:25.000"/>
        <d v="2019-09-05T14:42:19.000"/>
        <d v="2019-09-05T14:54:44.000"/>
        <d v="2019-09-05T14:55:47.000"/>
        <d v="2019-09-05T15:09:32.000"/>
        <d v="2019-09-05T15:42:08.000"/>
        <d v="2019-09-05T16:20:02.000"/>
        <d v="2019-09-05T16:46:16.000"/>
        <d v="2019-09-05T16:56:19.000"/>
        <d v="2019-09-05T17:45:51.000"/>
        <d v="2019-09-05T18:03:51.000"/>
        <d v="2019-09-05T18:34:34.000"/>
        <d v="2019-09-05T20:19:51.000"/>
        <d v="2019-09-05T21:15:18.000"/>
        <d v="2019-09-06T03:50:37.000"/>
        <d v="2019-09-06T04:06:11.000"/>
        <d v="2019-09-06T04:09:30.000"/>
        <d v="2019-09-06T04:30:01.000"/>
        <d v="2019-09-06T06:42:46.000"/>
        <d v="2019-09-06T07:58:18.000"/>
        <d v="2019-09-06T10:04:58.000"/>
        <d v="2019-09-06T10:37:39.000"/>
        <d v="2019-09-06T11:17:45.000"/>
        <d v="2019-09-06T12:02:56.000"/>
        <d v="2019-09-06T12:22:53.000"/>
        <d v="2019-09-06T07:44:39.000"/>
        <d v="2019-09-06T13:06:15.000"/>
        <d v="2019-09-06T13:23:53.000"/>
        <d v="2019-09-06T16:09:32.000"/>
        <d v="2019-09-06T19:40:20.000"/>
        <d v="2019-09-07T08:46:10.000"/>
        <d v="2019-09-07T19:38:26.000"/>
        <d v="2019-09-09T00:07:37.000"/>
        <d v="2019-08-16T13:37:22.000"/>
        <d v="2019-09-09T13:55:53.000"/>
        <d v="2019-09-09T14:55:46.000"/>
        <d v="2019-09-05T14:28:34.000"/>
        <d v="2019-09-05T14:17:50.000"/>
        <d v="2019-09-05T16:11:31.000"/>
        <d v="2019-08-15T17:40:28.000"/>
        <d v="2019-09-09T23:25:04.000"/>
        <d v="2019-08-02T04:15:46.000"/>
        <d v="2019-09-10T08:53:48.000"/>
        <d v="2019-09-10T13:10:26.000"/>
        <d v="2019-09-10T17:06:09.000"/>
        <d v="2019-09-10T17:06:24.000"/>
        <d v="2019-09-10T17:19:21.000"/>
        <d v="2019-09-10T18:22:23.000"/>
        <d v="2019-09-10T19:22:59.000"/>
        <d v="2019-09-10T21:26:04.000"/>
        <d v="2019-09-11T02:41:11.000"/>
        <d v="2019-09-11T16:54:27.000"/>
        <d v="2019-09-11T17:16:56.000"/>
        <d v="2019-09-11T17:23:35.000"/>
        <d v="2019-09-11T17:24:06.000"/>
        <d v="2019-09-11T17:32:23.000"/>
        <d v="2019-09-11T17:49:19.000"/>
        <d v="2019-09-11T18:31:13.000"/>
        <d v="2019-08-24T20:15:37.000"/>
        <d v="2019-09-11T18:32:36.000"/>
        <d v="2019-09-11T19:46:52.000"/>
        <d v="2019-09-11T19:50:26.000"/>
        <d v="2019-09-11T16:20:51.000"/>
        <d v="2019-09-11T20:30:10.000"/>
        <d v="2019-09-11T20:33:55.000"/>
        <d v="2019-09-11T20:34:14.000"/>
        <d v="2019-09-11T20:40:11.000"/>
        <d v="2019-09-11T20:44:36.000"/>
        <d v="2019-09-11T20:49:17.000"/>
        <d v="2019-09-11T21:17:46.000"/>
        <d v="2019-09-11T21:24:40.000"/>
        <d v="2019-09-11T23:06:05.000"/>
        <d v="2019-09-12T00:11:39.000"/>
        <d v="2019-09-12T00:33:50.000"/>
        <d v="2019-09-12T00:37:21.000"/>
        <d v="2019-09-12T00:47:35.000"/>
        <d v="2019-09-12T00:55:29.000"/>
        <d v="2019-09-12T01:43:19.000"/>
        <d v="2019-08-01T20:57:48.000"/>
        <d v="2019-09-12T11:59:27.000"/>
        <d v="2019-09-12T12:38:58.000"/>
        <d v="2019-09-12T12:44:50.000"/>
        <d v="2019-09-12T12:55:59.000"/>
        <d v="2019-09-12T14:06:32.000"/>
        <d v="2019-09-12T15:20:17.000"/>
        <d v="2019-09-12T17:10:06.000"/>
        <d v="2019-08-05T12:48:40.000"/>
        <d v="2019-08-14T18:33:06.000"/>
        <d v="2019-08-16T18:05:21.000"/>
        <d v="2019-09-12T20:21:46.000"/>
        <d v="2019-09-12T20:22:01.000"/>
        <d v="2019-08-02T01:48:19.000"/>
        <d v="2019-09-12T23:08:09.000"/>
        <d v="2019-08-02T13:32:37.000"/>
        <d v="2019-08-15T16:55:26.000"/>
        <d v="2019-09-04T01:34:24.000"/>
        <d v="2019-09-13T00:56:43.000"/>
        <d v="2019-08-01T19:25:14.000"/>
        <d v="2019-09-12T20:20:38.000"/>
        <d v="2019-09-14T00:58:07.000"/>
        <d v="2019-08-01T16:07:49.000"/>
        <d v="2019-08-15T14:21:31.000"/>
        <d v="2019-09-08T21:15:00.000"/>
        <d v="2019-09-14T18:45:16.000"/>
        <d v="2019-09-15T11:06:30.000"/>
        <d v="2019-08-06T17:57:41.000"/>
        <d v="2019-09-17T09:20:48.000"/>
        <d v="2019-09-13T23:21:25.000"/>
        <d v="2019-09-17T09:53:30.000"/>
        <d v="2019-08-01T13:52:37.000"/>
        <d v="2019-08-15T15:02:39.000"/>
        <d v="2019-08-24T13:25:26.000"/>
        <d v="2019-09-19T15:45:38.000"/>
        <d v="2019-08-02T22:13:38.000"/>
        <d v="2019-08-19T17:20:21.000"/>
        <d v="2019-09-20T17:34:31.000"/>
        <d v="2019-08-23T14:31:23.000"/>
        <d v="2019-09-16T18:38:57.000"/>
        <d v="2019-09-16T18:45:50.000"/>
        <d v="2019-09-20T18:04:19.000"/>
        <d v="2019-09-20T18:09:42.000"/>
        <d v="2019-09-20T18:51:42.000"/>
        <d v="2019-09-20T20:21:57.000"/>
        <d v="2019-09-21T02:38:16.000"/>
        <d v="2019-09-22T12:41:03.000"/>
        <d v="2019-08-27T15:55:48.000"/>
        <d v="2019-09-23T13:28:01.000"/>
        <d v="2019-09-23T15:09:49.000"/>
        <d v="2019-07-20T05:26:30.000"/>
        <d v="2019-09-25T09:32:15.000"/>
        <d v="2019-09-27T13:51:59.000"/>
        <d v="2019-09-29T18:57:50.000"/>
        <d v="2019-08-14T18:32:39.000"/>
        <d v="2019-08-14T18:40:45.000"/>
        <d v="2019-09-10T16:57:20.000"/>
        <d v="2019-10-05T13:50:39.000"/>
        <d v="2019-10-05T13:51:00.000"/>
        <d v="2019-08-05T08:27:02.000"/>
        <d v="2019-10-07T06:28:41.000"/>
        <d v="2019-10-07T06:33:11.000"/>
        <d v="2019-08-02T14:40:09.000"/>
        <d v="2019-08-04T07:28:34.000"/>
        <d v="2019-08-14T17:52:51.000"/>
        <d v="2019-08-15T21:56:53.000"/>
        <d v="2019-08-15T15:11:43.000"/>
        <d v="2019-08-16T18:05:49.000"/>
        <d v="2019-08-16T18:03:44.000"/>
        <d v="2019-09-05T17:52:48.000"/>
        <d v="2019-09-06T12:19:56.000"/>
        <d v="2019-09-07T20:00:40.000"/>
        <d v="2019-09-09T06:24:03.000"/>
        <d v="2019-09-11T19:06:22.000"/>
        <d v="2019-09-11T19:09:31.000"/>
        <d v="2019-09-10T18:07:57.000"/>
        <d v="2019-09-10T13:08:21.000"/>
        <d v="2019-09-10T18:11:27.000"/>
        <d v="2019-09-11T19:09:19.000"/>
        <d v="2019-09-11T19:10:58.000"/>
        <d v="2019-09-14T18:42:06.000"/>
        <d v="2019-09-15T17:10:49.000"/>
        <d v="2019-09-15T08:12:16.000"/>
        <d v="2019-09-16T00:34:55.000"/>
        <d v="2019-09-16T08:38:52.000"/>
        <d v="2019-09-16T08:36:22.000"/>
        <d v="2019-09-18T13:24:18.000"/>
        <d v="2019-08-01T19:26:22.000"/>
        <d v="2019-09-18T14:26:36.000"/>
        <d v="2019-08-15T14:18:20.000"/>
        <d v="2019-09-20T15:03:11.000"/>
        <d v="2019-08-01T15:58:20.000"/>
        <d v="2019-09-03T22:44:30.000"/>
        <d v="2019-09-08T21:12:58.000"/>
        <d v="2019-09-12T20:19:35.000"/>
        <d v="2019-09-13T19:11:51.000"/>
        <d v="2019-09-16T00:05:50.000"/>
        <d v="2019-09-16T00:06:22.000"/>
        <d v="2019-09-20T17:22:26.000"/>
        <d v="2019-09-20T17:24:49.000"/>
        <d v="2019-09-20T17:35:21.000"/>
        <d v="2019-09-20T17:36:32.000"/>
        <d v="2019-09-20T17:29:01.000"/>
        <d v="2019-09-20T17:41:23.000"/>
        <d v="2019-09-20T17:15:30.000"/>
        <d v="2019-10-08T15:41:59.000"/>
        <d v="2019-10-08T15:42:41.000"/>
        <d v="2019-08-01T15:57:39.000"/>
        <d v="2019-08-01T16:17:53.000"/>
        <d v="2019-08-21T21:42:12.000"/>
        <d v="2019-09-03T22:39:58.000"/>
        <d v="2019-09-08T21:12:22.000"/>
        <d v="2019-09-12T20:18:39.000"/>
        <d v="2019-09-13T17:51:52.000"/>
        <d v="2019-09-16T00:05:22.000"/>
        <d v="2019-08-22T23:54:06.000"/>
        <d v="2019-08-16T06:09:18.000"/>
        <d v="2019-10-10T08:58:06.000"/>
        <d v="2019-10-11T13:18:27.000"/>
      </sharedItems>
      <fieldGroup par="66" base="22">
        <rangePr groupBy="hours" autoEnd="1" autoStart="1" startDate="2017-12-01T15:12:21.000" endDate="2019-10-11T13:18:27.000"/>
        <groupItems count="26">
          <s v="&lt;12/1/2017"/>
          <s v="12 AM"/>
          <s v="1 AM"/>
          <s v="2 AM"/>
          <s v="3 AM"/>
          <s v="4 AM"/>
          <s v="5 AM"/>
          <s v="6 AM"/>
          <s v="7 AM"/>
          <s v="8 AM"/>
          <s v="9 AM"/>
          <s v="10 AM"/>
          <s v="11 AM"/>
          <s v="12 PM"/>
          <s v="1 PM"/>
          <s v="2 PM"/>
          <s v="3 PM"/>
          <s v="4 PM"/>
          <s v="5 PM"/>
          <s v="6 PM"/>
          <s v="7 PM"/>
          <s v="8 PM"/>
          <s v="9 PM"/>
          <s v="10 PM"/>
          <s v="11 PM"/>
          <s v="&gt;10/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01T15:12:21.000" endDate="2019-10-11T13:18:27.000"/>
        <groupItems count="368">
          <s v="&lt;12/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2019"/>
        </groupItems>
      </fieldGroup>
    </cacheField>
    <cacheField name="Months" databaseField="0">
      <sharedItems containsMixedTypes="0" count="0"/>
      <fieldGroup base="22">
        <rangePr groupBy="months" autoEnd="1" autoStart="1" startDate="2017-12-01T15:12:21.000" endDate="2019-10-11T13:18:27.000"/>
        <groupItems count="14">
          <s v="&lt;12/1/2017"/>
          <s v="Jan"/>
          <s v="Feb"/>
          <s v="Mar"/>
          <s v="Apr"/>
          <s v="May"/>
          <s v="Jun"/>
          <s v="Jul"/>
          <s v="Aug"/>
          <s v="Sep"/>
          <s v="Oct"/>
          <s v="Nov"/>
          <s v="Dec"/>
          <s v="&gt;10/11/2019"/>
        </groupItems>
      </fieldGroup>
    </cacheField>
    <cacheField name="Years" databaseField="0">
      <sharedItems containsMixedTypes="0" count="0"/>
      <fieldGroup base="22">
        <rangePr groupBy="years" autoEnd="1" autoStart="1" startDate="2017-12-01T15:12:21.000" endDate="2019-10-11T13:18:27.000"/>
        <groupItems count="5">
          <s v="&lt;12/1/2017"/>
          <s v="2017"/>
          <s v="2018"/>
          <s v="2019"/>
          <s v="&gt;10/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1">
  <r>
    <s v="wikiresearch"/>
    <s v="damewendydbe"/>
    <m/>
    <m/>
    <m/>
    <m/>
    <m/>
    <m/>
    <m/>
    <m/>
    <s v="No"/>
    <n v="3"/>
    <m/>
    <m/>
    <x v="0"/>
    <d v="2019-06-13T10:30:23.000"/>
    <s v="&quot;Uncertainty During New Disease Outbreaks in Wikipedia&quot; - identifying and quantifying  types of uncertainty and responses to uncertainty expressed by Wikipedia editors during new disease outbreaks._x000a__x000a_(Al Tamime, @rwgiordano and @DameWendyDBE, 2019)_x000a__x000a_https://t.co/eMiuckQtkN https://t.co/IK8okmY8W9"/>
    <s v="https://www.aaai.org/ojs/index.php/ICWSM/article/view/3207/3075"/>
    <s v="aaai.org"/>
    <x v="0"/>
    <s v="https://pbs.twimg.com/media/D871cKLW4AEYUaz.png"/>
    <s v="https://pbs.twimg.com/media/D871cKLW4AEYUaz.png"/>
    <x v="0"/>
    <s v="https://twitter.com/#!/wikiresearch/status/1139117807734546432"/>
    <m/>
    <m/>
    <s v="1139117807734546432"/>
    <m/>
    <b v="0"/>
    <n v="2"/>
    <s v=""/>
    <b v="0"/>
    <s v="en"/>
    <m/>
    <s v=""/>
    <b v="0"/>
    <n v="3"/>
    <s v=""/>
    <s v="Twitter Web Client"/>
    <b v="0"/>
    <s v="1139117807734546432"/>
    <s v="Retweet"/>
    <n v="0"/>
    <n v="0"/>
    <m/>
    <m/>
    <m/>
    <m/>
    <m/>
    <m/>
    <m/>
    <m/>
    <n v="1"/>
    <s v="17"/>
    <s v="17"/>
    <m/>
    <m/>
    <m/>
    <m/>
    <m/>
    <m/>
    <m/>
    <m/>
    <m/>
  </r>
  <r>
    <s v="swarnadas18"/>
    <s v="twlyy29"/>
    <m/>
    <m/>
    <m/>
    <m/>
    <m/>
    <m/>
    <m/>
    <m/>
    <s v="No"/>
    <n v="5"/>
    <m/>
    <m/>
    <x v="0"/>
    <d v="2019-08-09T06:16:06.000"/>
    <s v="I was very sad when I realized that I would not be able to present there in person. However, I am really grateful to everyone for making this dream come true. Thank you @JurgenPfeffer @TWlyY29 for taking the hassle and sending this beautiful bag for me._x000a_#icwsm2019_x000a_#gratitude https://t.co/aEZZoFCohu"/>
    <m/>
    <m/>
    <x v="1"/>
    <s v="https://pbs.twimg.com/media/EBgeAsWU0AAkNRa.jpg"/>
    <s v="https://pbs.twimg.com/media/EBgeAsWU0AAkNRa.jpg"/>
    <x v="1"/>
    <s v="https://twitter.com/#!/swarnadas18/status/1159709921820073984"/>
    <m/>
    <m/>
    <s v="1159709921820073984"/>
    <m/>
    <b v="0"/>
    <n v="7"/>
    <s v=""/>
    <b v="0"/>
    <s v="en"/>
    <m/>
    <s v=""/>
    <b v="0"/>
    <n v="2"/>
    <s v=""/>
    <s v="Twitter for Android"/>
    <b v="0"/>
    <s v="1159709921820073984"/>
    <s v="Retweet"/>
    <n v="0"/>
    <n v="0"/>
    <m/>
    <m/>
    <m/>
    <m/>
    <m/>
    <m/>
    <m/>
    <m/>
    <n v="1"/>
    <s v="1"/>
    <s v="1"/>
    <m/>
    <m/>
    <m/>
    <m/>
    <m/>
    <m/>
    <m/>
    <m/>
    <m/>
  </r>
  <r>
    <s v="25lettori"/>
    <s v="smapp_nyu"/>
    <m/>
    <m/>
    <m/>
    <m/>
    <m/>
    <m/>
    <m/>
    <m/>
    <s v="No"/>
    <n v="6"/>
    <m/>
    <m/>
    <x v="0"/>
    <d v="2019-09-10T10:24:18.000"/>
    <s v="💡New article on @PoPpublicsphere special issue on #CelebrityPolitics with @janzilinsky Jonathan Nagler &amp;amp; @j_a_tucker from @SMaPP_NYU _x000a_🔎We find celebrities did not incur an &quot;engagement penalty&quot; among followers when they tweeted about the 🇺🇸2016 election_x000a_https://t.co/uvXzYj2F6p https://t.co/hUL6QbLSRt"/>
    <s v="https://www.cambridge.org/core/journals/perspectives-on-politics/article/dont-republicans-tweet-too-using-twitter-to-assess-the-consequences-of-political-endorsements-by-celebrities/B2915BB8FBD93D0555D8C3D77CB00E65"/>
    <s v="cambridge.org"/>
    <x v="2"/>
    <s v="https://pbs.twimg.com/media/EEGJtPgW4AAprNE.png"/>
    <s v="https://pbs.twimg.com/media/EEGJtPgW4AAprNE.png"/>
    <x v="2"/>
    <s v="https://twitter.com/#!/25lettori/status/1171368795044286464"/>
    <m/>
    <m/>
    <s v="1171368795044286464"/>
    <m/>
    <b v="0"/>
    <n v="31"/>
    <s v=""/>
    <b v="0"/>
    <s v="en"/>
    <m/>
    <s v=""/>
    <b v="0"/>
    <n v="9"/>
    <s v=""/>
    <s v="Twitter Web App"/>
    <b v="0"/>
    <s v="1171368795044286464"/>
    <s v="Retweet"/>
    <n v="0"/>
    <n v="0"/>
    <m/>
    <m/>
    <m/>
    <m/>
    <m/>
    <m/>
    <m/>
    <m/>
    <n v="1"/>
    <s v="1"/>
    <s v="1"/>
    <m/>
    <m/>
    <m/>
    <m/>
    <m/>
    <m/>
    <m/>
    <m/>
    <m/>
  </r>
  <r>
    <s v="knowlab"/>
    <s v="topcoder"/>
    <m/>
    <m/>
    <m/>
    <m/>
    <m/>
    <m/>
    <m/>
    <m/>
    <s v="No"/>
    <n v="7"/>
    <m/>
    <m/>
    <x v="0"/>
    <d v="2019-09-10T15:08:54.000"/>
    <s v="Be part of the Ground Truth challenge. Help us find the causal graph for four simulated worlds: Disaster World https://t.co/xba4JfLGm9 _x000a_@profjamesevans @_pmkr @UChicago #MachineLearning #ArtificialIntelligence #Sociology @Topcoder"/>
    <s v="https://www.topcoder.com/challenges/30100548"/>
    <s v="topcoder.com"/>
    <x v="3"/>
    <m/>
    <s v="http://pbs.twimg.com/profile_images/378800000420122852/2467751b5eaf8575bac07dc86db66004_normal.png"/>
    <x v="3"/>
    <s v="https://twitter.com/#!/knowlab/status/1171440415863496704"/>
    <m/>
    <m/>
    <s v="1171440415863496704"/>
    <m/>
    <b v="0"/>
    <n v="2"/>
    <s v=""/>
    <b v="0"/>
    <s v="en"/>
    <m/>
    <s v=""/>
    <b v="0"/>
    <n v="1"/>
    <s v=""/>
    <s v="Twitter Web App"/>
    <b v="0"/>
    <s v="1171440415863496704"/>
    <s v="Retweet"/>
    <n v="0"/>
    <n v="0"/>
    <m/>
    <m/>
    <m/>
    <m/>
    <m/>
    <m/>
    <m/>
    <m/>
    <n v="1"/>
    <s v="15"/>
    <s v="15"/>
    <m/>
    <m/>
    <m/>
    <m/>
    <m/>
    <m/>
    <m/>
    <m/>
    <m/>
  </r>
  <r>
    <s v="ic2s2"/>
    <s v="mit"/>
    <m/>
    <m/>
    <m/>
    <m/>
    <m/>
    <m/>
    <m/>
    <m/>
    <s v="No"/>
    <n v="11"/>
    <m/>
    <m/>
    <x v="0"/>
    <d v="2019-10-07T18:46:41.000"/>
    <s v="The dates for #IC2S2 2020 are now confirmed. The 6th International Conference on Computational Social Science will take place July 17-20, 2020 at @MIT. Stay tuned! https://t.co/RFd1SoxEer"/>
    <m/>
    <m/>
    <x v="4"/>
    <s v="https://pbs.twimg.com/tweet_video_thumb/EGS_napX0AQyPmo.jpg"/>
    <s v="https://pbs.twimg.com/tweet_video_thumb/EGS_napX0AQyPmo.jpg"/>
    <x v="4"/>
    <s v="https://twitter.com/#!/ic2s2/status/1181279698044588032"/>
    <m/>
    <m/>
    <s v="1181279698044588032"/>
    <m/>
    <b v="0"/>
    <n v="81"/>
    <s v=""/>
    <b v="0"/>
    <s v="en"/>
    <m/>
    <s v=""/>
    <b v="0"/>
    <n v="42"/>
    <s v=""/>
    <s v="Twitter Web App"/>
    <b v="0"/>
    <s v="1181279698044588032"/>
    <s v="Retweet"/>
    <n v="0"/>
    <n v="0"/>
    <m/>
    <m/>
    <m/>
    <m/>
    <m/>
    <m/>
    <m/>
    <m/>
    <n v="1"/>
    <s v="2"/>
    <s v="2"/>
    <n v="0"/>
    <n v="0"/>
    <n v="0"/>
    <n v="0"/>
    <n v="0"/>
    <n v="0"/>
    <n v="27"/>
    <n v="100"/>
    <n v="27"/>
  </r>
  <r>
    <s v="bgzimmer"/>
    <s v="amit_p"/>
    <m/>
    <m/>
    <m/>
    <m/>
    <m/>
    <m/>
    <m/>
    <m/>
    <s v="No"/>
    <n v="12"/>
    <m/>
    <m/>
    <x v="0"/>
    <d v="2018-06-27T17:01:55.000"/>
    <s v="Some serious emoji research going on... 🤔 @WIRED reports on @icwsm #Emoji2018 workshop, with @sanjrockz @TSchnoebelen @GretchenAMcC @amit_p  https://t.co/8PSlcRPJEN"/>
    <s v="https://www.wired.com/story/academic-emoji-conference/"/>
    <s v="wired.com"/>
    <x v="5"/>
    <m/>
    <s v="http://pbs.twimg.com/profile_images/510517460773007360/UKfBppaU_normal.jpeg"/>
    <x v="5"/>
    <s v="https://twitter.com/#!/bgzimmer/status/1012018198932283393"/>
    <m/>
    <m/>
    <s v="1012018198932283393"/>
    <m/>
    <b v="0"/>
    <n v="22"/>
    <s v=""/>
    <b v="0"/>
    <s v="en"/>
    <m/>
    <s v=""/>
    <b v="0"/>
    <n v="11"/>
    <s v=""/>
    <s v="Twitter Web Client"/>
    <b v="0"/>
    <s v="1012018198932283393"/>
    <s v="Retweet"/>
    <n v="0"/>
    <n v="0"/>
    <m/>
    <m/>
    <m/>
    <m/>
    <m/>
    <m/>
    <m/>
    <m/>
    <n v="1"/>
    <s v="1"/>
    <s v="1"/>
    <m/>
    <m/>
    <m/>
    <m/>
    <m/>
    <m/>
    <m/>
    <m/>
    <m/>
  </r>
  <r>
    <s v="rejectionking"/>
    <s v="mountainherder"/>
    <m/>
    <m/>
    <m/>
    <m/>
    <m/>
    <m/>
    <m/>
    <m/>
    <s v="No"/>
    <n v="14"/>
    <m/>
    <m/>
    <x v="0"/>
    <d v="2019-08-01T13:56:31.000"/>
    <s v="RT @mountainherder: Notably, this network engages in tactics which be described as astroturfing. Kinzer is lending these attacks the credib…"/>
    <m/>
    <m/>
    <x v="0"/>
    <m/>
    <s v="http://pbs.twimg.com/profile_images/640563362452099075/Ksw0Ouzp_normal.jpg"/>
    <x v="6"/>
    <s v="https://twitter.com/#!/rejectionking/status/1156926687814344704"/>
    <m/>
    <m/>
    <s v="1156926687814344704"/>
    <m/>
    <b v="0"/>
    <n v="0"/>
    <s v=""/>
    <b v="0"/>
    <s v="en"/>
    <m/>
    <s v=""/>
    <b v="0"/>
    <n v="2"/>
    <s v="1156925704518426624"/>
    <s v="Twitter Web App"/>
    <b v="0"/>
    <s v="1156925704518426624"/>
    <s v="Tweet"/>
    <n v="0"/>
    <n v="0"/>
    <m/>
    <m/>
    <m/>
    <m/>
    <m/>
    <m/>
    <m/>
    <m/>
    <n v="1"/>
    <s v="6"/>
    <s v="6"/>
    <n v="1"/>
    <n v="5"/>
    <n v="1"/>
    <n v="5"/>
    <n v="0"/>
    <n v="0"/>
    <n v="18"/>
    <n v="90"/>
    <n v="20"/>
  </r>
  <r>
    <s v="faineg"/>
    <s v="mountainherder"/>
    <m/>
    <m/>
    <m/>
    <m/>
    <m/>
    <m/>
    <m/>
    <m/>
    <s v="No"/>
    <n v="15"/>
    <m/>
    <m/>
    <x v="0"/>
    <d v="2019-08-01T13:57:30.000"/>
    <s v="RT @mountainherder: Notably, this network engages in tactics which be described as astroturfing. Kinzer is lending these attacks the credib…"/>
    <m/>
    <m/>
    <x v="0"/>
    <m/>
    <s v="http://pbs.twimg.com/profile_images/802383084557582336/Ruy5hUWa_normal.jpg"/>
    <x v="7"/>
    <s v="https://twitter.com/#!/faineg/status/1156926932757483521"/>
    <m/>
    <m/>
    <s v="1156926932757483521"/>
    <m/>
    <b v="0"/>
    <n v="0"/>
    <s v=""/>
    <b v="0"/>
    <s v="en"/>
    <m/>
    <s v=""/>
    <b v="0"/>
    <n v="2"/>
    <s v="1156925704518426624"/>
    <s v="Twitter for iPhone"/>
    <b v="0"/>
    <s v="1156925704518426624"/>
    <s v="Tweet"/>
    <n v="0"/>
    <n v="0"/>
    <m/>
    <m/>
    <m/>
    <m/>
    <m/>
    <m/>
    <m/>
    <m/>
    <n v="1"/>
    <s v="6"/>
    <s v="6"/>
    <n v="1"/>
    <n v="5"/>
    <n v="1"/>
    <n v="5"/>
    <n v="0"/>
    <n v="0"/>
    <n v="18"/>
    <n v="90"/>
    <n v="20"/>
  </r>
  <r>
    <s v="arkaitz"/>
    <s v="icwsm"/>
    <m/>
    <m/>
    <m/>
    <m/>
    <m/>
    <m/>
    <m/>
    <m/>
    <s v="No"/>
    <n v="16"/>
    <m/>
    <m/>
    <x v="0"/>
    <d v="2019-08-01T15:58:44.000"/>
    <s v="RT @icwsm: Good news! The ICWSM 2020 website is now live:_x000a__x000a_https://t.co/B89igmUVP8_x000a__x000a_🚨Next deadline is September 15 🚨_x000a__x000a_Check it out for all…"/>
    <s v="https://icwsm.org/2020/"/>
    <s v="icwsm.org"/>
    <x v="0"/>
    <m/>
    <s v="http://pbs.twimg.com/profile_images/903344761343541249/M1cKZg2S_normal.jpg"/>
    <x v="8"/>
    <s v="https://twitter.com/#!/arkaitz/status/1156957442946805761"/>
    <m/>
    <m/>
    <s v="1156957442946805761"/>
    <m/>
    <b v="0"/>
    <n v="0"/>
    <s v=""/>
    <b v="0"/>
    <s v="en"/>
    <m/>
    <s v=""/>
    <b v="0"/>
    <n v="31"/>
    <s v="1156957172686868480"/>
    <s v="Twitter Web App"/>
    <b v="0"/>
    <s v="1156957172686868480"/>
    <s v="Tweet"/>
    <n v="0"/>
    <n v="0"/>
    <m/>
    <m/>
    <m/>
    <m/>
    <m/>
    <m/>
    <m/>
    <m/>
    <n v="1"/>
    <s v="1"/>
    <s v="1"/>
    <n v="1"/>
    <n v="4.761904761904762"/>
    <n v="0"/>
    <n v="0"/>
    <n v="0"/>
    <n v="0"/>
    <n v="20"/>
    <n v="95.23809523809524"/>
    <n v="21"/>
  </r>
  <r>
    <s v="natematias"/>
    <s v="icwsm"/>
    <m/>
    <m/>
    <m/>
    <m/>
    <m/>
    <m/>
    <m/>
    <m/>
    <s v="No"/>
    <n v="17"/>
    <m/>
    <m/>
    <x v="0"/>
    <d v="2019-08-01T16:00:42.000"/>
    <s v="RT @icwsm: Good news! The ICWSM 2020 website is now live:_x000a__x000a_https://t.co/B89igmUVP8_x000a__x000a_🚨Next deadline is September 15 🚨_x000a__x000a_Check it out for all…"/>
    <s v="https://icwsm.org/2020/"/>
    <s v="icwsm.org"/>
    <x v="0"/>
    <m/>
    <s v="http://pbs.twimg.com/profile_images/378800000401092475/b8e2ff437bd0a2bb21d022a73b82756e_normal.png"/>
    <x v="9"/>
    <s v="https://twitter.com/#!/natematias/status/1156957939464396800"/>
    <m/>
    <m/>
    <s v="1156957939464396800"/>
    <m/>
    <b v="0"/>
    <n v="0"/>
    <s v=""/>
    <b v="0"/>
    <s v="en"/>
    <m/>
    <s v=""/>
    <b v="0"/>
    <n v="31"/>
    <s v="1156957172686868480"/>
    <s v="Twitter for iPhone"/>
    <b v="0"/>
    <s v="1156957172686868480"/>
    <s v="Tweet"/>
    <n v="0"/>
    <n v="0"/>
    <m/>
    <m/>
    <m/>
    <m/>
    <m/>
    <m/>
    <m/>
    <m/>
    <n v="1"/>
    <s v="1"/>
    <s v="1"/>
    <n v="1"/>
    <n v="4.761904761904762"/>
    <n v="0"/>
    <n v="0"/>
    <n v="0"/>
    <n v="0"/>
    <n v="20"/>
    <n v="95.23809523809524"/>
    <n v="21"/>
  </r>
  <r>
    <s v="aaroniidx"/>
    <s v="aaroniidx"/>
    <m/>
    <m/>
    <m/>
    <m/>
    <m/>
    <m/>
    <m/>
    <m/>
    <s v="No"/>
    <n v="18"/>
    <m/>
    <m/>
    <x v="1"/>
    <d v="2019-08-01T16:20:16.000"/>
    <s v="Can I just call out how BEAUTIFUL the new website is?!?!? https://t.co/jViC6BA5VW"/>
    <s v="https://twitter.com/icwsm/status/1156957172686868480"/>
    <s v="twitter.com"/>
    <x v="0"/>
    <m/>
    <s v="http://pbs.twimg.com/profile_images/840083692735283200/24ITv3YL_normal.jpg"/>
    <x v="10"/>
    <s v="https://twitter.com/#!/aaroniidx/status/1156962861454782464"/>
    <m/>
    <m/>
    <s v="1156962861454782464"/>
    <m/>
    <b v="0"/>
    <n v="0"/>
    <s v=""/>
    <b v="1"/>
    <s v="en"/>
    <m/>
    <s v="1156957172686868480"/>
    <b v="0"/>
    <n v="0"/>
    <s v=""/>
    <s v="Twitter Web App"/>
    <b v="0"/>
    <s v="1156962861454782464"/>
    <s v="Tweet"/>
    <n v="0"/>
    <n v="0"/>
    <m/>
    <m/>
    <m/>
    <m/>
    <m/>
    <m/>
    <m/>
    <m/>
    <n v="1"/>
    <s v="4"/>
    <s v="4"/>
    <n v="1"/>
    <n v="9.090909090909092"/>
    <n v="0"/>
    <n v="0"/>
    <n v="0"/>
    <n v="0"/>
    <n v="10"/>
    <n v="90.9090909090909"/>
    <n v="11"/>
  </r>
  <r>
    <s v="dilrukshi_isac"/>
    <s v="icwsm"/>
    <m/>
    <m/>
    <m/>
    <m/>
    <m/>
    <m/>
    <m/>
    <m/>
    <s v="No"/>
    <n v="19"/>
    <m/>
    <m/>
    <x v="0"/>
    <d v="2019-08-01T16:39:42.000"/>
    <s v="RT @icwsm: Good news! The ICWSM 2020 website is now live:_x000a__x000a_https://t.co/B89igmUVP8_x000a__x000a_🚨Next deadline is September 15 🚨_x000a__x000a_Check it out for all…"/>
    <s v="https://icwsm.org/2020/"/>
    <s v="icwsm.org"/>
    <x v="0"/>
    <m/>
    <s v="http://pbs.twimg.com/profile_images/378800000858276714/dXQvaol1_normal.jpeg"/>
    <x v="11"/>
    <s v="https://twitter.com/#!/dilrukshi_isac/status/1156967754659971072"/>
    <m/>
    <m/>
    <s v="1156967754659971072"/>
    <m/>
    <b v="0"/>
    <n v="0"/>
    <s v=""/>
    <b v="0"/>
    <s v="en"/>
    <m/>
    <s v=""/>
    <b v="0"/>
    <n v="31"/>
    <s v="1156957172686868480"/>
    <s v="Twitter Web App"/>
    <b v="0"/>
    <s v="1156957172686868480"/>
    <s v="Tweet"/>
    <n v="0"/>
    <n v="0"/>
    <m/>
    <m/>
    <m/>
    <m/>
    <m/>
    <m/>
    <m/>
    <m/>
    <n v="1"/>
    <s v="1"/>
    <s v="1"/>
    <n v="1"/>
    <n v="4.761904761904762"/>
    <n v="0"/>
    <n v="0"/>
    <n v="0"/>
    <n v="0"/>
    <n v="20"/>
    <n v="95.23809523809524"/>
    <n v="21"/>
  </r>
  <r>
    <s v="mstrohm"/>
    <s v="icwsm"/>
    <m/>
    <m/>
    <m/>
    <m/>
    <m/>
    <m/>
    <m/>
    <m/>
    <s v="No"/>
    <n v="20"/>
    <m/>
    <m/>
    <x v="0"/>
    <d v="2019-08-01T19:39:30.000"/>
    <s v="RT @icwsm: Good news! The ICWSM 2020 website is now live:_x000a__x000a_https://t.co/B89igmUVP8_x000a__x000a_🚨Next deadline is September 15 🚨_x000a__x000a_Check it out for all…"/>
    <s v="https://icwsm.org/2020/"/>
    <s v="icwsm.org"/>
    <x v="0"/>
    <m/>
    <s v="http://pbs.twimg.com/profile_images/1791004539/strohmaier_normal.jpg"/>
    <x v="12"/>
    <s v="https://twitter.com/#!/mstrohm/status/1157013000601182209"/>
    <m/>
    <m/>
    <s v="1157013000601182209"/>
    <m/>
    <b v="0"/>
    <n v="0"/>
    <s v=""/>
    <b v="0"/>
    <s v="en"/>
    <m/>
    <s v=""/>
    <b v="0"/>
    <n v="31"/>
    <s v="1156957172686868480"/>
    <s v="Twitter Web App"/>
    <b v="0"/>
    <s v="1156957172686868480"/>
    <s v="Tweet"/>
    <n v="0"/>
    <n v="0"/>
    <m/>
    <m/>
    <m/>
    <m/>
    <m/>
    <m/>
    <m/>
    <m/>
    <n v="1"/>
    <s v="1"/>
    <s v="1"/>
    <n v="1"/>
    <n v="4.761904761904762"/>
    <n v="0"/>
    <n v="0"/>
    <n v="0"/>
    <n v="0"/>
    <n v="20"/>
    <n v="95.23809523809524"/>
    <n v="21"/>
  </r>
  <r>
    <s v="ctrattner"/>
    <s v="icwsm"/>
    <m/>
    <m/>
    <m/>
    <m/>
    <m/>
    <m/>
    <m/>
    <m/>
    <s v="No"/>
    <n v="21"/>
    <m/>
    <m/>
    <x v="0"/>
    <d v="2019-08-01T19:53:38.000"/>
    <s v="RT @icwsm: Good news! The ICWSM 2020 website is now live:_x000a__x000a_https://t.co/B89igmUVP8_x000a__x000a_🚨Next deadline is September 15 🚨_x000a__x000a_Check it out for all…"/>
    <s v="https://icwsm.org/2020/"/>
    <s v="icwsm.org"/>
    <x v="0"/>
    <m/>
    <s v="http://pbs.twimg.com/profile_images/1162086970539040769/OuFXPVkb_normal.jpg"/>
    <x v="13"/>
    <s v="https://twitter.com/#!/ctrattner/status/1157016559249973251"/>
    <m/>
    <m/>
    <s v="1157016559249973251"/>
    <m/>
    <b v="0"/>
    <n v="0"/>
    <s v=""/>
    <b v="0"/>
    <s v="en"/>
    <m/>
    <s v=""/>
    <b v="0"/>
    <n v="31"/>
    <s v="1156957172686868480"/>
    <s v="Twitter Web App"/>
    <b v="0"/>
    <s v="1156957172686868480"/>
    <s v="Tweet"/>
    <n v="0"/>
    <n v="0"/>
    <m/>
    <m/>
    <m/>
    <m/>
    <m/>
    <m/>
    <m/>
    <m/>
    <n v="1"/>
    <s v="1"/>
    <s v="1"/>
    <n v="1"/>
    <n v="4.761904761904762"/>
    <n v="0"/>
    <n v="0"/>
    <n v="0"/>
    <n v="0"/>
    <n v="20"/>
    <n v="95.23809523809524"/>
    <n v="21"/>
  </r>
  <r>
    <s v="emmaspiro"/>
    <s v="icwsm"/>
    <m/>
    <m/>
    <m/>
    <m/>
    <m/>
    <m/>
    <m/>
    <m/>
    <s v="No"/>
    <n v="22"/>
    <m/>
    <m/>
    <x v="0"/>
    <d v="2019-08-01T22:00:24.000"/>
    <s v="RT @icwsm: Good news! The ICWSM 2020 website is now live:_x000a__x000a_https://t.co/B89igmUVP8_x000a__x000a_🚨Next deadline is September 15 🚨_x000a__x000a_Check it out for all…"/>
    <s v="https://icwsm.org/2020/"/>
    <s v="icwsm.org"/>
    <x v="0"/>
    <m/>
    <s v="http://pbs.twimg.com/profile_images/525366265309720576/8kYn2EfB_normal.jpeg"/>
    <x v="14"/>
    <s v="https://twitter.com/#!/emmaspiro/status/1157048458865336320"/>
    <m/>
    <m/>
    <s v="1157048458865336320"/>
    <m/>
    <b v="0"/>
    <n v="0"/>
    <s v=""/>
    <b v="0"/>
    <s v="en"/>
    <m/>
    <s v=""/>
    <b v="0"/>
    <n v="31"/>
    <s v="1156957172686868480"/>
    <s v="Twitter Web App"/>
    <b v="0"/>
    <s v="1156957172686868480"/>
    <s v="Tweet"/>
    <n v="0"/>
    <n v="0"/>
    <m/>
    <m/>
    <m/>
    <m/>
    <m/>
    <m/>
    <m/>
    <m/>
    <n v="1"/>
    <s v="1"/>
    <s v="1"/>
    <n v="1"/>
    <n v="4.761904761904762"/>
    <n v="0"/>
    <n v="0"/>
    <n v="0"/>
    <n v="0"/>
    <n v="20"/>
    <n v="95.23809523809524"/>
    <n v="21"/>
  </r>
  <r>
    <s v="snchancellor"/>
    <s v="icwsm"/>
    <m/>
    <m/>
    <m/>
    <m/>
    <m/>
    <m/>
    <m/>
    <m/>
    <s v="No"/>
    <n v="23"/>
    <m/>
    <m/>
    <x v="0"/>
    <d v="2019-08-01T22:29:18.000"/>
    <s v="RT @icwsm: Good news! The ICWSM 2020 website is now live:_x000a__x000a_https://t.co/B89igmUVP8_x000a__x000a_🚨Next deadline is September 15 🚨_x000a__x000a_Check it out for all…"/>
    <s v="https://icwsm.org/2020/"/>
    <s v="icwsm.org"/>
    <x v="0"/>
    <m/>
    <s v="http://pbs.twimg.com/profile_images/802975423936098304/D4XkoOnz_normal.jpg"/>
    <x v="15"/>
    <s v="https://twitter.com/#!/snchancellor/status/1157055733197918208"/>
    <m/>
    <m/>
    <s v="1157055733197918208"/>
    <m/>
    <b v="0"/>
    <n v="0"/>
    <s v=""/>
    <b v="0"/>
    <s v="en"/>
    <m/>
    <s v=""/>
    <b v="0"/>
    <n v="31"/>
    <s v="1156957172686868480"/>
    <s v="Twitter for Android"/>
    <b v="0"/>
    <s v="1156957172686868480"/>
    <s v="Tweet"/>
    <n v="0"/>
    <n v="0"/>
    <m/>
    <m/>
    <m/>
    <m/>
    <m/>
    <m/>
    <m/>
    <m/>
    <n v="1"/>
    <s v="1"/>
    <s v="1"/>
    <n v="1"/>
    <n v="4.761904761904762"/>
    <n v="0"/>
    <n v="0"/>
    <n v="0"/>
    <n v="0"/>
    <n v="20"/>
    <n v="95.23809523809524"/>
    <n v="21"/>
  </r>
  <r>
    <s v="eliminare"/>
    <s v="icwsm"/>
    <m/>
    <m/>
    <m/>
    <m/>
    <m/>
    <m/>
    <m/>
    <m/>
    <s v="No"/>
    <n v="24"/>
    <m/>
    <m/>
    <x v="0"/>
    <d v="2019-08-01T22:41:30.000"/>
    <s v="RT @eredmil1: Excited that our #icwsm2019 paper is on the front page of @facebook research. _x000a__x000a_Learn more about our @icwsm work on day-to-da…"/>
    <m/>
    <m/>
    <x v="6"/>
    <m/>
    <s v="http://pbs.twimg.com/profile_images/1170576209261907968/w2IVPPFv_normal.jpg"/>
    <x v="16"/>
    <s v="https://twitter.com/#!/eliminare/status/1157058804086759426"/>
    <m/>
    <m/>
    <s v="1157058804086759426"/>
    <m/>
    <b v="0"/>
    <n v="0"/>
    <s v=""/>
    <b v="0"/>
    <s v="en"/>
    <m/>
    <s v=""/>
    <b v="0"/>
    <n v="20"/>
    <s v="1139356924280037377"/>
    <s v="Twitter for Android"/>
    <b v="0"/>
    <s v="1139356924280037377"/>
    <s v="Tweet"/>
    <n v="0"/>
    <n v="0"/>
    <m/>
    <m/>
    <m/>
    <m/>
    <m/>
    <m/>
    <m/>
    <m/>
    <n v="1"/>
    <s v="8"/>
    <s v="1"/>
    <m/>
    <m/>
    <m/>
    <m/>
    <m/>
    <m/>
    <m/>
    <m/>
    <m/>
  </r>
  <r>
    <s v="femtech_"/>
    <s v="icwsm"/>
    <m/>
    <m/>
    <m/>
    <m/>
    <m/>
    <m/>
    <m/>
    <m/>
    <s v="No"/>
    <n v="27"/>
    <m/>
    <m/>
    <x v="0"/>
    <d v="2019-08-01T22:41:35.000"/>
    <s v="RT @eredmil1: Excited that our #icwsm2019 paper is on the front page of @facebook research. _x000a__x000a_Learn more about our @icwsm work on day-to-da…"/>
    <m/>
    <m/>
    <x v="6"/>
    <m/>
    <s v="http://pbs.twimg.com/profile_images/1143536112088035331/XDEmFAaj_normal.png"/>
    <x v="17"/>
    <s v="https://twitter.com/#!/femtech_/status/1157058826178314240"/>
    <m/>
    <m/>
    <s v="1157058826178314240"/>
    <m/>
    <b v="0"/>
    <n v="0"/>
    <s v=""/>
    <b v="0"/>
    <s v="en"/>
    <m/>
    <s v=""/>
    <b v="0"/>
    <n v="20"/>
    <s v="1139356924280037377"/>
    <s v="friendly fem tech bot"/>
    <b v="0"/>
    <s v="1139356924280037377"/>
    <s v="Tweet"/>
    <n v="0"/>
    <n v="0"/>
    <m/>
    <m/>
    <m/>
    <m/>
    <m/>
    <m/>
    <m/>
    <m/>
    <n v="1"/>
    <s v="8"/>
    <s v="1"/>
    <m/>
    <m/>
    <m/>
    <m/>
    <m/>
    <m/>
    <m/>
    <m/>
    <m/>
  </r>
  <r>
    <s v="haewoon"/>
    <s v="icwsm"/>
    <m/>
    <m/>
    <m/>
    <m/>
    <m/>
    <m/>
    <m/>
    <m/>
    <s v="No"/>
    <n v="30"/>
    <m/>
    <m/>
    <x v="0"/>
    <d v="2019-08-01T23:02:03.000"/>
    <s v="RT @icwsm: Good news! The ICWSM 2020 website is now live:_x000a__x000a_https://t.co/B89igmUVP8_x000a__x000a_🚨Next deadline is September 15 🚨_x000a__x000a_Check it out for all…"/>
    <s v="https://icwsm.org/2020/"/>
    <s v="icwsm.org"/>
    <x v="0"/>
    <m/>
    <s v="http://pbs.twimg.com/profile_images/533324309646045184/gCb_hFpF_normal.jpeg"/>
    <x v="18"/>
    <s v="https://twitter.com/#!/haewoon/status/1157063975730917376"/>
    <m/>
    <m/>
    <s v="1157063975730917376"/>
    <m/>
    <b v="0"/>
    <n v="0"/>
    <s v=""/>
    <b v="0"/>
    <s v="en"/>
    <m/>
    <s v=""/>
    <b v="0"/>
    <n v="31"/>
    <s v="1156957172686868480"/>
    <s v="Twitter for Android"/>
    <b v="0"/>
    <s v="1156957172686868480"/>
    <s v="Tweet"/>
    <n v="0"/>
    <n v="0"/>
    <m/>
    <m/>
    <m/>
    <m/>
    <m/>
    <m/>
    <m/>
    <m/>
    <n v="1"/>
    <s v="1"/>
    <s v="1"/>
    <n v="1"/>
    <n v="4.761904761904762"/>
    <n v="0"/>
    <n v="0"/>
    <n v="0"/>
    <n v="0"/>
    <n v="20"/>
    <n v="95.23809523809524"/>
    <n v="21"/>
  </r>
  <r>
    <s v="gvrkiran"/>
    <s v="icwsm"/>
    <m/>
    <m/>
    <m/>
    <m/>
    <m/>
    <m/>
    <m/>
    <m/>
    <s v="No"/>
    <n v="31"/>
    <m/>
    <m/>
    <x v="0"/>
    <d v="2019-08-01T23:14:35.000"/>
    <s v="RT @icwsm: Good news! The ICWSM 2020 website is now live:_x000a__x000a_https://t.co/B89igmUVP8_x000a__x000a_🚨Next deadline is September 15 🚨_x000a__x000a_Check it out for all…"/>
    <s v="https://icwsm.org/2020/"/>
    <s v="icwsm.org"/>
    <x v="0"/>
    <m/>
    <s v="http://pbs.twimg.com/profile_images/885550153603588096/FctoJfEm_normal.jpg"/>
    <x v="19"/>
    <s v="https://twitter.com/#!/gvrkiran/status/1157067127716765696"/>
    <m/>
    <m/>
    <s v="1157067127716765696"/>
    <m/>
    <b v="0"/>
    <n v="0"/>
    <s v=""/>
    <b v="0"/>
    <s v="en"/>
    <m/>
    <s v=""/>
    <b v="0"/>
    <n v="31"/>
    <s v="1156957172686868480"/>
    <s v="Twitter for Android"/>
    <b v="0"/>
    <s v="1156957172686868480"/>
    <s v="Tweet"/>
    <n v="0"/>
    <n v="0"/>
    <m/>
    <m/>
    <m/>
    <m/>
    <m/>
    <m/>
    <m/>
    <m/>
    <n v="1"/>
    <s v="1"/>
    <s v="1"/>
    <n v="1"/>
    <n v="4.761904761904762"/>
    <n v="0"/>
    <n v="0"/>
    <n v="0"/>
    <n v="0"/>
    <n v="20"/>
    <n v="95.23809523809524"/>
    <n v="21"/>
  </r>
  <r>
    <s v="clauwa"/>
    <s v="icwsm"/>
    <m/>
    <m/>
    <m/>
    <m/>
    <m/>
    <m/>
    <m/>
    <m/>
    <s v="No"/>
    <n v="32"/>
    <m/>
    <m/>
    <x v="0"/>
    <d v="2019-08-02T06:43:33.000"/>
    <s v="RT @icwsm: Good news! The ICWSM 2020 website is now live:_x000a__x000a_https://t.co/B89igmUVP8_x000a__x000a_🚨Next deadline is September 15 🚨_x000a__x000a_Check it out for all…"/>
    <s v="https://icwsm.org/2020/"/>
    <s v="icwsm.org"/>
    <x v="0"/>
    <m/>
    <s v="http://pbs.twimg.com/profile_images/826802386442342400/ChCqD4xd_normal.jpg"/>
    <x v="20"/>
    <s v="https://twitter.com/#!/clauwa/status/1157180114301591552"/>
    <m/>
    <m/>
    <s v="1157180114301591552"/>
    <m/>
    <b v="0"/>
    <n v="0"/>
    <s v=""/>
    <b v="0"/>
    <s v="en"/>
    <m/>
    <s v=""/>
    <b v="0"/>
    <n v="31"/>
    <s v="1156957172686868480"/>
    <s v="Twitter Web App"/>
    <b v="0"/>
    <s v="1156957172686868480"/>
    <s v="Tweet"/>
    <n v="0"/>
    <n v="0"/>
    <m/>
    <m/>
    <m/>
    <m/>
    <m/>
    <m/>
    <m/>
    <m/>
    <n v="1"/>
    <s v="1"/>
    <s v="1"/>
    <n v="1"/>
    <n v="4.761904761904762"/>
    <n v="0"/>
    <n v="0"/>
    <n v="0"/>
    <n v="0"/>
    <n v="20"/>
    <n v="95.23809523809524"/>
    <n v="21"/>
  </r>
  <r>
    <s v="davlanade"/>
    <s v="icwsm"/>
    <m/>
    <m/>
    <m/>
    <m/>
    <m/>
    <m/>
    <m/>
    <m/>
    <s v="No"/>
    <n v="33"/>
    <m/>
    <m/>
    <x v="0"/>
    <d v="2019-08-02T06:54:22.000"/>
    <s v="RT @icwsm: Good news! The ICWSM 2020 website is now live:_x000a__x000a_https://t.co/B89igmUVP8_x000a__x000a_🚨Next deadline is September 15 🚨_x000a__x000a_Check it out for all…"/>
    <s v="https://icwsm.org/2020/"/>
    <s v="icwsm.org"/>
    <x v="0"/>
    <m/>
    <s v="http://pbs.twimg.com/profile_images/1032511675872763904/1uqAxB9w_normal.jpg"/>
    <x v="21"/>
    <s v="https://twitter.com/#!/davlanade/status/1157182838569152512"/>
    <m/>
    <m/>
    <s v="1157182838569152512"/>
    <m/>
    <b v="0"/>
    <n v="0"/>
    <s v=""/>
    <b v="0"/>
    <s v="en"/>
    <m/>
    <s v=""/>
    <b v="0"/>
    <n v="31"/>
    <s v="1156957172686868480"/>
    <s v="Twitter Web App"/>
    <b v="0"/>
    <s v="1156957172686868480"/>
    <s v="Tweet"/>
    <n v="0"/>
    <n v="0"/>
    <m/>
    <m/>
    <m/>
    <m/>
    <m/>
    <m/>
    <m/>
    <m/>
    <n v="1"/>
    <s v="1"/>
    <s v="1"/>
    <n v="1"/>
    <n v="4.761904761904762"/>
    <n v="0"/>
    <n v="0"/>
    <n v="0"/>
    <n v="0"/>
    <n v="20"/>
    <n v="95.23809523809524"/>
    <n v="21"/>
  </r>
  <r>
    <s v="mathcolorstrees"/>
    <s v="icwsm"/>
    <m/>
    <m/>
    <m/>
    <m/>
    <m/>
    <m/>
    <m/>
    <m/>
    <s v="No"/>
    <n v="34"/>
    <m/>
    <m/>
    <x v="0"/>
    <d v="2019-08-02T07:05:23.000"/>
    <s v="RT @icwsm: Good news! The ICWSM 2020 website is now live:_x000a__x000a_https://t.co/B89igmUVP8_x000a__x000a_🚨Next deadline is September 15 🚨_x000a__x000a_Check it out for all…"/>
    <s v="https://icwsm.org/2020/"/>
    <s v="icwsm.org"/>
    <x v="0"/>
    <m/>
    <s v="http://pbs.twimg.com/profile_images/1132450916047630338/kMhyelCS_normal.jpg"/>
    <x v="22"/>
    <s v="https://twitter.com/#!/mathcolorstrees/status/1157185611473625088"/>
    <m/>
    <m/>
    <s v="1157185611473625088"/>
    <m/>
    <b v="0"/>
    <n v="0"/>
    <s v=""/>
    <b v="0"/>
    <s v="en"/>
    <m/>
    <s v=""/>
    <b v="0"/>
    <n v="31"/>
    <s v="1156957172686868480"/>
    <s v="Twitter for iPhone"/>
    <b v="0"/>
    <s v="1156957172686868480"/>
    <s v="Tweet"/>
    <n v="0"/>
    <n v="0"/>
    <m/>
    <m/>
    <m/>
    <m/>
    <m/>
    <m/>
    <m/>
    <m/>
    <n v="1"/>
    <s v="1"/>
    <s v="1"/>
    <n v="1"/>
    <n v="4.761904761904762"/>
    <n v="0"/>
    <n v="0"/>
    <n v="0"/>
    <n v="0"/>
    <n v="20"/>
    <n v="95.23809523809524"/>
    <n v="21"/>
  </r>
  <r>
    <s v="kareem2darwish"/>
    <s v="icwsm"/>
    <m/>
    <m/>
    <m/>
    <m/>
    <m/>
    <m/>
    <m/>
    <m/>
    <s v="No"/>
    <n v="35"/>
    <m/>
    <m/>
    <x v="0"/>
    <d v="2019-08-02T08:07:55.000"/>
    <s v="RT @icwsm: Good news! The ICWSM 2020 website is now live:_x000a__x000a_https://t.co/B89igmUVP8_x000a__x000a_🚨Next deadline is September 15 🚨_x000a__x000a_Check it out for all…"/>
    <s v="https://icwsm.org/2020/"/>
    <s v="icwsm.org"/>
    <x v="0"/>
    <m/>
    <s v="http://pbs.twimg.com/profile_images/922010198142803968/w8-pO6P4_normal.jpg"/>
    <x v="23"/>
    <s v="https://twitter.com/#!/kareem2darwish/status/1157201346728271873"/>
    <m/>
    <m/>
    <s v="1157201346728271873"/>
    <m/>
    <b v="0"/>
    <n v="0"/>
    <s v=""/>
    <b v="0"/>
    <s v="en"/>
    <m/>
    <s v=""/>
    <b v="0"/>
    <n v="31"/>
    <s v="1156957172686868480"/>
    <s v="Twitter for Android"/>
    <b v="0"/>
    <s v="1156957172686868480"/>
    <s v="Tweet"/>
    <n v="0"/>
    <n v="0"/>
    <m/>
    <m/>
    <m/>
    <m/>
    <m/>
    <m/>
    <m/>
    <m/>
    <n v="1"/>
    <s v="1"/>
    <s v="1"/>
    <n v="1"/>
    <n v="4.761904761904762"/>
    <n v="0"/>
    <n v="0"/>
    <n v="0"/>
    <n v="0"/>
    <n v="20"/>
    <n v="95.23809523809524"/>
    <n v="21"/>
  </r>
  <r>
    <s v="aekpalakorn"/>
    <s v="icwsm"/>
    <m/>
    <m/>
    <m/>
    <m/>
    <m/>
    <m/>
    <m/>
    <m/>
    <s v="No"/>
    <n v="36"/>
    <m/>
    <m/>
    <x v="0"/>
    <d v="2019-08-02T10:22:43.000"/>
    <s v="RT @icwsm: Good news! The ICWSM 2020 website is now live:_x000a__x000a_https://t.co/B89igmUVP8_x000a__x000a_🚨Next deadline is September 15 🚨_x000a__x000a_Check it out for all…"/>
    <s v="https://icwsm.org/2020/"/>
    <s v="icwsm.org"/>
    <x v="0"/>
    <m/>
    <s v="http://pbs.twimg.com/profile_images/634559746830266368/DSL2nEU0_normal.png"/>
    <x v="24"/>
    <s v="https://twitter.com/#!/aekpalakorn/status/1157235271957532674"/>
    <m/>
    <m/>
    <s v="1157235271957532674"/>
    <m/>
    <b v="0"/>
    <n v="0"/>
    <s v=""/>
    <b v="0"/>
    <s v="en"/>
    <m/>
    <s v=""/>
    <b v="0"/>
    <n v="31"/>
    <s v="1156957172686868480"/>
    <s v="Twitter for Android"/>
    <b v="0"/>
    <s v="1156957172686868480"/>
    <s v="Tweet"/>
    <n v="0"/>
    <n v="0"/>
    <m/>
    <m/>
    <m/>
    <m/>
    <m/>
    <m/>
    <m/>
    <m/>
    <n v="1"/>
    <s v="1"/>
    <s v="1"/>
    <n v="1"/>
    <n v="4.761904761904762"/>
    <n v="0"/>
    <n v="0"/>
    <n v="0"/>
    <n v="0"/>
    <n v="20"/>
    <n v="95.23809523809524"/>
    <n v="21"/>
  </r>
  <r>
    <s v="m_eliciacortes"/>
    <s v="icantador"/>
    <m/>
    <m/>
    <m/>
    <m/>
    <m/>
    <m/>
    <m/>
    <m/>
    <s v="No"/>
    <n v="37"/>
    <m/>
    <m/>
    <x v="0"/>
    <d v="2019-08-02T11:18:13.000"/>
    <s v="@icwsm 🤓 @icantador"/>
    <m/>
    <m/>
    <x v="0"/>
    <m/>
    <s v="http://pbs.twimg.com/profile_images/832989901708750849/9CuoIZnE_normal.jpg"/>
    <x v="25"/>
    <s v="https://twitter.com/#!/m_eliciacortes/status/1157249237647863810"/>
    <m/>
    <m/>
    <s v="1157249237647863810"/>
    <s v="1156957172686868480"/>
    <b v="0"/>
    <n v="1"/>
    <s v="103989154"/>
    <b v="0"/>
    <s v="und"/>
    <m/>
    <s v=""/>
    <b v="0"/>
    <n v="0"/>
    <s v=""/>
    <s v="Twitter for Android"/>
    <b v="0"/>
    <s v="1156957172686868480"/>
    <s v="Tweet"/>
    <n v="0"/>
    <n v="0"/>
    <m/>
    <m/>
    <m/>
    <m/>
    <m/>
    <m/>
    <m/>
    <m/>
    <n v="1"/>
    <s v="1"/>
    <s v="1"/>
    <n v="0"/>
    <n v="0"/>
    <n v="0"/>
    <n v="0"/>
    <n v="0"/>
    <n v="0"/>
    <n v="2"/>
    <n v="100"/>
    <n v="2"/>
  </r>
  <r>
    <s v="grouplens"/>
    <s v="icwsm"/>
    <m/>
    <m/>
    <m/>
    <m/>
    <m/>
    <m/>
    <m/>
    <m/>
    <s v="No"/>
    <n v="39"/>
    <m/>
    <m/>
    <x v="0"/>
    <d v="2019-08-02T14:43:57.000"/>
    <s v="RT @zwlevonian: Super excited to announce that my first paper was accepted to @icwsm 2020!  How can we make use of qualitative themes in qu…"/>
    <m/>
    <m/>
    <x v="0"/>
    <m/>
    <s v="http://pbs.twimg.com/profile_images/378800000380161537/b6fa868dce43807d4e67462587d0b0d2_normal.png"/>
    <x v="26"/>
    <s v="https://twitter.com/#!/grouplens/status/1157301012400693249"/>
    <m/>
    <m/>
    <s v="1157301012400693249"/>
    <m/>
    <b v="0"/>
    <n v="0"/>
    <s v=""/>
    <b v="0"/>
    <s v="en"/>
    <m/>
    <s v=""/>
    <b v="0"/>
    <n v="5"/>
    <s v="1157300057596661761"/>
    <s v="Twitter Web App"/>
    <b v="0"/>
    <s v="1157300057596661761"/>
    <s v="Tweet"/>
    <n v="0"/>
    <n v="0"/>
    <m/>
    <m/>
    <m/>
    <m/>
    <m/>
    <m/>
    <m/>
    <m/>
    <n v="1"/>
    <s v="1"/>
    <s v="1"/>
    <m/>
    <m/>
    <m/>
    <m/>
    <m/>
    <m/>
    <m/>
    <m/>
    <m/>
  </r>
  <r>
    <s v="jmhessel"/>
    <s v="icwsm"/>
    <m/>
    <m/>
    <m/>
    <m/>
    <m/>
    <m/>
    <m/>
    <m/>
    <s v="No"/>
    <n v="41"/>
    <m/>
    <m/>
    <x v="0"/>
    <d v="2019-08-02T16:12:53.000"/>
    <s v="RT @zwlevonian: Super excited to announce that my first paper was accepted to @icwsm 2020!  How can we make use of qualitative themes in qu…"/>
    <m/>
    <m/>
    <x v="0"/>
    <m/>
    <s v="http://pbs.twimg.com/profile_images/1089993283823169537/77BLUIKp_normal.jpg"/>
    <x v="27"/>
    <s v="https://twitter.com/#!/jmhessel/status/1157323393739345920"/>
    <m/>
    <m/>
    <s v="1157323393739345920"/>
    <m/>
    <b v="0"/>
    <n v="0"/>
    <s v=""/>
    <b v="0"/>
    <s v="en"/>
    <m/>
    <s v=""/>
    <b v="0"/>
    <n v="5"/>
    <s v="1157300057596661761"/>
    <s v="Twitter for Android"/>
    <b v="0"/>
    <s v="1157300057596661761"/>
    <s v="Tweet"/>
    <n v="0"/>
    <n v="0"/>
    <m/>
    <m/>
    <m/>
    <m/>
    <m/>
    <m/>
    <m/>
    <m/>
    <n v="1"/>
    <s v="1"/>
    <s v="1"/>
    <m/>
    <m/>
    <m/>
    <m/>
    <m/>
    <m/>
    <m/>
    <m/>
    <m/>
  </r>
  <r>
    <s v="bolu_kya"/>
    <s v="icwsm"/>
    <m/>
    <m/>
    <m/>
    <m/>
    <m/>
    <m/>
    <m/>
    <m/>
    <s v="No"/>
    <n v="43"/>
    <m/>
    <m/>
    <x v="2"/>
    <d v="2019-08-02T19:22:07.000"/>
    <s v="@icwsm hey @icwsm can you please clarify if the dataset papers will be having 3 submission deadline similar to the full papers. The site only mentions that poster and demo paper deadline is 15 Jan 2020."/>
    <m/>
    <m/>
    <x v="0"/>
    <m/>
    <s v="http://abs.twimg.com/sticky/default_profile_images/default_profile_normal.png"/>
    <x v="28"/>
    <s v="https://twitter.com/#!/bolu_kya/status/1157371013140602880"/>
    <m/>
    <m/>
    <s v="1157371013140602880"/>
    <s v="1156957172686868480"/>
    <b v="0"/>
    <n v="0"/>
    <s v="103989154"/>
    <b v="0"/>
    <s v="en"/>
    <m/>
    <s v=""/>
    <b v="0"/>
    <n v="0"/>
    <s v=""/>
    <s v="Twitter Web App"/>
    <b v="0"/>
    <s v="1156957172686868480"/>
    <s v="Tweet"/>
    <n v="0"/>
    <n v="0"/>
    <m/>
    <m/>
    <m/>
    <m/>
    <m/>
    <m/>
    <m/>
    <m/>
    <n v="1"/>
    <s v="1"/>
    <s v="1"/>
    <n v="0"/>
    <n v="0"/>
    <n v="0"/>
    <n v="0"/>
    <n v="0"/>
    <n v="0"/>
    <n v="36"/>
    <n v="100"/>
    <n v="36"/>
  </r>
  <r>
    <s v="suriname0"/>
    <s v="icwsm"/>
    <m/>
    <m/>
    <m/>
    <m/>
    <m/>
    <m/>
    <m/>
    <m/>
    <s v="No"/>
    <n v="44"/>
    <m/>
    <m/>
    <x v="0"/>
    <d v="2019-08-02T20:50:17.000"/>
    <s v="RT @zwlevonian: Super excited to announce that my first paper was accepted to @icwsm 2020!  How can we make use of qualitative themes in qu…"/>
    <m/>
    <m/>
    <x v="0"/>
    <m/>
    <s v="http://pbs.twimg.com/profile_images/991062240060166144/MObB3-Mv_normal.jpg"/>
    <x v="29"/>
    <s v="https://twitter.com/#!/suriname0/status/1157393204167303169"/>
    <m/>
    <m/>
    <s v="1157393204167303169"/>
    <m/>
    <b v="0"/>
    <n v="0"/>
    <s v=""/>
    <b v="0"/>
    <s v="en"/>
    <m/>
    <s v=""/>
    <b v="0"/>
    <n v="5"/>
    <s v="1157300057596661761"/>
    <s v="Twitter for iPhone"/>
    <b v="0"/>
    <s v="1157300057596661761"/>
    <s v="Tweet"/>
    <n v="0"/>
    <n v="0"/>
    <m/>
    <m/>
    <m/>
    <m/>
    <m/>
    <m/>
    <m/>
    <m/>
    <n v="1"/>
    <s v="1"/>
    <s v="1"/>
    <m/>
    <m/>
    <m/>
    <m/>
    <m/>
    <m/>
    <m/>
    <m/>
    <m/>
  </r>
  <r>
    <s v="marquettecs"/>
    <s v="icwsm"/>
    <m/>
    <m/>
    <m/>
    <m/>
    <m/>
    <m/>
    <m/>
    <m/>
    <s v="No"/>
    <n v="46"/>
    <m/>
    <m/>
    <x v="0"/>
    <d v="2019-08-03T00:21:45.000"/>
    <s v="RT @icwsm: Good news! The ICWSM 2020 website is now live:_x000a__x000a_https://t.co/B89igmUVP8_x000a__x000a_ðŸš¨Next deadline is September 15 ðŸš¨_x000a__x000a_Check it out for allâ€¦"/>
    <s v="https://icwsm.org/2020/"/>
    <s v="icwsm.org"/>
    <x v="0"/>
    <m/>
    <s v="http://pbs.twimg.com/profile_images/1143592355058061312/BDRTebQX_normal.jpg"/>
    <x v="30"/>
    <s v="https://twitter.com/#!/marquettecs/status/1157446417935405056"/>
    <m/>
    <m/>
    <s v="1157446417935405056"/>
    <m/>
    <b v="0"/>
    <n v="0"/>
    <s v=""/>
    <b v="0"/>
    <s v="en"/>
    <m/>
    <s v=""/>
    <b v="0"/>
    <n v="31"/>
    <s v="1156957172686868480"/>
    <s v="Twitter for Android"/>
    <b v="0"/>
    <s v="1156957172686868480"/>
    <s v="Tweet"/>
    <n v="0"/>
    <n v="0"/>
    <m/>
    <m/>
    <m/>
    <m/>
    <m/>
    <m/>
    <m/>
    <m/>
    <n v="1"/>
    <s v="1"/>
    <s v="1"/>
    <n v="1"/>
    <n v="4.3478260869565215"/>
    <n v="0"/>
    <n v="0"/>
    <n v="0"/>
    <n v="0"/>
    <n v="22"/>
    <n v="95.65217391304348"/>
    <n v="23"/>
  </r>
  <r>
    <s v="shanhaha3"/>
    <s v="icwsm"/>
    <m/>
    <m/>
    <m/>
    <m/>
    <m/>
    <m/>
    <m/>
    <m/>
    <s v="No"/>
    <n v="47"/>
    <m/>
    <m/>
    <x v="0"/>
    <d v="2019-08-03T21:40:36.000"/>
    <s v="RT @icwsm: Good news! The ICWSM 2020 website is now live:_x000a__x000a_https://t.co/B89igmUVP8_x000a__x000a_ðŸš¨Next deadline is September 15 ðŸš¨_x000a__x000a_Check it out for allâ€¦"/>
    <s v="https://icwsm.org/2020/"/>
    <s v="icwsm.org"/>
    <x v="0"/>
    <m/>
    <s v="http://pbs.twimg.com/profile_images/1118366365939916805/ZXO-UfGD_normal.jpg"/>
    <x v="31"/>
    <s v="https://twitter.com/#!/shanhaha3/status/1157768252887429120"/>
    <m/>
    <m/>
    <s v="1157768252887429120"/>
    <m/>
    <b v="0"/>
    <n v="0"/>
    <s v=""/>
    <b v="0"/>
    <s v="en"/>
    <m/>
    <s v=""/>
    <b v="0"/>
    <n v="31"/>
    <s v="1156957172686868480"/>
    <s v="Twitter for iPhone"/>
    <b v="0"/>
    <s v="1156957172686868480"/>
    <s v="Tweet"/>
    <n v="0"/>
    <n v="0"/>
    <m/>
    <m/>
    <m/>
    <m/>
    <m/>
    <m/>
    <m/>
    <m/>
    <n v="1"/>
    <s v="1"/>
    <s v="1"/>
    <n v="1"/>
    <n v="4.3478260869565215"/>
    <n v="0"/>
    <n v="0"/>
    <n v="0"/>
    <n v="0"/>
    <n v="22"/>
    <n v="95.65217391304348"/>
    <n v="23"/>
  </r>
  <r>
    <s v="rlhoyle"/>
    <s v="rlhoyle"/>
    <m/>
    <m/>
    <m/>
    <m/>
    <m/>
    <m/>
    <m/>
    <m/>
    <s v="No"/>
    <n v="48"/>
    <m/>
    <m/>
    <x v="1"/>
    <d v="2019-08-03T22:28:47.000"/>
    <s v="another gem of a paper title! ðŸ’¯ðŸ‘ŒðŸ»=&amp;gt; Tweetin' in the Rain: Exploring societal-scale effects of weather on mood #lifegoals https://t.co/dYxNHrnfhl"/>
    <s v="http://www.ccs.neu.edu/~amislove/publications/Weather-ICWSM.pdf"/>
    <s v="neu.edu"/>
    <x v="7"/>
    <m/>
    <s v="http://pbs.twimg.com/profile_images/1156235193633710080/9_ivAt-Y_normal.jpg"/>
    <x v="32"/>
    <s v="https://twitter.com/#!/rlhoyle/status/1157780377957818370"/>
    <m/>
    <m/>
    <s v="1157780377957818370"/>
    <m/>
    <b v="0"/>
    <n v="1"/>
    <s v=""/>
    <b v="0"/>
    <s v="en"/>
    <m/>
    <s v=""/>
    <b v="0"/>
    <n v="0"/>
    <s v=""/>
    <s v="Twitter Web App"/>
    <b v="0"/>
    <s v="1157780377957818370"/>
    <s v="Tweet"/>
    <n v="0"/>
    <n v="0"/>
    <m/>
    <m/>
    <m/>
    <m/>
    <m/>
    <m/>
    <m/>
    <m/>
    <n v="1"/>
    <s v="4"/>
    <s v="4"/>
    <n v="1"/>
    <n v="4.3478260869565215"/>
    <n v="0"/>
    <n v="0"/>
    <n v="0"/>
    <n v="0"/>
    <n v="22"/>
    <n v="95.65217391304348"/>
    <n v="23"/>
  </r>
  <r>
    <s v="htenenbaum"/>
    <s v="icwsm"/>
    <m/>
    <m/>
    <m/>
    <m/>
    <m/>
    <m/>
    <m/>
    <m/>
    <s v="No"/>
    <n v="49"/>
    <m/>
    <m/>
    <x v="0"/>
    <d v="2019-08-05T08:31:35.000"/>
    <s v="@emilianoucl @icwsm Luckily we can also read the paper"/>
    <m/>
    <m/>
    <x v="0"/>
    <m/>
    <s v="http://pbs.twimg.com/profile_images/464495701242552320/wtpAXKAI_normal.jpeg"/>
    <x v="33"/>
    <s v="https://twitter.com/#!/htenenbaum/status/1158294467184680961"/>
    <m/>
    <m/>
    <s v="1158294467184680961"/>
    <s v="1158293321502121985"/>
    <b v="0"/>
    <n v="1"/>
    <s v="131186391"/>
    <b v="0"/>
    <s v="en"/>
    <m/>
    <s v=""/>
    <b v="0"/>
    <n v="0"/>
    <s v=""/>
    <s v="Twitter Web App"/>
    <b v="0"/>
    <s v="1158293321502121985"/>
    <s v="Tweet"/>
    <n v="0"/>
    <n v="0"/>
    <m/>
    <m/>
    <m/>
    <m/>
    <m/>
    <m/>
    <m/>
    <m/>
    <n v="1"/>
    <s v="1"/>
    <s v="1"/>
    <m/>
    <m/>
    <m/>
    <m/>
    <m/>
    <m/>
    <m/>
    <m/>
    <m/>
  </r>
  <r>
    <s v="a_papasavva"/>
    <s v="icwsm"/>
    <m/>
    <m/>
    <m/>
    <m/>
    <m/>
    <m/>
    <m/>
    <m/>
    <s v="No"/>
    <n v="51"/>
    <m/>
    <m/>
    <x v="0"/>
    <d v="2019-08-05T09:00:32.000"/>
    <s v="RT @emilianoucl: Our upcoming @icwsm paper _x000a_&quot;And We Will Fight For Our Race!&quot; A Measurement Study of Genetic Testing Conversations on Reddiâ€¦"/>
    <m/>
    <m/>
    <x v="0"/>
    <m/>
    <s v="http://pbs.twimg.com/profile_images/934099097111408642/x7U9BuLG_normal.jpg"/>
    <x v="34"/>
    <s v="https://twitter.com/#!/a_papasavva/status/1158301751608520704"/>
    <m/>
    <m/>
    <s v="1158301751608520704"/>
    <m/>
    <b v="0"/>
    <n v="0"/>
    <s v=""/>
    <b v="0"/>
    <s v="en"/>
    <m/>
    <s v=""/>
    <b v="0"/>
    <n v="7"/>
    <s v="1158293321502121985"/>
    <s v="Twitter for Android"/>
    <b v="0"/>
    <s v="1158293321502121985"/>
    <s v="Tweet"/>
    <n v="0"/>
    <n v="0"/>
    <m/>
    <m/>
    <m/>
    <m/>
    <m/>
    <m/>
    <m/>
    <m/>
    <n v="1"/>
    <s v="1"/>
    <s v="1"/>
    <m/>
    <m/>
    <m/>
    <m/>
    <m/>
    <m/>
    <m/>
    <m/>
    <m/>
  </r>
  <r>
    <s v="uclisec"/>
    <s v="icwsm"/>
    <m/>
    <m/>
    <m/>
    <m/>
    <m/>
    <m/>
    <m/>
    <m/>
    <s v="No"/>
    <n v="53"/>
    <m/>
    <m/>
    <x v="0"/>
    <d v="2019-08-05T11:40:30.000"/>
    <s v="RT @emilianoucl: Our upcoming @icwsm paper _x000a_&quot;And We Will Fight For Our Race!&quot; A Measurement Study of Genetic Testing Conversations on Reddiâ€¦"/>
    <m/>
    <m/>
    <x v="0"/>
    <m/>
    <s v="http://pbs.twimg.com/profile_images/565437941132972032/qaHmxFaB_normal.jpeg"/>
    <x v="35"/>
    <s v="https://twitter.com/#!/uclisec/status/1158342009775689729"/>
    <m/>
    <m/>
    <s v="1158342009775689729"/>
    <m/>
    <b v="0"/>
    <n v="0"/>
    <s v=""/>
    <b v="0"/>
    <s v="en"/>
    <m/>
    <s v=""/>
    <b v="0"/>
    <n v="7"/>
    <s v="1158293321502121985"/>
    <s v="Twitter for iPhone"/>
    <b v="0"/>
    <s v="1158293321502121985"/>
    <s v="Tweet"/>
    <n v="0"/>
    <n v="0"/>
    <m/>
    <m/>
    <m/>
    <m/>
    <m/>
    <m/>
    <m/>
    <m/>
    <n v="1"/>
    <s v="1"/>
    <s v="1"/>
    <m/>
    <m/>
    <m/>
    <m/>
    <m/>
    <m/>
    <m/>
    <m/>
    <m/>
  </r>
  <r>
    <s v="genomeprivacy"/>
    <s v="icwsm"/>
    <m/>
    <m/>
    <m/>
    <m/>
    <m/>
    <m/>
    <m/>
    <m/>
    <s v="No"/>
    <n v="55"/>
    <m/>
    <m/>
    <x v="0"/>
    <d v="2019-08-05T13:20:32.000"/>
    <s v="RT @emilianoucl: Our upcoming @icwsm paper _x000a_&quot;And We Will Fight For Our Race!&quot; A Measurement Study of Genetic Testing Conversations on Reddiâ€¦"/>
    <m/>
    <m/>
    <x v="0"/>
    <m/>
    <s v="http://pbs.twimg.com/profile_images/600742982870929408/a9CXOlnW_normal.png"/>
    <x v="36"/>
    <s v="https://twitter.com/#!/genomeprivacy/status/1158367181366792194"/>
    <m/>
    <m/>
    <s v="1158367181366792194"/>
    <m/>
    <b v="0"/>
    <n v="0"/>
    <s v=""/>
    <b v="0"/>
    <s v="en"/>
    <m/>
    <s v=""/>
    <b v="0"/>
    <n v="7"/>
    <s v="1158293321502121985"/>
    <s v="Twitter for iPhone"/>
    <b v="0"/>
    <s v="1158293321502121985"/>
    <s v="Tweet"/>
    <n v="0"/>
    <n v="0"/>
    <m/>
    <m/>
    <m/>
    <m/>
    <m/>
    <m/>
    <m/>
    <m/>
    <n v="1"/>
    <s v="1"/>
    <s v="1"/>
    <m/>
    <m/>
    <m/>
    <m/>
    <m/>
    <m/>
    <m/>
    <m/>
    <m/>
  </r>
  <r>
    <s v="encase_h2020"/>
    <s v="icwsm"/>
    <m/>
    <m/>
    <m/>
    <m/>
    <m/>
    <m/>
    <m/>
    <m/>
    <s v="No"/>
    <n v="57"/>
    <m/>
    <m/>
    <x v="0"/>
    <d v="2019-08-05T13:32:02.000"/>
    <s v="RT @emilianoucl: Our upcoming @icwsm paper _x000a_&quot;And We Will Fight For Our Race!&quot; A Measurement Study of Genetic Testing Conversations on Reddiâ€¦"/>
    <m/>
    <m/>
    <x v="0"/>
    <m/>
    <s v="http://pbs.twimg.com/profile_images/697861531006971905/H95uSJZ1_normal.jpg"/>
    <x v="37"/>
    <s v="https://twitter.com/#!/encase_h2020/status/1158370075155587073"/>
    <m/>
    <m/>
    <s v="1158370075155587073"/>
    <m/>
    <b v="0"/>
    <n v="0"/>
    <s v=""/>
    <b v="0"/>
    <s v="en"/>
    <m/>
    <s v=""/>
    <b v="0"/>
    <n v="7"/>
    <s v="1158293321502121985"/>
    <s v="Twitter Web App"/>
    <b v="0"/>
    <s v="1158293321502121985"/>
    <s v="Tweet"/>
    <n v="0"/>
    <n v="0"/>
    <m/>
    <m/>
    <m/>
    <m/>
    <m/>
    <m/>
    <m/>
    <m/>
    <n v="1"/>
    <s v="1"/>
    <s v="1"/>
    <m/>
    <m/>
    <m/>
    <m/>
    <m/>
    <m/>
    <m/>
    <m/>
    <m/>
  </r>
  <r>
    <s v="sof14g1l"/>
    <s v="icwsm"/>
    <m/>
    <m/>
    <m/>
    <m/>
    <m/>
    <m/>
    <m/>
    <m/>
    <s v="No"/>
    <n v="59"/>
    <m/>
    <m/>
    <x v="0"/>
    <d v="2019-08-01T20:04:21.000"/>
    <s v="RT @icwsm: Good news! The ICWSM 2020 website is now live:_x000a__x000a_https://t.co/B89igmUVP8_x000a__x000a_🚨Next deadline is September 15 🚨_x000a__x000a_Check it out for all…"/>
    <s v="https://icwsm.org/2020/"/>
    <s v="icwsm.org"/>
    <x v="0"/>
    <m/>
    <s v="http://pbs.twimg.com/profile_images/1168535728483184641/32qO7SVn_normal.jpg"/>
    <x v="38"/>
    <s v="https://twitter.com/#!/sof14g1l/status/1157019255164088320"/>
    <m/>
    <m/>
    <s v="1157019255164088320"/>
    <m/>
    <b v="0"/>
    <n v="0"/>
    <s v=""/>
    <b v="0"/>
    <s v="en"/>
    <m/>
    <s v=""/>
    <b v="0"/>
    <n v="31"/>
    <s v="1156957172686868480"/>
    <s v="Twitter for Android"/>
    <b v="0"/>
    <s v="1156957172686868480"/>
    <s v="Tweet"/>
    <n v="0"/>
    <n v="0"/>
    <m/>
    <m/>
    <m/>
    <m/>
    <m/>
    <m/>
    <m/>
    <m/>
    <n v="1"/>
    <s v="1"/>
    <s v="1"/>
    <n v="1"/>
    <n v="4.761904761904762"/>
    <n v="0"/>
    <n v="0"/>
    <n v="0"/>
    <n v="0"/>
    <n v="20"/>
    <n v="95.23809523809524"/>
    <n v="21"/>
  </r>
  <r>
    <s v="d_alburez"/>
    <s v="sof14g1l"/>
    <m/>
    <m/>
    <m/>
    <m/>
    <m/>
    <m/>
    <m/>
    <m/>
    <s v="No"/>
    <n v="60"/>
    <m/>
    <m/>
    <x v="0"/>
    <d v="2019-08-05T14:27:51.000"/>
    <s v="Thanks @IUSSP for featuring our workshop 'Demographic Research with Web &amp;amp; Social Media Data' at the @icwsm conference w/ @sof14g1l &amp;amp; @ezagheni. Great interaction between social &amp;amp; computer scientists doing population research #IUSSPDigitalDemogr #poptwitter https://t.co/ubhkn2a4Zq https://t.co/njxG4qHyuL"/>
    <s v="https://iussp.org/en/workshop-demographic-research-web-and-social-media-data"/>
    <s v="iussp.org"/>
    <x v="8"/>
    <s v="https://pbs.twimg.com/media/EBNn7AqW4AcJ8DJ.jpg"/>
    <s v="https://pbs.twimg.com/media/EBNn7AqW4AcJ8DJ.jpg"/>
    <x v="39"/>
    <s v="https://twitter.com/#!/d_alburez/status/1158384124157206528"/>
    <m/>
    <m/>
    <s v="1158384124157206528"/>
    <m/>
    <b v="0"/>
    <n v="9"/>
    <s v=""/>
    <b v="0"/>
    <s v="en"/>
    <m/>
    <s v=""/>
    <b v="0"/>
    <n v="3"/>
    <s v=""/>
    <s v="Twitter Web Client"/>
    <b v="0"/>
    <s v="1158384124157206528"/>
    <s v="Tweet"/>
    <n v="0"/>
    <n v="0"/>
    <m/>
    <m/>
    <m/>
    <m/>
    <m/>
    <m/>
    <m/>
    <m/>
    <n v="1"/>
    <s v="1"/>
    <s v="1"/>
    <m/>
    <m/>
    <m/>
    <m/>
    <m/>
    <m/>
    <m/>
    <m/>
    <m/>
  </r>
  <r>
    <s v="privacurity"/>
    <s v="icwsm"/>
    <m/>
    <m/>
    <m/>
    <m/>
    <m/>
    <m/>
    <m/>
    <m/>
    <s v="No"/>
    <n v="61"/>
    <m/>
    <m/>
    <x v="0"/>
    <d v="2019-08-05T14:54:17.000"/>
    <s v="RT @emilianoucl: Our upcoming @icwsm paper _x000a_&quot;And We Will Fight For Our Race!&quot; A Measurement Study of Genetic Testing Conversations on Reddiâ€¦"/>
    <m/>
    <m/>
    <x v="0"/>
    <m/>
    <s v="http://pbs.twimg.com/profile_images/1126435295174508544/sX4gZJej_normal.png"/>
    <x v="40"/>
    <s v="https://twitter.com/#!/privacurity/status/1158390773852905473"/>
    <m/>
    <m/>
    <s v="1158390773852905473"/>
    <m/>
    <b v="0"/>
    <n v="0"/>
    <s v=""/>
    <b v="0"/>
    <s v="en"/>
    <m/>
    <s v=""/>
    <b v="0"/>
    <n v="7"/>
    <s v="1158293321502121985"/>
    <s v="Twitter Web App"/>
    <b v="0"/>
    <s v="1158293321502121985"/>
    <s v="Tweet"/>
    <n v="0"/>
    <n v="0"/>
    <m/>
    <m/>
    <m/>
    <m/>
    <m/>
    <m/>
    <m/>
    <m/>
    <n v="1"/>
    <s v="1"/>
    <s v="1"/>
    <m/>
    <m/>
    <m/>
    <m/>
    <m/>
    <m/>
    <m/>
    <m/>
    <m/>
  </r>
  <r>
    <s v="guijacob91"/>
    <s v="icwsm"/>
    <m/>
    <m/>
    <m/>
    <m/>
    <m/>
    <m/>
    <m/>
    <m/>
    <s v="No"/>
    <n v="63"/>
    <m/>
    <m/>
    <x v="0"/>
    <d v="2019-08-05T16:19:06.000"/>
    <s v="RT @d_alburez: Thanks @IUSSP for featuring our workshop 'Demographic Research with Web &amp;amp; Social Media Data' at the @icwsm conference w/ @soâ€¦"/>
    <m/>
    <m/>
    <x v="0"/>
    <m/>
    <s v="http://pbs.twimg.com/profile_images/1158075400683163648/iS2onlK6_normal.jpg"/>
    <x v="41"/>
    <s v="https://twitter.com/#!/guijacob91/status/1158412120536625153"/>
    <m/>
    <m/>
    <s v="1158412120536625153"/>
    <m/>
    <b v="0"/>
    <n v="0"/>
    <s v=""/>
    <b v="0"/>
    <s v="en"/>
    <m/>
    <s v=""/>
    <b v="0"/>
    <n v="3"/>
    <s v="1158384124157206528"/>
    <s v="Twitter for iPhone"/>
    <b v="0"/>
    <s v="1158384124157206528"/>
    <s v="Tweet"/>
    <n v="0"/>
    <n v="0"/>
    <m/>
    <m/>
    <m/>
    <m/>
    <m/>
    <m/>
    <m/>
    <m/>
    <n v="1"/>
    <s v="1"/>
    <s v="1"/>
    <m/>
    <m/>
    <m/>
    <m/>
    <m/>
    <m/>
    <m/>
    <m/>
    <m/>
  </r>
  <r>
    <s v="ezagheni"/>
    <s v="icwsm"/>
    <m/>
    <m/>
    <m/>
    <m/>
    <m/>
    <m/>
    <m/>
    <m/>
    <s v="No"/>
    <n v="67"/>
    <m/>
    <m/>
    <x v="0"/>
    <d v="2019-08-05T16:33:40.000"/>
    <s v="RT @d_alburez: Thanks @IUSSP for featuring our workshop 'Demographic Research with Web &amp;amp; Social Media Data' at the @icwsm conference w/ @soâ€¦"/>
    <m/>
    <m/>
    <x v="0"/>
    <m/>
    <s v="http://pbs.twimg.com/profile_images/529859193730121729/QSDFtYXF_normal.jpeg"/>
    <x v="42"/>
    <s v="https://twitter.com/#!/ezagheni/status/1158415784839995398"/>
    <m/>
    <m/>
    <s v="1158415784839995398"/>
    <m/>
    <b v="0"/>
    <n v="0"/>
    <s v=""/>
    <b v="0"/>
    <s v="en"/>
    <m/>
    <s v=""/>
    <b v="0"/>
    <n v="3"/>
    <s v="1158384124157206528"/>
    <s v="Twitter for iPhone"/>
    <b v="0"/>
    <s v="1158384124157206528"/>
    <s v="Tweet"/>
    <n v="0"/>
    <n v="0"/>
    <m/>
    <m/>
    <m/>
    <m/>
    <m/>
    <m/>
    <m/>
    <m/>
    <n v="1"/>
    <s v="1"/>
    <s v="1"/>
    <m/>
    <m/>
    <m/>
    <m/>
    <m/>
    <m/>
    <m/>
    <m/>
    <m/>
  </r>
  <r>
    <s v="demografia_csic"/>
    <s v="icwsm"/>
    <m/>
    <m/>
    <m/>
    <m/>
    <m/>
    <m/>
    <m/>
    <m/>
    <s v="No"/>
    <n v="70"/>
    <m/>
    <m/>
    <x v="0"/>
    <d v="2019-08-05T21:04:14.000"/>
    <s v="RT @d_alburez: Thanks @IUSSP for featuring our workshop 'Demographic Research with Web &amp;amp; Social Media Data' at the @icwsm conference w/ @soâ€¦"/>
    <m/>
    <m/>
    <x v="0"/>
    <m/>
    <s v="http://pbs.twimg.com/profile_images/1083333523392602112/YUSrahyh_normal.jpg"/>
    <x v="43"/>
    <s v="https://twitter.com/#!/demografia_csic/status/1158483876123222016"/>
    <m/>
    <m/>
    <s v="1158483876123222016"/>
    <m/>
    <b v="0"/>
    <n v="0"/>
    <s v=""/>
    <b v="0"/>
    <s v="en"/>
    <m/>
    <s v=""/>
    <b v="0"/>
    <n v="3"/>
    <s v="1158384124157206528"/>
    <s v="Twitter for Android"/>
    <b v="0"/>
    <s v="1158384124157206528"/>
    <s v="Tweet"/>
    <n v="0"/>
    <n v="0"/>
    <m/>
    <m/>
    <m/>
    <m/>
    <m/>
    <m/>
    <m/>
    <m/>
    <n v="1"/>
    <s v="1"/>
    <s v="1"/>
    <m/>
    <m/>
    <m/>
    <m/>
    <m/>
    <m/>
    <m/>
    <m/>
    <m/>
  </r>
  <r>
    <s v="benwagne_r"/>
    <s v="icwsm"/>
    <m/>
    <m/>
    <m/>
    <m/>
    <m/>
    <m/>
    <m/>
    <m/>
    <s v="No"/>
    <n v="73"/>
    <m/>
    <m/>
    <x v="0"/>
    <d v="2019-08-06T06:35:11.000"/>
    <s v="RT @emilianoucl: Our upcoming @icwsm paper _x000a_&quot;And We Will Fight For Our Race!&quot; A Measurement Study of Genetic Testing Conversations on Reddiâ€¦"/>
    <m/>
    <m/>
    <x v="0"/>
    <m/>
    <s v="http://pbs.twimg.com/profile_images/953251712021737472/S79Qd5K2_normal.jpg"/>
    <x v="44"/>
    <s v="https://twitter.com/#!/benwagne_r/status/1158627560038834176"/>
    <m/>
    <m/>
    <s v="1158627560038834176"/>
    <m/>
    <b v="0"/>
    <n v="0"/>
    <s v=""/>
    <b v="0"/>
    <s v="en"/>
    <m/>
    <s v=""/>
    <b v="0"/>
    <n v="7"/>
    <s v="1158293321502121985"/>
    <s v="Twitter for iPhone"/>
    <b v="0"/>
    <s v="1158293321502121985"/>
    <s v="Tweet"/>
    <n v="0"/>
    <n v="0"/>
    <m/>
    <m/>
    <m/>
    <m/>
    <m/>
    <m/>
    <m/>
    <m/>
    <n v="1"/>
    <s v="1"/>
    <s v="1"/>
    <m/>
    <m/>
    <m/>
    <m/>
    <m/>
    <m/>
    <m/>
    <m/>
    <m/>
  </r>
  <r>
    <s v="yusrilim_"/>
    <s v="yusrilim_"/>
    <m/>
    <m/>
    <m/>
    <m/>
    <m/>
    <m/>
    <m/>
    <m/>
    <s v="No"/>
    <n v="75"/>
    <m/>
    <m/>
    <x v="1"/>
    <d v="2019-08-06T10:46:40.000"/>
    <s v="This is a good article to understand the different between twitter and instagram users. The distincion could be seen by the content they post which exhibit instagram engaging more of the user's heart and twitter capturing more of their mind._x000a__x000a_https://t.co/LQ8Gjn1vkD"/>
    <s v="https://www.aaai.org/ocs/index.php/ICWSM/ICWSM16/paper/download/13166/12817"/>
    <s v="aaai.org"/>
    <x v="0"/>
    <m/>
    <s v="http://pbs.twimg.com/profile_images/1142468375173423105/WnZcbPmN_normal.jpg"/>
    <x v="45"/>
    <s v="https://twitter.com/#!/yusrilim_/status/1158690847430328320"/>
    <m/>
    <m/>
    <s v="1158690847430328320"/>
    <m/>
    <b v="0"/>
    <n v="1"/>
    <s v=""/>
    <b v="0"/>
    <s v="en"/>
    <m/>
    <s v=""/>
    <b v="0"/>
    <n v="0"/>
    <s v=""/>
    <s v="Twitter for Android"/>
    <b v="0"/>
    <s v="1158690847430328320"/>
    <s v="Tweet"/>
    <n v="0"/>
    <n v="0"/>
    <m/>
    <m/>
    <m/>
    <m/>
    <m/>
    <m/>
    <m/>
    <m/>
    <n v="1"/>
    <s v="4"/>
    <s v="4"/>
    <n v="2"/>
    <n v="5"/>
    <n v="0"/>
    <n v="0"/>
    <n v="0"/>
    <n v="0"/>
    <n v="38"/>
    <n v="95"/>
    <n v="40"/>
  </r>
  <r>
    <s v="enricomariconti"/>
    <s v="icwsm"/>
    <m/>
    <m/>
    <m/>
    <m/>
    <m/>
    <m/>
    <m/>
    <m/>
    <s v="No"/>
    <n v="76"/>
    <m/>
    <m/>
    <x v="0"/>
    <d v="2019-08-06T14:43:45.000"/>
    <s v="RT @emilianoucl: Our upcoming @icwsm paper _x000a_&quot;And We Will Fight For Our Race!&quot; A Measurement Study of Genetic Testing Conversations on Reddiâ€¦"/>
    <m/>
    <m/>
    <x v="0"/>
    <m/>
    <s v="http://pbs.twimg.com/profile_images/887356378448375808/Fr4tSKNy_normal.jpg"/>
    <x v="46"/>
    <s v="https://twitter.com/#!/enricomariconti/status/1158750512981979136"/>
    <m/>
    <m/>
    <s v="1158750512981979136"/>
    <m/>
    <b v="0"/>
    <n v="0"/>
    <s v=""/>
    <b v="0"/>
    <s v="en"/>
    <m/>
    <s v=""/>
    <b v="0"/>
    <n v="8"/>
    <s v="1158293321502121985"/>
    <s v="Twitter Web App"/>
    <b v="0"/>
    <s v="1158293321502121985"/>
    <s v="Tweet"/>
    <n v="0"/>
    <n v="0"/>
    <m/>
    <m/>
    <m/>
    <m/>
    <m/>
    <m/>
    <m/>
    <m/>
    <n v="1"/>
    <s v="1"/>
    <s v="1"/>
    <m/>
    <m/>
    <m/>
    <m/>
    <m/>
    <m/>
    <m/>
    <m/>
    <m/>
  </r>
  <r>
    <s v="iussp"/>
    <s v="d_alburez"/>
    <m/>
    <m/>
    <m/>
    <m/>
    <m/>
    <m/>
    <m/>
    <m/>
    <s v="Yes"/>
    <n v="80"/>
    <m/>
    <m/>
    <x v="0"/>
    <d v="2019-08-07T13:36:26.000"/>
    <s v="RT @d_alburez: Thanks @IUSSP for featuring our workshop 'Demographic Research with Web &amp;amp; Social Media Data' at the @icwsm conference w/ @soâ€¦"/>
    <m/>
    <m/>
    <x v="0"/>
    <m/>
    <s v="http://pbs.twimg.com/profile_images/618336146456588288/Px9EsoAk_normal.png"/>
    <x v="47"/>
    <s v="https://twitter.com/#!/iussp/status/1159095960632512512"/>
    <m/>
    <m/>
    <s v="1159095960632512512"/>
    <m/>
    <b v="0"/>
    <n v="0"/>
    <s v=""/>
    <b v="0"/>
    <s v="en"/>
    <m/>
    <s v=""/>
    <b v="0"/>
    <n v="4"/>
    <s v="1158384124157206528"/>
    <s v="Twitter Web App"/>
    <b v="0"/>
    <s v="1158384124157206528"/>
    <s v="Tweet"/>
    <n v="0"/>
    <n v="0"/>
    <m/>
    <m/>
    <m/>
    <m/>
    <m/>
    <m/>
    <m/>
    <m/>
    <n v="1"/>
    <s v="1"/>
    <s v="1"/>
    <m/>
    <m/>
    <m/>
    <m/>
    <m/>
    <m/>
    <m/>
    <m/>
    <m/>
  </r>
  <r>
    <s v="pvachher"/>
    <s v="icwsm"/>
    <m/>
    <m/>
    <m/>
    <m/>
    <m/>
    <m/>
    <m/>
    <m/>
    <s v="No"/>
    <n v="82"/>
    <m/>
    <m/>
    <x v="0"/>
    <d v="2019-08-08T20:37:07.000"/>
    <s v="RT @zwlevonian: Super excited to announce that my first paper was accepted to @icwsm 2020!  How can we make use of qualitative themes in qu…"/>
    <m/>
    <m/>
    <x v="0"/>
    <m/>
    <s v="http://pbs.twimg.com/profile_images/714450639095525377/oK5tNwcZ_normal.jpg"/>
    <x v="48"/>
    <s v="https://twitter.com/#!/pvachher/status/1159564216916832257"/>
    <m/>
    <m/>
    <s v="1159564216916832257"/>
    <m/>
    <b v="0"/>
    <n v="0"/>
    <s v=""/>
    <b v="0"/>
    <s v="en"/>
    <m/>
    <s v=""/>
    <b v="0"/>
    <n v="5"/>
    <s v="1157300057596661761"/>
    <s v="Twitter Web App"/>
    <b v="0"/>
    <s v="1157300057596661761"/>
    <s v="Tweet"/>
    <n v="0"/>
    <n v="0"/>
    <m/>
    <m/>
    <m/>
    <m/>
    <m/>
    <m/>
    <m/>
    <m/>
    <n v="1"/>
    <s v="1"/>
    <s v="1"/>
    <m/>
    <m/>
    <m/>
    <m/>
    <m/>
    <m/>
    <m/>
    <m/>
    <m/>
  </r>
  <r>
    <s v="cubic_logic"/>
    <s v="cubic_logic"/>
    <m/>
    <m/>
    <m/>
    <m/>
    <m/>
    <m/>
    <m/>
    <m/>
    <s v="No"/>
    <n v="84"/>
    <m/>
    <m/>
    <x v="1"/>
    <d v="2019-08-08T21:44:56.000"/>
    <s v="Sometimes when I read tweets of people/exchange messages I sense they might suffer from a mental disorder. Wondered whether there is any research on that so that an abnormal behavior is detected so that those people can be helped and came across that one_x000a__x000a_https://t.co/SaqCnUJHHp https://t.co/1PzrxgHDg0"/>
    <s v="https://www.aaai.org/ocs/index.php/ICWSM/ICWSM13/paper/viewFile/6124/6351"/>
    <s v="aaai.org"/>
    <x v="0"/>
    <s v="https://pbs.twimg.com/media/EBepBuGXsAEaWxA.png"/>
    <s v="https://pbs.twimg.com/media/EBepBuGXsAEaWxA.png"/>
    <x v="49"/>
    <s v="https://twitter.com/#!/cubic_logic/status/1159581281753206785"/>
    <m/>
    <m/>
    <s v="1159581281753206785"/>
    <m/>
    <b v="0"/>
    <n v="2"/>
    <s v=""/>
    <b v="0"/>
    <s v="en"/>
    <m/>
    <s v=""/>
    <b v="0"/>
    <n v="0"/>
    <s v=""/>
    <s v="Twitter Web App"/>
    <b v="0"/>
    <s v="1159581281753206785"/>
    <s v="Tweet"/>
    <n v="0"/>
    <n v="0"/>
    <m/>
    <m/>
    <m/>
    <m/>
    <m/>
    <m/>
    <m/>
    <m/>
    <n v="1"/>
    <s v="4"/>
    <s v="4"/>
    <n v="1"/>
    <n v="2.2222222222222223"/>
    <n v="3"/>
    <n v="6.666666666666667"/>
    <n v="0"/>
    <n v="0"/>
    <n v="41"/>
    <n v="91.11111111111111"/>
    <n v="45"/>
  </r>
  <r>
    <s v="degenrolf"/>
    <s v="degenrolf"/>
    <m/>
    <m/>
    <m/>
    <m/>
    <m/>
    <m/>
    <m/>
    <m/>
    <s v="No"/>
    <n v="85"/>
    <m/>
    <m/>
    <x v="1"/>
    <d v="2019-06-19T08:16:32.000"/>
    <s v="When it comes to their online news consumption, people preach water and drink wine. https://t.co/ntrWirmoOh https://t.co/z2KZlC1anT"/>
    <s v="https://www.aaai.org/ojs/index.php/ICWSM/article/view/3212"/>
    <s v="aaai.org"/>
    <x v="0"/>
    <s v="https://pbs.twimg.com/media/D9aPxBJXYAUJfII.jpg"/>
    <s v="https://pbs.twimg.com/media/D9aPxBJXYAUJfII.jpg"/>
    <x v="50"/>
    <s v="https://twitter.com/#!/degenrolf/status/1141258449403240448"/>
    <m/>
    <m/>
    <s v="1141258449403240448"/>
    <m/>
    <b v="0"/>
    <n v="33"/>
    <s v=""/>
    <b v="0"/>
    <s v="en"/>
    <m/>
    <s v=""/>
    <b v="0"/>
    <n v="14"/>
    <s v=""/>
    <s v="Twitter Web Client"/>
    <b v="0"/>
    <s v="1141258449403240448"/>
    <s v="Retweet"/>
    <n v="0"/>
    <n v="0"/>
    <m/>
    <m/>
    <m/>
    <m/>
    <m/>
    <m/>
    <m/>
    <m/>
    <n v="1"/>
    <s v="32"/>
    <s v="32"/>
    <n v="0"/>
    <n v="0"/>
    <n v="0"/>
    <n v="0"/>
    <n v="0"/>
    <n v="0"/>
    <n v="14"/>
    <n v="100"/>
    <n v="14"/>
  </r>
  <r>
    <s v="mln_26"/>
    <s v="degenrolf"/>
    <m/>
    <m/>
    <m/>
    <m/>
    <m/>
    <m/>
    <m/>
    <m/>
    <s v="No"/>
    <n v="86"/>
    <m/>
    <m/>
    <x v="0"/>
    <d v="2019-08-10T14:36:24.000"/>
    <s v="RT @DegenRolf: When it comes to their online news consumption, people preach water and drink wine. https://t.co/ntrWirmoOh https://t.co/z2K…"/>
    <s v="https://www.aaai.org/ojs/index.php/ICWSM/article/view/3212"/>
    <s v="aaai.org"/>
    <x v="0"/>
    <m/>
    <s v="http://pbs.twimg.com/profile_images/887117820106035200/M9HpQt3I_normal.jpg"/>
    <x v="51"/>
    <s v="https://twitter.com/#!/mln_26/status/1160198216303947776"/>
    <m/>
    <m/>
    <s v="1160198216303947776"/>
    <m/>
    <b v="0"/>
    <n v="0"/>
    <s v=""/>
    <b v="0"/>
    <s v="en"/>
    <m/>
    <s v=""/>
    <b v="0"/>
    <n v="14"/>
    <s v="1141258449403240448"/>
    <s v="Twitter for iPhone"/>
    <b v="0"/>
    <s v="1141258449403240448"/>
    <s v="Tweet"/>
    <n v="0"/>
    <n v="0"/>
    <m/>
    <m/>
    <m/>
    <m/>
    <m/>
    <m/>
    <m/>
    <m/>
    <n v="1"/>
    <s v="32"/>
    <s v="32"/>
    <n v="0"/>
    <n v="0"/>
    <n v="0"/>
    <n v="0"/>
    <n v="0"/>
    <n v="0"/>
    <n v="16"/>
    <n v="100"/>
    <n v="16"/>
  </r>
  <r>
    <s v="tahayasseri"/>
    <s v="tahayasseri"/>
    <m/>
    <m/>
    <m/>
    <m/>
    <m/>
    <m/>
    <m/>
    <m/>
    <s v="No"/>
    <n v="87"/>
    <m/>
    <m/>
    <x v="1"/>
    <d v="2017-12-01T15:12:21.000"/>
    <s v="If you found the &quot;Facebook emotion manipulation&quot; paper disturbing, how would you feel about this paper which analyses the posts that you wrote on Facebook but eventually never sent, and naively assumed nobody is watching?https://t.co/4IFBcVyKhX https://t.co/WNWMiQ0W6N"/>
    <s v="https://www.aaai.org/ocs/index.php/ICWSM/ICWSM13/paper/viewFile/6093/6350"/>
    <s v="aaai.org"/>
    <x v="0"/>
    <s v="https://pbs.twimg.com/media/DP-FIKUXcAEzm8f.png"/>
    <s v="https://pbs.twimg.com/media/DP-FIKUXcAEzm8f.png"/>
    <x v="52"/>
    <s v="https://twitter.com/#!/tahayasseri/status/936613947410612224"/>
    <m/>
    <m/>
    <s v="936613947410612224"/>
    <m/>
    <b v="0"/>
    <n v="2658"/>
    <s v=""/>
    <b v="0"/>
    <s v="en"/>
    <m/>
    <s v=""/>
    <b v="0"/>
    <n v="2472"/>
    <s v=""/>
    <s v="Twitter Web Client"/>
    <b v="0"/>
    <s v="936613947410612224"/>
    <s v="Retweet"/>
    <n v="0"/>
    <n v="0"/>
    <m/>
    <m/>
    <m/>
    <m/>
    <m/>
    <m/>
    <m/>
    <m/>
    <n v="1"/>
    <s v="31"/>
    <s v="31"/>
    <n v="0"/>
    <n v="0"/>
    <n v="3"/>
    <n v="7.6923076923076925"/>
    <n v="0"/>
    <n v="0"/>
    <n v="36"/>
    <n v="92.3076923076923"/>
    <n v="39"/>
  </r>
  <r>
    <s v="bbeliteshoes"/>
    <s v="tahayasseri"/>
    <m/>
    <m/>
    <m/>
    <m/>
    <m/>
    <m/>
    <m/>
    <m/>
    <s v="No"/>
    <n v="88"/>
    <m/>
    <m/>
    <x v="0"/>
    <d v="2019-08-11T15:24:25.000"/>
    <s v="RT @TahaYasseri: If you found the &quot;Facebook emotion manipulation&quot; paper disturbing, how would you feel about this paper which analyses the…"/>
    <m/>
    <m/>
    <x v="0"/>
    <m/>
    <s v="http://pbs.twimg.com/profile_images/505272827453272064/P1XJIgEU_normal.jpeg"/>
    <x v="53"/>
    <s v="https://twitter.com/#!/bbeliteshoes/status/1160572686625456129"/>
    <m/>
    <m/>
    <s v="1160572686625456129"/>
    <m/>
    <b v="0"/>
    <n v="0"/>
    <s v=""/>
    <b v="0"/>
    <s v="en"/>
    <m/>
    <s v=""/>
    <b v="0"/>
    <n v="2472"/>
    <s v="936613947410612224"/>
    <s v="Twitter for iPhone"/>
    <b v="0"/>
    <s v="936613947410612224"/>
    <s v="Tweet"/>
    <n v="0"/>
    <n v="0"/>
    <m/>
    <m/>
    <m/>
    <m/>
    <m/>
    <m/>
    <m/>
    <m/>
    <n v="1"/>
    <s v="31"/>
    <s v="31"/>
    <n v="0"/>
    <n v="0"/>
    <n v="2"/>
    <n v="9.523809523809524"/>
    <n v="0"/>
    <n v="0"/>
    <n v="19"/>
    <n v="90.47619047619048"/>
    <n v="21"/>
  </r>
  <r>
    <s v="dennis4its"/>
    <s v="alexstamos"/>
    <m/>
    <m/>
    <m/>
    <m/>
    <m/>
    <m/>
    <m/>
    <m/>
    <s v="No"/>
    <n v="89"/>
    <m/>
    <m/>
    <x v="0"/>
    <d v="2019-08-14T19:31:18.000"/>
    <s v="RT @gianluca_string: @ineffablicious @alexstamos There is a lot of research on tech-enabled online abuse in communities like CHI, ICWSM, WW…"/>
    <m/>
    <m/>
    <x v="0"/>
    <m/>
    <s v="http://pbs.twimg.com/profile_images/845189010028822529/7OpfQ7sd_normal.jpg"/>
    <x v="54"/>
    <s v="https://twitter.com/#!/dennis4its/status/1161721980585988096"/>
    <m/>
    <m/>
    <s v="1161721980585988096"/>
    <m/>
    <b v="0"/>
    <n v="0"/>
    <s v=""/>
    <b v="0"/>
    <s v="en"/>
    <m/>
    <s v=""/>
    <b v="0"/>
    <n v="3"/>
    <s v="1161707219399745537"/>
    <s v="Twitter for iPhone"/>
    <b v="0"/>
    <s v="1161707219399745537"/>
    <s v="Tweet"/>
    <n v="0"/>
    <n v="0"/>
    <m/>
    <m/>
    <m/>
    <m/>
    <m/>
    <m/>
    <m/>
    <m/>
    <n v="1"/>
    <s v="1"/>
    <s v="1"/>
    <m/>
    <m/>
    <m/>
    <m/>
    <m/>
    <m/>
    <m/>
    <m/>
    <m/>
  </r>
  <r>
    <s v="j_shotwell"/>
    <s v="j_shotwell"/>
    <m/>
    <m/>
    <m/>
    <m/>
    <m/>
    <m/>
    <m/>
    <m/>
    <s v="No"/>
    <n v="92"/>
    <m/>
    <m/>
    <x v="1"/>
    <d v="2019-08-14T23:00:11.000"/>
    <s v="Request for proposals for economic opportunity research announced at ICWSM 2019 https://t.co/pksi5O0fWB"/>
    <s v="https://research.fb.com/request-for-proposals-for-economic-opportunity-research-announced-at-icwsm-2019/?utm_campaign=everyonesocial&amp;utm_source=178996&amp;utm_medium=twitter&amp;es_p=9808567"/>
    <s v="fb.com"/>
    <x v="0"/>
    <m/>
    <s v="http://pbs.twimg.com/profile_images/1032689134249209858/BNgtjTtD_normal.jpg"/>
    <x v="55"/>
    <s v="https://twitter.com/#!/j_shotwell/status/1161774548704006144"/>
    <m/>
    <m/>
    <s v="1161774548704006144"/>
    <m/>
    <b v="0"/>
    <n v="0"/>
    <s v=""/>
    <b v="0"/>
    <s v="en"/>
    <m/>
    <s v=""/>
    <b v="0"/>
    <n v="0"/>
    <s v=""/>
    <s v="EveryoneSocial"/>
    <b v="0"/>
    <s v="1161774548704006144"/>
    <s v="Tweet"/>
    <n v="0"/>
    <n v="0"/>
    <m/>
    <m/>
    <m/>
    <m/>
    <m/>
    <m/>
    <m/>
    <m/>
    <n v="1"/>
    <s v="4"/>
    <s v="4"/>
    <n v="0"/>
    <n v="0"/>
    <n v="0"/>
    <n v="0"/>
    <n v="0"/>
    <n v="0"/>
    <n v="11"/>
    <n v="100"/>
    <n v="11"/>
  </r>
  <r>
    <s v="realyangzhang"/>
    <s v="icwsm"/>
    <m/>
    <m/>
    <m/>
    <m/>
    <m/>
    <m/>
    <m/>
    <m/>
    <s v="No"/>
    <n v="93"/>
    <m/>
    <m/>
    <x v="0"/>
    <d v="2019-08-15T14:25:55.000"/>
    <s v="RT @icwsm: Friendly neighborhood reminder: next #ICWSM2020 submission deadline is Sept 15! One month away! _x000a__x000a_Check out https://t.co/fQJ1a1j…"/>
    <m/>
    <m/>
    <x v="9"/>
    <m/>
    <s v="http://pbs.twimg.com/profile_images/1158421931898626048/zGBI6TJm_normal.jpg"/>
    <x v="56"/>
    <s v="https://twitter.com/#!/realyangzhang/status/1162007514017222656"/>
    <m/>
    <m/>
    <s v="1162007514017222656"/>
    <m/>
    <b v="0"/>
    <n v="0"/>
    <s v=""/>
    <b v="0"/>
    <s v="en"/>
    <m/>
    <s v=""/>
    <b v="0"/>
    <n v="11"/>
    <s v="1162005607861424129"/>
    <s v="Twitter Web App"/>
    <b v="0"/>
    <s v="1162005607861424129"/>
    <s v="Tweet"/>
    <n v="0"/>
    <n v="0"/>
    <m/>
    <m/>
    <m/>
    <m/>
    <m/>
    <m/>
    <m/>
    <m/>
    <n v="1"/>
    <s v="1"/>
    <s v="1"/>
    <n v="1"/>
    <n v="5.882352941176471"/>
    <n v="0"/>
    <n v="0"/>
    <n v="0"/>
    <n v="0"/>
    <n v="16"/>
    <n v="94.11764705882354"/>
    <n v="17"/>
  </r>
  <r>
    <s v="phonedude_mln"/>
    <s v="icwsm"/>
    <m/>
    <m/>
    <m/>
    <m/>
    <m/>
    <m/>
    <m/>
    <m/>
    <s v="No"/>
    <n v="94"/>
    <m/>
    <m/>
    <x v="0"/>
    <d v="2019-08-15T16:27:09.000"/>
    <s v="RT @icwsm: Friendly neighborhood reminder: next #ICWSM2020 submission deadline is Sept 15! One month away! _x000a__x000a_Check out https://t.co/fQJ1a1j…"/>
    <m/>
    <m/>
    <x v="9"/>
    <m/>
    <s v="http://pbs.twimg.com/profile_images/1099396215538626561/b8OM6dBK_normal.png"/>
    <x v="57"/>
    <s v="https://twitter.com/#!/phonedude_mln/status/1162038025871904769"/>
    <m/>
    <m/>
    <s v="1162038025871904769"/>
    <m/>
    <b v="0"/>
    <n v="0"/>
    <s v=""/>
    <b v="0"/>
    <s v="en"/>
    <m/>
    <s v=""/>
    <b v="0"/>
    <n v="11"/>
    <s v="1162005607861424129"/>
    <s v="Twitter Web App"/>
    <b v="0"/>
    <s v="1162005607861424129"/>
    <s v="Tweet"/>
    <n v="0"/>
    <n v="0"/>
    <m/>
    <m/>
    <m/>
    <m/>
    <m/>
    <m/>
    <m/>
    <m/>
    <n v="1"/>
    <s v="1"/>
    <s v="1"/>
    <n v="1"/>
    <n v="5.882352941176471"/>
    <n v="0"/>
    <n v="0"/>
    <n v="0"/>
    <n v="0"/>
    <n v="16"/>
    <n v="94.11764705882354"/>
    <n v="17"/>
  </r>
  <r>
    <s v="bkeegan"/>
    <s v="icwsm"/>
    <m/>
    <m/>
    <m/>
    <m/>
    <m/>
    <m/>
    <m/>
    <m/>
    <s v="No"/>
    <n v="95"/>
    <m/>
    <m/>
    <x v="0"/>
    <d v="2019-08-01T17:17:46.000"/>
    <s v="RT @icwsm: Good news! The ICWSM 2020 website is now live:_x000a__x000a_https://t.co/B89igmUVP8_x000a__x000a_🚨Next deadline is September 15 🚨_x000a__x000a_Check it out for all…"/>
    <s v="https://icwsm.org/2020/"/>
    <s v="icwsm.org"/>
    <x v="0"/>
    <m/>
    <s v="http://pbs.twimg.com/profile_images/664544029225320452/s_W4ACEB_normal.png"/>
    <x v="58"/>
    <s v="https://twitter.com/#!/bkeegan/status/1156977332654993409"/>
    <m/>
    <m/>
    <s v="1156977332654993409"/>
    <m/>
    <b v="0"/>
    <n v="0"/>
    <s v=""/>
    <b v="0"/>
    <s v="en"/>
    <m/>
    <s v=""/>
    <b v="0"/>
    <n v="31"/>
    <s v="1156957172686868480"/>
    <s v="Twitter for iPhone"/>
    <b v="0"/>
    <s v="1156957172686868480"/>
    <s v="Tweet"/>
    <n v="0"/>
    <n v="0"/>
    <m/>
    <m/>
    <m/>
    <m/>
    <m/>
    <m/>
    <m/>
    <m/>
    <n v="2"/>
    <s v="1"/>
    <s v="1"/>
    <n v="1"/>
    <n v="4.761904761904762"/>
    <n v="0"/>
    <n v="0"/>
    <n v="0"/>
    <n v="0"/>
    <n v="20"/>
    <n v="95.23809523809524"/>
    <n v="21"/>
  </r>
  <r>
    <s v="bkeegan"/>
    <s v="icwsm"/>
    <m/>
    <m/>
    <m/>
    <m/>
    <m/>
    <m/>
    <m/>
    <m/>
    <s v="No"/>
    <n v="96"/>
    <m/>
    <m/>
    <x v="0"/>
    <d v="2019-08-15T16:56:09.000"/>
    <s v="RT @icwsm: Friendly neighborhood reminder: next #ICWSM2020 submission deadline is Sept 15! One month away! _x000a__x000a_Check out https://t.co/fQJ1a1j…"/>
    <m/>
    <m/>
    <x v="9"/>
    <m/>
    <s v="http://pbs.twimg.com/profile_images/664544029225320452/s_W4ACEB_normal.png"/>
    <x v="59"/>
    <s v="https://twitter.com/#!/bkeegan/status/1162045323390246913"/>
    <m/>
    <m/>
    <s v="1162045323390246913"/>
    <m/>
    <b v="0"/>
    <n v="0"/>
    <s v=""/>
    <b v="0"/>
    <s v="en"/>
    <m/>
    <s v=""/>
    <b v="0"/>
    <n v="11"/>
    <s v="1162005607861424129"/>
    <s v="Twitter for iPhone"/>
    <b v="0"/>
    <s v="1162005607861424129"/>
    <s v="Tweet"/>
    <n v="0"/>
    <n v="0"/>
    <m/>
    <m/>
    <m/>
    <m/>
    <m/>
    <m/>
    <m/>
    <m/>
    <n v="2"/>
    <s v="1"/>
    <s v="1"/>
    <n v="1"/>
    <n v="5.882352941176471"/>
    <n v="0"/>
    <n v="0"/>
    <n v="0"/>
    <n v="0"/>
    <n v="16"/>
    <n v="94.11764705882354"/>
    <n v="17"/>
  </r>
  <r>
    <s v="cathrinesot"/>
    <s v="icwsm"/>
    <m/>
    <m/>
    <m/>
    <m/>
    <m/>
    <m/>
    <m/>
    <m/>
    <s v="No"/>
    <n v="97"/>
    <m/>
    <m/>
    <x v="0"/>
    <d v="2019-08-15T20:06:02.000"/>
    <s v="RT @icwsm: Friendly neighborhood reminder: next #ICWSM2020 submission deadline is Sept 15! One month away! _x000a__x000a_Check out https://t.co/fQJ1a1j…"/>
    <m/>
    <m/>
    <x v="9"/>
    <m/>
    <s v="http://pbs.twimg.com/profile_images/877903010042707968/1Ct2NPI__normal.jpg"/>
    <x v="60"/>
    <s v="https://twitter.com/#!/cathrinesot/status/1162093109167173632"/>
    <m/>
    <m/>
    <s v="1162093109167173632"/>
    <m/>
    <b v="0"/>
    <n v="0"/>
    <s v=""/>
    <b v="0"/>
    <s v="en"/>
    <m/>
    <s v=""/>
    <b v="0"/>
    <n v="11"/>
    <s v="1162005607861424129"/>
    <s v="Twitter for Android"/>
    <b v="0"/>
    <s v="1162005607861424129"/>
    <s v="Tweet"/>
    <n v="0"/>
    <n v="0"/>
    <m/>
    <m/>
    <m/>
    <m/>
    <m/>
    <m/>
    <m/>
    <m/>
    <n v="1"/>
    <s v="1"/>
    <s v="1"/>
    <n v="1"/>
    <n v="5.882352941176471"/>
    <n v="0"/>
    <n v="0"/>
    <n v="0"/>
    <n v="0"/>
    <n v="16"/>
    <n v="94.11764705882354"/>
    <n v="17"/>
  </r>
  <r>
    <s v="themayden"/>
    <s v="themayden"/>
    <m/>
    <m/>
    <m/>
    <m/>
    <m/>
    <m/>
    <m/>
    <m/>
    <s v="No"/>
    <n v="98"/>
    <m/>
    <m/>
    <x v="1"/>
    <d v="2019-08-16T08:12:22.000"/>
    <s v="Predicting Depression via Social Media: https://t.co/nDaYf35t3F"/>
    <s v="https://www.aaai.org/ocs/index.php/ICWSM/ICWSM13/paper/viewFile/6124/6351"/>
    <s v="aaai.org"/>
    <x v="0"/>
    <m/>
    <s v="http://pbs.twimg.com/profile_images/1149651502975221761/dPm-cLlU_normal.jpg"/>
    <x v="61"/>
    <s v="https://twitter.com/#!/themayden/status/1162275895442198528"/>
    <m/>
    <m/>
    <s v="1162275895442198528"/>
    <s v="1162275892225200130"/>
    <b v="0"/>
    <n v="0"/>
    <s v="57577986"/>
    <b v="0"/>
    <s v="en"/>
    <m/>
    <s v=""/>
    <b v="0"/>
    <n v="0"/>
    <s v=""/>
    <s v="Twitter Web App"/>
    <b v="0"/>
    <s v="1162275892225200130"/>
    <s v="Tweet"/>
    <n v="0"/>
    <n v="0"/>
    <m/>
    <m/>
    <m/>
    <m/>
    <m/>
    <m/>
    <m/>
    <m/>
    <n v="1"/>
    <s v="4"/>
    <s v="4"/>
    <n v="0"/>
    <n v="0"/>
    <n v="1"/>
    <n v="20"/>
    <n v="0"/>
    <n v="0"/>
    <n v="4"/>
    <n v="80"/>
    <n v="5"/>
  </r>
  <r>
    <s v="giuliorossetti"/>
    <s v="icwsm"/>
    <m/>
    <m/>
    <m/>
    <m/>
    <m/>
    <m/>
    <m/>
    <m/>
    <s v="No"/>
    <n v="99"/>
    <m/>
    <m/>
    <x v="0"/>
    <d v="2019-08-16T15:43:36.000"/>
    <s v="RT @icwsm: Friendly neighborhood reminder: next #ICWSM2020 submission deadline is Sept 15! One month away! _x000a__x000a_Check out https://t.co/fQJ1a1j…"/>
    <m/>
    <m/>
    <x v="9"/>
    <m/>
    <s v="http://pbs.twimg.com/profile_images/868721336482508800/ChgstUnn_normal.jpg"/>
    <x v="62"/>
    <s v="https://twitter.com/#!/giuliorossetti/status/1162389451324186626"/>
    <m/>
    <m/>
    <s v="1162389451324186626"/>
    <m/>
    <b v="0"/>
    <n v="0"/>
    <s v=""/>
    <b v="0"/>
    <s v="en"/>
    <m/>
    <s v=""/>
    <b v="0"/>
    <n v="13"/>
    <s v="1162005607861424129"/>
    <s v="Twitter for Android"/>
    <b v="0"/>
    <s v="1162005607861424129"/>
    <s v="Tweet"/>
    <n v="0"/>
    <n v="0"/>
    <m/>
    <m/>
    <m/>
    <m/>
    <m/>
    <m/>
    <m/>
    <m/>
    <n v="1"/>
    <s v="1"/>
    <s v="1"/>
    <n v="1"/>
    <n v="5.882352941176471"/>
    <n v="0"/>
    <n v="0"/>
    <n v="0"/>
    <n v="0"/>
    <n v="16"/>
    <n v="94.11764705882354"/>
    <n v="17"/>
  </r>
  <r>
    <s v="richmatt2018"/>
    <s v="sefaozalp"/>
    <m/>
    <m/>
    <m/>
    <m/>
    <m/>
    <m/>
    <m/>
    <m/>
    <s v="No"/>
    <n v="100"/>
    <m/>
    <m/>
    <x v="2"/>
    <d v="2019-08-17T18:50:33.000"/>
    <s v="@SefaOzalp couple new research articles well dome mate xx_x000a_1) https://t.co/utT58MUThB_x000a__x000a_2) https://t.co/hEz252lfoi_x000a__x000a_3)https://t.co/QgOybv4dLX_x000a__x000a_4)https://t.co/LqKTTvbTI8_x000a__x000a_5)https://t.co/pv7oZKRNgP_x000a__x000a_6) https://t.co/hXH9shqueR"/>
    <s v="https://pure.hud.ac.uk/en/publications/terrorism-hate-speech-and-cumulative-extremism-on-facebook-a-case https://link.springer.com/article/10.1007/s10677-019-10013-x https://dl.acm.org/citation.cfm?id=3326034 https://dl.acm.org/citation.cfm?id=3324997 https://www.aclweb.org/anthology/W19-3512/ https://wvvw.aaai.org/ojs/index.php/ICWSM/article/view/3209"/>
    <s v="ac.uk springer.com acm.org acm.org aclweb.org aaai.org"/>
    <x v="0"/>
    <m/>
    <s v="http://abs.twimg.com/sticky/default_profile_images/default_profile_normal.png"/>
    <x v="63"/>
    <s v="https://twitter.com/#!/richmatt2018/status/1162798890464292869"/>
    <m/>
    <m/>
    <s v="1162798890464292869"/>
    <m/>
    <b v="0"/>
    <n v="0"/>
    <s v="712598138901643264"/>
    <b v="0"/>
    <s v="en"/>
    <m/>
    <s v=""/>
    <b v="0"/>
    <n v="0"/>
    <s v=""/>
    <s v="Twitter Web Client"/>
    <b v="0"/>
    <s v="1162798890464292869"/>
    <s v="Tweet"/>
    <n v="0"/>
    <n v="0"/>
    <m/>
    <m/>
    <m/>
    <m/>
    <m/>
    <m/>
    <m/>
    <m/>
    <n v="1"/>
    <s v="30"/>
    <s v="30"/>
    <n v="1"/>
    <n v="3.7037037037037037"/>
    <n v="0"/>
    <n v="0"/>
    <n v="0"/>
    <n v="0"/>
    <n v="26"/>
    <n v="96.29629629629629"/>
    <n v="27"/>
  </r>
  <r>
    <s v="meisiska14"/>
    <s v="meisiska14"/>
    <m/>
    <m/>
    <m/>
    <m/>
    <m/>
    <m/>
    <m/>
    <m/>
    <s v="No"/>
    <n v="101"/>
    <m/>
    <m/>
    <x v="1"/>
    <d v="2019-08-18T02:40:38.000"/>
    <s v="Belum juga di umumin. Jangan bikin opini dulu.. _x000a_https://t.co/ShVURcRyd7_x000a_#KabinetJokowi https://t.co/jSe1x6dbic"/>
    <s v="https://www.kaskus.co.id/surl/iCwsm"/>
    <s v="co.id"/>
    <x v="10"/>
    <s v="https://pbs.twimg.com/media/ECODBC3VUAAwljg.jpg"/>
    <s v="https://pbs.twimg.com/media/ECODBC3VUAAwljg.jpg"/>
    <x v="64"/>
    <s v="https://twitter.com/#!/meisiska14/status/1162917190191865857"/>
    <m/>
    <m/>
    <s v="1162917190191865857"/>
    <m/>
    <b v="0"/>
    <n v="0"/>
    <s v=""/>
    <b v="0"/>
    <s v="in"/>
    <m/>
    <s v=""/>
    <b v="0"/>
    <n v="0"/>
    <s v=""/>
    <s v="Twitter for Android"/>
    <b v="0"/>
    <s v="1162917190191865857"/>
    <s v="Tweet"/>
    <n v="0"/>
    <n v="0"/>
    <m/>
    <m/>
    <m/>
    <m/>
    <m/>
    <m/>
    <m/>
    <m/>
    <n v="1"/>
    <s v="4"/>
    <s v="4"/>
    <n v="0"/>
    <n v="0"/>
    <n v="0"/>
    <n v="0"/>
    <n v="0"/>
    <n v="0"/>
    <n v="9"/>
    <n v="100"/>
    <n v="9"/>
  </r>
  <r>
    <s v="mariska_elv"/>
    <s v="mariska_elv"/>
    <m/>
    <m/>
    <m/>
    <m/>
    <m/>
    <m/>
    <m/>
    <m/>
    <s v="No"/>
    <n v="102"/>
    <m/>
    <m/>
    <x v="1"/>
    <d v="2019-08-18T02:43:56.000"/>
    <s v="Salah pengertian.. Presiden sangat  paham dan taat hukum! _x000a_https://t.co/tXYnoGuHOE_x000a_#KabinetJokowi https://t.co/QoMZeNfpgR"/>
    <s v="https://www.kaskus.co.id/surl/iCwsm"/>
    <s v="co.id"/>
    <x v="10"/>
    <s v="https://pbs.twimg.com/media/ECODxNMUwAEjNJA.jpg"/>
    <s v="https://pbs.twimg.com/media/ECODxNMUwAEjNJA.jpg"/>
    <x v="65"/>
    <s v="https://twitter.com/#!/mariska_elv/status/1162918018281721857"/>
    <m/>
    <m/>
    <s v="1162918018281721857"/>
    <m/>
    <b v="0"/>
    <n v="0"/>
    <s v=""/>
    <b v="0"/>
    <s v="in"/>
    <m/>
    <s v=""/>
    <b v="0"/>
    <n v="0"/>
    <s v=""/>
    <s v="Twitter for Android"/>
    <b v="0"/>
    <s v="1162918018281721857"/>
    <s v="Tweet"/>
    <n v="0"/>
    <n v="0"/>
    <m/>
    <m/>
    <m/>
    <m/>
    <m/>
    <m/>
    <m/>
    <m/>
    <n v="1"/>
    <s v="4"/>
    <s v="4"/>
    <n v="0"/>
    <n v="0"/>
    <n v="0"/>
    <n v="0"/>
    <n v="0"/>
    <n v="0"/>
    <n v="9"/>
    <n v="100"/>
    <n v="9"/>
  </r>
  <r>
    <s v="sitichaa9"/>
    <s v="sitichaa9"/>
    <m/>
    <m/>
    <m/>
    <m/>
    <m/>
    <m/>
    <m/>
    <m/>
    <s v="No"/>
    <n v="103"/>
    <m/>
    <m/>
    <x v="1"/>
    <d v="2019-08-18T03:37:28.000"/>
    <s v="Jokowi tak menyebutkan nama2 menteri _x000a_https://t.co/bXCLYML1pq_x000a_#KabinetJokowi https://t.co/nih04FBDmj"/>
    <s v="https://www.kaskus.co.id/surl/iCwsm"/>
    <s v="co.id"/>
    <x v="10"/>
    <s v="https://pbs.twimg.com/media/ECOQAl1UEAAErV0.jpg"/>
    <s v="https://pbs.twimg.com/media/ECOQAl1UEAAErV0.jpg"/>
    <x v="66"/>
    <s v="https://twitter.com/#!/sitichaa9/status/1162931489639555072"/>
    <m/>
    <m/>
    <s v="1162931489639555072"/>
    <m/>
    <b v="0"/>
    <n v="0"/>
    <s v=""/>
    <b v="0"/>
    <s v="in"/>
    <m/>
    <s v=""/>
    <b v="0"/>
    <n v="0"/>
    <s v=""/>
    <s v="Twitter for Android"/>
    <b v="0"/>
    <s v="1162931489639555072"/>
    <s v="Tweet"/>
    <n v="0"/>
    <n v="0"/>
    <m/>
    <m/>
    <m/>
    <m/>
    <m/>
    <m/>
    <m/>
    <m/>
    <n v="1"/>
    <s v="4"/>
    <s v="4"/>
    <n v="0"/>
    <n v="0"/>
    <n v="0"/>
    <n v="0"/>
    <n v="0"/>
    <n v="0"/>
    <n v="6"/>
    <n v="100"/>
    <n v="6"/>
  </r>
  <r>
    <s v="renjaniayu"/>
    <s v="renjaniayu"/>
    <m/>
    <m/>
    <m/>
    <m/>
    <m/>
    <m/>
    <m/>
    <m/>
    <s v="No"/>
    <n v="104"/>
    <m/>
    <m/>
    <x v="1"/>
    <d v="2019-08-18T03:40:28.000"/>
    <s v="Jokowi Cuma meladeni wartawan yg ingin tahu, tapi tdk menyebutkan nama2 menteri _x000a_https://t.co/BZbO5moWeR_x000a_#KabinetJokowi https://t.co/nnHPEOaDMV"/>
    <s v="https://www.kaskus.co.id/surl/iCwsm"/>
    <s v="co.id"/>
    <x v="10"/>
    <s v="https://pbs.twimg.com/media/ECOQtRLUIAA7b6h.jpg"/>
    <s v="https://pbs.twimg.com/media/ECOQtRLUIAA7b6h.jpg"/>
    <x v="67"/>
    <s v="https://twitter.com/#!/renjaniayu/status/1162932247277649920"/>
    <m/>
    <m/>
    <s v="1162932247277649920"/>
    <m/>
    <b v="0"/>
    <n v="0"/>
    <s v=""/>
    <b v="0"/>
    <s v="in"/>
    <m/>
    <s v=""/>
    <b v="0"/>
    <n v="0"/>
    <s v=""/>
    <s v="Twitter for Android"/>
    <b v="0"/>
    <s v="1162932247277649920"/>
    <s v="Tweet"/>
    <n v="0"/>
    <n v="0"/>
    <m/>
    <m/>
    <m/>
    <m/>
    <m/>
    <m/>
    <m/>
    <m/>
    <n v="1"/>
    <s v="4"/>
    <s v="4"/>
    <n v="0"/>
    <n v="0"/>
    <n v="0"/>
    <n v="0"/>
    <n v="0"/>
    <n v="0"/>
    <n v="13"/>
    <n v="100"/>
    <n v="13"/>
  </r>
  <r>
    <s v="abdul_juga"/>
    <s v="abdul_juga"/>
    <m/>
    <m/>
    <m/>
    <m/>
    <m/>
    <m/>
    <m/>
    <m/>
    <s v="No"/>
    <n v="105"/>
    <m/>
    <m/>
    <x v="1"/>
    <d v="2019-08-18T03:41:48.000"/>
    <s v="Sabar aja, Nama2 menteri Jokowi akan diumumkan diwaktu yg tepat. _x000a_https://t.co/8cwWcQWlwD_x000a_#KabinetJokowi https://t.co/6drIuooYL2"/>
    <s v="https://www.kaskus.co.id/surl/iCwsm"/>
    <s v="co.id"/>
    <x v="10"/>
    <s v="https://pbs.twimg.com/media/ECORAzmUIAAloEz.jpg"/>
    <s v="https://pbs.twimg.com/media/ECORAzmUIAAloEz.jpg"/>
    <x v="68"/>
    <s v="https://twitter.com/#!/abdul_juga/status/1162932580255010816"/>
    <m/>
    <m/>
    <s v="1162932580255010816"/>
    <m/>
    <b v="0"/>
    <n v="0"/>
    <s v=""/>
    <b v="0"/>
    <s v="in"/>
    <m/>
    <s v=""/>
    <b v="0"/>
    <n v="0"/>
    <s v=""/>
    <s v="Twitter for Android"/>
    <b v="0"/>
    <s v="1162932580255010816"/>
    <s v="Tweet"/>
    <n v="0"/>
    <n v="0"/>
    <m/>
    <m/>
    <m/>
    <m/>
    <m/>
    <m/>
    <m/>
    <m/>
    <n v="1"/>
    <s v="4"/>
    <s v="4"/>
    <n v="0"/>
    <n v="0"/>
    <n v="0"/>
    <n v="0"/>
    <n v="0"/>
    <n v="0"/>
    <n v="11"/>
    <n v="100"/>
    <n v="11"/>
  </r>
  <r>
    <s v="edwinjanuar8"/>
    <s v="edwinjanuar8"/>
    <m/>
    <m/>
    <m/>
    <m/>
    <m/>
    <m/>
    <m/>
    <m/>
    <s v="No"/>
    <n v="106"/>
    <m/>
    <m/>
    <x v="1"/>
    <d v="2019-08-18T03:44:01.000"/>
    <s v="Jokowi taat hukum_x000a_https://t.co/m6WOT9ccGw_x000a_#KabinetJokowi https://t.co/RvMfdAJdha"/>
    <s v="https://www.kaskus.co.id/surl/iCwsm"/>
    <s v="co.id"/>
    <x v="10"/>
    <s v="https://pbs.twimg.com/media/ECORhPYU0AAZdce.jpg"/>
    <s v="https://pbs.twimg.com/media/ECORhPYU0AAZdce.jpg"/>
    <x v="69"/>
    <s v="https://twitter.com/#!/edwinjanuar8/status/1162933140299505664"/>
    <m/>
    <m/>
    <s v="1162933140299505664"/>
    <m/>
    <b v="0"/>
    <n v="0"/>
    <s v=""/>
    <b v="0"/>
    <s v="in"/>
    <m/>
    <s v=""/>
    <b v="0"/>
    <n v="0"/>
    <s v=""/>
    <s v="Twitter for Android"/>
    <b v="0"/>
    <s v="1162933140299505664"/>
    <s v="Tweet"/>
    <n v="0"/>
    <n v="0"/>
    <m/>
    <m/>
    <m/>
    <m/>
    <m/>
    <m/>
    <m/>
    <m/>
    <n v="1"/>
    <s v="4"/>
    <s v="4"/>
    <n v="0"/>
    <n v="0"/>
    <n v="0"/>
    <n v="0"/>
    <n v="0"/>
    <n v="0"/>
    <n v="4"/>
    <n v="100"/>
    <n v="4"/>
  </r>
  <r>
    <s v="savira_hana"/>
    <s v="savira_hana"/>
    <m/>
    <m/>
    <m/>
    <m/>
    <m/>
    <m/>
    <m/>
    <m/>
    <s v="No"/>
    <n v="107"/>
    <m/>
    <m/>
    <x v="1"/>
    <d v="2019-08-18T03:53:56.000"/>
    <s v="Tak benar Jokowi langgar UU kementerian _x000a_https://t.co/Ak5yOvjR3z_x000a_#KabinetJokowi https://t.co/bhMzVYgTaC"/>
    <s v="https://www.kaskus.co.id/surl/iCwsm"/>
    <s v="co.id"/>
    <x v="10"/>
    <s v="https://pbs.twimg.com/media/ECOTxrbU0AAtVig.jpg"/>
    <s v="https://pbs.twimg.com/media/ECOTxrbU0AAtVig.jpg"/>
    <x v="70"/>
    <s v="https://twitter.com/#!/savira_hana/status/1162935635507679232"/>
    <m/>
    <m/>
    <s v="1162935635507679232"/>
    <m/>
    <b v="0"/>
    <n v="0"/>
    <s v=""/>
    <b v="0"/>
    <s v="in"/>
    <m/>
    <s v=""/>
    <b v="0"/>
    <n v="0"/>
    <s v=""/>
    <s v="Twitter for Android"/>
    <b v="0"/>
    <s v="1162935635507679232"/>
    <s v="Tweet"/>
    <n v="0"/>
    <n v="0"/>
    <m/>
    <m/>
    <m/>
    <m/>
    <m/>
    <m/>
    <m/>
    <m/>
    <n v="1"/>
    <s v="4"/>
    <s v="4"/>
    <n v="0"/>
    <n v="0"/>
    <n v="0"/>
    <n v="0"/>
    <n v="0"/>
    <n v="0"/>
    <n v="7"/>
    <n v="100"/>
    <n v="7"/>
  </r>
  <r>
    <s v="indichaa"/>
    <s v="indichaa"/>
    <m/>
    <m/>
    <m/>
    <m/>
    <m/>
    <m/>
    <m/>
    <m/>
    <s v="No"/>
    <n v="108"/>
    <m/>
    <m/>
    <x v="1"/>
    <d v="2019-08-18T03:56:03.000"/>
    <s v="Menjawab wartawan tanpa menyebutkan nama menteri aja dibilang melanggar UU kementrian._x000a_😅_x000a_https://t.co/GW57blc5DZ_x000a_#KabinetJokowi https://t.co/Uih17IDi7j"/>
    <s v="https://www.kaskus.co.id/surl/iCwsm"/>
    <s v="co.id"/>
    <x v="10"/>
    <s v="https://pbs.twimg.com/media/ECOURwBUEAA5tWW.jpg"/>
    <s v="https://pbs.twimg.com/media/ECOURwBUEAA5tWW.jpg"/>
    <x v="71"/>
    <s v="https://twitter.com/#!/indichaa/status/1162936169975336960"/>
    <m/>
    <m/>
    <s v="1162936169975336960"/>
    <m/>
    <b v="0"/>
    <n v="0"/>
    <s v=""/>
    <b v="0"/>
    <s v="in"/>
    <m/>
    <s v=""/>
    <b v="0"/>
    <n v="0"/>
    <s v=""/>
    <s v="Twitter for Android"/>
    <b v="0"/>
    <s v="1162936169975336960"/>
    <s v="Tweet"/>
    <n v="0"/>
    <n v="0"/>
    <m/>
    <m/>
    <m/>
    <m/>
    <m/>
    <m/>
    <m/>
    <m/>
    <n v="1"/>
    <s v="4"/>
    <s v="4"/>
    <n v="0"/>
    <n v="0"/>
    <n v="0"/>
    <n v="0"/>
    <n v="0"/>
    <n v="0"/>
    <n v="12"/>
    <n v="100"/>
    <n v="12"/>
  </r>
  <r>
    <s v="aymiegoreng"/>
    <s v="aymiegoreng"/>
    <m/>
    <m/>
    <m/>
    <m/>
    <m/>
    <m/>
    <m/>
    <m/>
    <s v="No"/>
    <n v="109"/>
    <m/>
    <m/>
    <x v="1"/>
    <d v="2019-08-18T03:58:10.000"/>
    <s v="Opini sesat _x000a_#KabinetJokowi _x000a_https://t.co/dt8lIjnDnw https://t.co/G7Id5YdLCz"/>
    <s v="https://www.kaskus.co.id/surl/iCwsm"/>
    <s v="co.id"/>
    <x v="10"/>
    <s v="https://pbs.twimg.com/media/ECOUwcwU4AAh7Xr.jpg"/>
    <s v="https://pbs.twimg.com/media/ECOUwcwU4AAh7Xr.jpg"/>
    <x v="72"/>
    <s v="https://twitter.com/#!/aymiegoreng/status/1162936699002875905"/>
    <m/>
    <m/>
    <s v="1162936699002875905"/>
    <m/>
    <b v="0"/>
    <n v="0"/>
    <s v=""/>
    <b v="0"/>
    <s v="in"/>
    <m/>
    <s v=""/>
    <b v="0"/>
    <n v="0"/>
    <s v=""/>
    <s v="Twitter for Android"/>
    <b v="0"/>
    <s v="1162936699002875905"/>
    <s v="Tweet"/>
    <n v="0"/>
    <n v="0"/>
    <m/>
    <m/>
    <m/>
    <m/>
    <m/>
    <m/>
    <m/>
    <m/>
    <n v="1"/>
    <s v="4"/>
    <s v="4"/>
    <n v="0"/>
    <n v="0"/>
    <n v="0"/>
    <n v="0"/>
    <n v="0"/>
    <n v="0"/>
    <n v="3"/>
    <n v="100"/>
    <n v="3"/>
  </r>
  <r>
    <s v="raza_aja"/>
    <s v="raza_aja"/>
    <m/>
    <m/>
    <m/>
    <m/>
    <m/>
    <m/>
    <m/>
    <m/>
    <s v="No"/>
    <n v="110"/>
    <m/>
    <m/>
    <x v="1"/>
    <d v="2019-08-18T03:59:58.000"/>
    <s v="Sabar dan biarkan Jokowi fokus menyelesaikan periode pertamanya.. _x000a_https://t.co/0f3LjLYHNR_x000a_#KabinetJokowi https://t.co/Bh0a2DTGMv"/>
    <s v="https://www.kaskus.co.id/surl/iCwsm"/>
    <s v="co.id"/>
    <x v="10"/>
    <s v="https://pbs.twimg.com/media/ECOVLJTU0AEIlJV.jpg"/>
    <s v="https://pbs.twimg.com/media/ECOVLJTU0AEIlJV.jpg"/>
    <x v="73"/>
    <s v="https://twitter.com/#!/raza_aja/status/1162937155380862976"/>
    <m/>
    <m/>
    <s v="1162937155380862976"/>
    <m/>
    <b v="0"/>
    <n v="0"/>
    <s v=""/>
    <b v="0"/>
    <s v="in"/>
    <m/>
    <s v=""/>
    <b v="0"/>
    <n v="0"/>
    <s v=""/>
    <s v="Twitter for Android"/>
    <b v="0"/>
    <s v="1162937155380862976"/>
    <s v="Tweet"/>
    <n v="0"/>
    <n v="0"/>
    <m/>
    <m/>
    <m/>
    <m/>
    <m/>
    <m/>
    <m/>
    <m/>
    <n v="1"/>
    <s v="4"/>
    <s v="4"/>
    <n v="0"/>
    <n v="0"/>
    <n v="0"/>
    <n v="0"/>
    <n v="0"/>
    <n v="0"/>
    <n v="9"/>
    <n v="100"/>
    <n v="9"/>
  </r>
  <r>
    <s v="farahdilah62"/>
    <s v="farahdilah62"/>
    <m/>
    <m/>
    <m/>
    <m/>
    <m/>
    <m/>
    <m/>
    <m/>
    <s v="No"/>
    <n v="111"/>
    <m/>
    <m/>
    <x v="1"/>
    <d v="2019-08-18T04:02:24.000"/>
    <s v="Opini sesat untuk menjatuhkan Jokowi soal pengumuman kabinetnya.. Dasar sirik_x000a_#KabinetJokowi _x000a_https://t.co/zcq6kgyfBJ https://t.co/7c1cb37agJ"/>
    <s v="https://www.kaskus.co.id/surl/iCwsm"/>
    <s v="co.id"/>
    <x v="10"/>
    <s v="https://pbs.twimg.com/media/ECOVuGCUcAAGGUa.jpg"/>
    <s v="https://pbs.twimg.com/media/ECOVuGCUcAAGGUa.jpg"/>
    <x v="74"/>
    <s v="https://twitter.com/#!/farahdilah62/status/1162937767044587520"/>
    <m/>
    <m/>
    <s v="1162937767044587520"/>
    <m/>
    <b v="0"/>
    <n v="0"/>
    <s v=""/>
    <b v="0"/>
    <s v="in"/>
    <m/>
    <s v=""/>
    <b v="0"/>
    <n v="0"/>
    <s v=""/>
    <s v="Twitter for Android"/>
    <b v="0"/>
    <s v="1162937767044587520"/>
    <s v="Tweet"/>
    <n v="0"/>
    <n v="0"/>
    <m/>
    <m/>
    <m/>
    <m/>
    <m/>
    <m/>
    <m/>
    <m/>
    <n v="1"/>
    <s v="4"/>
    <s v="4"/>
    <n v="0"/>
    <n v="0"/>
    <n v="0"/>
    <n v="0"/>
    <n v="0"/>
    <n v="0"/>
    <n v="11"/>
    <n v="100"/>
    <n v="11"/>
  </r>
  <r>
    <s v="vikaadriana1"/>
    <s v="vikaadriana1"/>
    <m/>
    <m/>
    <m/>
    <m/>
    <m/>
    <m/>
    <m/>
    <m/>
    <s v="No"/>
    <n v="112"/>
    <m/>
    <m/>
    <x v="1"/>
    <d v="2019-08-18T04:04:07.000"/>
    <s v="Provokasi sesat pihak2 yg tak senang dgn Jokowi _x000a_#KabinetJokowi _x000a_https://t.co/XL7JhrmXsG https://t.co/LMzJUcygt4"/>
    <s v="https://www.kaskus.co.id/surl/iCwsm"/>
    <s v="co.id"/>
    <x v="10"/>
    <s v="https://pbs.twimg.com/media/ECOWHwgUYAAniNW.jpg"/>
    <s v="https://pbs.twimg.com/media/ECOWHwgUYAAniNW.jpg"/>
    <x v="75"/>
    <s v="https://twitter.com/#!/vikaadriana1/status/1162938196662951937"/>
    <m/>
    <m/>
    <s v="1162938196662951937"/>
    <m/>
    <b v="0"/>
    <n v="0"/>
    <s v=""/>
    <b v="0"/>
    <s v="in"/>
    <m/>
    <s v=""/>
    <b v="0"/>
    <n v="0"/>
    <s v=""/>
    <s v="Twitter for Android"/>
    <b v="0"/>
    <s v="1162938196662951937"/>
    <s v="Tweet"/>
    <n v="0"/>
    <n v="0"/>
    <m/>
    <m/>
    <m/>
    <m/>
    <m/>
    <m/>
    <m/>
    <m/>
    <n v="1"/>
    <s v="4"/>
    <s v="4"/>
    <n v="0"/>
    <n v="0"/>
    <n v="0"/>
    <n v="0"/>
    <n v="0"/>
    <n v="0"/>
    <n v="9"/>
    <n v="100"/>
    <n v="9"/>
  </r>
  <r>
    <s v="bekasi_gadis"/>
    <s v="bekasi_gadis"/>
    <m/>
    <m/>
    <m/>
    <m/>
    <m/>
    <m/>
    <m/>
    <m/>
    <s v="No"/>
    <n v="113"/>
    <m/>
    <m/>
    <x v="1"/>
    <d v="2019-08-18T04:05:58.000"/>
    <s v="Mohon bersabar. Jokowi pasti mengumumkan nama nama kabinetnya sesuai mekanisme hukum yang berlaku _x000a_https://t.co/aSXfrqEYTG_x000a_#KabinetJokowi https://t.co/qQTonDDH4p"/>
    <s v="https://www.kaskus.co.id/surl/iCwsm"/>
    <s v="co.id"/>
    <x v="10"/>
    <s v="https://pbs.twimg.com/media/ECOWjBgUEAUDp6t.jpg"/>
    <s v="https://pbs.twimg.com/media/ECOWjBgUEAUDp6t.jpg"/>
    <x v="76"/>
    <s v="https://twitter.com/#!/bekasi_gadis/status/1162938664894099456"/>
    <m/>
    <m/>
    <s v="1162938664894099456"/>
    <m/>
    <b v="0"/>
    <n v="0"/>
    <s v=""/>
    <b v="0"/>
    <s v="in"/>
    <m/>
    <s v=""/>
    <b v="0"/>
    <n v="0"/>
    <s v=""/>
    <s v="Twitter for Android"/>
    <b v="0"/>
    <s v="1162938664894099456"/>
    <s v="Tweet"/>
    <n v="0"/>
    <n v="0"/>
    <m/>
    <m/>
    <m/>
    <m/>
    <m/>
    <m/>
    <m/>
    <m/>
    <n v="1"/>
    <s v="4"/>
    <s v="4"/>
    <n v="0"/>
    <n v="0"/>
    <n v="0"/>
    <n v="0"/>
    <n v="0"/>
    <n v="0"/>
    <n v="14"/>
    <n v="100"/>
    <n v="14"/>
  </r>
  <r>
    <s v="ekawatirani"/>
    <s v="ekawatirani"/>
    <m/>
    <m/>
    <m/>
    <m/>
    <m/>
    <m/>
    <m/>
    <m/>
    <s v="No"/>
    <n v="114"/>
    <m/>
    <m/>
    <x v="1"/>
    <d v="2019-08-18T04:08:02.000"/>
    <s v="Jokowi sosok yg sangat taat terhadap hukum.. Mana mungkin Jokowi langgar UU kementrian _x000a_https://t.co/5oC9xmXEIh_x000a_#KabinetJokowi https://t.co/IHl4uHkH67"/>
    <s v="https://www.kaskus.co.id/surl/iCwsm"/>
    <s v="co.id"/>
    <x v="10"/>
    <s v="https://pbs.twimg.com/media/ECOXBRDU0AEKAcn.jpg"/>
    <s v="https://pbs.twimg.com/media/ECOXBRDU0AEKAcn.jpg"/>
    <x v="77"/>
    <s v="https://twitter.com/#!/ekawatirani/status/1162939185239511040"/>
    <m/>
    <m/>
    <s v="1162939185239511040"/>
    <m/>
    <b v="0"/>
    <n v="0"/>
    <s v=""/>
    <b v="0"/>
    <s v="in"/>
    <m/>
    <s v=""/>
    <b v="0"/>
    <n v="0"/>
    <s v=""/>
    <s v="Twitter for Android"/>
    <b v="0"/>
    <s v="1162939185239511040"/>
    <s v="Tweet"/>
    <n v="0"/>
    <n v="0"/>
    <m/>
    <m/>
    <m/>
    <m/>
    <m/>
    <m/>
    <m/>
    <m/>
    <n v="1"/>
    <s v="4"/>
    <s v="4"/>
    <n v="0"/>
    <n v="0"/>
    <n v="0"/>
    <n v="0"/>
    <n v="0"/>
    <n v="0"/>
    <n v="14"/>
    <n v="100"/>
    <n v="14"/>
  </r>
  <r>
    <s v="miadp"/>
    <s v="adambbadawy"/>
    <m/>
    <m/>
    <m/>
    <m/>
    <m/>
    <m/>
    <m/>
    <m/>
    <s v="No"/>
    <n v="115"/>
    <m/>
    <m/>
    <x v="0"/>
    <d v="2019-08-18T09:07:10.000"/>
    <s v="RT @emilio__ferrara: Enjoy our new cool paper spearheaded by computational social science superstars @Aseel_addawood and @adambbadawy that…"/>
    <m/>
    <m/>
    <x v="0"/>
    <m/>
    <s v="http://pbs.twimg.com/profile_images/823358151886065664/6uV1H2iZ_normal.jpg"/>
    <x v="78"/>
    <s v="https://twitter.com/#!/miadp/status/1163014461889941504"/>
    <m/>
    <m/>
    <s v="1163014461889941504"/>
    <m/>
    <b v="0"/>
    <n v="0"/>
    <s v=""/>
    <b v="0"/>
    <s v="en"/>
    <m/>
    <s v=""/>
    <b v="0"/>
    <n v="10"/>
    <s v="1138223920103022592"/>
    <s v="Twitter for iPhone"/>
    <b v="0"/>
    <s v="1138223920103022592"/>
    <s v="Tweet"/>
    <n v="0"/>
    <n v="0"/>
    <m/>
    <m/>
    <m/>
    <m/>
    <m/>
    <m/>
    <m/>
    <m/>
    <n v="1"/>
    <s v="9"/>
    <s v="9"/>
    <m/>
    <m/>
    <m/>
    <m/>
    <m/>
    <m/>
    <m/>
    <m/>
    <m/>
  </r>
  <r>
    <s v="caohancheng"/>
    <s v="icwsm"/>
    <m/>
    <m/>
    <m/>
    <m/>
    <m/>
    <m/>
    <m/>
    <m/>
    <s v="No"/>
    <n v="118"/>
    <m/>
    <m/>
    <x v="0"/>
    <d v="2019-08-18T15:46:20.000"/>
    <s v="Social networking site + E-Commerce = ? What would happen when your friends become sellers promoting products to you? _x000a__x000a_Check out our paper at @ICWSM 2020, where we present analysis on one of the fastest growing #SocialCommerce sites in China. _x000a__x000a_Preprint: https://t.co/eU02BRBhhR https://t.co/TeCkygeVAV"/>
    <s v="https://arxiv.org/abs/1908.05409"/>
    <s v="arxiv.org"/>
    <x v="11"/>
    <s v="https://pbs.twimg.com/media/ECQ2ZAtVUAA1gZ4.jpg"/>
    <s v="https://pbs.twimg.com/media/ECQ2ZAtVUAA1gZ4.jpg"/>
    <x v="79"/>
    <s v="https://twitter.com/#!/caohancheng/status/1163114918356193282"/>
    <m/>
    <m/>
    <s v="1163114918356193282"/>
    <m/>
    <b v="0"/>
    <n v="1"/>
    <s v=""/>
    <b v="0"/>
    <s v="en"/>
    <m/>
    <s v=""/>
    <b v="0"/>
    <n v="0"/>
    <s v=""/>
    <s v="Twitter Web Client"/>
    <b v="0"/>
    <s v="1163114918356193282"/>
    <s v="Tweet"/>
    <n v="0"/>
    <n v="0"/>
    <m/>
    <m/>
    <m/>
    <m/>
    <m/>
    <m/>
    <m/>
    <m/>
    <n v="1"/>
    <s v="1"/>
    <s v="1"/>
    <n v="1"/>
    <n v="2.5641025641025643"/>
    <n v="0"/>
    <n v="0"/>
    <n v="0"/>
    <n v="0"/>
    <n v="38"/>
    <n v="97.43589743589743"/>
    <n v="39"/>
  </r>
  <r>
    <s v="yelenamejova"/>
    <s v="icwsm"/>
    <m/>
    <m/>
    <m/>
    <m/>
    <m/>
    <m/>
    <m/>
    <m/>
    <s v="No"/>
    <n v="119"/>
    <m/>
    <m/>
    <x v="0"/>
    <d v="2019-08-02T08:10:46.000"/>
    <s v="RT @icwsm: Good news! The ICWSM 2020 website is now live:_x000a__x000a_https://t.co/B89igmUVP8_x000a__x000a_🚨Next deadline is September 15 🚨_x000a__x000a_Check it out for all…"/>
    <s v="https://icwsm.org/2020/"/>
    <s v="icwsm.org"/>
    <x v="0"/>
    <m/>
    <s v="http://pbs.twimg.com/profile_images/733970020519292928/YjuSdhj7_normal.jpg"/>
    <x v="80"/>
    <s v="https://twitter.com/#!/yelenamejova/status/1157202061974523905"/>
    <m/>
    <m/>
    <s v="1157202061974523905"/>
    <m/>
    <b v="0"/>
    <n v="0"/>
    <s v=""/>
    <b v="0"/>
    <s v="en"/>
    <m/>
    <s v=""/>
    <b v="0"/>
    <n v="31"/>
    <s v="1156957172686868480"/>
    <s v="Twitter for iPhone"/>
    <b v="0"/>
    <s v="1156957172686868480"/>
    <s v="Tweet"/>
    <n v="0"/>
    <n v="0"/>
    <m/>
    <m/>
    <m/>
    <m/>
    <m/>
    <m/>
    <m/>
    <m/>
    <n v="1"/>
    <s v="1"/>
    <s v="1"/>
    <n v="1"/>
    <n v="4.761904761904762"/>
    <n v="0"/>
    <n v="0"/>
    <n v="0"/>
    <n v="0"/>
    <n v="20"/>
    <n v="95.23809523809524"/>
    <n v="21"/>
  </r>
  <r>
    <s v="dozee_sim"/>
    <s v="yelenamejova"/>
    <m/>
    <m/>
    <m/>
    <m/>
    <m/>
    <m/>
    <m/>
    <m/>
    <s v="No"/>
    <n v="120"/>
    <m/>
    <m/>
    <x v="2"/>
    <d v="2019-08-18T22:17:52.000"/>
    <s v="@yelenamejova @icwsm Thanks!"/>
    <m/>
    <m/>
    <x v="0"/>
    <m/>
    <s v="http://pbs.twimg.com/profile_images/716992148219019264/vqerpZId_normal.jpg"/>
    <x v="81"/>
    <s v="https://twitter.com/#!/dozee_sim/status/1163213448076857345"/>
    <m/>
    <m/>
    <s v="1163213448076857345"/>
    <s v="1138689612224880641"/>
    <b v="0"/>
    <n v="0"/>
    <s v="19739240"/>
    <b v="0"/>
    <s v="en"/>
    <m/>
    <s v=""/>
    <b v="0"/>
    <n v="0"/>
    <s v=""/>
    <s v="Twitter Web App"/>
    <b v="0"/>
    <s v="1138689612224880641"/>
    <s v="Tweet"/>
    <n v="0"/>
    <n v="0"/>
    <m/>
    <m/>
    <m/>
    <m/>
    <m/>
    <m/>
    <m/>
    <m/>
    <n v="1"/>
    <s v="1"/>
    <s v="1"/>
    <m/>
    <m/>
    <m/>
    <m/>
    <m/>
    <m/>
    <m/>
    <m/>
    <m/>
  </r>
  <r>
    <s v="rehamtamime"/>
    <s v="wikiresearch"/>
    <m/>
    <m/>
    <m/>
    <m/>
    <m/>
    <m/>
    <m/>
    <m/>
    <s v="No"/>
    <n v="122"/>
    <m/>
    <m/>
    <x v="0"/>
    <d v="2019-08-19T16:17:09.000"/>
    <s v="RT @WikiResearch: &quot;Uncertainty During New Disease Outbreaks in Wikipedia&quot; - identifying and quantifying  types of uncertainty and responses…"/>
    <m/>
    <m/>
    <x v="0"/>
    <m/>
    <s v="http://pbs.twimg.com/profile_images/1175754605013151746/8lUYmXWv_normal.jpg"/>
    <x v="82"/>
    <s v="https://twitter.com/#!/rehamtamime/status/1163485061750149126"/>
    <m/>
    <m/>
    <s v="1163485061750149126"/>
    <m/>
    <b v="0"/>
    <n v="0"/>
    <s v=""/>
    <b v="0"/>
    <s v="en"/>
    <m/>
    <s v=""/>
    <b v="0"/>
    <n v="3"/>
    <s v="1139117807734546432"/>
    <s v="Twitter for iPhone"/>
    <b v="0"/>
    <s v="1139117807734546432"/>
    <s v="Tweet"/>
    <n v="0"/>
    <n v="0"/>
    <m/>
    <m/>
    <m/>
    <m/>
    <m/>
    <m/>
    <m/>
    <m/>
    <n v="1"/>
    <s v="17"/>
    <s v="17"/>
    <n v="0"/>
    <n v="0"/>
    <n v="0"/>
    <n v="0"/>
    <n v="0"/>
    <n v="0"/>
    <n v="17"/>
    <n v="100"/>
    <n v="17"/>
  </r>
  <r>
    <s v="eredmil1"/>
    <s v="linguangst"/>
    <m/>
    <m/>
    <m/>
    <m/>
    <m/>
    <m/>
    <m/>
    <m/>
    <s v="No"/>
    <n v="123"/>
    <m/>
    <m/>
    <x v="0"/>
    <d v="2019-06-14T02:20:33.000"/>
    <s v="Excited that our #icwsm2019 paper is on the front page of @facebook research. _x000a__x000a_Learn more about our @icwsm work on day-to-day experiences of safety and threat on social media._x000a_w/ Jess Bodford &amp;amp; @linguangst _x000a__x000a_https://t.co/ky3jb28MPb_x000a__x000a_#facebook #socialmedia #womenintech https://t.co/9Cip5IiAHZ"/>
    <s v="https://research.fb.com/safety-experiences-on-social-media/"/>
    <s v="fb.com"/>
    <x v="12"/>
    <s v="https://pbs.twimg.com/media/D8_PDusXsAAsuzb.jpg"/>
    <s v="https://pbs.twimg.com/media/D8_PDusXsAAsuzb.jpg"/>
    <x v="83"/>
    <s v="https://twitter.com/#!/eredmil1/status/1139356924280037377"/>
    <m/>
    <m/>
    <s v="1139356924280037377"/>
    <m/>
    <b v="0"/>
    <n v="76"/>
    <s v=""/>
    <b v="0"/>
    <s v="en"/>
    <m/>
    <s v=""/>
    <b v="0"/>
    <n v="20"/>
    <s v=""/>
    <s v="Twitter Web App"/>
    <b v="0"/>
    <s v="1139356924280037377"/>
    <s v="Retweet"/>
    <n v="0"/>
    <n v="0"/>
    <m/>
    <m/>
    <m/>
    <m/>
    <m/>
    <m/>
    <m/>
    <m/>
    <n v="1"/>
    <s v="8"/>
    <s v="8"/>
    <n v="2"/>
    <n v="5.128205128205129"/>
    <n v="1"/>
    <n v="2.5641025641025643"/>
    <n v="0"/>
    <n v="0"/>
    <n v="36"/>
    <n v="92.3076923076923"/>
    <n v="39"/>
  </r>
  <r>
    <s v="eredmil1"/>
    <s v="icwsm"/>
    <m/>
    <m/>
    <m/>
    <m/>
    <m/>
    <m/>
    <m/>
    <m/>
    <s v="No"/>
    <n v="126"/>
    <m/>
    <m/>
    <x v="0"/>
    <d v="2019-08-15T17:17:56.000"/>
    <s v="RT @icwsm: Friendly neighborhood reminder: next #ICWSM2020 submission deadline is Sept 15! One month away! _x000a__x000a_Check out https://t.co/fQJ1a1j…"/>
    <m/>
    <m/>
    <x v="9"/>
    <m/>
    <s v="http://pbs.twimg.com/profile_images/1157378921354137600/uSijM077_normal.jpg"/>
    <x v="84"/>
    <s v="https://twitter.com/#!/eredmil1/status/1162050805202948096"/>
    <m/>
    <m/>
    <s v="1162050805202948096"/>
    <m/>
    <b v="0"/>
    <n v="0"/>
    <s v=""/>
    <b v="0"/>
    <s v="en"/>
    <m/>
    <s v=""/>
    <b v="0"/>
    <n v="11"/>
    <s v="1162005607861424129"/>
    <s v="Twitter for iPhone"/>
    <b v="0"/>
    <s v="1162005607861424129"/>
    <s v="Tweet"/>
    <n v="0"/>
    <n v="0"/>
    <m/>
    <m/>
    <m/>
    <m/>
    <m/>
    <m/>
    <m/>
    <m/>
    <n v="2"/>
    <s v="8"/>
    <s v="1"/>
    <n v="1"/>
    <n v="5.882352941176471"/>
    <n v="0"/>
    <n v="0"/>
    <n v="0"/>
    <n v="0"/>
    <n v="16"/>
    <n v="94.11764705882354"/>
    <n v="17"/>
  </r>
  <r>
    <s v="eredmil1"/>
    <s v="munmun10"/>
    <m/>
    <m/>
    <m/>
    <m/>
    <m/>
    <m/>
    <m/>
    <m/>
    <s v="No"/>
    <n v="127"/>
    <m/>
    <m/>
    <x v="0"/>
    <d v="2019-08-20T05:10:43.000"/>
    <s v="RT @kous2v: Thanks @ICatGT! Thanks to Benjamin Sugar, @emrek @JohnTorousMD @abrahaobruno @munmun10 for making this work a success. Check ou…"/>
    <m/>
    <m/>
    <x v="0"/>
    <m/>
    <s v="http://pbs.twimg.com/profile_images/1157378921354137600/uSijM077_normal.jpg"/>
    <x v="85"/>
    <s v="https://twitter.com/#!/eredmil1/status/1163679733579542528"/>
    <m/>
    <m/>
    <s v="1163679733579542528"/>
    <m/>
    <b v="0"/>
    <n v="0"/>
    <s v=""/>
    <b v="1"/>
    <s v="en"/>
    <m/>
    <s v="1163567824414990337"/>
    <b v="0"/>
    <n v="2"/>
    <s v="1163666204197904384"/>
    <s v="Twitter for iPhone"/>
    <b v="0"/>
    <s v="1163666204197904384"/>
    <s v="Tweet"/>
    <n v="0"/>
    <n v="0"/>
    <m/>
    <m/>
    <m/>
    <m/>
    <m/>
    <m/>
    <m/>
    <m/>
    <n v="1"/>
    <s v="8"/>
    <s v="8"/>
    <m/>
    <m/>
    <m/>
    <m/>
    <m/>
    <m/>
    <m/>
    <m/>
    <m/>
  </r>
  <r>
    <s v="kous2v"/>
    <s v="abrahaobruno"/>
    <m/>
    <m/>
    <m/>
    <m/>
    <m/>
    <m/>
    <m/>
    <m/>
    <s v="No"/>
    <n v="133"/>
    <m/>
    <m/>
    <x v="0"/>
    <d v="2019-08-20T04:16:57.000"/>
    <s v="Thanks @ICatGT! Thanks to Benjamin Sugar, @emrek @JohnTorousMD @abrahaobruno @munmun10 for making this work a success. Check our paper here: https://t.co/AyHjsLkVfk #icwsm https://t.co/UKWTlKVg4P"/>
    <s v="https://aaai.org/ojs/index.php/ICWSM/article/view/3242 https://twitter.com/icatgt/status/1163567824414990337"/>
    <s v="aaai.org twitter.com"/>
    <x v="13"/>
    <m/>
    <s v="http://pbs.twimg.com/profile_images/907313081595789312/49ZBUvCC_normal.jpg"/>
    <x v="86"/>
    <s v="https://twitter.com/#!/kous2v/status/1163666204197904384"/>
    <m/>
    <m/>
    <s v="1163666204197904384"/>
    <m/>
    <b v="0"/>
    <n v="2"/>
    <s v=""/>
    <b v="1"/>
    <s v="en"/>
    <m/>
    <s v="1163567824414990337"/>
    <b v="0"/>
    <n v="2"/>
    <s v=""/>
    <s v="Twitter for iPhone"/>
    <b v="0"/>
    <s v="1163666204197904384"/>
    <s v="Tweet"/>
    <n v="0"/>
    <n v="0"/>
    <m/>
    <m/>
    <m/>
    <m/>
    <m/>
    <m/>
    <m/>
    <m/>
    <n v="1"/>
    <s v="8"/>
    <s v="8"/>
    <m/>
    <m/>
    <m/>
    <m/>
    <m/>
    <m/>
    <m/>
    <m/>
    <m/>
  </r>
  <r>
    <s v="emrek"/>
    <s v="abrahaobruno"/>
    <m/>
    <m/>
    <m/>
    <m/>
    <m/>
    <m/>
    <m/>
    <m/>
    <s v="No"/>
    <n v="134"/>
    <m/>
    <m/>
    <x v="0"/>
    <d v="2019-08-20T04:48:08.000"/>
    <s v="RT @kous2v: Thanks @ICatGT! Thanks to Benjamin Sugar, @emrek @JohnTorousMD @abrahaobruno @munmun10 for making this work a success. Check ou…"/>
    <m/>
    <m/>
    <x v="0"/>
    <m/>
    <s v="http://pbs.twimg.com/profile_images/921869485425885184/UXTl2-ZN_normal.jpg"/>
    <x v="87"/>
    <s v="https://twitter.com/#!/emrek/status/1163674049257463808"/>
    <m/>
    <m/>
    <s v="1163674049257463808"/>
    <m/>
    <b v="0"/>
    <n v="0"/>
    <s v=""/>
    <b v="1"/>
    <s v="en"/>
    <m/>
    <s v="1163567824414990337"/>
    <b v="0"/>
    <n v="2"/>
    <s v="1163666204197904384"/>
    <s v="Twitter for iPhone"/>
    <b v="0"/>
    <s v="1163666204197904384"/>
    <s v="Tweet"/>
    <n v="0"/>
    <n v="0"/>
    <m/>
    <m/>
    <m/>
    <m/>
    <m/>
    <m/>
    <m/>
    <m/>
    <n v="1"/>
    <s v="8"/>
    <s v="8"/>
    <m/>
    <m/>
    <m/>
    <m/>
    <m/>
    <m/>
    <m/>
    <m/>
    <m/>
  </r>
  <r>
    <s v="icatgt"/>
    <s v="abrahaobruno"/>
    <m/>
    <m/>
    <m/>
    <m/>
    <m/>
    <m/>
    <m/>
    <m/>
    <s v="No"/>
    <n v="135"/>
    <m/>
    <m/>
    <x v="0"/>
    <d v="2019-08-20T12:38:29.000"/>
    <s v="RT @kous2v: Thanks @ICatGT! Thanks to Benjamin Sugar, @emrek @JohnTorousMD @abrahaobruno @munmun10 for making this work a success. Check ou…"/>
    <m/>
    <m/>
    <x v="0"/>
    <m/>
    <s v="http://pbs.twimg.com/profile_images/900443799129702400/x6loB2Tp_normal.jpg"/>
    <x v="88"/>
    <s v="https://twitter.com/#!/icatgt/status/1163792418220728322"/>
    <m/>
    <m/>
    <s v="1163792418220728322"/>
    <m/>
    <b v="0"/>
    <n v="0"/>
    <s v=""/>
    <b v="1"/>
    <s v="en"/>
    <m/>
    <s v="1163567824414990337"/>
    <b v="0"/>
    <n v="3"/>
    <s v="1163666204197904384"/>
    <s v="Twitter for iPhone"/>
    <b v="0"/>
    <s v="1163666204197904384"/>
    <s v="Tweet"/>
    <n v="0"/>
    <n v="0"/>
    <m/>
    <m/>
    <m/>
    <m/>
    <m/>
    <m/>
    <m/>
    <m/>
    <n v="1"/>
    <s v="8"/>
    <s v="8"/>
    <m/>
    <m/>
    <m/>
    <m/>
    <m/>
    <m/>
    <m/>
    <m/>
    <m/>
  </r>
  <r>
    <s v="emrek"/>
    <s v="icwsm"/>
    <m/>
    <m/>
    <m/>
    <m/>
    <m/>
    <m/>
    <m/>
    <m/>
    <s v="No"/>
    <n v="140"/>
    <m/>
    <m/>
    <x v="0"/>
    <d v="2019-08-01T22:18:28.000"/>
    <s v="RT @icwsm: Good news! The ICWSM 2020 website is now live:_x000a__x000a_https://t.co/B89igmUVP8_x000a__x000a_🚨Next deadline is September 15 🚨_x000a__x000a_Check it out for all…"/>
    <s v="https://icwsm.org/2020/"/>
    <s v="icwsm.org"/>
    <x v="0"/>
    <m/>
    <s v="http://pbs.twimg.com/profile_images/921869485425885184/UXTl2-ZN_normal.jpg"/>
    <x v="89"/>
    <s v="https://twitter.com/#!/emrek/status/1157053005453094912"/>
    <m/>
    <m/>
    <s v="1157053005453094912"/>
    <m/>
    <b v="0"/>
    <n v="0"/>
    <s v=""/>
    <b v="0"/>
    <s v="en"/>
    <m/>
    <s v=""/>
    <b v="0"/>
    <n v="31"/>
    <s v="1156957172686868480"/>
    <s v="Twitter for iPhone"/>
    <b v="0"/>
    <s v="1156957172686868480"/>
    <s v="Tweet"/>
    <n v="0"/>
    <n v="0"/>
    <m/>
    <m/>
    <m/>
    <m/>
    <m/>
    <m/>
    <m/>
    <m/>
    <n v="1"/>
    <s v="8"/>
    <s v="1"/>
    <n v="1"/>
    <n v="4.761904761904762"/>
    <n v="0"/>
    <n v="0"/>
    <n v="0"/>
    <n v="0"/>
    <n v="20"/>
    <n v="95.23809523809524"/>
    <n v="21"/>
  </r>
  <r>
    <s v="kous2v"/>
    <s v="icwsm"/>
    <m/>
    <m/>
    <m/>
    <m/>
    <m/>
    <m/>
    <m/>
    <m/>
    <s v="No"/>
    <n v="145"/>
    <m/>
    <m/>
    <x v="0"/>
    <d v="2019-08-02T02:08:46.000"/>
    <s v="RT @icwsm: Good news! The ICWSM 2020 website is now live:_x000a__x000a_https://t.co/B89igmUVP8_x000a__x000a_🚨Next deadline is September 15 🚨_x000a__x000a_Check it out for all…"/>
    <s v="https://icwsm.org/2020/"/>
    <s v="icwsm.org"/>
    <x v="0"/>
    <m/>
    <s v="http://pbs.twimg.com/profile_images/907313081595789312/49ZBUvCC_normal.jpg"/>
    <x v="90"/>
    <s v="https://twitter.com/#!/kous2v/status/1157110964891684865"/>
    <m/>
    <m/>
    <s v="1157110964891684865"/>
    <m/>
    <b v="0"/>
    <n v="0"/>
    <s v=""/>
    <b v="0"/>
    <s v="en"/>
    <m/>
    <s v=""/>
    <b v="0"/>
    <n v="31"/>
    <s v="1156957172686868480"/>
    <s v="Twitter for iPhone"/>
    <b v="0"/>
    <s v="1156957172686868480"/>
    <s v="Tweet"/>
    <n v="0"/>
    <n v="0"/>
    <m/>
    <m/>
    <m/>
    <m/>
    <m/>
    <m/>
    <m/>
    <m/>
    <n v="2"/>
    <s v="8"/>
    <s v="1"/>
    <n v="1"/>
    <n v="4.761904761904762"/>
    <n v="0"/>
    <n v="0"/>
    <n v="0"/>
    <n v="0"/>
    <n v="20"/>
    <n v="95.23809523809524"/>
    <n v="21"/>
  </r>
  <r>
    <s v="kous2v"/>
    <s v="icwsm"/>
    <m/>
    <m/>
    <m/>
    <m/>
    <m/>
    <m/>
    <m/>
    <m/>
    <s v="No"/>
    <n v="146"/>
    <m/>
    <m/>
    <x v="0"/>
    <d v="2019-08-02T03:28:45.000"/>
    <s v="@emilio__ferrara @icwsm Thanks @emilio__ferrara for the latest link! This has been fixed :)"/>
    <m/>
    <m/>
    <x v="0"/>
    <m/>
    <s v="http://pbs.twimg.com/profile_images/907313081595789312/49ZBUvCC_normal.jpg"/>
    <x v="91"/>
    <s v="https://twitter.com/#!/kous2v/status/1157131092731686912"/>
    <m/>
    <m/>
    <s v="1157131092731686912"/>
    <s v="1156975335235313665"/>
    <b v="0"/>
    <n v="1"/>
    <s v="17354555"/>
    <b v="0"/>
    <s v="en"/>
    <m/>
    <s v=""/>
    <b v="0"/>
    <n v="0"/>
    <s v=""/>
    <s v="Twitter Web App"/>
    <b v="0"/>
    <s v="1156975335235313665"/>
    <s v="Tweet"/>
    <n v="0"/>
    <n v="0"/>
    <m/>
    <m/>
    <m/>
    <m/>
    <m/>
    <m/>
    <m/>
    <m/>
    <n v="2"/>
    <s v="8"/>
    <s v="1"/>
    <m/>
    <m/>
    <m/>
    <m/>
    <m/>
    <m/>
    <m/>
    <m/>
    <m/>
  </r>
  <r>
    <s v="alsothings"/>
    <s v="alsothings"/>
    <m/>
    <m/>
    <m/>
    <m/>
    <m/>
    <m/>
    <m/>
    <m/>
    <s v="No"/>
    <n v="152"/>
    <m/>
    <m/>
    <x v="1"/>
    <d v="2019-08-21T09:34:36.000"/>
    <s v="when did ICWSM change the w to stand for just web instead of weblog? It was such a great old name..."/>
    <m/>
    <m/>
    <x v="0"/>
    <m/>
    <s v="http://pbs.twimg.com/profile_images/426002680297713664/TiKLm5Sa_normal.jpeg"/>
    <x v="92"/>
    <s v="https://twitter.com/#!/alsothings/status/1164108531085258757"/>
    <m/>
    <m/>
    <s v="1164108531085258757"/>
    <m/>
    <b v="0"/>
    <n v="1"/>
    <s v=""/>
    <b v="0"/>
    <s v="en"/>
    <m/>
    <s v=""/>
    <b v="0"/>
    <n v="0"/>
    <s v=""/>
    <s v="Twitter Web App"/>
    <b v="0"/>
    <s v="1164108531085258757"/>
    <s v="Tweet"/>
    <n v="0"/>
    <n v="0"/>
    <m/>
    <m/>
    <m/>
    <m/>
    <m/>
    <m/>
    <m/>
    <m/>
    <n v="1"/>
    <s v="4"/>
    <s v="4"/>
    <n v="1"/>
    <n v="4.761904761904762"/>
    <n v="0"/>
    <n v="0"/>
    <n v="0"/>
    <n v="0"/>
    <n v="20"/>
    <n v="95.23809523809524"/>
    <n v="21"/>
  </r>
  <r>
    <s v="falkfischer"/>
    <s v="falkfischer"/>
    <m/>
    <m/>
    <m/>
    <m/>
    <m/>
    <m/>
    <m/>
    <m/>
    <s v="No"/>
    <n v="153"/>
    <m/>
    <m/>
    <x v="1"/>
    <d v="2019-08-21T19:45:58.000"/>
    <s v="Durch ein Interview sind jetzt #Emojis ein offizieller Teil meiner Thesis und im Glossar aufgeführt. Dazu habe ich dieses interessante Dokument über die unterschiedlichen Darstellungsweisen gefunden: https://t.co/76LagceN5M_x000a_Gewusst? Emojis haben es in den Unicode geschafft."/>
    <s v="https://www.aaai.org/ocs/index.php/ICWSM/ICWSM16/paper/view/13167/12746"/>
    <s v="aaai.org"/>
    <x v="14"/>
    <m/>
    <s v="http://pbs.twimg.com/profile_images/1060937068531068929/zyQEOC-k_normal.jpg"/>
    <x v="93"/>
    <s v="https://twitter.com/#!/falkfischer/status/1164262385277919233"/>
    <m/>
    <m/>
    <s v="1164262385277919233"/>
    <m/>
    <b v="0"/>
    <n v="1"/>
    <s v=""/>
    <b v="0"/>
    <s v="de"/>
    <m/>
    <s v=""/>
    <b v="0"/>
    <n v="0"/>
    <s v=""/>
    <s v="Twitter Web App"/>
    <b v="0"/>
    <s v="1164262385277919233"/>
    <s v="Tweet"/>
    <n v="0"/>
    <n v="0"/>
    <m/>
    <m/>
    <m/>
    <m/>
    <m/>
    <m/>
    <m/>
    <m/>
    <n v="1"/>
    <s v="4"/>
    <s v="4"/>
    <n v="0"/>
    <n v="0"/>
    <n v="1"/>
    <n v="2.9411764705882355"/>
    <n v="0"/>
    <n v="0"/>
    <n v="33"/>
    <n v="97.05882352941177"/>
    <n v="34"/>
  </r>
  <r>
    <s v="holden"/>
    <s v="kesterratcliff"/>
    <m/>
    <m/>
    <m/>
    <m/>
    <m/>
    <m/>
    <m/>
    <m/>
    <s v="No"/>
    <n v="154"/>
    <m/>
    <m/>
    <x v="0"/>
    <d v="2019-08-22T02:44:34.000"/>
    <s v="@katestarbird @KesterRatcliff (Incidentally Wanless was at the Montreal ICWSM 2017 Workshop on Digital Misinformation, and was using this term there, she's an alt-ac but well engaged with the community)"/>
    <m/>
    <m/>
    <x v="0"/>
    <m/>
    <s v="http://pbs.twimg.com/profile_images/1043951271831621637/bAj-6HGE_normal.jpg"/>
    <x v="94"/>
    <s v="https://twitter.com/#!/holden/status/1164367730385903616"/>
    <m/>
    <m/>
    <s v="1164367730385903616"/>
    <s v="1164365094584643584"/>
    <b v="0"/>
    <n v="0"/>
    <s v="1912681"/>
    <b v="0"/>
    <s v="en"/>
    <m/>
    <s v=""/>
    <b v="0"/>
    <n v="0"/>
    <s v=""/>
    <s v="Twitter Web App"/>
    <b v="0"/>
    <s v="1164365094584643584"/>
    <s v="Tweet"/>
    <n v="0"/>
    <n v="0"/>
    <m/>
    <m/>
    <m/>
    <m/>
    <m/>
    <m/>
    <m/>
    <m/>
    <n v="1"/>
    <s v="6"/>
    <s v="6"/>
    <m/>
    <m/>
    <m/>
    <m/>
    <m/>
    <m/>
    <m/>
    <m/>
    <m/>
  </r>
  <r>
    <s v="ktsukuda"/>
    <s v="ktsukuda"/>
    <m/>
    <m/>
    <m/>
    <m/>
    <m/>
    <m/>
    <m/>
    <m/>
    <s v="No"/>
    <n v="156"/>
    <m/>
    <m/>
    <x v="1"/>
    <d v="2019-08-22T03:04:01.000"/>
    <s v="昨年のICWSMでも発表した、動画創作におけるクリエータ間のコラボレーションの分析に関する研究の紹介ページを作成しました。https://t.co/98G5CxknRT"/>
    <s v="http://ktsukuda.me/research_topic/creator-collaboration/"/>
    <s v="ktsukuda.me"/>
    <x v="0"/>
    <m/>
    <s v="http://pbs.twimg.com/profile_images/1166569194051293184/sID6YwMV_normal.jpg"/>
    <x v="95"/>
    <s v="https://twitter.com/#!/ktsukuda/status/1164372626799677440"/>
    <m/>
    <m/>
    <s v="1164372626799677440"/>
    <m/>
    <b v="0"/>
    <n v="0"/>
    <s v=""/>
    <b v="0"/>
    <s v="ja"/>
    <m/>
    <s v=""/>
    <b v="0"/>
    <n v="0"/>
    <s v=""/>
    <s v="Twitter Web App"/>
    <b v="0"/>
    <s v="1164372626799677440"/>
    <s v="Tweet"/>
    <n v="0"/>
    <n v="0"/>
    <m/>
    <m/>
    <m/>
    <m/>
    <m/>
    <m/>
    <m/>
    <m/>
    <n v="1"/>
    <s v="4"/>
    <s v="4"/>
    <n v="0"/>
    <n v="0"/>
    <n v="0"/>
    <n v="0"/>
    <n v="0"/>
    <n v="0"/>
    <n v="6"/>
    <n v="100"/>
    <n v="6"/>
  </r>
  <r>
    <s v="emilio__ferrara"/>
    <s v="adambbadawy"/>
    <m/>
    <m/>
    <m/>
    <m/>
    <m/>
    <m/>
    <m/>
    <m/>
    <s v="No"/>
    <n v="157"/>
    <m/>
    <m/>
    <x v="0"/>
    <d v="2019-06-10T23:18:24.000"/>
    <s v="Enjoy our new cool paper spearheaded by computational social science superstars @Aseel_addawood and @adambbadawy that will be presented at #icwsm19! _x000a__x000a_Linguistic Cues to Deception: Identifying Political Trolls on Social Media https://t.co/OaANJmpXVk w/ @KristinaLerman in @icwsm https://t.co/R2AoJMp9Bj"/>
    <s v="https://www.aaai.org/ojs/index.php/ICWSM/article/view/3205"/>
    <s v="aaai.org"/>
    <x v="15"/>
    <s v="https://pbs.twimg.com/media/D8vInQhX4AE1nAC.png"/>
    <s v="https://pbs.twimg.com/media/D8vInQhX4AE1nAC.png"/>
    <x v="96"/>
    <s v="https://twitter.com/#!/emilio__ferrara/status/1138223920103022592"/>
    <m/>
    <m/>
    <s v="1138223920103022592"/>
    <m/>
    <b v="0"/>
    <n v="39"/>
    <s v=""/>
    <b v="0"/>
    <s v="en"/>
    <m/>
    <s v=""/>
    <b v="0"/>
    <n v="10"/>
    <s v=""/>
    <s v="Buffer"/>
    <b v="0"/>
    <s v="1138223920103022592"/>
    <s v="Retweet"/>
    <n v="0"/>
    <n v="0"/>
    <m/>
    <m/>
    <m/>
    <m/>
    <m/>
    <m/>
    <m/>
    <m/>
    <n v="1"/>
    <s v="9"/>
    <s v="9"/>
    <m/>
    <m/>
    <m/>
    <m/>
    <m/>
    <m/>
    <m/>
    <m/>
    <m/>
  </r>
  <r>
    <s v="emilio__ferrara"/>
    <s v="alipourfardn"/>
    <m/>
    <m/>
    <m/>
    <m/>
    <m/>
    <m/>
    <m/>
    <m/>
    <s v="No"/>
    <n v="159"/>
    <m/>
    <m/>
    <x v="0"/>
    <d v="2019-08-20T16:13:42.000"/>
    <s v="@KristinaLerman Some pointers:_x000a_https://t.co/NESKkLX89u_x000a_https://t.co/3zkT7ZY2bk_x000a_https://t.co/XHeODRbIt4_x000a_https://t.co/hwz70TiHKx_x000a_w/ @fennell_p &amp;amp; @AlipourfardN"/>
    <s v="https://link.springer.com/article/10.1007/s42001-017-0007-4 https://dl.acm.org/citation.cfm?id=3159684 https://www.aaai.org/ocs/index.php/ICWSM/ICWSM18/paper/viewPaper/17858 https://link.springer.com/article/10.1140/epjds/s13688-019-0201-0"/>
    <s v="springer.com acm.org aaai.org springer.com"/>
    <x v="0"/>
    <m/>
    <s v="http://pbs.twimg.com/profile_images/669388577248153601/aB5vhnqL_normal.jpg"/>
    <x v="97"/>
    <s v="https://twitter.com/#!/emilio__ferrara/status/1163846577896611840"/>
    <m/>
    <m/>
    <s v="1163846577896611840"/>
    <s v="1163845930354790401"/>
    <b v="0"/>
    <n v="0"/>
    <s v="17354555"/>
    <b v="0"/>
    <s v="en"/>
    <m/>
    <s v=""/>
    <b v="0"/>
    <n v="0"/>
    <s v=""/>
    <s v="Twitter Web App"/>
    <b v="0"/>
    <s v="1163845930354790401"/>
    <s v="Tweet"/>
    <n v="0"/>
    <n v="0"/>
    <m/>
    <m/>
    <m/>
    <m/>
    <m/>
    <m/>
    <m/>
    <m/>
    <n v="1"/>
    <s v="9"/>
    <s v="9"/>
    <m/>
    <m/>
    <m/>
    <m/>
    <m/>
    <m/>
    <m/>
    <m/>
    <m/>
  </r>
  <r>
    <s v="xandaschofield"/>
    <s v="jehronp"/>
    <m/>
    <m/>
    <m/>
    <m/>
    <m/>
    <m/>
    <m/>
    <m/>
    <s v="No"/>
    <n v="163"/>
    <m/>
    <m/>
    <x v="2"/>
    <d v="2019-08-24T16:38:00.000"/>
    <s v="@jehronp Just off a quick Google Scholar search: https://t.co/tgWdCPfW8g might be a solid example. Stuff by Jon Kleinberg and Duncan Watts is probably helpful for background? Also *virality, whoops"/>
    <s v="https://www.aaai.org/ocs/index.php/ICWSM/ICWSM10/paper/viewPaper/1509"/>
    <s v="aaai.org"/>
    <x v="0"/>
    <m/>
    <s v="http://pbs.twimg.com/profile_images/1165381409013321728/StxOlYYu_normal.jpg"/>
    <x v="98"/>
    <s v="https://twitter.com/#!/xandaschofield/status/1165302245992189952"/>
    <m/>
    <m/>
    <s v="1165302245992189952"/>
    <s v="1165299149056761857"/>
    <b v="0"/>
    <n v="1"/>
    <s v="1106767951"/>
    <b v="0"/>
    <s v="en"/>
    <m/>
    <s v=""/>
    <b v="0"/>
    <n v="0"/>
    <s v=""/>
    <s v="Twitter for Android"/>
    <b v="0"/>
    <s v="1165299149056761857"/>
    <s v="Tweet"/>
    <n v="0"/>
    <n v="0"/>
    <m/>
    <m/>
    <m/>
    <m/>
    <m/>
    <m/>
    <m/>
    <m/>
    <n v="1"/>
    <s v="29"/>
    <s v="29"/>
    <n v="2"/>
    <n v="7.142857142857143"/>
    <n v="0"/>
    <n v="0"/>
    <n v="0"/>
    <n v="0"/>
    <n v="26"/>
    <n v="92.85714285714286"/>
    <n v="28"/>
  </r>
  <r>
    <s v="emilio__ferrara"/>
    <s v="rosesage6"/>
    <m/>
    <m/>
    <m/>
    <m/>
    <m/>
    <m/>
    <m/>
    <m/>
    <s v="No"/>
    <n v="164"/>
    <m/>
    <m/>
    <x v="0"/>
    <d v="2019-08-23T22:06:00.000"/>
    <s v="@zenscreamer @tjbogart33 @itsCaseyDambit @RoseSage6 @MR_PRIME69 Anyone interested in understanding what goes in the features may read the papers associated with it: https://t.co/f7hYM7eSmy_x000a_https://t.co/brc2W7cUfM"/>
    <s v="https://www.aaai.org/ocs/index.php/ICWSM/ICWSM17/paper/viewPaper/15587 https://onlinelibrary.wiley.com/doi/full/10.1002/hbe2.115?cookieSet=1"/>
    <s v="aaai.org wiley.com"/>
    <x v="0"/>
    <m/>
    <s v="http://pbs.twimg.com/profile_images/669388577248153601/aB5vhnqL_normal.jpg"/>
    <x v="99"/>
    <s v="https://twitter.com/#!/emilio__ferrara/status/1165022403681906688"/>
    <m/>
    <m/>
    <s v="1165022403681906688"/>
    <s v="1165011187161018368"/>
    <b v="0"/>
    <n v="0"/>
    <s v="29088974"/>
    <b v="0"/>
    <s v="en"/>
    <m/>
    <s v=""/>
    <b v="0"/>
    <n v="0"/>
    <s v=""/>
    <s v="Twitter Web App"/>
    <b v="0"/>
    <s v="1165011187161018368"/>
    <s v="Tweet"/>
    <n v="0"/>
    <n v="0"/>
    <m/>
    <m/>
    <m/>
    <m/>
    <m/>
    <m/>
    <m/>
    <m/>
    <n v="1"/>
    <s v="9"/>
    <s v="9"/>
    <m/>
    <m/>
    <m/>
    <m/>
    <m/>
    <m/>
    <m/>
    <m/>
    <m/>
  </r>
  <r>
    <s v="mr_prime69"/>
    <s v="rosesage6"/>
    <m/>
    <m/>
    <m/>
    <m/>
    <m/>
    <m/>
    <m/>
    <m/>
    <s v="No"/>
    <n v="165"/>
    <m/>
    <m/>
    <x v="0"/>
    <d v="2019-08-24T17:44:34.000"/>
    <s v="RT @emilio__ferrara: @zenscreamer @tjbogart33 @itsCaseyDambit @RoseSage6 @MR_PRIME69 Anyone interested in understanding what goes in the fe…"/>
    <m/>
    <m/>
    <x v="0"/>
    <m/>
    <s v="http://pbs.twimg.com/profile_images/993211909909438465/kuYG1P3H_normal.jpg"/>
    <x v="100"/>
    <s v="https://twitter.com/#!/mr_prime69/status/1165318996662673410"/>
    <m/>
    <m/>
    <s v="1165318996662673410"/>
    <m/>
    <b v="0"/>
    <n v="0"/>
    <s v=""/>
    <b v="0"/>
    <s v="en"/>
    <m/>
    <s v=""/>
    <b v="0"/>
    <n v="1"/>
    <s v="1165022403681906688"/>
    <s v="Twitter for Android"/>
    <b v="0"/>
    <s v="1165022403681906688"/>
    <s v="Tweet"/>
    <n v="0"/>
    <n v="0"/>
    <m/>
    <m/>
    <m/>
    <m/>
    <m/>
    <m/>
    <m/>
    <m/>
    <n v="1"/>
    <s v="9"/>
    <s v="9"/>
    <m/>
    <m/>
    <m/>
    <m/>
    <m/>
    <m/>
    <m/>
    <m/>
    <m/>
  </r>
  <r>
    <s v="emilio__ferrara"/>
    <s v="icwsm"/>
    <m/>
    <m/>
    <m/>
    <m/>
    <m/>
    <m/>
    <m/>
    <m/>
    <s v="No"/>
    <n v="173"/>
    <m/>
    <m/>
    <x v="2"/>
    <d v="2019-08-01T17:09:50.000"/>
    <s v="@icwsm The link to the top ICWSM papers is outdated, the new google scholar metrics link with updated data is here https://t.co/IWtXNMua8i"/>
    <s v="https://scholar.google.com/citations?hl=en&amp;view_op=list_hcore&amp;venue=eH4qSzdbVtwJ.2019&amp;vq=eng_databasesinformationsystems&amp;cstart=0"/>
    <s v="google.com"/>
    <x v="0"/>
    <m/>
    <s v="http://pbs.twimg.com/profile_images/669388577248153601/aB5vhnqL_normal.jpg"/>
    <x v="101"/>
    <s v="https://twitter.com/#!/emilio__ferrara/status/1156975335235313665"/>
    <m/>
    <m/>
    <s v="1156975335235313665"/>
    <s v="1156957172686868480"/>
    <b v="0"/>
    <n v="2"/>
    <s v="103989154"/>
    <b v="0"/>
    <s v="en"/>
    <m/>
    <s v=""/>
    <b v="0"/>
    <n v="0"/>
    <s v=""/>
    <s v="Twitter for iPhone"/>
    <b v="0"/>
    <s v="1156957172686868480"/>
    <s v="Tweet"/>
    <n v="0"/>
    <n v="0"/>
    <m/>
    <m/>
    <m/>
    <m/>
    <m/>
    <m/>
    <m/>
    <m/>
    <n v="1"/>
    <s v="9"/>
    <s v="1"/>
    <n v="1"/>
    <n v="4.761904761904762"/>
    <n v="0"/>
    <n v="0"/>
    <n v="0"/>
    <n v="0"/>
    <n v="20"/>
    <n v="95.23809523809524"/>
    <n v="21"/>
  </r>
  <r>
    <s v="emilio__ferrara"/>
    <s v="icwsm"/>
    <m/>
    <m/>
    <m/>
    <m/>
    <m/>
    <m/>
    <m/>
    <m/>
    <s v="No"/>
    <n v="174"/>
    <m/>
    <m/>
    <x v="0"/>
    <d v="2019-08-16T04:01:20.000"/>
    <s v="RT @icwsm: Friendly neighborhood reminder: next #ICWSM2020 submission deadline is Sept 15! One month away! _x000a__x000a_Check out https://t.co/fQJ1a1j…"/>
    <m/>
    <m/>
    <x v="9"/>
    <m/>
    <s v="http://pbs.twimg.com/profile_images/669388577248153601/aB5vhnqL_normal.jpg"/>
    <x v="102"/>
    <s v="https://twitter.com/#!/emilio__ferrara/status/1162212723343515649"/>
    <m/>
    <m/>
    <s v="1162212723343515649"/>
    <m/>
    <b v="0"/>
    <n v="0"/>
    <s v=""/>
    <b v="0"/>
    <s v="en"/>
    <m/>
    <s v=""/>
    <b v="0"/>
    <n v="11"/>
    <s v="1162005607861424129"/>
    <s v="Twitter for iPhone"/>
    <b v="0"/>
    <s v="1162005607861424129"/>
    <s v="Tweet"/>
    <n v="0"/>
    <n v="0"/>
    <m/>
    <m/>
    <m/>
    <m/>
    <m/>
    <m/>
    <m/>
    <m/>
    <n v="2"/>
    <s v="9"/>
    <s v="1"/>
    <n v="1"/>
    <n v="5.882352941176471"/>
    <n v="0"/>
    <n v="0"/>
    <n v="0"/>
    <n v="0"/>
    <n v="16"/>
    <n v="94.11764705882354"/>
    <n v="17"/>
  </r>
  <r>
    <s v="jkineman"/>
    <s v="ibitefiercely"/>
    <m/>
    <m/>
    <m/>
    <m/>
    <m/>
    <m/>
    <m/>
    <m/>
    <s v="No"/>
    <n v="177"/>
    <m/>
    <m/>
    <x v="0"/>
    <d v="2019-08-25T11:56:21.000"/>
    <s v="@Nicoxw1 @KathyStricker2 @JaniceG123 @verbalese @SnarkLikeKnives @kingsrush @BLUE_W0LVERINE @FrancisWegner @WeAarree @Tomi_R_B @NoFuqsLeft @shootsfromhip @Resist_Baby @ReggaeShark12 @hotwheels48 @suzy_swears @MgJackieo @PrissyCrow @h8Wankmaggot45 @Caighty @HolmProcarione @warrior_4_good @Redshoe291 @GoofMcFloof @bloggerpam1 @IBiteFiercely I believe the attached study by Ferrara is the one referred in the CNBC article (the one not yet published at the time the article was written)—_x000a_https://t.co/PmPOdJbdo3"/>
    <s v="https://aaai.org/ocs/index.php/ICWSM/ICWSM17/paper/download/15587/14817"/>
    <s v="aaai.org"/>
    <x v="0"/>
    <m/>
    <s v="http://pbs.twimg.com/profile_images/760698401088471044/rItGqFwI_normal.jpg"/>
    <x v="103"/>
    <s v="https://twitter.com/#!/jkineman/status/1165593753991561216"/>
    <m/>
    <m/>
    <s v="1165593753991561216"/>
    <s v="1165588722135420928"/>
    <b v="0"/>
    <n v="0"/>
    <s v="636714033"/>
    <b v="0"/>
    <s v="en"/>
    <m/>
    <s v=""/>
    <b v="0"/>
    <n v="0"/>
    <s v=""/>
    <s v="Twitter for iPhone"/>
    <b v="0"/>
    <s v="1165588722135420928"/>
    <s v="Tweet"/>
    <n v="0"/>
    <n v="0"/>
    <m/>
    <m/>
    <m/>
    <m/>
    <m/>
    <m/>
    <m/>
    <m/>
    <n v="1"/>
    <s v="5"/>
    <s v="5"/>
    <m/>
    <m/>
    <m/>
    <m/>
    <m/>
    <m/>
    <m/>
    <m/>
    <m/>
  </r>
  <r>
    <s v="blunter_"/>
    <s v="contrapoints"/>
    <m/>
    <m/>
    <m/>
    <m/>
    <m/>
    <m/>
    <m/>
    <m/>
    <s v="No"/>
    <n v="203"/>
    <m/>
    <m/>
    <x v="0"/>
    <d v="2019-08-26T03:11:49.000"/>
    <s v="@curvygamerwife @ContraPoints https://t.co/74mnCQSg3D_x000a__x000a_Found the study. Yeah Menslib has a pretty good reputation, definitely the best I've heard of"/>
    <s v="https://www.aaai.org/ojs/index.php/ICWSM/article/view/3357/3225"/>
    <s v="aaai.org"/>
    <x v="0"/>
    <m/>
    <s v="http://pbs.twimg.com/profile_images/1038222790271283200/K33xY3Sr_normal.jpg"/>
    <x v="104"/>
    <s v="https://twitter.com/#!/blunter_/status/1165824138889453568"/>
    <m/>
    <m/>
    <s v="1165824138889453568"/>
    <s v="1165821654015954944"/>
    <b v="0"/>
    <n v="1"/>
    <s v="768756067035590657"/>
    <b v="0"/>
    <s v="en"/>
    <m/>
    <s v=""/>
    <b v="0"/>
    <n v="0"/>
    <s v=""/>
    <s v="Twitter Web App"/>
    <b v="0"/>
    <s v="1165821654015954944"/>
    <s v="Tweet"/>
    <n v="0"/>
    <n v="0"/>
    <m/>
    <m/>
    <m/>
    <m/>
    <m/>
    <m/>
    <m/>
    <m/>
    <n v="1"/>
    <s v="21"/>
    <s v="21"/>
    <m/>
    <m/>
    <m/>
    <m/>
    <m/>
    <m/>
    <m/>
    <m/>
    <m/>
  </r>
  <r>
    <s v="justinpatchin"/>
    <s v="stone_prof"/>
    <m/>
    <m/>
    <m/>
    <m/>
    <m/>
    <m/>
    <m/>
    <m/>
    <s v="No"/>
    <n v="205"/>
    <m/>
    <m/>
    <x v="2"/>
    <d v="2019-08-26T14:42:29.000"/>
    <s v="@stone_prof Here’s one of my faves to discuss: https://t.co/YZeLeew8uv"/>
    <s v="https://www.aaai.org/ocs/index.php/ICWSM/ICWSM13/paper/viewFile/6093/6350"/>
    <s v="aaai.org"/>
    <x v="0"/>
    <m/>
    <s v="http://pbs.twimg.com/profile_images/524912457744015360/kS_NyuED_normal.jpeg"/>
    <x v="105"/>
    <s v="https://twitter.com/#!/justinpatchin/status/1165997950482440194"/>
    <m/>
    <m/>
    <s v="1165997950482440194"/>
    <s v="1165979952166166529"/>
    <b v="0"/>
    <n v="2"/>
    <s v="917503866094149632"/>
    <b v="0"/>
    <s v="en"/>
    <m/>
    <s v=""/>
    <b v="0"/>
    <n v="0"/>
    <s v=""/>
    <s v="Twitter for iPhone"/>
    <b v="0"/>
    <s v="1165979952166166529"/>
    <s v="Tweet"/>
    <n v="0"/>
    <n v="0"/>
    <m/>
    <m/>
    <m/>
    <m/>
    <m/>
    <m/>
    <m/>
    <m/>
    <n v="1"/>
    <s v="28"/>
    <s v="28"/>
    <n v="0"/>
    <n v="0"/>
    <n v="0"/>
    <n v="0"/>
    <n v="0"/>
    <n v="0"/>
    <n v="9"/>
    <n v="100"/>
    <n v="9"/>
  </r>
  <r>
    <s v="fabiorojas"/>
    <s v="yy"/>
    <m/>
    <m/>
    <m/>
    <m/>
    <m/>
    <m/>
    <m/>
    <m/>
    <s v="No"/>
    <n v="206"/>
    <m/>
    <m/>
    <x v="0"/>
    <d v="2019-08-27T01:24:26.000"/>
    <s v="@davidsmeyer1 @michaeltheaney @Fisher_DanaR @DeanaRohlinger1 @sobieraj @ProfEarl @familyunequal @A_grogg @ShirinNilizadeh @yy 2/ The mean follower number is high (203). That is driven by celebrity accounts. But if you look at the CCDF function, you see that about half the population has followers in the single digits. The median and modal # is way, way lower.  https://t.co/lUO6t9m55o"/>
    <s v="https://www.aaai.org/ocs/index.php/ICWSM/ICWSM16/paper/view/13003/12748"/>
    <s v="aaai.org"/>
    <x v="0"/>
    <m/>
    <s v="http://pbs.twimg.com/profile_images/988548526060851201/1VB_Wfs__normal.jpg"/>
    <x v="106"/>
    <s v="https://twitter.com/#!/fabiorojas/status/1166159504796463104"/>
    <m/>
    <m/>
    <s v="1166159504796463104"/>
    <s v="1166158855899951105"/>
    <b v="0"/>
    <n v="1"/>
    <s v="32386320"/>
    <b v="0"/>
    <s v="en"/>
    <m/>
    <s v=""/>
    <b v="0"/>
    <n v="0"/>
    <s v=""/>
    <s v="Twitter Web App"/>
    <b v="0"/>
    <s v="1166158855899951105"/>
    <s v="Tweet"/>
    <n v="0"/>
    <n v="0"/>
    <m/>
    <m/>
    <m/>
    <m/>
    <m/>
    <m/>
    <m/>
    <m/>
    <n v="1"/>
    <s v="10"/>
    <s v="10"/>
    <m/>
    <m/>
    <m/>
    <m/>
    <m/>
    <m/>
    <m/>
    <m/>
    <m/>
  </r>
  <r>
    <s v="chss_hbku"/>
    <s v="chss_hbku"/>
    <m/>
    <m/>
    <m/>
    <m/>
    <m/>
    <m/>
    <m/>
    <m/>
    <s v="No"/>
    <n v="216"/>
    <m/>
    <m/>
    <x v="1"/>
    <d v="2019-08-27T12:00:40.000"/>
    <s v="Dr. Wajdi Zaghouani, Assistant Professor, Middle Eastern Studies Department,  had a talk during ICWSM-2019. He discussed a recent research with Prof. David Kaufer, titled: &quot;Can The Tweets of Vulnerable Groups Provide Reliable Windows into Their Vulnerability? A Corpus Analysis.&quot; https://t.co/sr2mZLewdu"/>
    <m/>
    <m/>
    <x v="0"/>
    <s v="https://pbs.twimg.com/media/EC-ZgJQWwAARGO-.jpg"/>
    <s v="https://pbs.twimg.com/media/EC-ZgJQWwAARGO-.jpg"/>
    <x v="107"/>
    <s v="https://twitter.com/#!/chss_hbku/status/1166319615124942848"/>
    <m/>
    <m/>
    <s v="1166319615124942848"/>
    <s v="1166319604077092865"/>
    <b v="0"/>
    <n v="0"/>
    <s v="991211646877163520"/>
    <b v="0"/>
    <s v="en"/>
    <m/>
    <s v=""/>
    <b v="0"/>
    <n v="0"/>
    <s v=""/>
    <s v="Twitter Web App"/>
    <b v="0"/>
    <s v="1166319604077092865"/>
    <s v="Tweet"/>
    <n v="0"/>
    <n v="0"/>
    <m/>
    <m/>
    <m/>
    <m/>
    <m/>
    <m/>
    <m/>
    <m/>
    <n v="1"/>
    <s v="4"/>
    <s v="4"/>
    <n v="1"/>
    <n v="2.5"/>
    <n v="1"/>
    <n v="2.5"/>
    <n v="0"/>
    <n v="0"/>
    <n v="38"/>
    <n v="95"/>
    <n v="40"/>
  </r>
  <r>
    <s v="celiphany"/>
    <s v="celiphany"/>
    <m/>
    <m/>
    <m/>
    <m/>
    <m/>
    <m/>
    <m/>
    <m/>
    <s v="No"/>
    <n v="217"/>
    <m/>
    <m/>
    <x v="1"/>
    <d v="2019-08-29T06:17:49.000"/>
    <s v="On the topic of mediating the conversation (week 5), Cheng, Danescu-Niculescu-Mizi and Leskovec (2015) explore 'trolling' in online forums and their antisocial behaviour_x000a_https://t.co/xfLH6jy1um #arin2610"/>
    <s v="https://www.aaai.org/ocs/index.php/ICWSM/ICWSM15/paper/viewPaper/10469"/>
    <s v="aaai.org"/>
    <x v="16"/>
    <m/>
    <s v="http://pbs.twimg.com/profile_images/957177571069763584/8G-H0-rB_normal.jpg"/>
    <x v="108"/>
    <s v="https://twitter.com/#!/celiphany/status/1166958113619988480"/>
    <m/>
    <m/>
    <s v="1166958113619988480"/>
    <m/>
    <b v="0"/>
    <n v="1"/>
    <s v=""/>
    <b v="0"/>
    <s v="en"/>
    <m/>
    <s v=""/>
    <b v="0"/>
    <n v="0"/>
    <s v=""/>
    <s v="Twitter Web App"/>
    <b v="0"/>
    <s v="1166958113619988480"/>
    <s v="Tweet"/>
    <n v="0"/>
    <n v="0"/>
    <m/>
    <m/>
    <m/>
    <m/>
    <m/>
    <m/>
    <m/>
    <m/>
    <n v="1"/>
    <s v="4"/>
    <s v="4"/>
    <n v="0"/>
    <n v="0"/>
    <n v="0"/>
    <n v="0"/>
    <n v="0"/>
    <n v="0"/>
    <n v="26"/>
    <n v="100"/>
    <n v="26"/>
  </r>
  <r>
    <s v="parissie084"/>
    <s v="icwsm"/>
    <m/>
    <m/>
    <m/>
    <m/>
    <m/>
    <m/>
    <m/>
    <m/>
    <s v="No"/>
    <n v="218"/>
    <m/>
    <m/>
    <x v="0"/>
    <d v="2019-08-29T06:30:51.000"/>
    <s v="RT @zwlevonian: Super excited to announce that my first paper was accepted to @icwsm 2020!  How can we make use of qualitative themes in qu…"/>
    <m/>
    <m/>
    <x v="0"/>
    <m/>
    <s v="http://pbs.twimg.com/profile_images/1154968505734840320/m8lpd0Nw_normal.jpg"/>
    <x v="109"/>
    <s v="https://twitter.com/#!/parissie084/status/1166961393192452097"/>
    <m/>
    <m/>
    <s v="1166961393192452097"/>
    <m/>
    <b v="0"/>
    <n v="0"/>
    <s v=""/>
    <b v="0"/>
    <s v="en"/>
    <m/>
    <s v=""/>
    <b v="0"/>
    <n v="7"/>
    <s v="1157300057596661761"/>
    <s v="Twitter for iPhone"/>
    <b v="0"/>
    <s v="1157300057596661761"/>
    <s v="Tweet"/>
    <n v="0"/>
    <n v="0"/>
    <m/>
    <m/>
    <m/>
    <m/>
    <m/>
    <m/>
    <m/>
    <m/>
    <n v="1"/>
    <s v="1"/>
    <s v="1"/>
    <m/>
    <m/>
    <m/>
    <m/>
    <m/>
    <m/>
    <m/>
    <m/>
    <m/>
  </r>
  <r>
    <s v="angryosman"/>
    <s v="julieowenmoylan"/>
    <m/>
    <m/>
    <m/>
    <m/>
    <m/>
    <m/>
    <m/>
    <m/>
    <s v="No"/>
    <n v="220"/>
    <m/>
    <m/>
    <x v="2"/>
    <d v="2019-08-29T08:39:01.000"/>
    <s v="@JulieOwenMoylan This is a tad bit geeky, but statistically it takes about six weeks for news to show up in polling data. Bigger news may feed in faster._x000a__x000a_&quot;Fixed to 30-day smoothing, the sentiment ratio only achieves r = 63.5% under optimal lead L = 50.&quot; Page: 127_x000a__x000a_https://t.co/OIG3MMxT2z"/>
    <s v="https://www.aaai.org/ocs/index.php/ICWSM/ICWSM10/paper/viewFile/1536/1842"/>
    <s v="aaai.org"/>
    <x v="0"/>
    <m/>
    <s v="http://pbs.twimg.com/profile_images/1153589727947350016/x6WgPfpN_normal.jpg"/>
    <x v="110"/>
    <s v="https://twitter.com/#!/angryosman/status/1166993647721701376"/>
    <m/>
    <m/>
    <s v="1166993647721701376"/>
    <s v="1166988521724420096"/>
    <b v="0"/>
    <n v="0"/>
    <s v="707197958333337600"/>
    <b v="0"/>
    <s v="en"/>
    <m/>
    <s v=""/>
    <b v="0"/>
    <n v="0"/>
    <s v=""/>
    <s v="Twitter Web App"/>
    <b v="0"/>
    <s v="1166988521724420096"/>
    <s v="Tweet"/>
    <n v="0"/>
    <n v="0"/>
    <m/>
    <m/>
    <m/>
    <m/>
    <m/>
    <m/>
    <m/>
    <m/>
    <n v="1"/>
    <s v="27"/>
    <s v="27"/>
    <n v="4"/>
    <n v="8.333333333333334"/>
    <n v="0"/>
    <n v="0"/>
    <n v="0"/>
    <n v="0"/>
    <n v="44"/>
    <n v="91.66666666666667"/>
    <n v="48"/>
  </r>
  <r>
    <s v="ajungherr"/>
    <s v="posegga"/>
    <m/>
    <m/>
    <m/>
    <m/>
    <m/>
    <m/>
    <m/>
    <m/>
    <s v="No"/>
    <n v="221"/>
    <m/>
    <m/>
    <x v="0"/>
    <d v="2019-08-29T13:11:54.000"/>
    <s v="@VolkswagenSt @JisunAn @posegga For an early paper on communicative behavior of publics in politically homogenous and cross-cutting environments, have a look at our #icwsm paper &quot;Political discussions in homogeneous and cross-cutting communication spaces&quot; https://t.co/ZT2su41cw4"/>
    <s v="https://www.aaai.org/ojs/index.php/ICWSM/article/view/3210"/>
    <s v="aaai.org"/>
    <x v="13"/>
    <m/>
    <s v="http://pbs.twimg.com/profile_images/1385427915/Andreas_Jungherr_normal.jpeg"/>
    <x v="111"/>
    <s v="https://twitter.com/#!/ajungherr/status/1167062319911919617"/>
    <m/>
    <m/>
    <s v="1167062319911919617"/>
    <s v="1167062195169058818"/>
    <b v="0"/>
    <n v="1"/>
    <s v="8314742"/>
    <b v="0"/>
    <s v="en"/>
    <m/>
    <s v=""/>
    <b v="0"/>
    <n v="0"/>
    <s v=""/>
    <s v="Twitter Web App"/>
    <b v="0"/>
    <s v="1167062195169058818"/>
    <s v="Tweet"/>
    <n v="0"/>
    <n v="0"/>
    <m/>
    <m/>
    <m/>
    <m/>
    <m/>
    <m/>
    <m/>
    <m/>
    <n v="1"/>
    <s v="16"/>
    <s v="16"/>
    <m/>
    <m/>
    <m/>
    <m/>
    <m/>
    <m/>
    <m/>
    <m/>
    <m/>
  </r>
  <r>
    <s v="leelum"/>
    <s v="gmgorrelluk"/>
    <m/>
    <m/>
    <m/>
    <m/>
    <m/>
    <m/>
    <m/>
    <m/>
    <s v="No"/>
    <n v="224"/>
    <m/>
    <m/>
    <x v="0"/>
    <d v="2019-08-30T09:34:44.000"/>
    <s v="@RadInstitute @RebeccaLKup Another awesome paper worth checking out in this thread is by @encoffeedrinker, @GMGorrellUK and others who take a more computational approach with a casual 1.4million tweets! They looked at Abuse during the 2015 &amp;amp; 2017 General elections._x000a__x000a_https://t.co/bnQvk8p7QY"/>
    <s v="https://aaai.org/ocs/index.php/ICWSM/ICWSM18/paper/view/17861/17060"/>
    <s v="aaai.org"/>
    <x v="0"/>
    <m/>
    <s v="http://pbs.twimg.com/profile_images/1147128736082538496/stFo0NL5_normal.png"/>
    <x v="112"/>
    <s v="https://twitter.com/#!/leelum/status/1167370056537387013"/>
    <m/>
    <m/>
    <s v="1167370056537387013"/>
    <s v="1167366813468020736"/>
    <b v="0"/>
    <n v="0"/>
    <s v="111563220"/>
    <b v="0"/>
    <s v="en"/>
    <m/>
    <s v=""/>
    <b v="0"/>
    <n v="0"/>
    <s v=""/>
    <s v="Twitter Web App"/>
    <b v="0"/>
    <s v="1167366813468020736"/>
    <s v="Tweet"/>
    <n v="0"/>
    <n v="0"/>
    <m/>
    <m/>
    <m/>
    <m/>
    <m/>
    <m/>
    <m/>
    <m/>
    <n v="1"/>
    <s v="14"/>
    <s v="14"/>
    <m/>
    <m/>
    <m/>
    <m/>
    <m/>
    <m/>
    <m/>
    <m/>
    <m/>
  </r>
  <r>
    <s v="latifajackson"/>
    <s v="icwsm"/>
    <m/>
    <m/>
    <m/>
    <m/>
    <m/>
    <m/>
    <m/>
    <m/>
    <s v="No"/>
    <n v="228"/>
    <m/>
    <m/>
    <x v="0"/>
    <d v="2019-09-03T23:05:45.000"/>
    <s v="RT @icwsm: 🚨 #ICWSM2020 deadline in just 12 days 🚨_x000a__x000a_I know it's the start of the semester. I know #chi2020's deadline is also in a few days…"/>
    <m/>
    <m/>
    <x v="17"/>
    <m/>
    <s v="http://pbs.twimg.com/profile_images/450095045832478720/7VJH0zPA_normal.jpeg"/>
    <x v="113"/>
    <s v="https://twitter.com/#!/latifajackson/status/1169023705130971136"/>
    <m/>
    <m/>
    <s v="1169023705130971136"/>
    <m/>
    <b v="0"/>
    <n v="0"/>
    <s v=""/>
    <b v="0"/>
    <s v="en"/>
    <m/>
    <s v=""/>
    <b v="0"/>
    <n v="6"/>
    <s v="1169017215707963393"/>
    <s v="Twitter for iPhone"/>
    <b v="0"/>
    <s v="1169017215707963393"/>
    <s v="Tweet"/>
    <n v="0"/>
    <n v="0"/>
    <m/>
    <m/>
    <m/>
    <m/>
    <m/>
    <m/>
    <m/>
    <m/>
    <n v="1"/>
    <s v="1"/>
    <s v="1"/>
    <n v="0"/>
    <n v="0"/>
    <n v="0"/>
    <n v="0"/>
    <n v="0"/>
    <n v="0"/>
    <n v="26"/>
    <n v="100"/>
    <n v="26"/>
  </r>
  <r>
    <s v="sroylee"/>
    <s v="icwsm"/>
    <m/>
    <m/>
    <m/>
    <m/>
    <m/>
    <m/>
    <m/>
    <m/>
    <s v="No"/>
    <n v="229"/>
    <m/>
    <m/>
    <x v="0"/>
    <d v="2019-09-03T23:11:40.000"/>
    <s v="RT @icwsm: 🚨 #ICWSM2020 deadline in just 12 days 🚨_x000a__x000a_I know it's the start of the semester. I know #chi2020's deadline is also in a few days…"/>
    <m/>
    <m/>
    <x v="17"/>
    <m/>
    <s v="http://pbs.twimg.com/profile_images/3207164109/b91c4372db2f4165249a76bc85da3c9b_normal.png"/>
    <x v="114"/>
    <s v="https://twitter.com/#!/sroylee/status/1169025195610398720"/>
    <m/>
    <m/>
    <s v="1169025195610398720"/>
    <m/>
    <b v="0"/>
    <n v="0"/>
    <s v=""/>
    <b v="0"/>
    <s v="en"/>
    <m/>
    <s v=""/>
    <b v="0"/>
    <n v="6"/>
    <s v="1169017215707963393"/>
    <s v="Twitter for Android"/>
    <b v="0"/>
    <s v="1169017215707963393"/>
    <s v="Tweet"/>
    <n v="0"/>
    <n v="0"/>
    <m/>
    <m/>
    <m/>
    <m/>
    <m/>
    <m/>
    <m/>
    <m/>
    <n v="1"/>
    <s v="1"/>
    <s v="1"/>
    <n v="0"/>
    <n v="0"/>
    <n v="0"/>
    <n v="0"/>
    <n v="0"/>
    <n v="0"/>
    <n v="26"/>
    <n v="100"/>
    <n v="26"/>
  </r>
  <r>
    <s v="_conferencelist"/>
    <s v="_conferencelist"/>
    <m/>
    <m/>
    <m/>
    <m/>
    <m/>
    <m/>
    <m/>
    <m/>
    <s v="No"/>
    <n v="230"/>
    <m/>
    <m/>
    <x v="1"/>
    <d v="2019-08-01T22:57:53.000"/>
    <s v="#ICWSM2020 informs three chances (one already passed) of submission. #conferencelist_x000a__x000a_-  May 15, 2019 (passed)_x000a_- September 15, 2019_x000a_- January 15, 2020_x000a__x000a_https://t.co/HJv5mfj03L_x000a_https://t.co/NiQrd0WURg"/>
    <s v="https://www.icwsm.org/2020/ http://www.conferencelist.info/upcoming.html"/>
    <s v="icwsm.org conferencelist.info"/>
    <x v="18"/>
    <m/>
    <s v="http://pbs.twimg.com/profile_images/984264970689916928/47zINsuF_normal.jpg"/>
    <x v="115"/>
    <s v="https://twitter.com/#!/_conferencelist/status/1157062924457824258"/>
    <m/>
    <m/>
    <s v="1157062924457824258"/>
    <m/>
    <b v="0"/>
    <n v="0"/>
    <s v=""/>
    <b v="0"/>
    <s v="en"/>
    <m/>
    <s v=""/>
    <b v="0"/>
    <n v="0"/>
    <s v=""/>
    <s v="Twitter Web App"/>
    <b v="0"/>
    <s v="1157062924457824258"/>
    <s v="Tweet"/>
    <n v="0"/>
    <n v="0"/>
    <m/>
    <m/>
    <m/>
    <m/>
    <m/>
    <m/>
    <m/>
    <m/>
    <n v="1"/>
    <s v="1"/>
    <s v="1"/>
    <n v="0"/>
    <n v="0"/>
    <n v="0"/>
    <n v="0"/>
    <n v="0"/>
    <n v="0"/>
    <n v="20"/>
    <n v="100"/>
    <n v="20"/>
  </r>
  <r>
    <s v="_conferencelist"/>
    <s v="icwsm"/>
    <m/>
    <m/>
    <m/>
    <m/>
    <m/>
    <m/>
    <m/>
    <m/>
    <s v="No"/>
    <n v="231"/>
    <m/>
    <m/>
    <x v="0"/>
    <d v="2019-09-04T02:58:24.000"/>
    <s v="RT @icwsm: 🚨 #ICWSM2020 deadline in just 12 days 🚨_x000a__x000a_I know it's the start of the semester. I know #chi2020's deadline is also in a few days…"/>
    <m/>
    <m/>
    <x v="17"/>
    <m/>
    <s v="http://pbs.twimg.com/profile_images/984264970689916928/47zINsuF_normal.jpg"/>
    <x v="116"/>
    <s v="https://twitter.com/#!/_conferencelist/status/1169082255634878464"/>
    <m/>
    <m/>
    <s v="1169082255634878464"/>
    <m/>
    <b v="0"/>
    <n v="0"/>
    <s v=""/>
    <b v="0"/>
    <s v="en"/>
    <m/>
    <s v=""/>
    <b v="0"/>
    <n v="6"/>
    <s v="1169017215707963393"/>
    <s v="Twitter Web App"/>
    <b v="0"/>
    <s v="1169017215707963393"/>
    <s v="Tweet"/>
    <n v="0"/>
    <n v="0"/>
    <m/>
    <m/>
    <m/>
    <m/>
    <m/>
    <m/>
    <m/>
    <m/>
    <n v="1"/>
    <s v="1"/>
    <s v="1"/>
    <n v="0"/>
    <n v="0"/>
    <n v="0"/>
    <n v="0"/>
    <n v="0"/>
    <n v="0"/>
    <n v="26"/>
    <n v="100"/>
    <n v="26"/>
  </r>
  <r>
    <s v="shawnmjones"/>
    <s v="icwsm"/>
    <m/>
    <m/>
    <m/>
    <m/>
    <m/>
    <m/>
    <m/>
    <m/>
    <s v="No"/>
    <n v="232"/>
    <m/>
    <m/>
    <x v="0"/>
    <d v="2019-08-15T17:28:39.000"/>
    <s v="RT @icwsm: Friendly neighborhood reminder: next #ICWSM2020 submission deadline is Sept 15! One month away! _x000a__x000a_Check out https://t.co/fQJ1a1j…"/>
    <m/>
    <m/>
    <x v="9"/>
    <m/>
    <s v="http://pbs.twimg.com/profile_images/1146562318488068096/4h23mLMm_normal.png"/>
    <x v="117"/>
    <s v="https://twitter.com/#!/shawnmjones/status/1162053503830769665"/>
    <m/>
    <m/>
    <s v="1162053503830769665"/>
    <m/>
    <b v="0"/>
    <n v="0"/>
    <s v=""/>
    <b v="0"/>
    <s v="en"/>
    <m/>
    <s v=""/>
    <b v="0"/>
    <n v="11"/>
    <s v="1162005607861424129"/>
    <s v="Twitter for iPad"/>
    <b v="0"/>
    <s v="1162005607861424129"/>
    <s v="Tweet"/>
    <n v="0"/>
    <n v="0"/>
    <m/>
    <m/>
    <m/>
    <m/>
    <m/>
    <m/>
    <m/>
    <m/>
    <n v="2"/>
    <s v="1"/>
    <s v="1"/>
    <n v="1"/>
    <n v="5.882352941176471"/>
    <n v="0"/>
    <n v="0"/>
    <n v="0"/>
    <n v="0"/>
    <n v="16"/>
    <n v="94.11764705882354"/>
    <n v="17"/>
  </r>
  <r>
    <s v="shawnmjones"/>
    <s v="icwsm"/>
    <m/>
    <m/>
    <m/>
    <m/>
    <m/>
    <m/>
    <m/>
    <m/>
    <s v="No"/>
    <n v="233"/>
    <m/>
    <m/>
    <x v="0"/>
    <d v="2019-09-04T12:46:46.000"/>
    <s v="RT @icwsm: 🚨 #ICWSM2020 deadline in just 12 days 🚨_x000a__x000a_I know it's the start of the semester. I know #chi2020's deadline is also in a few days…"/>
    <m/>
    <m/>
    <x v="17"/>
    <m/>
    <s v="http://pbs.twimg.com/profile_images/1146562318488068096/4h23mLMm_normal.png"/>
    <x v="118"/>
    <s v="https://twitter.com/#!/shawnmjones/status/1169230321004367873"/>
    <m/>
    <m/>
    <s v="1169230321004367873"/>
    <m/>
    <b v="0"/>
    <n v="0"/>
    <s v=""/>
    <b v="0"/>
    <s v="en"/>
    <m/>
    <s v=""/>
    <b v="0"/>
    <n v="6"/>
    <s v="1169017215707963393"/>
    <s v="Twitter for iPad"/>
    <b v="0"/>
    <s v="1169017215707963393"/>
    <s v="Tweet"/>
    <n v="0"/>
    <n v="0"/>
    <m/>
    <m/>
    <m/>
    <m/>
    <m/>
    <m/>
    <m/>
    <m/>
    <n v="2"/>
    <s v="1"/>
    <s v="1"/>
    <n v="0"/>
    <n v="0"/>
    <n v="0"/>
    <n v="0"/>
    <n v="0"/>
    <n v="0"/>
    <n v="26"/>
    <n v="100"/>
    <n v="26"/>
  </r>
  <r>
    <s v="alvinyxz"/>
    <s v="junghwanyang"/>
    <m/>
    <m/>
    <m/>
    <m/>
    <m/>
    <m/>
    <m/>
    <m/>
    <s v="No"/>
    <n v="234"/>
    <m/>
    <m/>
    <x v="0"/>
    <d v="2019-09-05T14:20:00.000"/>
    <s v="RT @junghwanyang: We are hiring a tenure track assistant professor in the areas of digital media effects and computational social science!…"/>
    <m/>
    <m/>
    <x v="0"/>
    <m/>
    <s v="http://pbs.twimg.com/profile_images/1133890118278877184/m7KhqiKc_normal.jpg"/>
    <x v="119"/>
    <s v="https://twitter.com/#!/alvinyxz/status/1169616171676684288"/>
    <m/>
    <m/>
    <s v="1169616171676684288"/>
    <m/>
    <b v="0"/>
    <n v="0"/>
    <s v=""/>
    <b v="0"/>
    <s v="en"/>
    <m/>
    <s v=""/>
    <b v="0"/>
    <n v="27"/>
    <s v="1169615625033064448"/>
    <s v="Twitter for iPhone"/>
    <b v="0"/>
    <s v="1169615625033064448"/>
    <s v="Tweet"/>
    <n v="0"/>
    <n v="0"/>
    <m/>
    <m/>
    <m/>
    <m/>
    <m/>
    <m/>
    <m/>
    <m/>
    <n v="1"/>
    <s v="2"/>
    <s v="2"/>
    <n v="0"/>
    <n v="0"/>
    <n v="0"/>
    <n v="0"/>
    <n v="0"/>
    <n v="0"/>
    <n v="21"/>
    <n v="100"/>
    <n v="21"/>
  </r>
  <r>
    <s v="meresophistry"/>
    <s v="junghwanyang"/>
    <m/>
    <m/>
    <m/>
    <m/>
    <m/>
    <m/>
    <m/>
    <m/>
    <s v="No"/>
    <n v="235"/>
    <m/>
    <m/>
    <x v="0"/>
    <d v="2019-09-05T14:20:07.000"/>
    <s v="RT @junghwanyang: We are hiring a tenure track assistant professor in the areas of digital media effects and computational social science!…"/>
    <m/>
    <m/>
    <x v="0"/>
    <m/>
    <s v="http://pbs.twimg.com/profile_images/657255935170203648/8XeGA0K5_normal.jpg"/>
    <x v="120"/>
    <s v="https://twitter.com/#!/meresophistry/status/1169616201632403458"/>
    <m/>
    <m/>
    <s v="1169616201632403458"/>
    <m/>
    <b v="0"/>
    <n v="0"/>
    <s v=""/>
    <b v="0"/>
    <s v="en"/>
    <m/>
    <s v=""/>
    <b v="0"/>
    <n v="27"/>
    <s v="1169615625033064448"/>
    <s v="Twitter for iPhone"/>
    <b v="0"/>
    <s v="1169615625033064448"/>
    <s v="Tweet"/>
    <n v="0"/>
    <n v="0"/>
    <m/>
    <m/>
    <m/>
    <m/>
    <m/>
    <m/>
    <m/>
    <m/>
    <n v="1"/>
    <s v="2"/>
    <s v="2"/>
    <n v="0"/>
    <n v="0"/>
    <n v="0"/>
    <n v="0"/>
    <n v="0"/>
    <n v="0"/>
    <n v="21"/>
    <n v="100"/>
    <n v="21"/>
  </r>
  <r>
    <s v="elaragon"/>
    <s v="icwsm"/>
    <m/>
    <m/>
    <m/>
    <m/>
    <m/>
    <m/>
    <m/>
    <m/>
    <s v="No"/>
    <n v="236"/>
    <m/>
    <m/>
    <x v="0"/>
    <d v="2019-08-02T06:33:30.000"/>
    <s v="RT @icwsm: Good news! The ICWSM 2020 website is now live:_x000a__x000a_https://t.co/B89igmUVP8_x000a__x000a_🚨Next deadline is September 15 🚨_x000a__x000a_Check it out for all…"/>
    <s v="https://icwsm.org/2020/"/>
    <s v="icwsm.org"/>
    <x v="0"/>
    <m/>
    <s v="http://pbs.twimg.com/profile_images/859076004211458053/unCr0ZxT_normal.jpg"/>
    <x v="121"/>
    <s v="https://twitter.com/#!/elaragon/status/1157177584817496065"/>
    <m/>
    <m/>
    <s v="1157177584817496065"/>
    <m/>
    <b v="0"/>
    <n v="0"/>
    <s v=""/>
    <b v="0"/>
    <s v="en"/>
    <m/>
    <s v=""/>
    <b v="0"/>
    <n v="31"/>
    <s v="1156957172686868480"/>
    <s v="Twitter Web App"/>
    <b v="0"/>
    <s v="1156957172686868480"/>
    <s v="Tweet"/>
    <n v="0"/>
    <n v="0"/>
    <m/>
    <m/>
    <m/>
    <m/>
    <m/>
    <m/>
    <m/>
    <m/>
    <n v="1"/>
    <s v="2"/>
    <s v="1"/>
    <n v="1"/>
    <n v="4.761904761904762"/>
    <n v="0"/>
    <n v="0"/>
    <n v="0"/>
    <n v="0"/>
    <n v="20"/>
    <n v="95.23809523809524"/>
    <n v="21"/>
  </r>
  <r>
    <s v="elaragon"/>
    <s v="junghwanyang"/>
    <m/>
    <m/>
    <m/>
    <m/>
    <m/>
    <m/>
    <m/>
    <m/>
    <s v="No"/>
    <n v="237"/>
    <m/>
    <m/>
    <x v="0"/>
    <d v="2019-09-05T14:20:15.000"/>
    <s v="RT @junghwanyang: We are hiring a tenure track assistant professor in the areas of digital media effects and computational social science!…"/>
    <m/>
    <m/>
    <x v="0"/>
    <m/>
    <s v="http://pbs.twimg.com/profile_images/859076004211458053/unCr0ZxT_normal.jpg"/>
    <x v="122"/>
    <s v="https://twitter.com/#!/elaragon/status/1169616234310230020"/>
    <m/>
    <m/>
    <s v="1169616234310230020"/>
    <m/>
    <b v="0"/>
    <n v="0"/>
    <s v=""/>
    <b v="0"/>
    <s v="en"/>
    <m/>
    <s v=""/>
    <b v="0"/>
    <n v="27"/>
    <s v="1169615625033064448"/>
    <s v="Twitter Web App"/>
    <b v="0"/>
    <s v="1169615625033064448"/>
    <s v="Tweet"/>
    <n v="0"/>
    <n v="0"/>
    <m/>
    <m/>
    <m/>
    <m/>
    <m/>
    <m/>
    <m/>
    <m/>
    <n v="1"/>
    <s v="2"/>
    <s v="2"/>
    <n v="0"/>
    <n v="0"/>
    <n v="0"/>
    <n v="0"/>
    <n v="0"/>
    <n v="0"/>
    <n v="21"/>
    <n v="100"/>
    <n v="21"/>
  </r>
  <r>
    <s v="followlori"/>
    <s v="junghwanyang"/>
    <m/>
    <m/>
    <m/>
    <m/>
    <m/>
    <m/>
    <m/>
    <m/>
    <s v="No"/>
    <n v="238"/>
    <m/>
    <m/>
    <x v="0"/>
    <d v="2019-09-05T14:22:40.000"/>
    <s v="RT @junghwanyang: We are hiring a tenure track assistant professor in the areas of digital media effects and computational social science!…"/>
    <m/>
    <m/>
    <x v="0"/>
    <m/>
    <s v="http://pbs.twimg.com/profile_images/1129562289961488385/YTUdiFkd_normal.png"/>
    <x v="123"/>
    <s v="https://twitter.com/#!/followlori/status/1169616843369340929"/>
    <m/>
    <m/>
    <s v="1169616843369340929"/>
    <m/>
    <b v="0"/>
    <n v="0"/>
    <s v=""/>
    <b v="0"/>
    <s v="en"/>
    <m/>
    <s v=""/>
    <b v="0"/>
    <n v="27"/>
    <s v="1169615625033064448"/>
    <s v="Twitter Web App"/>
    <b v="0"/>
    <s v="1169615625033064448"/>
    <s v="Tweet"/>
    <n v="0"/>
    <n v="0"/>
    <m/>
    <m/>
    <m/>
    <m/>
    <m/>
    <m/>
    <m/>
    <m/>
    <n v="1"/>
    <s v="2"/>
    <s v="2"/>
    <n v="0"/>
    <n v="0"/>
    <n v="0"/>
    <n v="0"/>
    <n v="0"/>
    <n v="0"/>
    <n v="21"/>
    <n v="100"/>
    <n v="21"/>
  </r>
  <r>
    <s v="griverorz"/>
    <s v="junghwanyang"/>
    <m/>
    <m/>
    <m/>
    <m/>
    <m/>
    <m/>
    <m/>
    <m/>
    <s v="No"/>
    <n v="239"/>
    <m/>
    <m/>
    <x v="0"/>
    <d v="2019-09-05T14:26:25.000"/>
    <s v="RT @junghwanyang: We are hiring a tenure track assistant professor in the areas of digital media effects and computational social science!…"/>
    <m/>
    <m/>
    <x v="0"/>
    <m/>
    <s v="http://pbs.twimg.com/profile_images/872125951806779393/NkcasGkc_normal.jpg"/>
    <x v="124"/>
    <s v="https://twitter.com/#!/griverorz/status/1169617788622819329"/>
    <m/>
    <m/>
    <s v="1169617788622819329"/>
    <m/>
    <b v="0"/>
    <n v="0"/>
    <s v=""/>
    <b v="0"/>
    <s v="en"/>
    <m/>
    <s v=""/>
    <b v="0"/>
    <n v="27"/>
    <s v="1169615625033064448"/>
    <s v="Twitter for iPhone"/>
    <b v="0"/>
    <s v="1169615625033064448"/>
    <s v="Tweet"/>
    <n v="0"/>
    <n v="0"/>
    <m/>
    <m/>
    <m/>
    <m/>
    <m/>
    <m/>
    <m/>
    <m/>
    <n v="1"/>
    <s v="2"/>
    <s v="2"/>
    <n v="0"/>
    <n v="0"/>
    <n v="0"/>
    <n v="0"/>
    <n v="0"/>
    <n v="0"/>
    <n v="21"/>
    <n v="100"/>
    <n v="21"/>
  </r>
  <r>
    <s v="step_apsa"/>
    <s v="junghwanyang"/>
    <m/>
    <m/>
    <m/>
    <m/>
    <m/>
    <m/>
    <m/>
    <m/>
    <s v="No"/>
    <n v="240"/>
    <m/>
    <m/>
    <x v="0"/>
    <d v="2019-09-05T14:42:19.000"/>
    <s v="RT @junghwanyang: We are hiring a tenure track assistant professor in the areas of digital media effects and computational social science!…"/>
    <m/>
    <m/>
    <x v="0"/>
    <m/>
    <s v="http://pbs.twimg.com/profile_images/753650370652405760/D7EdJEpC_normal.jpg"/>
    <x v="125"/>
    <s v="https://twitter.com/#!/step_apsa/status/1169621787371552769"/>
    <m/>
    <m/>
    <s v="1169621787371552769"/>
    <m/>
    <b v="0"/>
    <n v="0"/>
    <s v=""/>
    <b v="0"/>
    <s v="en"/>
    <m/>
    <s v=""/>
    <b v="0"/>
    <n v="27"/>
    <s v="1169615625033064448"/>
    <s v="TweetDeck"/>
    <b v="0"/>
    <s v="1169615625033064448"/>
    <s v="Tweet"/>
    <n v="0"/>
    <n v="0"/>
    <m/>
    <m/>
    <m/>
    <m/>
    <m/>
    <m/>
    <m/>
    <m/>
    <n v="1"/>
    <s v="2"/>
    <s v="2"/>
    <n v="0"/>
    <n v="0"/>
    <n v="0"/>
    <n v="0"/>
    <n v="0"/>
    <n v="0"/>
    <n v="21"/>
    <n v="100"/>
    <n v="21"/>
  </r>
  <r>
    <s v="scott_althaus"/>
    <s v="junghwanyang"/>
    <m/>
    <m/>
    <m/>
    <m/>
    <m/>
    <m/>
    <m/>
    <m/>
    <s v="No"/>
    <n v="241"/>
    <m/>
    <m/>
    <x v="0"/>
    <d v="2019-09-05T14:54:44.000"/>
    <s v="RT @junghwanyang: We are hiring a tenure track assistant professor in the areas of digital media effects and computational social science!…"/>
    <m/>
    <m/>
    <x v="0"/>
    <m/>
    <s v="http://pbs.twimg.com/profile_images/677894642063433728/ti5xTvth_normal.jpg"/>
    <x v="126"/>
    <s v="https://twitter.com/#!/scott_althaus/status/1169624913516355584"/>
    <m/>
    <m/>
    <s v="1169624913516355584"/>
    <m/>
    <b v="0"/>
    <n v="0"/>
    <s v=""/>
    <b v="0"/>
    <s v="en"/>
    <m/>
    <s v=""/>
    <b v="0"/>
    <n v="27"/>
    <s v="1169615625033064448"/>
    <s v="Twitter for Android"/>
    <b v="0"/>
    <s v="1169615625033064448"/>
    <s v="Tweet"/>
    <n v="0"/>
    <n v="0"/>
    <m/>
    <m/>
    <m/>
    <m/>
    <m/>
    <m/>
    <m/>
    <m/>
    <n v="1"/>
    <s v="2"/>
    <s v="2"/>
    <n v="0"/>
    <n v="0"/>
    <n v="0"/>
    <n v="0"/>
    <n v="0"/>
    <n v="0"/>
    <n v="21"/>
    <n v="100"/>
    <n v="21"/>
  </r>
  <r>
    <s v="dtracy2"/>
    <s v="junghwanyang"/>
    <m/>
    <m/>
    <m/>
    <m/>
    <m/>
    <m/>
    <m/>
    <m/>
    <s v="No"/>
    <n v="242"/>
    <m/>
    <m/>
    <x v="0"/>
    <d v="2019-09-05T14:55:47.000"/>
    <s v="RT @junghwanyang: We are hiring a tenure track assistant professor in the areas of digital media effects and computational social science!…"/>
    <m/>
    <m/>
    <x v="0"/>
    <m/>
    <s v="http://pbs.twimg.com/profile_images/684105827100299264/wxulRNEs_normal.jpg"/>
    <x v="127"/>
    <s v="https://twitter.com/#!/dtracy2/status/1169625178596413441"/>
    <m/>
    <m/>
    <s v="1169625178596413441"/>
    <m/>
    <b v="0"/>
    <n v="0"/>
    <s v=""/>
    <b v="0"/>
    <s v="en"/>
    <m/>
    <s v=""/>
    <b v="0"/>
    <n v="27"/>
    <s v="1169615625033064448"/>
    <s v="Twitter for Android"/>
    <b v="0"/>
    <s v="1169615625033064448"/>
    <s v="Tweet"/>
    <n v="0"/>
    <n v="0"/>
    <m/>
    <m/>
    <m/>
    <m/>
    <m/>
    <m/>
    <m/>
    <m/>
    <n v="1"/>
    <s v="2"/>
    <s v="2"/>
    <n v="0"/>
    <n v="0"/>
    <n v="0"/>
    <n v="0"/>
    <n v="0"/>
    <n v="0"/>
    <n v="21"/>
    <n v="100"/>
    <n v="21"/>
  </r>
  <r>
    <s v="reveluntsong"/>
    <s v="junghwanyang"/>
    <m/>
    <m/>
    <m/>
    <m/>
    <m/>
    <m/>
    <m/>
    <m/>
    <s v="No"/>
    <n v="243"/>
    <m/>
    <m/>
    <x v="0"/>
    <d v="2019-09-05T15:09:32.000"/>
    <s v="RT @junghwanyang: We are hiring a tenure track assistant professor in the areas of digital media effects and computational social science!…"/>
    <m/>
    <m/>
    <x v="0"/>
    <m/>
    <s v="http://pbs.twimg.com/profile_images/915510174101725185/FhxfOZfv_normal.jpg"/>
    <x v="128"/>
    <s v="https://twitter.com/#!/reveluntsong/status/1169628636002996225"/>
    <m/>
    <m/>
    <s v="1169628636002996225"/>
    <m/>
    <b v="0"/>
    <n v="0"/>
    <s v=""/>
    <b v="0"/>
    <s v="en"/>
    <m/>
    <s v=""/>
    <b v="0"/>
    <n v="27"/>
    <s v="1169615625033064448"/>
    <s v="Twitter Web App"/>
    <b v="0"/>
    <s v="1169615625033064448"/>
    <s v="Tweet"/>
    <n v="0"/>
    <n v="0"/>
    <m/>
    <m/>
    <m/>
    <m/>
    <m/>
    <m/>
    <m/>
    <m/>
    <n v="1"/>
    <s v="2"/>
    <s v="2"/>
    <n v="0"/>
    <n v="0"/>
    <n v="0"/>
    <n v="0"/>
    <n v="0"/>
    <n v="0"/>
    <n v="21"/>
    <n v="100"/>
    <n v="21"/>
  </r>
  <r>
    <s v="cuhkhailiang"/>
    <s v="junghwanyang"/>
    <m/>
    <m/>
    <m/>
    <m/>
    <m/>
    <m/>
    <m/>
    <m/>
    <s v="No"/>
    <n v="244"/>
    <m/>
    <m/>
    <x v="0"/>
    <d v="2019-09-05T15:42:08.000"/>
    <s v="RT @junghwanyang: We are hiring a tenure track assistant professor in the areas of digital media effects and computational social science!…"/>
    <m/>
    <m/>
    <x v="0"/>
    <m/>
    <s v="http://pbs.twimg.com/profile_images/1083548531363737600/rPp2Zz8j_normal.jpg"/>
    <x v="129"/>
    <s v="https://twitter.com/#!/cuhkhailiang/status/1169636843328901120"/>
    <m/>
    <m/>
    <s v="1169636843328901120"/>
    <m/>
    <b v="0"/>
    <n v="0"/>
    <s v=""/>
    <b v="0"/>
    <s v="en"/>
    <m/>
    <s v=""/>
    <b v="0"/>
    <n v="27"/>
    <s v="1169615625033064448"/>
    <s v="Twitter for iPhone"/>
    <b v="0"/>
    <s v="1169615625033064448"/>
    <s v="Tweet"/>
    <n v="0"/>
    <n v="0"/>
    <m/>
    <m/>
    <m/>
    <m/>
    <m/>
    <m/>
    <m/>
    <m/>
    <n v="1"/>
    <s v="2"/>
    <s v="2"/>
    <n v="0"/>
    <n v="0"/>
    <n v="0"/>
    <n v="0"/>
    <n v="0"/>
    <n v="0"/>
    <n v="21"/>
    <n v="100"/>
    <n v="21"/>
  </r>
  <r>
    <s v="ebigsby"/>
    <s v="junghwanyang"/>
    <m/>
    <m/>
    <m/>
    <m/>
    <m/>
    <m/>
    <m/>
    <m/>
    <s v="No"/>
    <n v="245"/>
    <m/>
    <m/>
    <x v="0"/>
    <d v="2019-09-05T16:20:02.000"/>
    <s v="RT @junghwanyang: We are hiring a tenure track assistant professor in the areas of digital media effects and computational social science!…"/>
    <m/>
    <m/>
    <x v="0"/>
    <m/>
    <s v="http://pbs.twimg.com/profile_images/690638708513640448/9o8Nw9Y9_normal.jpg"/>
    <x v="130"/>
    <s v="https://twitter.com/#!/ebigsby/status/1169646379389595650"/>
    <m/>
    <m/>
    <s v="1169646379389595650"/>
    <m/>
    <b v="0"/>
    <n v="0"/>
    <s v=""/>
    <b v="0"/>
    <s v="en"/>
    <m/>
    <s v=""/>
    <b v="0"/>
    <n v="27"/>
    <s v="1169615625033064448"/>
    <s v="Twitter for iPhone"/>
    <b v="0"/>
    <s v="1169615625033064448"/>
    <s v="Tweet"/>
    <n v="0"/>
    <n v="0"/>
    <m/>
    <m/>
    <m/>
    <m/>
    <m/>
    <m/>
    <m/>
    <m/>
    <n v="1"/>
    <s v="2"/>
    <s v="2"/>
    <n v="0"/>
    <n v="0"/>
    <n v="0"/>
    <n v="0"/>
    <n v="0"/>
    <n v="0"/>
    <n v="21"/>
    <n v="100"/>
    <n v="21"/>
  </r>
  <r>
    <s v="britdavidson"/>
    <s v="junghwanyang"/>
    <m/>
    <m/>
    <m/>
    <m/>
    <m/>
    <m/>
    <m/>
    <m/>
    <s v="No"/>
    <n v="246"/>
    <m/>
    <m/>
    <x v="0"/>
    <d v="2019-09-05T16:46:16.000"/>
    <s v="RT @junghwanyang: We are hiring a tenure track assistant professor in the areas of digital media effects and computational social science!…"/>
    <m/>
    <m/>
    <x v="0"/>
    <m/>
    <s v="http://pbs.twimg.com/profile_images/1134192358365569025/Mia3Bo4x_normal.jpg"/>
    <x v="131"/>
    <s v="https://twitter.com/#!/britdavidson/status/1169652981081530371"/>
    <m/>
    <m/>
    <s v="1169652981081530371"/>
    <m/>
    <b v="0"/>
    <n v="0"/>
    <s v=""/>
    <b v="0"/>
    <s v="en"/>
    <m/>
    <s v=""/>
    <b v="0"/>
    <n v="27"/>
    <s v="1169615625033064448"/>
    <s v="Twitter for iPhone"/>
    <b v="0"/>
    <s v="1169615625033064448"/>
    <s v="Tweet"/>
    <n v="0"/>
    <n v="0"/>
    <m/>
    <m/>
    <m/>
    <m/>
    <m/>
    <m/>
    <m/>
    <m/>
    <n v="1"/>
    <s v="2"/>
    <s v="2"/>
    <n v="0"/>
    <n v="0"/>
    <n v="0"/>
    <n v="0"/>
    <n v="0"/>
    <n v="0"/>
    <n v="21"/>
    <n v="100"/>
    <n v="21"/>
  </r>
  <r>
    <s v="allison_eden"/>
    <s v="junghwanyang"/>
    <m/>
    <m/>
    <m/>
    <m/>
    <m/>
    <m/>
    <m/>
    <m/>
    <s v="No"/>
    <n v="247"/>
    <m/>
    <m/>
    <x v="0"/>
    <d v="2019-09-05T16:56:19.000"/>
    <s v="RT @junghwanyang: We are hiring a tenure track assistant professor in the areas of digital media effects and computational social science!…"/>
    <m/>
    <m/>
    <x v="0"/>
    <m/>
    <s v="http://pbs.twimg.com/profile_images/1137439230576209924/jAS7s20K_normal.png"/>
    <x v="132"/>
    <s v="https://twitter.com/#!/allison_eden/status/1169655510913540096"/>
    <m/>
    <m/>
    <s v="1169655510913540096"/>
    <m/>
    <b v="0"/>
    <n v="0"/>
    <s v=""/>
    <b v="0"/>
    <s v="en"/>
    <m/>
    <s v=""/>
    <b v="0"/>
    <n v="27"/>
    <s v="1169615625033064448"/>
    <s v="Twitter Web App"/>
    <b v="0"/>
    <s v="1169615625033064448"/>
    <s v="Tweet"/>
    <n v="0"/>
    <n v="0"/>
    <m/>
    <m/>
    <m/>
    <m/>
    <m/>
    <m/>
    <m/>
    <m/>
    <n v="1"/>
    <s v="2"/>
    <s v="2"/>
    <n v="0"/>
    <n v="0"/>
    <n v="0"/>
    <n v="0"/>
    <n v="0"/>
    <n v="0"/>
    <n v="21"/>
    <n v="100"/>
    <n v="21"/>
  </r>
  <r>
    <s v="ekvraga"/>
    <s v="junghwanyang"/>
    <m/>
    <m/>
    <m/>
    <m/>
    <m/>
    <m/>
    <m/>
    <m/>
    <s v="No"/>
    <n v="248"/>
    <m/>
    <m/>
    <x v="0"/>
    <d v="2019-09-05T17:45:51.000"/>
    <s v="RT @junghwanyang: We are hiring a tenure track assistant professor in the areas of digital media effects and computational social science!…"/>
    <m/>
    <m/>
    <x v="0"/>
    <m/>
    <s v="http://pbs.twimg.com/profile_images/740956436117721088/-th-TSpy_normal.jpg"/>
    <x v="133"/>
    <s v="https://twitter.com/#!/ekvraga/status/1169667976397762561"/>
    <m/>
    <m/>
    <s v="1169667976397762561"/>
    <m/>
    <b v="0"/>
    <n v="0"/>
    <s v=""/>
    <b v="0"/>
    <s v="en"/>
    <m/>
    <s v=""/>
    <b v="0"/>
    <n v="27"/>
    <s v="1169615625033064448"/>
    <s v="Twitter Web App"/>
    <b v="0"/>
    <s v="1169615625033064448"/>
    <s v="Tweet"/>
    <n v="0"/>
    <n v="0"/>
    <m/>
    <m/>
    <m/>
    <m/>
    <m/>
    <m/>
    <m/>
    <m/>
    <n v="1"/>
    <s v="2"/>
    <s v="2"/>
    <n v="0"/>
    <n v="0"/>
    <n v="0"/>
    <n v="0"/>
    <n v="0"/>
    <n v="0"/>
    <n v="21"/>
    <n v="100"/>
    <n v="21"/>
  </r>
  <r>
    <s v="dilarakkl"/>
    <s v="junghwanyang"/>
    <m/>
    <m/>
    <m/>
    <m/>
    <m/>
    <m/>
    <m/>
    <m/>
    <s v="No"/>
    <n v="249"/>
    <m/>
    <m/>
    <x v="0"/>
    <d v="2019-09-05T18:03:51.000"/>
    <s v="RT @junghwanyang: We are hiring a tenure track assistant professor in the areas of digital media effects and computational social science!…"/>
    <m/>
    <m/>
    <x v="0"/>
    <m/>
    <s v="http://pbs.twimg.com/profile_images/1162780042977525762/v6nLRu_5_normal.jpg"/>
    <x v="134"/>
    <s v="https://twitter.com/#!/dilarakkl/status/1169672505788948482"/>
    <m/>
    <m/>
    <s v="1169672505788948482"/>
    <m/>
    <b v="0"/>
    <n v="0"/>
    <s v=""/>
    <b v="0"/>
    <s v="en"/>
    <m/>
    <s v=""/>
    <b v="0"/>
    <n v="27"/>
    <s v="1169615625033064448"/>
    <s v="Twitter for Android"/>
    <b v="0"/>
    <s v="1169615625033064448"/>
    <s v="Tweet"/>
    <n v="0"/>
    <n v="0"/>
    <m/>
    <m/>
    <m/>
    <m/>
    <m/>
    <m/>
    <m/>
    <m/>
    <n v="1"/>
    <s v="2"/>
    <s v="2"/>
    <n v="0"/>
    <n v="0"/>
    <n v="0"/>
    <n v="0"/>
    <n v="0"/>
    <n v="0"/>
    <n v="21"/>
    <n v="100"/>
    <n v="21"/>
  </r>
  <r>
    <s v="annie_waldherr"/>
    <s v="junghwanyang"/>
    <m/>
    <m/>
    <m/>
    <m/>
    <m/>
    <m/>
    <m/>
    <m/>
    <s v="No"/>
    <n v="250"/>
    <m/>
    <m/>
    <x v="0"/>
    <d v="2019-09-05T18:34:34.000"/>
    <s v="RT @junghwanyang: We are hiring a tenure track assistant professor in the areas of digital media effects and computational social science!…"/>
    <m/>
    <m/>
    <x v="0"/>
    <m/>
    <s v="http://pbs.twimg.com/profile_images/931169103850635265/hE5S4j2k_normal.jpg"/>
    <x v="135"/>
    <s v="https://twitter.com/#!/annie_waldherr/status/1169680234238631936"/>
    <m/>
    <m/>
    <s v="1169680234238631936"/>
    <m/>
    <b v="0"/>
    <n v="0"/>
    <s v=""/>
    <b v="0"/>
    <s v="en"/>
    <m/>
    <s v=""/>
    <b v="0"/>
    <n v="27"/>
    <s v="1169615625033064448"/>
    <s v="Twitter Web App"/>
    <b v="0"/>
    <s v="1169615625033064448"/>
    <s v="Tweet"/>
    <n v="0"/>
    <n v="0"/>
    <m/>
    <m/>
    <m/>
    <m/>
    <m/>
    <m/>
    <m/>
    <m/>
    <n v="1"/>
    <s v="2"/>
    <s v="2"/>
    <n v="0"/>
    <n v="0"/>
    <n v="0"/>
    <n v="0"/>
    <n v="0"/>
    <n v="0"/>
    <n v="21"/>
    <n v="100"/>
    <n v="21"/>
  </r>
  <r>
    <s v="boomgaardenhg"/>
    <s v="junghwanyang"/>
    <m/>
    <m/>
    <m/>
    <m/>
    <m/>
    <m/>
    <m/>
    <m/>
    <s v="No"/>
    <n v="251"/>
    <m/>
    <m/>
    <x v="0"/>
    <d v="2019-09-05T20:19:51.000"/>
    <s v="RT @junghwanyang: We are hiring a tenure track assistant professor in the areas of digital media effects and computational social science!…"/>
    <m/>
    <m/>
    <x v="0"/>
    <m/>
    <s v="http://pbs.twimg.com/profile_images/784349242110406656/Z4M-uYUx_normal.jpg"/>
    <x v="136"/>
    <s v="https://twitter.com/#!/boomgaardenhg/status/1169706731066314754"/>
    <m/>
    <m/>
    <s v="1169706731066314754"/>
    <m/>
    <b v="0"/>
    <n v="0"/>
    <s v=""/>
    <b v="0"/>
    <s v="en"/>
    <m/>
    <s v=""/>
    <b v="0"/>
    <n v="27"/>
    <s v="1169615625033064448"/>
    <s v="Twitter for iPhone"/>
    <b v="0"/>
    <s v="1169615625033064448"/>
    <s v="Tweet"/>
    <n v="0"/>
    <n v="0"/>
    <m/>
    <m/>
    <m/>
    <m/>
    <m/>
    <m/>
    <m/>
    <m/>
    <n v="1"/>
    <s v="2"/>
    <s v="2"/>
    <n v="0"/>
    <n v="0"/>
    <n v="0"/>
    <n v="0"/>
    <n v="0"/>
    <n v="0"/>
    <n v="21"/>
    <n v="100"/>
    <n v="21"/>
  </r>
  <r>
    <s v="tobias_keller"/>
    <s v="junghwanyang"/>
    <m/>
    <m/>
    <m/>
    <m/>
    <m/>
    <m/>
    <m/>
    <m/>
    <s v="No"/>
    <n v="252"/>
    <m/>
    <m/>
    <x v="0"/>
    <d v="2019-09-05T21:15:18.000"/>
    <s v="RT @junghwanyang: We are hiring a tenure track assistant professor in the areas of digital media effects and computational social science!…"/>
    <m/>
    <m/>
    <x v="0"/>
    <m/>
    <s v="http://pbs.twimg.com/profile_images/847543147274129408/iweRcu-p_normal.jpg"/>
    <x v="137"/>
    <s v="https://twitter.com/#!/tobias_keller/status/1169720684378898433"/>
    <m/>
    <m/>
    <s v="1169720684378898433"/>
    <m/>
    <b v="0"/>
    <n v="0"/>
    <s v=""/>
    <b v="0"/>
    <s v="en"/>
    <m/>
    <s v=""/>
    <b v="0"/>
    <n v="27"/>
    <s v="1169615625033064448"/>
    <s v="Twitter for Android"/>
    <b v="0"/>
    <s v="1169615625033064448"/>
    <s v="Tweet"/>
    <n v="0"/>
    <n v="0"/>
    <m/>
    <m/>
    <m/>
    <m/>
    <m/>
    <m/>
    <m/>
    <m/>
    <n v="1"/>
    <s v="2"/>
    <s v="2"/>
    <n v="0"/>
    <n v="0"/>
    <n v="0"/>
    <n v="0"/>
    <n v="0"/>
    <n v="0"/>
    <n v="21"/>
    <n v="100"/>
    <n v="21"/>
  </r>
  <r>
    <s v="katypearce"/>
    <s v="junghwanyang"/>
    <m/>
    <m/>
    <m/>
    <m/>
    <m/>
    <m/>
    <m/>
    <m/>
    <s v="No"/>
    <n v="253"/>
    <m/>
    <m/>
    <x v="0"/>
    <d v="2019-09-06T03:50:37.000"/>
    <s v="RT @junghwanyang: We are hiring a tenure track assistant professor in the areas of digital media effects and computational social science!…"/>
    <m/>
    <m/>
    <x v="0"/>
    <m/>
    <s v="http://pbs.twimg.com/profile_images/506985389546938368/P8lHZLf7_normal.jpeg"/>
    <x v="138"/>
    <s v="https://twitter.com/#!/katypearce/status/1169820172317675520"/>
    <m/>
    <m/>
    <s v="1169820172317675520"/>
    <m/>
    <b v="0"/>
    <n v="0"/>
    <s v=""/>
    <b v="0"/>
    <s v="en"/>
    <m/>
    <s v=""/>
    <b v="0"/>
    <n v="27"/>
    <s v="1169615625033064448"/>
    <s v="Twitter for Android"/>
    <b v="0"/>
    <s v="1169615625033064448"/>
    <s v="Tweet"/>
    <n v="0"/>
    <n v="0"/>
    <m/>
    <m/>
    <m/>
    <m/>
    <m/>
    <m/>
    <m/>
    <m/>
    <n v="1"/>
    <s v="2"/>
    <s v="2"/>
    <n v="0"/>
    <n v="0"/>
    <n v="0"/>
    <n v="0"/>
    <n v="0"/>
    <n v="0"/>
    <n v="21"/>
    <n v="100"/>
    <n v="21"/>
  </r>
  <r>
    <s v="kellybergstrom"/>
    <s v="junghwanyang"/>
    <m/>
    <m/>
    <m/>
    <m/>
    <m/>
    <m/>
    <m/>
    <m/>
    <s v="No"/>
    <n v="254"/>
    <m/>
    <m/>
    <x v="0"/>
    <d v="2019-09-06T04:06:11.000"/>
    <s v="RT @junghwanyang: We are hiring a tenure track assistant professor in the areas of digital media effects and computational social science!…"/>
    <m/>
    <m/>
    <x v="0"/>
    <m/>
    <s v="http://pbs.twimg.com/profile_images/947736243101614080/7glzFPOG_normal.jpg"/>
    <x v="139"/>
    <s v="https://twitter.com/#!/kellybergstrom/status/1169824089210421248"/>
    <m/>
    <m/>
    <s v="1169824089210421248"/>
    <m/>
    <b v="0"/>
    <n v="0"/>
    <s v=""/>
    <b v="0"/>
    <s v="en"/>
    <m/>
    <s v=""/>
    <b v="0"/>
    <n v="27"/>
    <s v="1169615625033064448"/>
    <s v="Twitter for Android"/>
    <b v="0"/>
    <s v="1169615625033064448"/>
    <s v="Tweet"/>
    <n v="0"/>
    <n v="0"/>
    <m/>
    <m/>
    <m/>
    <m/>
    <m/>
    <m/>
    <m/>
    <m/>
    <n v="1"/>
    <s v="2"/>
    <s v="2"/>
    <n v="0"/>
    <n v="0"/>
    <n v="0"/>
    <n v="0"/>
    <n v="0"/>
    <n v="0"/>
    <n v="21"/>
    <n v="100"/>
    <n v="21"/>
  </r>
  <r>
    <s v="rayoptland"/>
    <s v="junghwanyang"/>
    <m/>
    <m/>
    <m/>
    <m/>
    <m/>
    <m/>
    <m/>
    <m/>
    <s v="No"/>
    <n v="255"/>
    <m/>
    <m/>
    <x v="0"/>
    <d v="2019-09-06T04:09:30.000"/>
    <s v="RT @junghwanyang: We are hiring a tenure track assistant professor in the areas of digital media effects and computational social science!…"/>
    <m/>
    <m/>
    <x v="0"/>
    <m/>
    <s v="http://pbs.twimg.com/profile_images/1137364164932919297/C_lFhOIL_normal.jpg"/>
    <x v="140"/>
    <s v="https://twitter.com/#!/rayoptland/status/1169824922811523077"/>
    <m/>
    <m/>
    <s v="1169824922811523077"/>
    <m/>
    <b v="0"/>
    <n v="0"/>
    <s v=""/>
    <b v="0"/>
    <s v="en"/>
    <m/>
    <s v=""/>
    <b v="0"/>
    <n v="27"/>
    <s v="1169615625033064448"/>
    <s v="Twitter for Android"/>
    <b v="0"/>
    <s v="1169615625033064448"/>
    <s v="Tweet"/>
    <n v="0"/>
    <n v="0"/>
    <m/>
    <m/>
    <m/>
    <m/>
    <m/>
    <m/>
    <m/>
    <m/>
    <n v="1"/>
    <s v="2"/>
    <s v="2"/>
    <n v="0"/>
    <n v="0"/>
    <n v="0"/>
    <n v="0"/>
    <n v="0"/>
    <n v="0"/>
    <n v="21"/>
    <n v="100"/>
    <n v="21"/>
  </r>
  <r>
    <s v="sgonzalezbailon"/>
    <s v="junghwanyang"/>
    <m/>
    <m/>
    <m/>
    <m/>
    <m/>
    <m/>
    <m/>
    <m/>
    <s v="No"/>
    <n v="256"/>
    <m/>
    <m/>
    <x v="0"/>
    <d v="2019-09-06T04:30:01.000"/>
    <s v="RT @junghwanyang: We are hiring a tenure track assistant professor in the areas of digital media effects and computational social science!…"/>
    <m/>
    <m/>
    <x v="0"/>
    <m/>
    <s v="http://pbs.twimg.com/profile_images/1133778817116442624/4tR9kxp__normal.jpg"/>
    <x v="141"/>
    <s v="https://twitter.com/#!/sgonzalezbailon/status/1169830084649181186"/>
    <m/>
    <m/>
    <s v="1169830084649181186"/>
    <m/>
    <b v="0"/>
    <n v="0"/>
    <s v=""/>
    <b v="0"/>
    <s v="en"/>
    <m/>
    <s v=""/>
    <b v="0"/>
    <n v="27"/>
    <s v="1169615625033064448"/>
    <s v="Twitter for Android"/>
    <b v="0"/>
    <s v="1169615625033064448"/>
    <s v="Tweet"/>
    <n v="0"/>
    <n v="0"/>
    <m/>
    <m/>
    <m/>
    <m/>
    <m/>
    <m/>
    <m/>
    <m/>
    <n v="1"/>
    <s v="2"/>
    <s v="2"/>
    <n v="0"/>
    <n v="0"/>
    <n v="0"/>
    <n v="0"/>
    <n v="0"/>
    <n v="0"/>
    <n v="21"/>
    <n v="100"/>
    <n v="21"/>
  </r>
  <r>
    <s v="pablodesoto"/>
    <s v="junghwanyang"/>
    <m/>
    <m/>
    <m/>
    <m/>
    <m/>
    <m/>
    <m/>
    <m/>
    <s v="No"/>
    <n v="257"/>
    <m/>
    <m/>
    <x v="0"/>
    <d v="2019-09-06T06:42:46.000"/>
    <s v="RT @junghwanyang: We are hiring a tenure track assistant professor in the areas of digital media effects and computational social science!…"/>
    <m/>
    <m/>
    <x v="0"/>
    <m/>
    <s v="http://pbs.twimg.com/profile_images/1131144826848776192/ZL4KqC4e_normal.png"/>
    <x v="142"/>
    <s v="https://twitter.com/#!/pablodesoto/status/1169863495229132800"/>
    <m/>
    <m/>
    <s v="1169863495229132800"/>
    <m/>
    <b v="0"/>
    <n v="0"/>
    <s v=""/>
    <b v="0"/>
    <s v="en"/>
    <m/>
    <s v=""/>
    <b v="0"/>
    <n v="27"/>
    <s v="1169615625033064448"/>
    <s v="Twitter for iPhone"/>
    <b v="0"/>
    <s v="1169615625033064448"/>
    <s v="Tweet"/>
    <n v="0"/>
    <n v="0"/>
    <m/>
    <m/>
    <m/>
    <m/>
    <m/>
    <m/>
    <m/>
    <m/>
    <n v="1"/>
    <s v="2"/>
    <s v="2"/>
    <n v="0"/>
    <n v="0"/>
    <n v="0"/>
    <n v="0"/>
    <n v="0"/>
    <n v="0"/>
    <n v="21"/>
    <n v="100"/>
    <n v="21"/>
  </r>
  <r>
    <s v="monrodriguez"/>
    <s v="junghwanyang"/>
    <m/>
    <m/>
    <m/>
    <m/>
    <m/>
    <m/>
    <m/>
    <m/>
    <s v="No"/>
    <n v="258"/>
    <m/>
    <m/>
    <x v="0"/>
    <d v="2019-09-06T07:58:18.000"/>
    <s v="RT @junghwanyang: We are hiring a tenure track assistant professor in the areas of digital media effects and computational social science!…"/>
    <m/>
    <m/>
    <x v="0"/>
    <m/>
    <s v="http://pbs.twimg.com/profile_images/921788597761708032/UVjBPNc1_normal.jpg"/>
    <x v="143"/>
    <s v="https://twitter.com/#!/monrodriguez/status/1169882502921510913"/>
    <m/>
    <m/>
    <s v="1169882502921510913"/>
    <m/>
    <b v="0"/>
    <n v="0"/>
    <s v=""/>
    <b v="0"/>
    <s v="en"/>
    <m/>
    <s v=""/>
    <b v="0"/>
    <n v="27"/>
    <s v="1169615625033064448"/>
    <s v="Twitter for Android"/>
    <b v="0"/>
    <s v="1169615625033064448"/>
    <s v="Tweet"/>
    <n v="0"/>
    <n v="0"/>
    <m/>
    <m/>
    <m/>
    <m/>
    <m/>
    <m/>
    <m/>
    <m/>
    <n v="1"/>
    <s v="2"/>
    <s v="2"/>
    <n v="0"/>
    <n v="0"/>
    <n v="0"/>
    <n v="0"/>
    <n v="0"/>
    <n v="0"/>
    <n v="21"/>
    <n v="100"/>
    <n v="21"/>
  </r>
  <r>
    <s v="hauschke"/>
    <s v="h_mihaljevic"/>
    <m/>
    <m/>
    <m/>
    <m/>
    <m/>
    <m/>
    <m/>
    <m/>
    <s v="No"/>
    <n v="259"/>
    <m/>
    <m/>
    <x v="0"/>
    <d v="2019-09-06T10:04:58.000"/>
    <s v="RT @tullney: 3 months ago, @h_mihaljevic presented our thoughts on analyzing #gender in bibliographic data at the Critical #DataScience Wor…"/>
    <m/>
    <m/>
    <x v="19"/>
    <m/>
    <s v="http://pbs.twimg.com/profile_images/885710906/hauschke_normal.jpg"/>
    <x v="144"/>
    <s v="https://twitter.com/#!/hauschke/status/1169914377971163138"/>
    <m/>
    <m/>
    <s v="1169914377971163138"/>
    <m/>
    <b v="0"/>
    <n v="0"/>
    <s v=""/>
    <b v="0"/>
    <s v="en"/>
    <m/>
    <s v=""/>
    <b v="0"/>
    <n v="5"/>
    <s v="1169879066092007426"/>
    <s v="Twitter for Android"/>
    <b v="0"/>
    <s v="1169879066092007426"/>
    <s v="Tweet"/>
    <n v="0"/>
    <n v="0"/>
    <m/>
    <m/>
    <m/>
    <m/>
    <m/>
    <m/>
    <m/>
    <m/>
    <n v="1"/>
    <s v="12"/>
    <s v="12"/>
    <m/>
    <m/>
    <m/>
    <m/>
    <m/>
    <m/>
    <m/>
    <m/>
    <m/>
  </r>
  <r>
    <s v="lusantala"/>
    <s v="h_mihaljevic"/>
    <m/>
    <m/>
    <m/>
    <m/>
    <m/>
    <m/>
    <m/>
    <m/>
    <s v="No"/>
    <n v="261"/>
    <m/>
    <m/>
    <x v="0"/>
    <d v="2019-09-06T10:37:39.000"/>
    <s v="RT @tullney: 3 months ago, @h_mihaljevic presented our thoughts on analyzing #gender in bibliographic data at the Critical #DataScience Wor…"/>
    <m/>
    <m/>
    <x v="19"/>
    <m/>
    <s v="http://pbs.twimg.com/profile_images/875687478472183808/ZUxlVIGa_normal.jpg"/>
    <x v="145"/>
    <s v="https://twitter.com/#!/lusantala/status/1169922604737736706"/>
    <m/>
    <m/>
    <s v="1169922604737736706"/>
    <m/>
    <b v="0"/>
    <n v="0"/>
    <s v=""/>
    <b v="0"/>
    <s v="en"/>
    <m/>
    <s v=""/>
    <b v="0"/>
    <n v="5"/>
    <s v="1169879066092007426"/>
    <s v="Twitter Web App"/>
    <b v="0"/>
    <s v="1169879066092007426"/>
    <s v="Tweet"/>
    <n v="0"/>
    <n v="0"/>
    <m/>
    <m/>
    <m/>
    <m/>
    <m/>
    <m/>
    <m/>
    <m/>
    <n v="1"/>
    <s v="12"/>
    <s v="12"/>
    <m/>
    <m/>
    <m/>
    <m/>
    <m/>
    <m/>
    <m/>
    <m/>
    <m/>
  </r>
  <r>
    <s v="jdfoote"/>
    <s v="junghwanyang"/>
    <m/>
    <m/>
    <m/>
    <m/>
    <m/>
    <m/>
    <m/>
    <m/>
    <s v="No"/>
    <n v="263"/>
    <m/>
    <m/>
    <x v="0"/>
    <d v="2019-09-06T11:17:45.000"/>
    <s v="RT @junghwanyang: We are hiring a tenure track assistant professor in the areas of digital media effects and computational social science!…"/>
    <m/>
    <m/>
    <x v="0"/>
    <m/>
    <s v="http://pbs.twimg.com/profile_images/716806382532427776/e9HW_HC3_normal.jpg"/>
    <x v="146"/>
    <s v="https://twitter.com/#!/jdfoote/status/1169932695092305920"/>
    <m/>
    <m/>
    <s v="1169932695092305920"/>
    <m/>
    <b v="0"/>
    <n v="0"/>
    <s v=""/>
    <b v="0"/>
    <s v="en"/>
    <m/>
    <s v=""/>
    <b v="0"/>
    <n v="31"/>
    <s v="1169615625033064448"/>
    <s v="Twitter for Android"/>
    <b v="0"/>
    <s v="1169615625033064448"/>
    <s v="Tweet"/>
    <n v="0"/>
    <n v="0"/>
    <m/>
    <m/>
    <m/>
    <m/>
    <m/>
    <m/>
    <m/>
    <m/>
    <n v="1"/>
    <s v="2"/>
    <s v="2"/>
    <n v="0"/>
    <n v="0"/>
    <n v="0"/>
    <n v="0"/>
    <n v="0"/>
    <n v="0"/>
    <n v="21"/>
    <n v="100"/>
    <n v="21"/>
  </r>
  <r>
    <s v="researchcentrai"/>
    <s v="junghwanyang"/>
    <m/>
    <m/>
    <m/>
    <m/>
    <m/>
    <m/>
    <m/>
    <m/>
    <s v="No"/>
    <n v="264"/>
    <m/>
    <m/>
    <x v="0"/>
    <d v="2019-09-06T12:02:56.000"/>
    <s v="RT @junghwanyang: We are hiring a tenure track assistant professor in the areas of digital media effects and computational social science!…"/>
    <m/>
    <m/>
    <x v="0"/>
    <m/>
    <s v="http://pbs.twimg.com/profile_images/801014235195179008/H9Pc9Pwt_normal.jpg"/>
    <x v="147"/>
    <s v="https://twitter.com/#!/researchcentrai/status/1169944068006318081"/>
    <m/>
    <m/>
    <s v="1169944068006318081"/>
    <m/>
    <b v="0"/>
    <n v="0"/>
    <s v=""/>
    <b v="0"/>
    <s v="en"/>
    <m/>
    <s v=""/>
    <b v="0"/>
    <n v="31"/>
    <s v="1169615625033064448"/>
    <s v="TweetDeck"/>
    <b v="0"/>
    <s v="1169615625033064448"/>
    <s v="Tweet"/>
    <n v="0"/>
    <n v="0"/>
    <m/>
    <m/>
    <m/>
    <m/>
    <m/>
    <m/>
    <m/>
    <m/>
    <n v="1"/>
    <s v="2"/>
    <s v="2"/>
    <n v="0"/>
    <n v="0"/>
    <n v="0"/>
    <n v="0"/>
    <n v="0"/>
    <n v="0"/>
    <n v="21"/>
    <n v="100"/>
    <n v="21"/>
  </r>
  <r>
    <s v="jjsantana"/>
    <s v="junghwanyang"/>
    <m/>
    <m/>
    <m/>
    <m/>
    <m/>
    <m/>
    <m/>
    <m/>
    <s v="No"/>
    <n v="265"/>
    <m/>
    <m/>
    <x v="0"/>
    <d v="2019-09-06T12:22:53.000"/>
    <s v="RT @junghwanyang: We are hiring a tenure track assistant professor in the areas of digital media effects and computational social science!…"/>
    <m/>
    <m/>
    <x v="0"/>
    <m/>
    <s v="http://pbs.twimg.com/profile_images/1131668702372306944/wfKk66NL_normal.png"/>
    <x v="148"/>
    <s v="https://twitter.com/#!/jjsantana/status/1169949087593979904"/>
    <m/>
    <m/>
    <s v="1169949087593979904"/>
    <m/>
    <b v="0"/>
    <n v="0"/>
    <s v=""/>
    <b v="0"/>
    <s v="en"/>
    <m/>
    <s v=""/>
    <b v="0"/>
    <n v="31"/>
    <s v="1169615625033064448"/>
    <s v="Twitter for iPhone"/>
    <b v="0"/>
    <s v="1169615625033064448"/>
    <s v="Tweet"/>
    <n v="0"/>
    <n v="0"/>
    <m/>
    <m/>
    <m/>
    <m/>
    <m/>
    <m/>
    <m/>
    <m/>
    <n v="1"/>
    <s v="2"/>
    <s v="2"/>
    <n v="0"/>
    <n v="0"/>
    <n v="0"/>
    <n v="0"/>
    <n v="0"/>
    <n v="0"/>
    <n v="21"/>
    <n v="100"/>
    <n v="21"/>
  </r>
  <r>
    <s v="tullney"/>
    <s v="frontaibigdata"/>
    <m/>
    <m/>
    <m/>
    <m/>
    <m/>
    <m/>
    <m/>
    <m/>
    <s v="No"/>
    <n v="266"/>
    <m/>
    <m/>
    <x v="0"/>
    <d v="2019-09-06T07:44:39.000"/>
    <s v="3 months ago, @h_mihaljevic presented our thoughts on analyzing #gender in bibliographic data at the Critical #DataScience Workshop @icwsm #icwsm19. Published @FrontAIBigData:_x000a_https://t.co/nkQhtGtBnG"/>
    <s v="https://www.frontiersin.org/article/10.3389/fdata.2019.00029/full"/>
    <s v="frontiersin.org"/>
    <x v="20"/>
    <m/>
    <s v="http://pbs.twimg.com/profile_images/3585253114/ac0eb46b98e381977d0bb32371516bf8_normal.png"/>
    <x v="149"/>
    <s v="https://twitter.com/#!/tullney/status/1169879066092007426"/>
    <m/>
    <m/>
    <s v="1169879066092007426"/>
    <m/>
    <b v="0"/>
    <n v="1"/>
    <s v=""/>
    <b v="0"/>
    <s v="en"/>
    <m/>
    <s v=""/>
    <b v="0"/>
    <n v="0"/>
    <s v=""/>
    <s v="Twitter Web App"/>
    <b v="0"/>
    <s v="1169879066092007426"/>
    <s v="Tweet"/>
    <n v="0"/>
    <n v="0"/>
    <m/>
    <m/>
    <m/>
    <m/>
    <m/>
    <m/>
    <m/>
    <m/>
    <n v="1"/>
    <s v="12"/>
    <s v="12"/>
    <n v="0"/>
    <n v="0"/>
    <n v="1"/>
    <n v="4.545454545454546"/>
    <n v="0"/>
    <n v="0"/>
    <n v="21"/>
    <n v="95.45454545454545"/>
    <n v="22"/>
  </r>
  <r>
    <s v="tullney"/>
    <s v="frontiersin"/>
    <m/>
    <m/>
    <m/>
    <m/>
    <m/>
    <m/>
    <m/>
    <m/>
    <s v="No"/>
    <n v="267"/>
    <m/>
    <m/>
    <x v="0"/>
    <d v="2019-09-06T13:06:15.000"/>
    <s v="Workshop Proceedings of the 13th International AAAI Conference on Web and Social Media @icwsm #icwsm19, published in @FrontiersIn in Big Data (including our piece on gender analyses in bibliographic data):_x000a_https://t.co/T4TVYiSR60"/>
    <s v="https://www.frontiersin.org/research-topics/9706/workshop-proceedings-of-the-13th-international-aaai-conference-on-web-and-social-media#articles"/>
    <s v="frontiersin.org"/>
    <x v="15"/>
    <m/>
    <s v="http://pbs.twimg.com/profile_images/3585253114/ac0eb46b98e381977d0bb32371516bf8_normal.png"/>
    <x v="150"/>
    <s v="https://twitter.com/#!/tullney/status/1169960002213306372"/>
    <m/>
    <m/>
    <s v="1169960002213306372"/>
    <m/>
    <b v="0"/>
    <n v="0"/>
    <s v=""/>
    <b v="0"/>
    <s v="en"/>
    <m/>
    <s v=""/>
    <b v="0"/>
    <n v="0"/>
    <s v=""/>
    <s v="Twitter Web App"/>
    <b v="0"/>
    <s v="1169960002213306372"/>
    <s v="Tweet"/>
    <n v="0"/>
    <n v="0"/>
    <m/>
    <m/>
    <m/>
    <m/>
    <m/>
    <m/>
    <m/>
    <m/>
    <n v="1"/>
    <s v="12"/>
    <s v="12"/>
    <n v="0"/>
    <n v="0"/>
    <n v="0"/>
    <n v="0"/>
    <n v="0"/>
    <n v="0"/>
    <n v="30"/>
    <n v="100"/>
    <n v="30"/>
  </r>
  <r>
    <s v="chrisjvargo"/>
    <s v="junghwanyang"/>
    <m/>
    <m/>
    <m/>
    <m/>
    <m/>
    <m/>
    <m/>
    <m/>
    <s v="No"/>
    <n v="268"/>
    <m/>
    <m/>
    <x v="0"/>
    <d v="2019-09-06T13:23:53.000"/>
    <s v="RT @junghwanyang: We are hiring a tenure track assistant professor in the areas of digital media effects and computational social science!…"/>
    <m/>
    <m/>
    <x v="0"/>
    <m/>
    <s v="http://pbs.twimg.com/profile_images/693324946462920704/z4tGvMgJ_normal.jpg"/>
    <x v="151"/>
    <s v="https://twitter.com/#!/chrisjvargo/status/1169964439514357761"/>
    <m/>
    <m/>
    <s v="1169964439514357761"/>
    <m/>
    <b v="0"/>
    <n v="0"/>
    <s v=""/>
    <b v="0"/>
    <s v="en"/>
    <m/>
    <s v=""/>
    <b v="0"/>
    <n v="31"/>
    <s v="1169615625033064448"/>
    <s v="Twitter Web App"/>
    <b v="0"/>
    <s v="1169615625033064448"/>
    <s v="Tweet"/>
    <n v="0"/>
    <n v="0"/>
    <m/>
    <m/>
    <m/>
    <m/>
    <m/>
    <m/>
    <m/>
    <m/>
    <n v="1"/>
    <s v="2"/>
    <s v="2"/>
    <n v="0"/>
    <n v="0"/>
    <n v="0"/>
    <n v="0"/>
    <n v="0"/>
    <n v="0"/>
    <n v="21"/>
    <n v="100"/>
    <n v="21"/>
  </r>
  <r>
    <s v="blasettiale"/>
    <s v="h_mihaljevic"/>
    <m/>
    <m/>
    <m/>
    <m/>
    <m/>
    <m/>
    <m/>
    <m/>
    <s v="No"/>
    <n v="269"/>
    <m/>
    <m/>
    <x v="0"/>
    <d v="2019-09-06T16:09:32.000"/>
    <s v="RT @tullney: 3 months ago, @h_mihaljevic presented our thoughts on analyzing #gender in bibliographic data at the Critical #DataScience Wor…"/>
    <m/>
    <m/>
    <x v="19"/>
    <m/>
    <s v="http://pbs.twimg.com/profile_images/677266390433341440/CVX_l_ks_normal.jpg"/>
    <x v="152"/>
    <s v="https://twitter.com/#!/blasettiale/status/1170006123518337025"/>
    <m/>
    <m/>
    <s v="1170006123518337025"/>
    <m/>
    <b v="0"/>
    <n v="0"/>
    <s v=""/>
    <b v="0"/>
    <s v="en"/>
    <m/>
    <s v=""/>
    <b v="0"/>
    <n v="5"/>
    <s v="1169879066092007426"/>
    <s v="Twitter for Android"/>
    <b v="0"/>
    <s v="1169879066092007426"/>
    <s v="Tweet"/>
    <n v="0"/>
    <n v="0"/>
    <m/>
    <m/>
    <m/>
    <m/>
    <m/>
    <m/>
    <m/>
    <m/>
    <n v="1"/>
    <s v="12"/>
    <s v="12"/>
    <m/>
    <m/>
    <m/>
    <m/>
    <m/>
    <m/>
    <m/>
    <m/>
    <m/>
  </r>
  <r>
    <s v="dhbbaw"/>
    <s v="h_mihaljevic"/>
    <m/>
    <m/>
    <m/>
    <m/>
    <m/>
    <m/>
    <m/>
    <m/>
    <s v="No"/>
    <n v="271"/>
    <m/>
    <m/>
    <x v="0"/>
    <d v="2019-09-06T19:40:20.000"/>
    <s v="RT @tullney: 3 months ago, @h_mihaljevic presented our thoughts on analyzing #gender in bibliographic data at the Critical #DataScience Wor…"/>
    <m/>
    <m/>
    <x v="19"/>
    <m/>
    <s v="http://pbs.twimg.com/profile_images/674522696760303616/jZzlRQou_normal.jpg"/>
    <x v="153"/>
    <s v="https://twitter.com/#!/dhbbaw/status/1170059176283955201"/>
    <m/>
    <m/>
    <s v="1170059176283955201"/>
    <m/>
    <b v="0"/>
    <n v="0"/>
    <s v=""/>
    <b v="0"/>
    <s v="en"/>
    <m/>
    <s v=""/>
    <b v="0"/>
    <n v="5"/>
    <s v="1169879066092007426"/>
    <s v="Twitter for Android"/>
    <b v="0"/>
    <s v="1169879066092007426"/>
    <s v="Tweet"/>
    <n v="0"/>
    <n v="0"/>
    <m/>
    <m/>
    <m/>
    <m/>
    <m/>
    <m/>
    <m/>
    <m/>
    <n v="1"/>
    <s v="12"/>
    <s v="12"/>
    <m/>
    <m/>
    <m/>
    <m/>
    <m/>
    <m/>
    <m/>
    <m/>
    <m/>
  </r>
  <r>
    <s v="bjoern_buss"/>
    <s v="junghwanyang"/>
    <m/>
    <m/>
    <m/>
    <m/>
    <m/>
    <m/>
    <m/>
    <m/>
    <s v="No"/>
    <n v="273"/>
    <m/>
    <m/>
    <x v="0"/>
    <d v="2019-09-07T08:46:10.000"/>
    <s v="RT @junghwanyang: We are hiring a tenure track assistant professor in the areas of digital media effects and computational social science!…"/>
    <m/>
    <m/>
    <x v="0"/>
    <m/>
    <s v="http://pbs.twimg.com/profile_images/378800000847548445/046678f6398ab9ac4a795a37cdc7b872_normal.jpeg"/>
    <x v="154"/>
    <s v="https://twitter.com/#!/bjoern_buss/status/1170256936295682050"/>
    <m/>
    <m/>
    <s v="1170256936295682050"/>
    <m/>
    <b v="0"/>
    <n v="0"/>
    <s v=""/>
    <b v="0"/>
    <s v="en"/>
    <m/>
    <s v=""/>
    <b v="0"/>
    <n v="32"/>
    <s v="1169615625033064448"/>
    <s v="Twitter for iPhone"/>
    <b v="0"/>
    <s v="1169615625033064448"/>
    <s v="Tweet"/>
    <n v="0"/>
    <n v="0"/>
    <m/>
    <m/>
    <m/>
    <m/>
    <m/>
    <m/>
    <m/>
    <m/>
    <n v="1"/>
    <s v="2"/>
    <s v="2"/>
    <n v="0"/>
    <n v="0"/>
    <n v="0"/>
    <n v="0"/>
    <n v="0"/>
    <n v="0"/>
    <n v="21"/>
    <n v="100"/>
    <n v="21"/>
  </r>
  <r>
    <s v="igorbrigadir"/>
    <s v="edsu"/>
    <m/>
    <m/>
    <m/>
    <m/>
    <m/>
    <m/>
    <m/>
    <m/>
    <s v="No"/>
    <n v="274"/>
    <m/>
    <m/>
    <x v="2"/>
    <d v="2019-09-07T19:38:26.000"/>
    <s v="@edsu I already had these on hand from previous work - but i'd use semantic scholar again - looking at what newer papers cited these, and searching for twitter related stuff in likely conferences WebSci / ICWSM (i actually found those on Twitter :P) https://t.co/u2YpctHTki"/>
    <s v="https://twitter.com/IgorBrigadir/status/553230370569994240"/>
    <s v="twitter.com"/>
    <x v="0"/>
    <m/>
    <s v="http://pbs.twimg.com/profile_images/2538946114/xiveugt78rc97y1dasxf_normal.jpeg"/>
    <x v="155"/>
    <s v="https://twitter.com/#!/igorbrigadir/status/1170421082207244291"/>
    <m/>
    <m/>
    <s v="1170421082207244291"/>
    <s v="1170417987645530118"/>
    <b v="0"/>
    <n v="1"/>
    <s v="14331818"/>
    <b v="1"/>
    <s v="en"/>
    <m/>
    <s v="553230370569994240"/>
    <b v="0"/>
    <n v="0"/>
    <s v=""/>
    <s v="Twitter Web App"/>
    <b v="0"/>
    <s v="1170417987645530118"/>
    <s v="Tweet"/>
    <n v="0"/>
    <n v="0"/>
    <m/>
    <m/>
    <m/>
    <m/>
    <m/>
    <m/>
    <m/>
    <m/>
    <n v="1"/>
    <s v="26"/>
    <s v="26"/>
    <n v="1"/>
    <n v="2.4390243902439024"/>
    <n v="0"/>
    <n v="0"/>
    <n v="0"/>
    <n v="0"/>
    <n v="40"/>
    <n v="97.5609756097561"/>
    <n v="41"/>
  </r>
  <r>
    <s v="faabom"/>
    <s v="icwsm"/>
    <m/>
    <m/>
    <m/>
    <m/>
    <m/>
    <m/>
    <m/>
    <m/>
    <s v="No"/>
    <n v="275"/>
    <m/>
    <m/>
    <x v="0"/>
    <d v="2019-09-09T00:07:37.000"/>
    <s v="RT @icwsm: 🚨 only 7 more days to the September deadline for #icwsm2020 and those R&amp;amp;Rs 🚨 https://t.co/i6WUBX8uT9"/>
    <m/>
    <m/>
    <x v="9"/>
    <s v="https://pbs.twimg.com/tweet_video_thumb/ED-K26PXoAAg-Ep.jpg"/>
    <s v="https://pbs.twimg.com/tweet_video_thumb/ED-K26PXoAAg-Ep.jpg"/>
    <x v="156"/>
    <s v="https://twitter.com/#!/faabom/status/1170851214348754944"/>
    <m/>
    <m/>
    <s v="1170851214348754944"/>
    <m/>
    <b v="0"/>
    <n v="0"/>
    <s v=""/>
    <b v="0"/>
    <s v="en"/>
    <m/>
    <s v=""/>
    <b v="0"/>
    <n v="3"/>
    <s v="1170807110285897728"/>
    <s v="Twitter Web App"/>
    <b v="0"/>
    <s v="1170807110285897728"/>
    <s v="Tweet"/>
    <n v="0"/>
    <n v="0"/>
    <m/>
    <m/>
    <m/>
    <m/>
    <m/>
    <m/>
    <m/>
    <m/>
    <n v="1"/>
    <s v="1"/>
    <s v="1"/>
    <n v="0"/>
    <n v="0"/>
    <n v="0"/>
    <n v="0"/>
    <n v="0"/>
    <n v="0"/>
    <n v="17"/>
    <n v="100"/>
    <n v="17"/>
  </r>
  <r>
    <s v="liuhuan"/>
    <s v="icwsm"/>
    <m/>
    <m/>
    <m/>
    <m/>
    <m/>
    <m/>
    <m/>
    <m/>
    <s v="No"/>
    <n v="276"/>
    <m/>
    <m/>
    <x v="0"/>
    <d v="2019-08-16T13:37:22.000"/>
    <s v="RT @icwsm: Friendly neighborhood reminder: next #ICWSM2020 submission deadline is Sept 15! One month away! _x000a__x000a_Check out https://t.co/fQJ1a1j…"/>
    <m/>
    <m/>
    <x v="9"/>
    <m/>
    <s v="http://pbs.twimg.com/profile_images/1159757467/huanliu_normal.jpg"/>
    <x v="157"/>
    <s v="https://twitter.com/#!/liuhuan/status/1162357687620734976"/>
    <m/>
    <m/>
    <s v="1162357687620734976"/>
    <m/>
    <b v="0"/>
    <n v="0"/>
    <s v=""/>
    <b v="0"/>
    <s v="en"/>
    <m/>
    <s v=""/>
    <b v="0"/>
    <n v="13"/>
    <s v="1162005607861424129"/>
    <s v="Twitter for Android"/>
    <b v="0"/>
    <s v="1162005607861424129"/>
    <s v="Tweet"/>
    <n v="0"/>
    <n v="0"/>
    <m/>
    <m/>
    <m/>
    <m/>
    <m/>
    <m/>
    <m/>
    <m/>
    <n v="2"/>
    <s v="1"/>
    <s v="1"/>
    <n v="1"/>
    <n v="5.882352941176471"/>
    <n v="0"/>
    <n v="0"/>
    <n v="0"/>
    <n v="0"/>
    <n v="16"/>
    <n v="94.11764705882354"/>
    <n v="17"/>
  </r>
  <r>
    <s v="liuhuan"/>
    <s v="icwsm"/>
    <m/>
    <m/>
    <m/>
    <m/>
    <m/>
    <m/>
    <m/>
    <m/>
    <s v="No"/>
    <n v="277"/>
    <m/>
    <m/>
    <x v="0"/>
    <d v="2019-09-09T13:55:53.000"/>
    <s v="RT @icwsm: 🚨 only 7 more days to the September deadline for #icwsm2020 and those R&amp;amp;Rs 🚨 https://t.co/i6WUBX8uT9"/>
    <m/>
    <m/>
    <x v="9"/>
    <s v="https://pbs.twimg.com/tweet_video_thumb/ED-K26PXoAAg-Ep.jpg"/>
    <s v="https://pbs.twimg.com/tweet_video_thumb/ED-K26PXoAAg-Ep.jpg"/>
    <x v="158"/>
    <s v="https://twitter.com/#!/liuhuan/status/1171059653150511104"/>
    <m/>
    <m/>
    <s v="1171059653150511104"/>
    <m/>
    <b v="0"/>
    <n v="0"/>
    <s v=""/>
    <b v="0"/>
    <s v="en"/>
    <m/>
    <s v=""/>
    <b v="0"/>
    <n v="6"/>
    <s v="1170807110285897728"/>
    <s v="Twitter for Android"/>
    <b v="0"/>
    <s v="1170807110285897728"/>
    <s v="Tweet"/>
    <n v="0"/>
    <n v="0"/>
    <m/>
    <m/>
    <m/>
    <m/>
    <m/>
    <m/>
    <m/>
    <m/>
    <n v="2"/>
    <s v="1"/>
    <s v="1"/>
    <n v="0"/>
    <n v="0"/>
    <n v="0"/>
    <n v="0"/>
    <n v="0"/>
    <n v="0"/>
    <n v="17"/>
    <n v="100"/>
    <n v="17"/>
  </r>
  <r>
    <s v="junghwanyang"/>
    <s v="uw_sjmc"/>
    <m/>
    <m/>
    <m/>
    <m/>
    <m/>
    <m/>
    <m/>
    <m/>
    <s v="No"/>
    <n v="278"/>
    <m/>
    <m/>
    <x v="0"/>
    <d v="2019-09-09T14:55:46.000"/>
    <s v="@MissEsi @jniemannlenz @USCApress @ica @ica_cm @poli_com @IC2S2 @icwsm @IllinoisComm @uw_sjmc #sicss"/>
    <m/>
    <m/>
    <x v="21"/>
    <m/>
    <s v="http://pbs.twimg.com/profile_images/1161402778775904256/c33gux6j_normal.jpg"/>
    <x v="159"/>
    <s v="https://twitter.com/#!/junghwanyang/status/1171074726426488832"/>
    <m/>
    <m/>
    <s v="1171074726426488832"/>
    <s v="1171074049872736256"/>
    <b v="0"/>
    <n v="0"/>
    <s v="267276800"/>
    <b v="0"/>
    <s v="und"/>
    <m/>
    <s v=""/>
    <b v="0"/>
    <n v="0"/>
    <s v=""/>
    <s v="TweetDeck"/>
    <b v="0"/>
    <s v="1171074049872736256"/>
    <s v="Tweet"/>
    <n v="0"/>
    <n v="0"/>
    <m/>
    <m/>
    <m/>
    <m/>
    <m/>
    <m/>
    <m/>
    <m/>
    <n v="1"/>
    <s v="2"/>
    <s v="2"/>
    <m/>
    <m/>
    <m/>
    <m/>
    <m/>
    <m/>
    <m/>
    <m/>
    <m/>
  </r>
  <r>
    <s v="poli_com"/>
    <s v="junghwanyang"/>
    <m/>
    <m/>
    <m/>
    <m/>
    <m/>
    <m/>
    <m/>
    <m/>
    <s v="Yes"/>
    <n v="280"/>
    <m/>
    <m/>
    <x v="0"/>
    <d v="2019-09-05T14:28:34.000"/>
    <s v="RT @junghwanyang: We are hiring a tenure track assistant professor in the areas of digital media effects and computational social science!…"/>
    <m/>
    <m/>
    <x v="0"/>
    <m/>
    <s v="http://pbs.twimg.com/profile_images/708281203/PolCom-mark_normal.gif"/>
    <x v="160"/>
    <s v="https://twitter.com/#!/poli_com/status/1169618326475223040"/>
    <m/>
    <m/>
    <s v="1169618326475223040"/>
    <m/>
    <b v="0"/>
    <n v="0"/>
    <s v=""/>
    <b v="0"/>
    <s v="en"/>
    <m/>
    <s v=""/>
    <b v="0"/>
    <n v="27"/>
    <s v="1169615625033064448"/>
    <s v="Twitter Web App"/>
    <b v="0"/>
    <s v="1169615625033064448"/>
    <s v="Tweet"/>
    <n v="0"/>
    <n v="0"/>
    <m/>
    <m/>
    <m/>
    <m/>
    <m/>
    <m/>
    <m/>
    <m/>
    <n v="1"/>
    <s v="2"/>
    <s v="2"/>
    <n v="0"/>
    <n v="0"/>
    <n v="0"/>
    <n v="0"/>
    <n v="0"/>
    <n v="0"/>
    <n v="21"/>
    <n v="100"/>
    <n v="21"/>
  </r>
  <r>
    <s v="junghwanyang"/>
    <s v="poli_com"/>
    <m/>
    <m/>
    <m/>
    <m/>
    <m/>
    <m/>
    <m/>
    <m/>
    <s v="Yes"/>
    <n v="281"/>
    <m/>
    <m/>
    <x v="0"/>
    <d v="2019-09-05T14:17:50.000"/>
    <s v="We are hiring a tenure track assistant professor in the areas of digital media effects and computational social science! Apply online by September 30:  https://t.co/atHnyBrdIx @ica_cm @poli_com @IC2S2 @icwsm #sicss"/>
    <s v="https://jobs.illinois.edu/academic-job-board/job-details?jobID=121227&amp;job=college-of-liberal-arts-sciences-assistant-professor-department-of-communication-121227&amp;fbclid=IwAR3wT3gfz47FGd9qoOz1gKcUklwTwawht6wKGogwDKFMQ5MNgYB-0HnVaz4"/>
    <s v="illinois.edu"/>
    <x v="21"/>
    <m/>
    <s v="http://pbs.twimg.com/profile_images/1161402778775904256/c33gux6j_normal.jpg"/>
    <x v="161"/>
    <s v="https://twitter.com/#!/junghwanyang/status/1169615625033064448"/>
    <m/>
    <m/>
    <s v="1169615625033064448"/>
    <m/>
    <b v="0"/>
    <n v="29"/>
    <s v=""/>
    <b v="0"/>
    <s v="en"/>
    <m/>
    <s v=""/>
    <b v="0"/>
    <n v="27"/>
    <s v=""/>
    <s v="TweetDeck"/>
    <b v="0"/>
    <s v="1169615625033064448"/>
    <s v="Tweet"/>
    <n v="0"/>
    <n v="0"/>
    <m/>
    <m/>
    <m/>
    <m/>
    <m/>
    <m/>
    <m/>
    <m/>
    <n v="2"/>
    <s v="2"/>
    <s v="2"/>
    <m/>
    <m/>
    <m/>
    <m/>
    <m/>
    <m/>
    <m/>
    <m/>
    <m/>
  </r>
  <r>
    <s v="ica_cm"/>
    <s v="junghwanyang"/>
    <m/>
    <m/>
    <m/>
    <m/>
    <m/>
    <m/>
    <m/>
    <m/>
    <s v="Yes"/>
    <n v="283"/>
    <m/>
    <m/>
    <x v="0"/>
    <d v="2019-09-05T16:11:31.000"/>
    <s v="RT @junghwanyang: We are hiring a tenure track assistant professor in the areas of digital media effects and computational social science!…"/>
    <m/>
    <m/>
    <x v="0"/>
    <m/>
    <s v="http://pbs.twimg.com/profile_images/777888342490898432/rIo6X_Oj_normal.jpg"/>
    <x v="162"/>
    <s v="https://twitter.com/#!/ica_cm/status/1169644234548436992"/>
    <m/>
    <m/>
    <s v="1169644234548436992"/>
    <m/>
    <b v="0"/>
    <n v="0"/>
    <s v=""/>
    <b v="0"/>
    <s v="en"/>
    <m/>
    <s v=""/>
    <b v="0"/>
    <n v="27"/>
    <s v="1169615625033064448"/>
    <s v="Twitter Web App"/>
    <b v="0"/>
    <s v="1169615625033064448"/>
    <s v="Tweet"/>
    <n v="0"/>
    <n v="0"/>
    <m/>
    <m/>
    <m/>
    <m/>
    <m/>
    <m/>
    <m/>
    <m/>
    <n v="1"/>
    <s v="2"/>
    <s v="2"/>
    <n v="0"/>
    <n v="0"/>
    <n v="0"/>
    <n v="0"/>
    <n v="0"/>
    <n v="0"/>
    <n v="21"/>
    <n v="100"/>
    <n v="21"/>
  </r>
  <r>
    <s v="cerenbudak"/>
    <s v="icwsm"/>
    <m/>
    <m/>
    <m/>
    <m/>
    <m/>
    <m/>
    <m/>
    <m/>
    <s v="No"/>
    <n v="290"/>
    <m/>
    <m/>
    <x v="0"/>
    <d v="2019-08-15T17:40:28.000"/>
    <s v="RT @icwsm: Friendly neighborhood reminder: next #ICWSM2020 submission deadline is Sept 15! One month away! _x000a__x000a_Check out https://t.co/fQJ1a1j…"/>
    <m/>
    <m/>
    <x v="9"/>
    <m/>
    <s v="http://pbs.twimg.com/profile_images/792086614990348288/weV2c7i4_normal.jpg"/>
    <x v="163"/>
    <s v="https://twitter.com/#!/cerenbudak/status/1162056474702467072"/>
    <m/>
    <m/>
    <s v="1162056474702467072"/>
    <m/>
    <b v="0"/>
    <n v="0"/>
    <s v=""/>
    <b v="0"/>
    <s v="en"/>
    <m/>
    <s v=""/>
    <b v="0"/>
    <n v="11"/>
    <s v="1162005607861424129"/>
    <s v="Twitter for iPhone"/>
    <b v="0"/>
    <s v="1162005607861424129"/>
    <s v="Tweet"/>
    <n v="0"/>
    <n v="0"/>
    <m/>
    <m/>
    <m/>
    <m/>
    <m/>
    <m/>
    <m/>
    <m/>
    <n v="2"/>
    <s v="1"/>
    <s v="1"/>
    <n v="1"/>
    <n v="5.882352941176471"/>
    <n v="0"/>
    <n v="0"/>
    <n v="0"/>
    <n v="0"/>
    <n v="16"/>
    <n v="94.11764705882354"/>
    <n v="17"/>
  </r>
  <r>
    <s v="cerenbudak"/>
    <s v="icwsm"/>
    <m/>
    <m/>
    <m/>
    <m/>
    <m/>
    <m/>
    <m/>
    <m/>
    <s v="No"/>
    <n v="291"/>
    <m/>
    <m/>
    <x v="0"/>
    <d v="2019-09-09T23:25:04.000"/>
    <s v="RT @icwsm: 🚨 only 7 more days to the September deadline for #icwsm2020 and those R&amp;amp;Rs 🚨 https://t.co/i6WUBX8uT9"/>
    <m/>
    <m/>
    <x v="9"/>
    <s v="https://pbs.twimg.com/tweet_video_thumb/ED-K26PXoAAg-Ep.jpg"/>
    <s v="https://pbs.twimg.com/tweet_video_thumb/ED-K26PXoAAg-Ep.jpg"/>
    <x v="164"/>
    <s v="https://twitter.com/#!/cerenbudak/status/1171202894747623425"/>
    <m/>
    <m/>
    <s v="1171202894747623425"/>
    <m/>
    <b v="0"/>
    <n v="0"/>
    <s v=""/>
    <b v="0"/>
    <s v="en"/>
    <m/>
    <s v=""/>
    <b v="0"/>
    <n v="6"/>
    <s v="1170807110285897728"/>
    <s v="Twitter for iPhone"/>
    <b v="0"/>
    <s v="1170807110285897728"/>
    <s v="Tweet"/>
    <n v="0"/>
    <n v="0"/>
    <m/>
    <m/>
    <m/>
    <m/>
    <m/>
    <m/>
    <m/>
    <m/>
    <n v="2"/>
    <s v="1"/>
    <s v="1"/>
    <n v="0"/>
    <n v="0"/>
    <n v="0"/>
    <n v="0"/>
    <n v="0"/>
    <n v="0"/>
    <n v="17"/>
    <n v="100"/>
    <n v="17"/>
  </r>
  <r>
    <s v="tylersnetwork"/>
    <s v="icwsm"/>
    <m/>
    <m/>
    <m/>
    <m/>
    <m/>
    <m/>
    <m/>
    <m/>
    <s v="No"/>
    <n v="292"/>
    <m/>
    <m/>
    <x v="0"/>
    <d v="2019-08-02T04:15:46.000"/>
    <s v="RT @icwsm: Good news! The ICWSM 2020 website is now live:_x000a__x000a_https://t.co/B89igmUVP8_x000a__x000a_🚨Next deadline is September 15 🚨_x000a__x000a_Check it out for all…"/>
    <s v="https://icwsm.org/2020/"/>
    <s v="icwsm.org"/>
    <x v="0"/>
    <m/>
    <s v="http://pbs.twimg.com/profile_images/1101664340925734912/q8PnFz12_normal.png"/>
    <x v="165"/>
    <s v="https://twitter.com/#!/tylersnetwork/status/1157142925374922752"/>
    <m/>
    <m/>
    <s v="1157142925374922752"/>
    <m/>
    <b v="0"/>
    <n v="0"/>
    <s v=""/>
    <b v="0"/>
    <s v="en"/>
    <m/>
    <s v=""/>
    <b v="0"/>
    <n v="31"/>
    <s v="1156957172686868480"/>
    <s v="Twitter for iPhone"/>
    <b v="0"/>
    <s v="1156957172686868480"/>
    <s v="Tweet"/>
    <n v="0"/>
    <n v="0"/>
    <m/>
    <m/>
    <m/>
    <m/>
    <m/>
    <m/>
    <m/>
    <m/>
    <n v="2"/>
    <s v="1"/>
    <s v="1"/>
    <n v="1"/>
    <n v="4.761904761904762"/>
    <n v="0"/>
    <n v="0"/>
    <n v="0"/>
    <n v="0"/>
    <n v="20"/>
    <n v="95.23809523809524"/>
    <n v="21"/>
  </r>
  <r>
    <s v="tylersnetwork"/>
    <s v="icwsm"/>
    <m/>
    <m/>
    <m/>
    <m/>
    <m/>
    <m/>
    <m/>
    <m/>
    <s v="No"/>
    <n v="293"/>
    <m/>
    <m/>
    <x v="0"/>
    <d v="2019-09-10T08:53:48.000"/>
    <s v="RT @icwsm: 🚨 only 7 more days to the September deadline for #icwsm2020 and those R&amp;amp;Rs 🚨 https://t.co/i6WUBX8uT9"/>
    <m/>
    <m/>
    <x v="9"/>
    <s v="https://pbs.twimg.com/tweet_video_thumb/ED-K26PXoAAg-Ep.jpg"/>
    <s v="https://pbs.twimg.com/tweet_video_thumb/ED-K26PXoAAg-Ep.jpg"/>
    <x v="166"/>
    <s v="https://twitter.com/#!/tylersnetwork/status/1171346019264557056"/>
    <m/>
    <m/>
    <s v="1171346019264557056"/>
    <m/>
    <b v="0"/>
    <n v="0"/>
    <s v=""/>
    <b v="0"/>
    <s v="en"/>
    <m/>
    <s v=""/>
    <b v="0"/>
    <n v="6"/>
    <s v="1170807110285897728"/>
    <s v="Twitter for iPhone"/>
    <b v="0"/>
    <s v="1170807110285897728"/>
    <s v="Tweet"/>
    <n v="0"/>
    <n v="0"/>
    <m/>
    <m/>
    <m/>
    <m/>
    <m/>
    <m/>
    <m/>
    <m/>
    <n v="2"/>
    <s v="1"/>
    <s v="1"/>
    <n v="0"/>
    <n v="0"/>
    <n v="0"/>
    <n v="0"/>
    <n v="0"/>
    <n v="0"/>
    <n v="17"/>
    <n v="100"/>
    <n v="17"/>
  </r>
  <r>
    <s v="michaelbolden"/>
    <s v="icw"/>
    <m/>
    <m/>
    <m/>
    <m/>
    <m/>
    <m/>
    <m/>
    <m/>
    <s v="No"/>
    <n v="294"/>
    <m/>
    <m/>
    <x v="0"/>
    <d v="2019-09-10T13:10:26.000"/>
    <s v="RT @ndiakopoulos: New piece for @CJR details our audit of @AppleNews earlier this year. Based on research with @jackbandy to appear at @icw…"/>
    <m/>
    <m/>
    <x v="0"/>
    <m/>
    <s v="http://pbs.twimg.com/profile_images/1072580599666360320/vV_9Fdvy_normal.jpg"/>
    <x v="167"/>
    <s v="https://twitter.com/#!/michaelbolden/status/1171410604315136000"/>
    <m/>
    <m/>
    <s v="1171410604315136000"/>
    <m/>
    <b v="0"/>
    <n v="0"/>
    <s v=""/>
    <b v="1"/>
    <s v="en"/>
    <m/>
    <s v="1171406154741604354"/>
    <b v="0"/>
    <n v="1"/>
    <s v="1171410078848733185"/>
    <s v="Twitter for iPhone"/>
    <b v="0"/>
    <s v="1171410078848733185"/>
    <s v="Tweet"/>
    <n v="0"/>
    <n v="0"/>
    <m/>
    <m/>
    <m/>
    <m/>
    <m/>
    <m/>
    <m/>
    <m/>
    <n v="1"/>
    <s v="11"/>
    <s v="11"/>
    <m/>
    <m/>
    <m/>
    <m/>
    <m/>
    <m/>
    <m/>
    <m/>
    <m/>
  </r>
  <r>
    <s v="itsilverback"/>
    <s v="katestarbird"/>
    <m/>
    <m/>
    <m/>
    <m/>
    <m/>
    <m/>
    <m/>
    <m/>
    <s v="No"/>
    <n v="299"/>
    <m/>
    <m/>
    <x v="0"/>
    <d v="2019-09-10T17:06:09.000"/>
    <s v="RT @katestarbird: We’ve seen similar tactics around the spread of disinformation related to the conflict in Syria: https://t.co/sRlUX86JSb"/>
    <s v="http://faculty.washington.edu/kstarbi/Starbird-et-al-ICWSM-2018-Echosystem-final.pdf"/>
    <s v="washington.edu"/>
    <x v="0"/>
    <m/>
    <s v="http://pbs.twimg.com/profile_images/378800000508682532/3c6a88fe941d1fa4874821678f9c5958_normal.jpeg"/>
    <x v="168"/>
    <s v="https://twitter.com/#!/itsilverback/status/1171469926080499712"/>
    <m/>
    <m/>
    <s v="1171469926080499712"/>
    <m/>
    <b v="0"/>
    <n v="0"/>
    <s v=""/>
    <b v="0"/>
    <s v="en"/>
    <m/>
    <s v=""/>
    <b v="0"/>
    <n v="5"/>
    <s v="1171467707260100609"/>
    <s v="Twidere for Android #5"/>
    <b v="0"/>
    <s v="1171467707260100609"/>
    <s v="Tweet"/>
    <n v="0"/>
    <n v="0"/>
    <m/>
    <m/>
    <m/>
    <m/>
    <m/>
    <m/>
    <m/>
    <m/>
    <n v="1"/>
    <s v="6"/>
    <s v="6"/>
    <n v="0"/>
    <n v="0"/>
    <n v="1"/>
    <n v="5.555555555555555"/>
    <n v="0"/>
    <n v="0"/>
    <n v="17"/>
    <n v="94.44444444444444"/>
    <n v="18"/>
  </r>
  <r>
    <s v="johnmshuster"/>
    <s v="katestarbird"/>
    <m/>
    <m/>
    <m/>
    <m/>
    <m/>
    <m/>
    <m/>
    <m/>
    <s v="No"/>
    <n v="300"/>
    <m/>
    <m/>
    <x v="0"/>
    <d v="2019-09-10T17:06:24.000"/>
    <s v="RT @katestarbird: We’ve seen similar tactics around the spread of disinformation related to the conflict in Syria: https://t.co/sRlUX86JSb"/>
    <s v="http://faculty.washington.edu/kstarbi/Starbird-et-al-ICWSM-2018-Echosystem-final.pdf"/>
    <s v="washington.edu"/>
    <x v="0"/>
    <m/>
    <s v="http://pbs.twimg.com/profile_images/1570539496/Shuster_boy_small_normal.jpg"/>
    <x v="169"/>
    <s v="https://twitter.com/#!/johnmshuster/status/1171469988495949825"/>
    <m/>
    <m/>
    <s v="1171469988495949825"/>
    <m/>
    <b v="0"/>
    <n v="0"/>
    <s v=""/>
    <b v="0"/>
    <s v="en"/>
    <m/>
    <s v=""/>
    <b v="0"/>
    <n v="5"/>
    <s v="1171467707260100609"/>
    <s v="Twitter for iPad"/>
    <b v="0"/>
    <s v="1171467707260100609"/>
    <s v="Tweet"/>
    <n v="0"/>
    <n v="0"/>
    <m/>
    <m/>
    <m/>
    <m/>
    <m/>
    <m/>
    <m/>
    <m/>
    <n v="1"/>
    <s v="6"/>
    <s v="6"/>
    <n v="0"/>
    <n v="0"/>
    <n v="1"/>
    <n v="5.555555555555555"/>
    <n v="0"/>
    <n v="0"/>
    <n v="17"/>
    <n v="94.44444444444444"/>
    <n v="18"/>
  </r>
  <r>
    <s v="rqskye"/>
    <s v="katestarbird"/>
    <m/>
    <m/>
    <m/>
    <m/>
    <m/>
    <m/>
    <m/>
    <m/>
    <s v="No"/>
    <n v="301"/>
    <m/>
    <m/>
    <x v="0"/>
    <d v="2019-09-10T17:19:21.000"/>
    <s v="RT @katestarbird: We’ve seen similar tactics around the spread of disinformation related to the conflict in Syria: https://t.co/sRlUX86JSb"/>
    <s v="http://faculty.washington.edu/kstarbi/Starbird-et-al-ICWSM-2018-Echosystem-final.pdf"/>
    <s v="washington.edu"/>
    <x v="0"/>
    <m/>
    <s v="http://pbs.twimg.com/profile_images/1017567898800250880/Ku3cGF4l_normal.jpg"/>
    <x v="170"/>
    <s v="https://twitter.com/#!/rqskye/status/1171473246849363969"/>
    <m/>
    <m/>
    <s v="1171473246849363969"/>
    <m/>
    <b v="0"/>
    <n v="0"/>
    <s v=""/>
    <b v="0"/>
    <s v="en"/>
    <m/>
    <s v=""/>
    <b v="0"/>
    <n v="5"/>
    <s v="1171467707260100609"/>
    <s v="Twitter for iPhone"/>
    <b v="0"/>
    <s v="1171467707260100609"/>
    <s v="Tweet"/>
    <n v="0"/>
    <n v="0"/>
    <m/>
    <m/>
    <m/>
    <m/>
    <m/>
    <m/>
    <m/>
    <m/>
    <n v="1"/>
    <s v="6"/>
    <s v="6"/>
    <n v="0"/>
    <n v="0"/>
    <n v="1"/>
    <n v="5.555555555555555"/>
    <n v="0"/>
    <n v="0"/>
    <n v="17"/>
    <n v="94.44444444444444"/>
    <n v="18"/>
  </r>
  <r>
    <s v="homegypsy"/>
    <s v="katestarbird"/>
    <m/>
    <m/>
    <m/>
    <m/>
    <m/>
    <m/>
    <m/>
    <m/>
    <s v="No"/>
    <n v="302"/>
    <m/>
    <m/>
    <x v="0"/>
    <d v="2019-09-10T18:22:23.000"/>
    <s v="RT @katestarbird: We’ve seen similar tactics around the spread of disinformation related to the conflict in Syria: https://t.co/sRlUX86JSb"/>
    <s v="http://faculty.washington.edu/kstarbi/Starbird-et-al-ICWSM-2018-Echosystem-final.pdf"/>
    <s v="washington.edu"/>
    <x v="0"/>
    <m/>
    <s v="http://pbs.twimg.com/profile_images/875919581830725632/S2kdmmwb_normal.jpg"/>
    <x v="171"/>
    <s v="https://twitter.com/#!/homegypsy/status/1171489110533402624"/>
    <m/>
    <m/>
    <s v="1171489110533402624"/>
    <m/>
    <b v="0"/>
    <n v="0"/>
    <s v=""/>
    <b v="0"/>
    <s v="en"/>
    <m/>
    <s v=""/>
    <b v="0"/>
    <n v="5"/>
    <s v="1171467707260100609"/>
    <s v="Tweetbot for iΟS"/>
    <b v="0"/>
    <s v="1171467707260100609"/>
    <s v="Tweet"/>
    <n v="0"/>
    <n v="0"/>
    <m/>
    <m/>
    <m/>
    <m/>
    <m/>
    <m/>
    <m/>
    <m/>
    <n v="1"/>
    <s v="6"/>
    <s v="6"/>
    <n v="0"/>
    <n v="0"/>
    <n v="1"/>
    <n v="5.555555555555555"/>
    <n v="0"/>
    <n v="0"/>
    <n v="17"/>
    <n v="94.44444444444444"/>
    <n v="18"/>
  </r>
  <r>
    <s v="liwiebe"/>
    <s v="jackbandy"/>
    <m/>
    <m/>
    <m/>
    <m/>
    <m/>
    <m/>
    <m/>
    <m/>
    <s v="No"/>
    <n v="303"/>
    <m/>
    <m/>
    <x v="0"/>
    <d v="2019-09-10T19:22:59.000"/>
    <s v="RT @jackbandy: Our algorithm audit study of Apple News was accepted to ICWSM 2020! This study presents a data-backed characterization of Ap…"/>
    <m/>
    <m/>
    <x v="0"/>
    <m/>
    <s v="http://pbs.twimg.com/profile_images/1828415167/ariel_icon_normal.jpg"/>
    <x v="172"/>
    <s v="https://twitter.com/#!/liwiebe/status/1171504360104198144"/>
    <m/>
    <m/>
    <s v="1171504360104198144"/>
    <m/>
    <b v="0"/>
    <n v="0"/>
    <s v=""/>
    <b v="1"/>
    <s v="en"/>
    <m/>
    <s v="1171406154741604354"/>
    <b v="0"/>
    <n v="5"/>
    <s v="1171485477733486595"/>
    <s v="Twitter for Android"/>
    <b v="0"/>
    <s v="1171485477733486595"/>
    <s v="Tweet"/>
    <n v="0"/>
    <n v="0"/>
    <m/>
    <m/>
    <m/>
    <m/>
    <m/>
    <m/>
    <m/>
    <m/>
    <n v="1"/>
    <s v="11"/>
    <s v="11"/>
    <n v="0"/>
    <n v="0"/>
    <n v="0"/>
    <n v="0"/>
    <n v="0"/>
    <n v="0"/>
    <n v="23"/>
    <n v="100"/>
    <n v="23"/>
  </r>
  <r>
    <s v="wendt_law"/>
    <s v="jackbandy"/>
    <m/>
    <m/>
    <m/>
    <m/>
    <m/>
    <m/>
    <m/>
    <m/>
    <s v="No"/>
    <n v="304"/>
    <m/>
    <m/>
    <x v="0"/>
    <d v="2019-09-10T21:26:04.000"/>
    <s v="RT @jackbandy: Our algorithm audit study of Apple News was accepted to ICWSM 2020! This study presents a data-backed characterization of Ap…"/>
    <m/>
    <m/>
    <x v="0"/>
    <m/>
    <s v="http://pbs.twimg.com/profile_images/970765972960350208/tfvtrs0O_normal.jpg"/>
    <x v="173"/>
    <s v="https://twitter.com/#!/wendt_law/status/1171535333571223554"/>
    <m/>
    <m/>
    <s v="1171535333571223554"/>
    <m/>
    <b v="0"/>
    <n v="0"/>
    <s v=""/>
    <b v="1"/>
    <s v="en"/>
    <m/>
    <s v="1171406154741604354"/>
    <b v="0"/>
    <n v="5"/>
    <s v="1171485477733486595"/>
    <s v="Twitter for iPhone"/>
    <b v="0"/>
    <s v="1171485477733486595"/>
    <s v="Tweet"/>
    <n v="0"/>
    <n v="0"/>
    <m/>
    <m/>
    <m/>
    <m/>
    <m/>
    <m/>
    <m/>
    <m/>
    <n v="1"/>
    <s v="11"/>
    <s v="11"/>
    <n v="0"/>
    <n v="0"/>
    <n v="0"/>
    <n v="0"/>
    <n v="0"/>
    <n v="0"/>
    <n v="23"/>
    <n v="100"/>
    <n v="23"/>
  </r>
  <r>
    <s v="skotbotcambo"/>
    <s v="jackbandy"/>
    <m/>
    <m/>
    <m/>
    <m/>
    <m/>
    <m/>
    <m/>
    <m/>
    <s v="No"/>
    <n v="305"/>
    <m/>
    <m/>
    <x v="0"/>
    <d v="2019-09-11T02:41:11.000"/>
    <s v="RT @jackbandy: Our algorithm audit study of Apple News was accepted to ICWSM 2020! This study presents a data-backed characterization of Ap…"/>
    <m/>
    <m/>
    <x v="0"/>
    <m/>
    <s v="http://pbs.twimg.com/profile_images/1776303492/120123-160050_normal.jpg"/>
    <x v="174"/>
    <s v="https://twitter.com/#!/skotbotcambo/status/1171614638125047808"/>
    <m/>
    <m/>
    <s v="1171614638125047808"/>
    <m/>
    <b v="0"/>
    <n v="0"/>
    <s v=""/>
    <b v="1"/>
    <s v="en"/>
    <m/>
    <s v="1171406154741604354"/>
    <b v="0"/>
    <n v="5"/>
    <s v="1171485477733486595"/>
    <s v="Twitter for Android"/>
    <b v="0"/>
    <s v="1171485477733486595"/>
    <s v="Tweet"/>
    <n v="0"/>
    <n v="0"/>
    <m/>
    <m/>
    <m/>
    <m/>
    <m/>
    <m/>
    <m/>
    <m/>
    <n v="1"/>
    <s v="11"/>
    <s v="11"/>
    <n v="0"/>
    <n v="0"/>
    <n v="0"/>
    <n v="0"/>
    <n v="0"/>
    <n v="0"/>
    <n v="23"/>
    <n v="100"/>
    <n v="23"/>
  </r>
  <r>
    <s v="compstorylab"/>
    <s v="aneeshs"/>
    <m/>
    <m/>
    <m/>
    <m/>
    <m/>
    <m/>
    <m/>
    <m/>
    <s v="No"/>
    <n v="306"/>
    <m/>
    <m/>
    <x v="0"/>
    <d v="2019-09-11T16:54:27.000"/>
    <s v="RT @jugander: &quot;An Experimental Study of Structural Diversity in Social Networks,&quot; new paper with @jessicatysu, @krishna_kamath, @aneeshs, a…"/>
    <m/>
    <m/>
    <x v="0"/>
    <m/>
    <s v="http://pbs.twimg.com/profile_images/2512872613/3h1zbsh2eb9wj7dlr0ac_normal.jpeg"/>
    <x v="175"/>
    <s v="https://twitter.com/#!/compstorylab/status/1171829368836038656"/>
    <m/>
    <m/>
    <s v="1171829368836038656"/>
    <m/>
    <b v="0"/>
    <n v="0"/>
    <s v=""/>
    <b v="0"/>
    <s v="en"/>
    <m/>
    <s v=""/>
    <b v="0"/>
    <n v="38"/>
    <s v="1171820911638368256"/>
    <s v="TweetDeck"/>
    <b v="0"/>
    <s v="1171820911638368256"/>
    <s v="Tweet"/>
    <n v="0"/>
    <n v="0"/>
    <m/>
    <m/>
    <m/>
    <m/>
    <m/>
    <m/>
    <m/>
    <m/>
    <n v="1"/>
    <s v="3"/>
    <s v="3"/>
    <m/>
    <m/>
    <m/>
    <m/>
    <m/>
    <m/>
    <m/>
    <m/>
    <m/>
  </r>
  <r>
    <s v="johnjhorton"/>
    <s v="aneeshs"/>
    <m/>
    <m/>
    <m/>
    <m/>
    <m/>
    <m/>
    <m/>
    <m/>
    <s v="No"/>
    <n v="310"/>
    <m/>
    <m/>
    <x v="0"/>
    <d v="2019-09-11T17:16:56.000"/>
    <s v="RT @jugander: &quot;An Experimental Study of Structural Diversity in Social Networks,&quot; new paper with @jessicatysu, @krishna_kamath, @aneeshs, a…"/>
    <m/>
    <m/>
    <x v="0"/>
    <m/>
    <s v="http://pbs.twimg.com/profile_images/1173279886124965893/H10oq8GW_normal.jpg"/>
    <x v="176"/>
    <s v="https://twitter.com/#!/johnjhorton/status/1171835028080340997"/>
    <m/>
    <m/>
    <s v="1171835028080340997"/>
    <m/>
    <b v="0"/>
    <n v="0"/>
    <s v=""/>
    <b v="0"/>
    <s v="en"/>
    <m/>
    <s v=""/>
    <b v="0"/>
    <n v="38"/>
    <s v="1171820911638368256"/>
    <s v="Twitter for iPhone"/>
    <b v="0"/>
    <s v="1171820911638368256"/>
    <s v="Tweet"/>
    <n v="0"/>
    <n v="0"/>
    <m/>
    <m/>
    <m/>
    <m/>
    <m/>
    <m/>
    <m/>
    <m/>
    <n v="1"/>
    <s v="3"/>
    <s v="3"/>
    <m/>
    <m/>
    <m/>
    <m/>
    <m/>
    <m/>
    <m/>
    <m/>
    <m/>
  </r>
  <r>
    <s v="cnicolaides"/>
    <s v="aneeshs"/>
    <m/>
    <m/>
    <m/>
    <m/>
    <m/>
    <m/>
    <m/>
    <m/>
    <s v="No"/>
    <n v="314"/>
    <m/>
    <m/>
    <x v="0"/>
    <d v="2019-09-11T17:23:35.000"/>
    <s v="RT @jugander: &quot;An Experimental Study of Structural Diversity in Social Networks,&quot; new paper with @jessicatysu, @krishna_kamath, @aneeshs, a…"/>
    <m/>
    <m/>
    <x v="0"/>
    <m/>
    <s v="http://pbs.twimg.com/profile_images/669258805197283328/2PneQNSV_normal.jpg"/>
    <x v="177"/>
    <s v="https://twitter.com/#!/cnicolaides/status/1171836697673441280"/>
    <m/>
    <m/>
    <s v="1171836697673441280"/>
    <m/>
    <b v="0"/>
    <n v="0"/>
    <s v=""/>
    <b v="0"/>
    <s v="en"/>
    <m/>
    <s v=""/>
    <b v="0"/>
    <n v="38"/>
    <s v="1171820911638368256"/>
    <s v="Twitter for iPhone"/>
    <b v="0"/>
    <s v="1171820911638368256"/>
    <s v="Tweet"/>
    <n v="0"/>
    <n v="0"/>
    <m/>
    <m/>
    <m/>
    <m/>
    <m/>
    <m/>
    <m/>
    <m/>
    <n v="1"/>
    <s v="3"/>
    <s v="3"/>
    <m/>
    <m/>
    <m/>
    <m/>
    <m/>
    <m/>
    <m/>
    <m/>
    <m/>
  </r>
  <r>
    <s v="jessecshore"/>
    <s v="aneeshs"/>
    <m/>
    <m/>
    <m/>
    <m/>
    <m/>
    <m/>
    <m/>
    <m/>
    <s v="No"/>
    <n v="318"/>
    <m/>
    <m/>
    <x v="0"/>
    <d v="2019-09-11T17:24:06.000"/>
    <s v="RT @jugander: &quot;An Experimental Study of Structural Diversity in Social Networks,&quot; new paper with @jessicatysu, @krishna_kamath, @aneeshs, a…"/>
    <m/>
    <m/>
    <x v="0"/>
    <m/>
    <s v="http://pbs.twimg.com/profile_images/378800000151204653/8dda416c8b9efeda53e90ad3509a7ea4_normal.jpeg"/>
    <x v="178"/>
    <s v="https://twitter.com/#!/jessecshore/status/1171836830104375297"/>
    <m/>
    <m/>
    <s v="1171836830104375297"/>
    <m/>
    <b v="0"/>
    <n v="0"/>
    <s v=""/>
    <b v="0"/>
    <s v="en"/>
    <m/>
    <s v=""/>
    <b v="0"/>
    <n v="38"/>
    <s v="1171820911638368256"/>
    <s v="Twitter for Android"/>
    <b v="0"/>
    <s v="1171820911638368256"/>
    <s v="Tweet"/>
    <n v="0"/>
    <n v="0"/>
    <m/>
    <m/>
    <m/>
    <m/>
    <m/>
    <m/>
    <m/>
    <m/>
    <n v="1"/>
    <s v="3"/>
    <s v="3"/>
    <m/>
    <m/>
    <m/>
    <m/>
    <m/>
    <m/>
    <m/>
    <m/>
    <m/>
  </r>
  <r>
    <s v="kamerondharris"/>
    <s v="aneeshs"/>
    <m/>
    <m/>
    <m/>
    <m/>
    <m/>
    <m/>
    <m/>
    <m/>
    <s v="No"/>
    <n v="322"/>
    <m/>
    <m/>
    <x v="0"/>
    <d v="2019-09-11T17:32:23.000"/>
    <s v="RT @jugander: &quot;An Experimental Study of Structural Diversity in Social Networks,&quot; new paper with @jessicatysu, @krishna_kamath, @aneeshs, a…"/>
    <m/>
    <m/>
    <x v="0"/>
    <m/>
    <s v="http://pbs.twimg.com/profile_images/770888725240750080/B2dP9CHq_normal.jpg"/>
    <x v="179"/>
    <s v="https://twitter.com/#!/kamerondharris/status/1171838913343713280"/>
    <m/>
    <m/>
    <s v="1171838913343713280"/>
    <m/>
    <b v="0"/>
    <n v="0"/>
    <s v=""/>
    <b v="0"/>
    <s v="en"/>
    <m/>
    <s v=""/>
    <b v="0"/>
    <n v="38"/>
    <s v="1171820911638368256"/>
    <s v="Twitter Web App"/>
    <b v="0"/>
    <s v="1171820911638368256"/>
    <s v="Tweet"/>
    <n v="0"/>
    <n v="0"/>
    <m/>
    <m/>
    <m/>
    <m/>
    <m/>
    <m/>
    <m/>
    <m/>
    <n v="1"/>
    <s v="3"/>
    <s v="3"/>
    <m/>
    <m/>
    <m/>
    <m/>
    <m/>
    <m/>
    <m/>
    <m/>
    <m/>
  </r>
  <r>
    <s v="dg_rand"/>
    <s v="aneeshs"/>
    <m/>
    <m/>
    <m/>
    <m/>
    <m/>
    <m/>
    <m/>
    <m/>
    <s v="No"/>
    <n v="326"/>
    <m/>
    <m/>
    <x v="0"/>
    <d v="2019-09-11T17:49:19.000"/>
    <s v="RT @jugander: &quot;An Experimental Study of Structural Diversity in Social Networks,&quot; new paper with @jessicatysu, @krishna_kamath, @aneeshs, a…"/>
    <m/>
    <m/>
    <x v="0"/>
    <m/>
    <s v="http://pbs.twimg.com/profile_images/746338228001726464/V0ZZ49wd_normal.jpg"/>
    <x v="180"/>
    <s v="https://twitter.com/#!/dg_rand/status/1171843175163543552"/>
    <m/>
    <m/>
    <s v="1171843175163543552"/>
    <m/>
    <b v="0"/>
    <n v="0"/>
    <s v=""/>
    <b v="0"/>
    <s v="en"/>
    <m/>
    <s v=""/>
    <b v="0"/>
    <n v="38"/>
    <s v="1171820911638368256"/>
    <s v="Twitter for Android"/>
    <b v="0"/>
    <s v="1171820911638368256"/>
    <s v="Tweet"/>
    <n v="0"/>
    <n v="0"/>
    <m/>
    <m/>
    <m/>
    <m/>
    <m/>
    <m/>
    <m/>
    <m/>
    <n v="1"/>
    <s v="3"/>
    <s v="3"/>
    <m/>
    <m/>
    <m/>
    <m/>
    <m/>
    <m/>
    <m/>
    <m/>
    <m/>
  </r>
  <r>
    <s v="bjoseph"/>
    <s v="aneeshs"/>
    <m/>
    <m/>
    <m/>
    <m/>
    <m/>
    <m/>
    <m/>
    <m/>
    <s v="No"/>
    <n v="330"/>
    <m/>
    <m/>
    <x v="0"/>
    <d v="2019-09-11T18:31:13.000"/>
    <s v="RT @jugander: &quot;An Experimental Study of Structural Diversity in Social Networks,&quot; new paper with @jessicatysu, @krishna_kamath, @aneeshs, a…"/>
    <m/>
    <m/>
    <x v="0"/>
    <m/>
    <s v="http://pbs.twimg.com/profile_images/943377966867693568/YYNLpkjO_normal.jpg"/>
    <x v="181"/>
    <s v="https://twitter.com/#!/bjoseph/status/1171853719081586688"/>
    <m/>
    <m/>
    <s v="1171853719081586688"/>
    <m/>
    <b v="0"/>
    <n v="0"/>
    <s v=""/>
    <b v="0"/>
    <s v="en"/>
    <m/>
    <s v=""/>
    <b v="0"/>
    <n v="38"/>
    <s v="1171820911638368256"/>
    <s v="Twitter Web App"/>
    <b v="0"/>
    <s v="1171820911638368256"/>
    <s v="Tweet"/>
    <n v="0"/>
    <n v="0"/>
    <m/>
    <m/>
    <m/>
    <m/>
    <m/>
    <m/>
    <m/>
    <m/>
    <n v="1"/>
    <s v="3"/>
    <s v="3"/>
    <m/>
    <m/>
    <m/>
    <m/>
    <m/>
    <m/>
    <m/>
    <m/>
    <m/>
  </r>
  <r>
    <s v="george_berry"/>
    <s v="whatagoodpup"/>
    <m/>
    <m/>
    <m/>
    <m/>
    <m/>
    <m/>
    <m/>
    <m/>
    <s v="No"/>
    <n v="334"/>
    <m/>
    <m/>
    <x v="2"/>
    <d v="2019-08-24T20:15:37.000"/>
    <s v="@whatagoodpup Here's a paper comparing the language of r/MensRights and r/MensLib. https://t.co/2bGptyJVmA"/>
    <s v="https://aaai.org/ojs/index.php/ICWSM/article/view/3357"/>
    <s v="aaai.org"/>
    <x v="0"/>
    <m/>
    <s v="http://pbs.twimg.com/profile_images/1020866479363829760/3-7F2Rpv_normal.jpg"/>
    <x v="182"/>
    <s v="https://twitter.com/#!/george_berry/status/1165357010768060416"/>
    <m/>
    <m/>
    <s v="1165357010768060416"/>
    <s v="1165356124071182337"/>
    <b v="0"/>
    <n v="1"/>
    <s v="710471935759683586"/>
    <b v="0"/>
    <s v="en"/>
    <m/>
    <s v=""/>
    <b v="0"/>
    <n v="0"/>
    <s v=""/>
    <s v="Twitter Web App"/>
    <b v="0"/>
    <s v="1165356124071182337"/>
    <s v="Tweet"/>
    <n v="0"/>
    <n v="0"/>
    <m/>
    <m/>
    <m/>
    <m/>
    <m/>
    <m/>
    <m/>
    <m/>
    <n v="1"/>
    <s v="3"/>
    <s v="3"/>
    <n v="0"/>
    <n v="0"/>
    <n v="0"/>
    <n v="0"/>
    <n v="0"/>
    <n v="0"/>
    <n v="13"/>
    <n v="100"/>
    <n v="13"/>
  </r>
  <r>
    <s v="george_berry"/>
    <s v="aneeshs"/>
    <m/>
    <m/>
    <m/>
    <m/>
    <m/>
    <m/>
    <m/>
    <m/>
    <s v="No"/>
    <n v="335"/>
    <m/>
    <m/>
    <x v="0"/>
    <d v="2019-09-11T18:32:36.000"/>
    <s v="RT @jugander: &quot;An Experimental Study of Structural Diversity in Social Networks,&quot; new paper with @jessicatysu, @krishna_kamath, @aneeshs, a…"/>
    <m/>
    <m/>
    <x v="0"/>
    <m/>
    <s v="http://pbs.twimg.com/profile_images/1020866479363829760/3-7F2Rpv_normal.jpg"/>
    <x v="183"/>
    <s v="https://twitter.com/#!/george_berry/status/1171854070115655681"/>
    <m/>
    <m/>
    <s v="1171854070115655681"/>
    <m/>
    <b v="0"/>
    <n v="0"/>
    <s v=""/>
    <b v="0"/>
    <s v="en"/>
    <m/>
    <s v=""/>
    <b v="0"/>
    <n v="38"/>
    <s v="1171820911638368256"/>
    <s v="Twitter for iPhone"/>
    <b v="0"/>
    <s v="1171820911638368256"/>
    <s v="Tweet"/>
    <n v="0"/>
    <n v="0"/>
    <m/>
    <m/>
    <m/>
    <m/>
    <m/>
    <m/>
    <m/>
    <m/>
    <n v="1"/>
    <s v="3"/>
    <s v="3"/>
    <m/>
    <m/>
    <m/>
    <m/>
    <m/>
    <m/>
    <m/>
    <m/>
    <m/>
  </r>
  <r>
    <s v="ciro"/>
    <s v="aneeshs"/>
    <m/>
    <m/>
    <m/>
    <m/>
    <m/>
    <m/>
    <m/>
    <m/>
    <s v="No"/>
    <n v="339"/>
    <m/>
    <m/>
    <x v="0"/>
    <d v="2019-09-11T19:46:52.000"/>
    <s v="RT @jugander: &quot;An Experimental Study of Structural Diversity in Social Networks,&quot; new paper with @jessicatysu, @krishna_kamath, @aneeshs, a…"/>
    <m/>
    <m/>
    <x v="0"/>
    <m/>
    <s v="http://pbs.twimg.com/profile_images/1142733479127453696/60VPUy83_normal.jpg"/>
    <x v="184"/>
    <s v="https://twitter.com/#!/ciro/status/1171872757077991425"/>
    <m/>
    <m/>
    <s v="1171872757077991425"/>
    <m/>
    <b v="0"/>
    <n v="0"/>
    <s v=""/>
    <b v="0"/>
    <s v="en"/>
    <m/>
    <s v=""/>
    <b v="0"/>
    <n v="38"/>
    <s v="1171820911638368256"/>
    <s v="Twitter for iPhone"/>
    <b v="0"/>
    <s v="1171820911638368256"/>
    <s v="Tweet"/>
    <n v="0"/>
    <n v="0"/>
    <m/>
    <m/>
    <m/>
    <m/>
    <m/>
    <m/>
    <m/>
    <m/>
    <n v="1"/>
    <s v="3"/>
    <s v="3"/>
    <m/>
    <m/>
    <m/>
    <m/>
    <m/>
    <m/>
    <m/>
    <m/>
    <m/>
  </r>
  <r>
    <s v="soni_sandeep"/>
    <s v="aneeshs"/>
    <m/>
    <m/>
    <m/>
    <m/>
    <m/>
    <m/>
    <m/>
    <m/>
    <s v="No"/>
    <n v="343"/>
    <m/>
    <m/>
    <x v="0"/>
    <d v="2019-09-11T19:50:26.000"/>
    <s v="RT @jugander: &quot;An Experimental Study of Structural Diversity in Social Networks,&quot; new paper with @jessicatysu, @krishna_kamath, @aneeshs, a…"/>
    <m/>
    <m/>
    <x v="0"/>
    <m/>
    <s v="http://pbs.twimg.com/profile_images/746838319477075968/Xd_CUYwh_normal.jpg"/>
    <x v="185"/>
    <s v="https://twitter.com/#!/soni_sandeep/status/1171873657037021184"/>
    <m/>
    <m/>
    <s v="1171873657037021184"/>
    <m/>
    <b v="0"/>
    <n v="0"/>
    <s v=""/>
    <b v="0"/>
    <s v="en"/>
    <m/>
    <s v=""/>
    <b v="0"/>
    <n v="38"/>
    <s v="1171820911638368256"/>
    <s v="Twitter for Android"/>
    <b v="0"/>
    <s v="1171820911638368256"/>
    <s v="Tweet"/>
    <n v="0"/>
    <n v="0"/>
    <m/>
    <m/>
    <m/>
    <m/>
    <m/>
    <m/>
    <m/>
    <m/>
    <n v="1"/>
    <s v="3"/>
    <s v="3"/>
    <m/>
    <m/>
    <m/>
    <m/>
    <m/>
    <m/>
    <m/>
    <m/>
    <m/>
  </r>
  <r>
    <s v="jugander"/>
    <s v="5harad"/>
    <m/>
    <m/>
    <m/>
    <m/>
    <m/>
    <m/>
    <m/>
    <m/>
    <s v="Yes"/>
    <n v="347"/>
    <m/>
    <m/>
    <x v="0"/>
    <d v="2019-09-11T16:20:51.000"/>
    <s v="&quot;An Experimental Study of Structural Diversity in Social Networks,&quot; new paper with @jessicatysu, @krishna_kamath, @aneeshs, and @5harad, to appear at ICWSM 2020: https://t.co/wuMxzodIx9 Several years in the making, I'm really excited to share this work! 1/n"/>
    <s v="https://arxiv.org/abs/1909.03543"/>
    <s v="arxiv.org"/>
    <x v="0"/>
    <m/>
    <s v="http://pbs.twimg.com/profile_images/889954706285449216/8OOZEX7X_normal.jpg"/>
    <x v="186"/>
    <s v="https://twitter.com/#!/jugander/status/1171820911638368256"/>
    <m/>
    <m/>
    <s v="1171820911638368256"/>
    <m/>
    <b v="0"/>
    <n v="124"/>
    <s v=""/>
    <b v="0"/>
    <s v="en"/>
    <m/>
    <s v=""/>
    <b v="0"/>
    <n v="38"/>
    <s v=""/>
    <s v="Twitter Web App"/>
    <b v="0"/>
    <s v="1171820911638368256"/>
    <s v="Tweet"/>
    <n v="0"/>
    <n v="0"/>
    <m/>
    <m/>
    <m/>
    <m/>
    <m/>
    <m/>
    <m/>
    <m/>
    <n v="1"/>
    <s v="3"/>
    <s v="3"/>
    <n v="2"/>
    <n v="5.555555555555555"/>
    <n v="0"/>
    <n v="0"/>
    <n v="0"/>
    <n v="0"/>
    <n v="34"/>
    <n v="94.44444444444444"/>
    <n v="36"/>
  </r>
  <r>
    <s v="5harad"/>
    <s v="aneeshs"/>
    <m/>
    <m/>
    <m/>
    <m/>
    <m/>
    <m/>
    <m/>
    <m/>
    <s v="No"/>
    <n v="348"/>
    <m/>
    <m/>
    <x v="0"/>
    <d v="2019-09-11T20:30:10.000"/>
    <s v="RT @jugander: &quot;An Experimental Study of Structural Diversity in Social Networks,&quot; new paper with @jessicatysu, @krishna_kamath, @aneeshs, a…"/>
    <m/>
    <m/>
    <x v="0"/>
    <m/>
    <s v="http://pbs.twimg.com/profile_images/1183191691/Sharad_Goel_normal.jpeg"/>
    <x v="187"/>
    <s v="https://twitter.com/#!/5harad/status/1171883654429184003"/>
    <m/>
    <m/>
    <s v="1171883654429184003"/>
    <m/>
    <b v="0"/>
    <n v="0"/>
    <s v=""/>
    <b v="0"/>
    <s v="en"/>
    <m/>
    <s v=""/>
    <b v="0"/>
    <n v="38"/>
    <s v="1171820911638368256"/>
    <s v="Twitter for iPhone"/>
    <b v="0"/>
    <s v="1171820911638368256"/>
    <s v="Tweet"/>
    <n v="0"/>
    <n v="0"/>
    <m/>
    <m/>
    <m/>
    <m/>
    <m/>
    <m/>
    <m/>
    <m/>
    <n v="1"/>
    <s v="3"/>
    <s v="3"/>
    <m/>
    <m/>
    <m/>
    <m/>
    <m/>
    <m/>
    <m/>
    <m/>
    <m/>
  </r>
  <r>
    <s v="alex_peys"/>
    <s v="aneeshs"/>
    <m/>
    <m/>
    <m/>
    <m/>
    <m/>
    <m/>
    <m/>
    <m/>
    <s v="No"/>
    <n v="352"/>
    <m/>
    <m/>
    <x v="0"/>
    <d v="2019-09-11T20:33:55.000"/>
    <s v="RT @jugander: &quot;An Experimental Study of Structural Diversity in Social Networks,&quot; new paper with @jessicatysu, @krishna_kamath, @aneeshs, a…"/>
    <m/>
    <m/>
    <x v="0"/>
    <m/>
    <s v="http://pbs.twimg.com/profile_images/1017038003909287936/0d2A3sn-_normal.jpg"/>
    <x v="188"/>
    <s v="https://twitter.com/#!/alex_peys/status/1171884599582121984"/>
    <m/>
    <m/>
    <s v="1171884599582121984"/>
    <m/>
    <b v="0"/>
    <n v="0"/>
    <s v=""/>
    <b v="0"/>
    <s v="en"/>
    <m/>
    <s v=""/>
    <b v="0"/>
    <n v="38"/>
    <s v="1171820911638368256"/>
    <s v="Twitter Web App"/>
    <b v="0"/>
    <s v="1171820911638368256"/>
    <s v="Tweet"/>
    <n v="0"/>
    <n v="0"/>
    <m/>
    <m/>
    <m/>
    <m/>
    <m/>
    <m/>
    <m/>
    <m/>
    <n v="1"/>
    <s v="3"/>
    <s v="3"/>
    <m/>
    <m/>
    <m/>
    <m/>
    <m/>
    <m/>
    <m/>
    <m/>
    <m/>
  </r>
  <r>
    <s v="complexexplorer"/>
    <s v="aneeshs"/>
    <m/>
    <m/>
    <m/>
    <m/>
    <m/>
    <m/>
    <m/>
    <m/>
    <s v="No"/>
    <n v="356"/>
    <m/>
    <m/>
    <x v="0"/>
    <d v="2019-09-11T20:34:14.000"/>
    <s v="RT @jugander: &quot;An Experimental Study of Structural Diversity in Social Networks,&quot; new paper with @jessicatysu, @krishna_kamath, @aneeshs, a…"/>
    <m/>
    <m/>
    <x v="0"/>
    <m/>
    <s v="http://pbs.twimg.com/profile_images/1063581394100805632/wZ_I9e6s_normal.jpg"/>
    <x v="189"/>
    <s v="https://twitter.com/#!/complexexplorer/status/1171884678321704961"/>
    <m/>
    <m/>
    <s v="1171884678321704961"/>
    <m/>
    <b v="0"/>
    <n v="0"/>
    <s v=""/>
    <b v="0"/>
    <s v="en"/>
    <m/>
    <s v=""/>
    <b v="0"/>
    <n v="38"/>
    <s v="1171820911638368256"/>
    <s v="Twitter for Android"/>
    <b v="0"/>
    <s v="1171820911638368256"/>
    <s v="Tweet"/>
    <n v="0"/>
    <n v="0"/>
    <m/>
    <m/>
    <m/>
    <m/>
    <m/>
    <m/>
    <m/>
    <m/>
    <n v="1"/>
    <s v="3"/>
    <s v="3"/>
    <m/>
    <m/>
    <m/>
    <m/>
    <m/>
    <m/>
    <m/>
    <m/>
    <m/>
  </r>
  <r>
    <s v="sinanaral"/>
    <s v="aneeshs"/>
    <m/>
    <m/>
    <m/>
    <m/>
    <m/>
    <m/>
    <m/>
    <m/>
    <s v="No"/>
    <n v="360"/>
    <m/>
    <m/>
    <x v="0"/>
    <d v="2019-09-11T20:40:11.000"/>
    <s v="RT @jugander: &quot;An Experimental Study of Structural Diversity in Social Networks,&quot; new paper with @jessicatysu, @krishna_kamath, @aneeshs, a…"/>
    <m/>
    <m/>
    <x v="0"/>
    <m/>
    <s v="http://pbs.twimg.com/profile_images/1064642902721204224/0dDeUghS_normal.jpg"/>
    <x v="190"/>
    <s v="https://twitter.com/#!/sinanaral/status/1171886175969320960"/>
    <m/>
    <m/>
    <s v="1171886175969320960"/>
    <m/>
    <b v="0"/>
    <n v="0"/>
    <s v=""/>
    <b v="0"/>
    <s v="en"/>
    <m/>
    <s v=""/>
    <b v="0"/>
    <n v="38"/>
    <s v="1171820911638368256"/>
    <s v="Twitter for Android"/>
    <b v="0"/>
    <s v="1171820911638368256"/>
    <s v="Tweet"/>
    <n v="0"/>
    <n v="0"/>
    <m/>
    <m/>
    <m/>
    <m/>
    <m/>
    <m/>
    <m/>
    <m/>
    <n v="1"/>
    <s v="3"/>
    <s v="3"/>
    <m/>
    <m/>
    <m/>
    <m/>
    <m/>
    <m/>
    <m/>
    <m/>
    <m/>
  </r>
  <r>
    <s v="iyadrahwan"/>
    <s v="aneeshs"/>
    <m/>
    <m/>
    <m/>
    <m/>
    <m/>
    <m/>
    <m/>
    <m/>
    <s v="No"/>
    <n v="364"/>
    <m/>
    <m/>
    <x v="0"/>
    <d v="2019-09-11T20:44:36.000"/>
    <s v="RT @jugander: &quot;An Experimental Study of Structural Diversity in Social Networks,&quot; new paper with @jessicatysu, @krishna_kamath, @aneeshs, a…"/>
    <m/>
    <m/>
    <x v="0"/>
    <m/>
    <s v="http://pbs.twimg.com/profile_images/955997033084608512/W7TAa00r_normal.jpg"/>
    <x v="191"/>
    <s v="https://twitter.com/#!/iyadrahwan/status/1171887287854149634"/>
    <m/>
    <m/>
    <s v="1171887287854149634"/>
    <m/>
    <b v="0"/>
    <n v="0"/>
    <s v=""/>
    <b v="0"/>
    <s v="en"/>
    <m/>
    <s v=""/>
    <b v="0"/>
    <n v="38"/>
    <s v="1171820911638368256"/>
    <s v="Twitter Web App"/>
    <b v="0"/>
    <s v="1171820911638368256"/>
    <s v="Tweet"/>
    <n v="0"/>
    <n v="0"/>
    <m/>
    <m/>
    <m/>
    <m/>
    <m/>
    <m/>
    <m/>
    <m/>
    <n v="1"/>
    <s v="3"/>
    <s v="3"/>
    <m/>
    <m/>
    <m/>
    <m/>
    <m/>
    <m/>
    <m/>
    <m/>
    <m/>
  </r>
  <r>
    <s v="ewancolman"/>
    <s v="aneeshs"/>
    <m/>
    <m/>
    <m/>
    <m/>
    <m/>
    <m/>
    <m/>
    <m/>
    <s v="No"/>
    <n v="368"/>
    <m/>
    <m/>
    <x v="0"/>
    <d v="2019-09-11T20:49:17.000"/>
    <s v="RT @jugander: &quot;An Experimental Study of Structural Diversity in Social Networks,&quot; new paper with @jessicatysu, @krishna_kamath, @aneeshs, a…"/>
    <m/>
    <m/>
    <x v="0"/>
    <m/>
    <s v="http://pbs.twimg.com/profile_images/983587324935024641/utuieP5M_normal.jpg"/>
    <x v="192"/>
    <s v="https://twitter.com/#!/ewancolman/status/1171888464700289027"/>
    <m/>
    <m/>
    <s v="1171888464700289027"/>
    <m/>
    <b v="0"/>
    <n v="0"/>
    <s v=""/>
    <b v="0"/>
    <s v="en"/>
    <m/>
    <s v=""/>
    <b v="0"/>
    <n v="38"/>
    <s v="1171820911638368256"/>
    <s v="Twitter Web App"/>
    <b v="0"/>
    <s v="1171820911638368256"/>
    <s v="Tweet"/>
    <n v="0"/>
    <n v="0"/>
    <m/>
    <m/>
    <m/>
    <m/>
    <m/>
    <m/>
    <m/>
    <m/>
    <n v="1"/>
    <s v="3"/>
    <s v="3"/>
    <m/>
    <m/>
    <m/>
    <m/>
    <m/>
    <m/>
    <m/>
    <m/>
    <m/>
  </r>
  <r>
    <s v="msaveski"/>
    <s v="aneeshs"/>
    <m/>
    <m/>
    <m/>
    <m/>
    <m/>
    <m/>
    <m/>
    <m/>
    <s v="No"/>
    <n v="372"/>
    <m/>
    <m/>
    <x v="0"/>
    <d v="2019-09-11T21:17:46.000"/>
    <s v="RT @jugander: &quot;An Experimental Study of Structural Diversity in Social Networks,&quot; new paper with @jessicatysu, @krishna_kamath, @aneeshs, a…"/>
    <m/>
    <m/>
    <x v="0"/>
    <m/>
    <s v="http://pbs.twimg.com/profile_images/715752209930174464/63AVhJQS_normal.jpg"/>
    <x v="193"/>
    <s v="https://twitter.com/#!/msaveski/status/1171895632035905536"/>
    <m/>
    <m/>
    <s v="1171895632035905536"/>
    <m/>
    <b v="0"/>
    <n v="0"/>
    <s v=""/>
    <b v="0"/>
    <s v="en"/>
    <m/>
    <s v=""/>
    <b v="0"/>
    <n v="38"/>
    <s v="1171820911638368256"/>
    <s v="Twitter Web App"/>
    <b v="0"/>
    <s v="1171820911638368256"/>
    <s v="Tweet"/>
    <n v="0"/>
    <n v="0"/>
    <m/>
    <m/>
    <m/>
    <m/>
    <m/>
    <m/>
    <m/>
    <m/>
    <n v="1"/>
    <s v="3"/>
    <s v="3"/>
    <m/>
    <m/>
    <m/>
    <m/>
    <m/>
    <m/>
    <m/>
    <m/>
    <m/>
  </r>
  <r>
    <s v="eulersbridge"/>
    <s v="aneeshs"/>
    <m/>
    <m/>
    <m/>
    <m/>
    <m/>
    <m/>
    <m/>
    <m/>
    <s v="No"/>
    <n v="376"/>
    <m/>
    <m/>
    <x v="0"/>
    <d v="2019-09-11T21:24:40.000"/>
    <s v="RT @jugander: &quot;An Experimental Study of Structural Diversity in Social Networks,&quot; new paper with @jessicatysu, @krishna_kamath, @aneeshs, a…"/>
    <m/>
    <m/>
    <x v="0"/>
    <m/>
    <s v="http://pbs.twimg.com/profile_images/624445967811514368/bPp1Gdsb_normal.jpg"/>
    <x v="194"/>
    <s v="https://twitter.com/#!/eulersbridge/status/1171897368599379968"/>
    <m/>
    <m/>
    <s v="1171897368599379968"/>
    <m/>
    <b v="0"/>
    <n v="0"/>
    <s v=""/>
    <b v="0"/>
    <s v="en"/>
    <m/>
    <s v=""/>
    <b v="0"/>
    <n v="38"/>
    <s v="1171820911638368256"/>
    <s v="Twitter for iPhone"/>
    <b v="0"/>
    <s v="1171820911638368256"/>
    <s v="Tweet"/>
    <n v="0"/>
    <n v="0"/>
    <m/>
    <m/>
    <m/>
    <m/>
    <m/>
    <m/>
    <m/>
    <m/>
    <n v="1"/>
    <s v="3"/>
    <s v="3"/>
    <m/>
    <m/>
    <m/>
    <m/>
    <m/>
    <m/>
    <m/>
    <m/>
    <m/>
  </r>
  <r>
    <s v="nachristakis"/>
    <s v="aneeshs"/>
    <m/>
    <m/>
    <m/>
    <m/>
    <m/>
    <m/>
    <m/>
    <m/>
    <s v="No"/>
    <n v="380"/>
    <m/>
    <m/>
    <x v="0"/>
    <d v="2019-09-11T23:06:05.000"/>
    <s v="RT @jugander: &quot;An Experimental Study of Structural Diversity in Social Networks,&quot; new paper with @jessicatysu, @krishna_kamath, @aneeshs, a…"/>
    <m/>
    <m/>
    <x v="0"/>
    <m/>
    <s v="http://pbs.twimg.com/profile_images/2554415250/portrait2_normal.jpg"/>
    <x v="195"/>
    <s v="https://twitter.com/#!/nachristakis/status/1171922894412275714"/>
    <m/>
    <m/>
    <s v="1171922894412275714"/>
    <m/>
    <b v="0"/>
    <n v="0"/>
    <s v=""/>
    <b v="0"/>
    <s v="en"/>
    <m/>
    <s v=""/>
    <b v="0"/>
    <n v="38"/>
    <s v="1171820911638368256"/>
    <s v="Twitter for iPhone"/>
    <b v="0"/>
    <s v="1171820911638368256"/>
    <s v="Tweet"/>
    <n v="0"/>
    <n v="0"/>
    <m/>
    <m/>
    <m/>
    <m/>
    <m/>
    <m/>
    <m/>
    <m/>
    <n v="1"/>
    <s v="3"/>
    <s v="3"/>
    <m/>
    <m/>
    <m/>
    <m/>
    <m/>
    <m/>
    <m/>
    <m/>
    <m/>
  </r>
  <r>
    <s v="raneeque"/>
    <s v="aneeshs"/>
    <m/>
    <m/>
    <m/>
    <m/>
    <m/>
    <m/>
    <m/>
    <m/>
    <s v="No"/>
    <n v="384"/>
    <m/>
    <m/>
    <x v="0"/>
    <d v="2019-09-12T00:11:39.000"/>
    <s v="RT @jugander: &quot;An Experimental Study of Structural Diversity in Social Networks,&quot; new paper with @jessicatysu, @krishna_kamath, @aneeshs, a…"/>
    <m/>
    <m/>
    <x v="0"/>
    <m/>
    <s v="http://pbs.twimg.com/profile_images/690726278706634752/pXDYM4Sp_normal.jpg"/>
    <x v="196"/>
    <s v="https://twitter.com/#!/raneeque/status/1171939394602688512"/>
    <m/>
    <m/>
    <s v="1171939394602688512"/>
    <m/>
    <b v="0"/>
    <n v="0"/>
    <s v=""/>
    <b v="0"/>
    <s v="en"/>
    <m/>
    <s v=""/>
    <b v="0"/>
    <n v="38"/>
    <s v="1171820911638368256"/>
    <s v="Twitter for Android"/>
    <b v="0"/>
    <s v="1171820911638368256"/>
    <s v="Tweet"/>
    <n v="0"/>
    <n v="0"/>
    <m/>
    <m/>
    <m/>
    <m/>
    <m/>
    <m/>
    <m/>
    <m/>
    <n v="1"/>
    <s v="3"/>
    <s v="3"/>
    <m/>
    <m/>
    <m/>
    <m/>
    <m/>
    <m/>
    <m/>
    <m/>
    <m/>
  </r>
  <r>
    <s v="djpardis"/>
    <s v="aneeshs"/>
    <m/>
    <m/>
    <m/>
    <m/>
    <m/>
    <m/>
    <m/>
    <m/>
    <s v="No"/>
    <n v="388"/>
    <m/>
    <m/>
    <x v="0"/>
    <d v="2019-09-12T00:33:50.000"/>
    <s v="RT @jugander: &quot;An Experimental Study of Structural Diversity in Social Networks,&quot; new paper with @jessicatysu, @krishna_kamath, @aneeshs, a…"/>
    <m/>
    <m/>
    <x v="0"/>
    <m/>
    <s v="http://pbs.twimg.com/profile_images/1169673918086410240/9x6nUlYg_normal.png"/>
    <x v="197"/>
    <s v="https://twitter.com/#!/djpardis/status/1171944976621506560"/>
    <m/>
    <m/>
    <s v="1171944976621506560"/>
    <m/>
    <b v="0"/>
    <n v="0"/>
    <s v=""/>
    <b v="0"/>
    <s v="en"/>
    <m/>
    <s v=""/>
    <b v="0"/>
    <n v="38"/>
    <s v="1171820911638368256"/>
    <s v="Twitter Web App"/>
    <b v="0"/>
    <s v="1171820911638368256"/>
    <s v="Tweet"/>
    <n v="0"/>
    <n v="0"/>
    <m/>
    <m/>
    <m/>
    <m/>
    <m/>
    <m/>
    <m/>
    <m/>
    <n v="1"/>
    <s v="3"/>
    <s v="3"/>
    <m/>
    <m/>
    <m/>
    <m/>
    <m/>
    <m/>
    <m/>
    <m/>
    <m/>
  </r>
  <r>
    <s v="ryanjgallag"/>
    <s v="aneeshs"/>
    <m/>
    <m/>
    <m/>
    <m/>
    <m/>
    <m/>
    <m/>
    <m/>
    <s v="No"/>
    <n v="392"/>
    <m/>
    <m/>
    <x v="0"/>
    <d v="2019-09-12T00:37:21.000"/>
    <s v="RT @jugander: &quot;An Experimental Study of Structural Diversity in Social Networks,&quot; new paper with @jessicatysu, @krishna_kamath, @aneeshs, a…"/>
    <m/>
    <m/>
    <x v="0"/>
    <m/>
    <s v="http://pbs.twimg.com/profile_images/803418473732997120/MvRK6pV6_normal.jpg"/>
    <x v="198"/>
    <s v="https://twitter.com/#!/ryanjgallag/status/1171945858520121344"/>
    <m/>
    <m/>
    <s v="1171945858520121344"/>
    <m/>
    <b v="0"/>
    <n v="0"/>
    <s v=""/>
    <b v="0"/>
    <s v="en"/>
    <m/>
    <s v=""/>
    <b v="0"/>
    <n v="38"/>
    <s v="1171820911638368256"/>
    <s v="Twitter for Android"/>
    <b v="0"/>
    <s v="1171820911638368256"/>
    <s v="Tweet"/>
    <n v="0"/>
    <n v="0"/>
    <m/>
    <m/>
    <m/>
    <m/>
    <m/>
    <m/>
    <m/>
    <m/>
    <n v="1"/>
    <s v="3"/>
    <s v="3"/>
    <m/>
    <m/>
    <m/>
    <m/>
    <m/>
    <m/>
    <m/>
    <m/>
    <m/>
  </r>
  <r>
    <s v="kaizhu717"/>
    <s v="aneeshs"/>
    <m/>
    <m/>
    <m/>
    <m/>
    <m/>
    <m/>
    <m/>
    <m/>
    <s v="No"/>
    <n v="396"/>
    <m/>
    <m/>
    <x v="0"/>
    <d v="2019-09-12T00:47:35.000"/>
    <s v="RT @jugander: &quot;An Experimental Study of Structural Diversity in Social Networks,&quot; new paper with @jessicatysu, @krishna_kamath, @aneeshs, a…"/>
    <m/>
    <m/>
    <x v="0"/>
    <m/>
    <s v="http://pbs.twimg.com/profile_images/531225079481257984/oofcfNPz_normal.jpeg"/>
    <x v="199"/>
    <s v="https://twitter.com/#!/kaizhu717/status/1171948433860628480"/>
    <m/>
    <m/>
    <s v="1171948433860628480"/>
    <m/>
    <b v="0"/>
    <n v="0"/>
    <s v=""/>
    <b v="0"/>
    <s v="en"/>
    <m/>
    <s v=""/>
    <b v="0"/>
    <n v="38"/>
    <s v="1171820911638368256"/>
    <s v="Twitter for Android"/>
    <b v="0"/>
    <s v="1171820911638368256"/>
    <s v="Tweet"/>
    <n v="0"/>
    <n v="0"/>
    <m/>
    <m/>
    <m/>
    <m/>
    <m/>
    <m/>
    <m/>
    <m/>
    <n v="1"/>
    <s v="3"/>
    <s v="3"/>
    <m/>
    <m/>
    <m/>
    <m/>
    <m/>
    <m/>
    <m/>
    <m/>
    <m/>
  </r>
  <r>
    <s v="seanjtaylor"/>
    <s v="aneeshs"/>
    <m/>
    <m/>
    <m/>
    <m/>
    <m/>
    <m/>
    <m/>
    <m/>
    <s v="No"/>
    <n v="400"/>
    <m/>
    <m/>
    <x v="0"/>
    <d v="2019-09-12T00:55:29.000"/>
    <s v="RT @jugander: &quot;An Experimental Study of Structural Diversity in Social Networks,&quot; new paper with @jessicatysu, @krishna_kamath, @aneeshs, a…"/>
    <m/>
    <m/>
    <x v="0"/>
    <m/>
    <s v="http://pbs.twimg.com/profile_images/592774240845340673/15noASOk_normal.jpg"/>
    <x v="200"/>
    <s v="https://twitter.com/#!/seanjtaylor/status/1171950425156702208"/>
    <m/>
    <m/>
    <s v="1171950425156702208"/>
    <m/>
    <b v="0"/>
    <n v="0"/>
    <s v=""/>
    <b v="0"/>
    <s v="en"/>
    <m/>
    <s v=""/>
    <b v="0"/>
    <n v="38"/>
    <s v="1171820911638368256"/>
    <s v="Twitter for iPhone"/>
    <b v="0"/>
    <s v="1171820911638368256"/>
    <s v="Tweet"/>
    <n v="0"/>
    <n v="0"/>
    <m/>
    <m/>
    <m/>
    <m/>
    <m/>
    <m/>
    <m/>
    <m/>
    <n v="1"/>
    <s v="3"/>
    <s v="3"/>
    <m/>
    <m/>
    <m/>
    <m/>
    <m/>
    <m/>
    <m/>
    <m/>
    <m/>
  </r>
  <r>
    <s v="rushibhavsar"/>
    <s v="aneeshs"/>
    <m/>
    <m/>
    <m/>
    <m/>
    <m/>
    <m/>
    <m/>
    <m/>
    <s v="No"/>
    <n v="404"/>
    <m/>
    <m/>
    <x v="0"/>
    <d v="2019-09-12T01:43:19.000"/>
    <s v="RT @jugander: &quot;An Experimental Study of Structural Diversity in Social Networks,&quot; new paper with @jessicatysu, @krishna_kamath, @aneeshs, a…"/>
    <m/>
    <m/>
    <x v="0"/>
    <m/>
    <s v="http://pbs.twimg.com/profile_images/1133986994369978369/Z2T-kYhj_normal.jpg"/>
    <x v="201"/>
    <s v="https://twitter.com/#!/rushibhavsar/status/1171962459747442689"/>
    <m/>
    <m/>
    <s v="1171962459747442689"/>
    <m/>
    <b v="0"/>
    <n v="0"/>
    <s v=""/>
    <b v="0"/>
    <s v="en"/>
    <m/>
    <s v=""/>
    <b v="0"/>
    <n v="38"/>
    <s v="1171820911638368256"/>
    <s v="Twitter Web App"/>
    <b v="0"/>
    <s v="1171820911638368256"/>
    <s v="Tweet"/>
    <n v="0"/>
    <n v="0"/>
    <m/>
    <m/>
    <m/>
    <m/>
    <m/>
    <m/>
    <m/>
    <m/>
    <n v="1"/>
    <s v="3"/>
    <s v="3"/>
    <m/>
    <m/>
    <m/>
    <m/>
    <m/>
    <m/>
    <m/>
    <m/>
    <m/>
  </r>
  <r>
    <s v="timothyjgraham"/>
    <s v="icwsm"/>
    <m/>
    <m/>
    <m/>
    <m/>
    <m/>
    <m/>
    <m/>
    <m/>
    <s v="No"/>
    <n v="408"/>
    <m/>
    <m/>
    <x v="0"/>
    <d v="2019-08-01T20:57:48.000"/>
    <s v="RT @icwsm: Good news! The ICWSM 2020 website is now live:_x000a__x000a_https://t.co/B89igmUVP8_x000a__x000a_🚨Next deadline is September 15 🚨_x000a__x000a_Check it out for all…"/>
    <s v="https://icwsm.org/2020/"/>
    <s v="icwsm.org"/>
    <x v="0"/>
    <m/>
    <s v="http://pbs.twimg.com/profile_images/1095203377581940737/MuaMbMqm_normal.jpg"/>
    <x v="202"/>
    <s v="https://twitter.com/#!/timothyjgraham/status/1157032706959523840"/>
    <m/>
    <m/>
    <s v="1157032706959523840"/>
    <m/>
    <b v="0"/>
    <n v="0"/>
    <s v=""/>
    <b v="0"/>
    <s v="en"/>
    <m/>
    <s v=""/>
    <b v="0"/>
    <n v="31"/>
    <s v="1156957172686868480"/>
    <s v="Twitter for iPhone"/>
    <b v="0"/>
    <s v="1156957172686868480"/>
    <s v="Tweet"/>
    <n v="0"/>
    <n v="0"/>
    <m/>
    <m/>
    <m/>
    <m/>
    <m/>
    <m/>
    <m/>
    <m/>
    <n v="1"/>
    <s v="3"/>
    <s v="1"/>
    <n v="1"/>
    <n v="4.761904761904762"/>
    <n v="0"/>
    <n v="0"/>
    <n v="0"/>
    <n v="0"/>
    <n v="20"/>
    <n v="95.23809523809524"/>
    <n v="21"/>
  </r>
  <r>
    <s v="timothyjgraham"/>
    <s v="aneeshs"/>
    <m/>
    <m/>
    <m/>
    <m/>
    <m/>
    <m/>
    <m/>
    <m/>
    <s v="No"/>
    <n v="409"/>
    <m/>
    <m/>
    <x v="0"/>
    <d v="2019-09-12T11:59:27.000"/>
    <s v="RT @jugander: &quot;An Experimental Study of Structural Diversity in Social Networks,&quot; new paper with @jessicatysu, @krishna_kamath, @aneeshs, a…"/>
    <m/>
    <m/>
    <x v="0"/>
    <m/>
    <s v="http://pbs.twimg.com/profile_images/1095203377581940737/MuaMbMqm_normal.jpg"/>
    <x v="203"/>
    <s v="https://twitter.com/#!/timothyjgraham/status/1172117516878897152"/>
    <m/>
    <m/>
    <s v="1172117516878897152"/>
    <m/>
    <b v="0"/>
    <n v="0"/>
    <s v=""/>
    <b v="0"/>
    <s v="en"/>
    <m/>
    <s v=""/>
    <b v="0"/>
    <n v="38"/>
    <s v="1171820911638368256"/>
    <s v="Twitter for iPhone"/>
    <b v="0"/>
    <s v="1171820911638368256"/>
    <s v="Tweet"/>
    <n v="0"/>
    <n v="0"/>
    <m/>
    <m/>
    <m/>
    <m/>
    <m/>
    <m/>
    <m/>
    <m/>
    <n v="1"/>
    <s v="3"/>
    <s v="3"/>
    <m/>
    <m/>
    <m/>
    <m/>
    <m/>
    <m/>
    <m/>
    <m/>
    <m/>
  </r>
  <r>
    <s v="jasonmfletcher"/>
    <s v="aneeshs"/>
    <m/>
    <m/>
    <m/>
    <m/>
    <m/>
    <m/>
    <m/>
    <m/>
    <s v="No"/>
    <n v="413"/>
    <m/>
    <m/>
    <x v="0"/>
    <d v="2019-09-12T12:38:58.000"/>
    <s v="RT @jugander: &quot;An Experimental Study of Structural Diversity in Social Networks,&quot; new paper with @jessicatysu, @krishna_kamath, @aneeshs, a…"/>
    <m/>
    <m/>
    <x v="0"/>
    <m/>
    <s v="http://pbs.twimg.com/profile_images/766720541185101824/FCovLUeg_normal.jpg"/>
    <x v="204"/>
    <s v="https://twitter.com/#!/jasonmfletcher/status/1172127459392798721"/>
    <m/>
    <m/>
    <s v="1172127459392798721"/>
    <m/>
    <b v="0"/>
    <n v="0"/>
    <s v=""/>
    <b v="0"/>
    <s v="en"/>
    <m/>
    <s v=""/>
    <b v="0"/>
    <n v="38"/>
    <s v="1171820911638368256"/>
    <s v="Twitter for iPhone"/>
    <b v="0"/>
    <s v="1171820911638368256"/>
    <s v="Tweet"/>
    <n v="0"/>
    <n v="0"/>
    <m/>
    <m/>
    <m/>
    <m/>
    <m/>
    <m/>
    <m/>
    <m/>
    <n v="1"/>
    <s v="3"/>
    <s v="3"/>
    <m/>
    <m/>
    <m/>
    <m/>
    <m/>
    <m/>
    <m/>
    <m/>
    <m/>
  </r>
  <r>
    <s v="t_takaguchi"/>
    <s v="aneeshs"/>
    <m/>
    <m/>
    <m/>
    <m/>
    <m/>
    <m/>
    <m/>
    <m/>
    <s v="No"/>
    <n v="417"/>
    <m/>
    <m/>
    <x v="0"/>
    <d v="2019-09-12T12:44:50.000"/>
    <s v="RT @jugander: &quot;An Experimental Study of Structural Diversity in Social Networks,&quot; new paper with @jessicatysu, @krishna_kamath, @aneeshs, a…"/>
    <m/>
    <m/>
    <x v="0"/>
    <m/>
    <s v="http://pbs.twimg.com/profile_images/1002513180294242304/TGJTFz-s_normal.jpg"/>
    <x v="205"/>
    <s v="https://twitter.com/#!/t_takaguchi/status/1172128936462962693"/>
    <m/>
    <m/>
    <s v="1172128936462962693"/>
    <m/>
    <b v="0"/>
    <n v="0"/>
    <s v=""/>
    <b v="0"/>
    <s v="en"/>
    <m/>
    <s v=""/>
    <b v="0"/>
    <n v="38"/>
    <s v="1171820911638368256"/>
    <s v="Twitter Web App"/>
    <b v="0"/>
    <s v="1171820911638368256"/>
    <s v="Tweet"/>
    <n v="0"/>
    <n v="0"/>
    <m/>
    <m/>
    <m/>
    <m/>
    <m/>
    <m/>
    <m/>
    <m/>
    <n v="1"/>
    <s v="3"/>
    <s v="3"/>
    <m/>
    <m/>
    <m/>
    <m/>
    <m/>
    <m/>
    <m/>
    <m/>
    <m/>
  </r>
  <r>
    <s v="bertil_hatt"/>
    <s v="aneeshs"/>
    <m/>
    <m/>
    <m/>
    <m/>
    <m/>
    <m/>
    <m/>
    <m/>
    <s v="No"/>
    <n v="421"/>
    <m/>
    <m/>
    <x v="0"/>
    <d v="2019-09-12T12:55:59.000"/>
    <s v="RT @jugander: &quot;An Experimental Study of Structural Diversity in Social Networks,&quot; new paper with @jessicatysu, @krishna_kamath, @aneeshs, a…"/>
    <m/>
    <m/>
    <x v="0"/>
    <m/>
    <s v="http://pbs.twimg.com/profile_images/423979175200817152/GkyFvRmI_normal.png"/>
    <x v="206"/>
    <s v="https://twitter.com/#!/bertil_hatt/status/1172131742200848384"/>
    <m/>
    <m/>
    <s v="1172131742200848384"/>
    <m/>
    <b v="0"/>
    <n v="0"/>
    <s v=""/>
    <b v="0"/>
    <s v="en"/>
    <m/>
    <s v=""/>
    <b v="0"/>
    <n v="38"/>
    <s v="1171820911638368256"/>
    <s v="Twitter for iPhone"/>
    <b v="0"/>
    <s v="1171820911638368256"/>
    <s v="Tweet"/>
    <n v="0"/>
    <n v="0"/>
    <m/>
    <m/>
    <m/>
    <m/>
    <m/>
    <m/>
    <m/>
    <m/>
    <n v="1"/>
    <s v="3"/>
    <s v="3"/>
    <m/>
    <m/>
    <m/>
    <m/>
    <m/>
    <m/>
    <m/>
    <m/>
    <m/>
  </r>
  <r>
    <s v="soojongkim_1"/>
    <s v="aneeshs"/>
    <m/>
    <m/>
    <m/>
    <m/>
    <m/>
    <m/>
    <m/>
    <m/>
    <s v="No"/>
    <n v="425"/>
    <m/>
    <m/>
    <x v="0"/>
    <d v="2019-09-12T14:06:32.000"/>
    <s v="RT @jugander: &quot;An Experimental Study of Structural Diversity in Social Networks,&quot; new paper with @jessicatysu, @krishna_kamath, @aneeshs, a…"/>
    <m/>
    <m/>
    <x v="0"/>
    <m/>
    <s v="http://pbs.twimg.com/profile_images/1147181014298451969/p2_bACEk_normal.jpg"/>
    <x v="207"/>
    <s v="https://twitter.com/#!/soojongkim_1/status/1172149497805385731"/>
    <m/>
    <m/>
    <s v="1172149497805385731"/>
    <m/>
    <b v="0"/>
    <n v="0"/>
    <s v=""/>
    <b v="0"/>
    <s v="en"/>
    <m/>
    <s v=""/>
    <b v="0"/>
    <n v="38"/>
    <s v="1171820911638368256"/>
    <s v="Twitter Web App"/>
    <b v="0"/>
    <s v="1171820911638368256"/>
    <s v="Tweet"/>
    <n v="0"/>
    <n v="0"/>
    <m/>
    <m/>
    <m/>
    <m/>
    <m/>
    <m/>
    <m/>
    <m/>
    <n v="1"/>
    <s v="3"/>
    <s v="3"/>
    <m/>
    <m/>
    <m/>
    <m/>
    <m/>
    <m/>
    <m/>
    <m/>
    <m/>
  </r>
  <r>
    <s v="anibalmastobiza"/>
    <s v="aneeshs"/>
    <m/>
    <m/>
    <m/>
    <m/>
    <m/>
    <m/>
    <m/>
    <m/>
    <s v="No"/>
    <n v="429"/>
    <m/>
    <m/>
    <x v="0"/>
    <d v="2019-09-12T15:20:17.000"/>
    <s v="RT @jugander: &quot;An Experimental Study of Structural Diversity in Social Networks,&quot; new paper with @jessicatysu, @krishna_kamath, @aneeshs, a…"/>
    <m/>
    <m/>
    <x v="0"/>
    <m/>
    <s v="http://pbs.twimg.com/profile_images/557161853726384128/dx6v1teK_normal.jpeg"/>
    <x v="208"/>
    <s v="https://twitter.com/#!/anibalmastobiza/status/1172168056891744268"/>
    <m/>
    <m/>
    <s v="1172168056891744268"/>
    <m/>
    <b v="0"/>
    <n v="0"/>
    <s v=""/>
    <b v="0"/>
    <s v="en"/>
    <m/>
    <s v=""/>
    <b v="0"/>
    <n v="38"/>
    <s v="1171820911638368256"/>
    <s v="Twitter for iPhone"/>
    <b v="0"/>
    <s v="1171820911638368256"/>
    <s v="Tweet"/>
    <n v="0"/>
    <n v="0"/>
    <m/>
    <m/>
    <m/>
    <m/>
    <m/>
    <m/>
    <m/>
    <m/>
    <n v="1"/>
    <s v="3"/>
    <s v="3"/>
    <m/>
    <m/>
    <m/>
    <m/>
    <m/>
    <m/>
    <m/>
    <m/>
    <m/>
  </r>
  <r>
    <s v="alqithami"/>
    <s v="aneeshs"/>
    <m/>
    <m/>
    <m/>
    <m/>
    <m/>
    <m/>
    <m/>
    <m/>
    <s v="No"/>
    <n v="433"/>
    <m/>
    <m/>
    <x v="0"/>
    <d v="2019-09-12T17:10:06.000"/>
    <s v="RT @jugander: &quot;An Experimental Study of Structural Diversity in Social Networks,&quot; new paper with @jessicatysu, @krishna_kamath, @aneeshs, a…"/>
    <m/>
    <m/>
    <x v="0"/>
    <m/>
    <s v="http://pbs.twimg.com/profile_images/1160753072697724928/siHkJDQD_normal.jpg"/>
    <x v="209"/>
    <s v="https://twitter.com/#!/alqithami/status/1172195695496957952"/>
    <m/>
    <m/>
    <s v="1172195695496957952"/>
    <m/>
    <b v="0"/>
    <n v="0"/>
    <s v=""/>
    <b v="0"/>
    <s v="en"/>
    <m/>
    <s v=""/>
    <b v="0"/>
    <n v="38"/>
    <s v="1171820911638368256"/>
    <s v="Twitter for iPhone"/>
    <b v="0"/>
    <s v="1171820911638368256"/>
    <s v="Tweet"/>
    <n v="0"/>
    <n v="0"/>
    <m/>
    <m/>
    <m/>
    <m/>
    <m/>
    <m/>
    <m/>
    <m/>
    <n v="1"/>
    <s v="3"/>
    <s v="3"/>
    <m/>
    <m/>
    <m/>
    <m/>
    <m/>
    <m/>
    <m/>
    <m/>
    <m/>
  </r>
  <r>
    <s v="jhblackb"/>
    <s v="icwsm"/>
    <m/>
    <m/>
    <m/>
    <m/>
    <m/>
    <m/>
    <m/>
    <m/>
    <s v="No"/>
    <n v="437"/>
    <m/>
    <m/>
    <x v="0"/>
    <d v="2019-08-05T12:48:40.000"/>
    <s v="RT @emilianoucl: Our upcoming @icwsm paper _x000a_&quot;And We Will Fight For Our Race!&quot; A Measurement Study of Genetic Testing Conversations on Reddiâ€¦"/>
    <m/>
    <m/>
    <x v="0"/>
    <m/>
    <s v="http://pbs.twimg.com/profile_images/841803825665187841/-Ok2hipH_normal.jpg"/>
    <x v="210"/>
    <s v="https://twitter.com/#!/jhblackb/status/1158359164541906944"/>
    <m/>
    <m/>
    <s v="1158359164541906944"/>
    <m/>
    <b v="0"/>
    <n v="0"/>
    <s v=""/>
    <b v="0"/>
    <s v="en"/>
    <m/>
    <s v=""/>
    <b v="0"/>
    <n v="7"/>
    <s v="1158293321502121985"/>
    <s v="Twitter for Android"/>
    <b v="0"/>
    <s v="1158293321502121985"/>
    <s v="Tweet"/>
    <n v="0"/>
    <n v="0"/>
    <m/>
    <m/>
    <m/>
    <m/>
    <m/>
    <m/>
    <m/>
    <m/>
    <n v="3"/>
    <s v="1"/>
    <s v="1"/>
    <m/>
    <m/>
    <m/>
    <m/>
    <m/>
    <m/>
    <m/>
    <m/>
    <m/>
  </r>
  <r>
    <s v="jhblackb"/>
    <s v="alexstamos"/>
    <m/>
    <m/>
    <m/>
    <m/>
    <m/>
    <m/>
    <m/>
    <m/>
    <s v="No"/>
    <n v="439"/>
    <m/>
    <m/>
    <x v="0"/>
    <d v="2019-08-14T18:33:06.000"/>
    <s v="RT @gianluca_string: @ineffablicious @alexstamos There is a lot of research on tech-enabled online abuse in communities like CHI, ICWSM, WW…"/>
    <m/>
    <m/>
    <x v="0"/>
    <m/>
    <s v="http://pbs.twimg.com/profile_images/841803825665187841/-Ok2hipH_normal.jpg"/>
    <x v="211"/>
    <s v="https://twitter.com/#!/jhblackb/status/1161707333183070210"/>
    <m/>
    <m/>
    <s v="1161707333183070210"/>
    <m/>
    <b v="0"/>
    <n v="0"/>
    <s v=""/>
    <b v="0"/>
    <s v="en"/>
    <m/>
    <s v=""/>
    <b v="0"/>
    <n v="3"/>
    <s v="1161707219399745537"/>
    <s v="Twitter Web App"/>
    <b v="0"/>
    <s v="1161707219399745537"/>
    <s v="Tweet"/>
    <n v="0"/>
    <n v="0"/>
    <m/>
    <m/>
    <m/>
    <m/>
    <m/>
    <m/>
    <m/>
    <m/>
    <n v="1"/>
    <s v="1"/>
    <s v="1"/>
    <m/>
    <m/>
    <m/>
    <m/>
    <m/>
    <m/>
    <m/>
    <m/>
    <m/>
  </r>
  <r>
    <s v="jhblackb"/>
    <s v="sig_chi"/>
    <m/>
    <m/>
    <m/>
    <m/>
    <m/>
    <m/>
    <m/>
    <m/>
    <s v="No"/>
    <n v="442"/>
    <m/>
    <m/>
    <x v="0"/>
    <d v="2019-08-16T18:05:21.000"/>
    <s v="RT @icwsm: @zsavvas90 @sig_chi Great question. Yes, R&amp;amp;R papers from the ICWSM-19 Jan deadline can be resubmitted in September. We are updat…"/>
    <m/>
    <m/>
    <x v="0"/>
    <m/>
    <s v="http://pbs.twimg.com/profile_images/841803825665187841/-Ok2hipH_normal.jpg"/>
    <x v="212"/>
    <s v="https://twitter.com/#!/jhblackb/status/1162425127864348672"/>
    <m/>
    <m/>
    <s v="1162425127864348672"/>
    <m/>
    <b v="0"/>
    <n v="0"/>
    <s v=""/>
    <b v="0"/>
    <s v="en"/>
    <m/>
    <s v=""/>
    <b v="0"/>
    <n v="1"/>
    <s v="1162424717577457664"/>
    <s v="Twitter for Android"/>
    <b v="0"/>
    <s v="1162424717577457664"/>
    <s v="Tweet"/>
    <n v="0"/>
    <n v="0"/>
    <m/>
    <m/>
    <m/>
    <m/>
    <m/>
    <m/>
    <m/>
    <m/>
    <n v="1"/>
    <s v="1"/>
    <s v="1"/>
    <m/>
    <m/>
    <m/>
    <m/>
    <m/>
    <m/>
    <m/>
    <m/>
    <m/>
  </r>
  <r>
    <s v="jhblackb"/>
    <s v="icwsm"/>
    <m/>
    <m/>
    <m/>
    <m/>
    <m/>
    <m/>
    <m/>
    <m/>
    <s v="No"/>
    <n v="445"/>
    <m/>
    <m/>
    <x v="0"/>
    <d v="2019-09-12T20:21:46.000"/>
    <s v="RT @icwsm: 🚨⏳⌛️ Only three more days to get those new #icwsm2020 submissions and R&amp;amp;Rs in! _x000a__x000a_Sept. 15, 23:59 AoE, https://t.co/Hg4AI4vTm9_x000a__x000a_I…"/>
    <s v="https://new.precisionconference.com/user/login?society=aaai"/>
    <s v="precisionconference.com"/>
    <x v="9"/>
    <m/>
    <s v="http://pbs.twimg.com/profile_images/841803825665187841/-Ok2hipH_normal.jpg"/>
    <x v="213"/>
    <s v="https://twitter.com/#!/jhblackb/status/1172243927467986959"/>
    <m/>
    <m/>
    <s v="1172243927467986959"/>
    <m/>
    <b v="0"/>
    <n v="0"/>
    <s v=""/>
    <b v="0"/>
    <s v="en"/>
    <m/>
    <s v=""/>
    <b v="0"/>
    <n v="6"/>
    <s v="1172243143074492418"/>
    <s v="Twitter for Android"/>
    <b v="0"/>
    <s v="1172243143074492418"/>
    <s v="Tweet"/>
    <n v="0"/>
    <n v="0"/>
    <m/>
    <m/>
    <m/>
    <m/>
    <m/>
    <m/>
    <m/>
    <m/>
    <n v="3"/>
    <s v="1"/>
    <s v="1"/>
    <n v="0"/>
    <n v="0"/>
    <n v="0"/>
    <n v="0"/>
    <n v="0"/>
    <n v="0"/>
    <n v="23"/>
    <n v="100"/>
    <n v="23"/>
  </r>
  <r>
    <s v="idramalab"/>
    <s v="icwsm"/>
    <m/>
    <m/>
    <m/>
    <m/>
    <m/>
    <m/>
    <m/>
    <m/>
    <s v="No"/>
    <n v="446"/>
    <m/>
    <m/>
    <x v="0"/>
    <d v="2019-09-12T20:22:01.000"/>
    <s v="RT @icwsm: 🚨⏳⌛️ Only three more days to get those new #icwsm2020 submissions and R&amp;amp;Rs in! _x000a__x000a_Sept. 15, 23:59 AoE, https://t.co/Hg4AI4vTm9_x000a__x000a_I…"/>
    <s v="https://new.precisionconference.com/user/login?society=aaai"/>
    <s v="precisionconference.com"/>
    <x v="9"/>
    <m/>
    <s v="http://pbs.twimg.com/profile_images/882983595744165889/1cDtYfZV_normal.jpg"/>
    <x v="214"/>
    <s v="https://twitter.com/#!/idramalab/status/1172243990357401601"/>
    <m/>
    <m/>
    <s v="1172243990357401601"/>
    <m/>
    <b v="0"/>
    <n v="0"/>
    <s v=""/>
    <b v="0"/>
    <s v="en"/>
    <m/>
    <s v=""/>
    <b v="0"/>
    <n v="6"/>
    <s v="1172243143074492418"/>
    <s v="Twitter for Android"/>
    <b v="0"/>
    <s v="1172243143074492418"/>
    <s v="Tweet"/>
    <n v="0"/>
    <n v="0"/>
    <m/>
    <m/>
    <m/>
    <m/>
    <m/>
    <m/>
    <m/>
    <m/>
    <n v="1"/>
    <s v="1"/>
    <s v="1"/>
    <n v="0"/>
    <n v="0"/>
    <n v="0"/>
    <n v="0"/>
    <n v="0"/>
    <n v="0"/>
    <n v="23"/>
    <n v="100"/>
    <n v="23"/>
  </r>
  <r>
    <s v="ingmarweber"/>
    <s v="icwsm"/>
    <m/>
    <m/>
    <m/>
    <m/>
    <m/>
    <m/>
    <m/>
    <m/>
    <s v="No"/>
    <n v="447"/>
    <m/>
    <m/>
    <x v="0"/>
    <d v="2019-08-02T01:48:19.000"/>
    <s v="RT @icwsm: Good news! The ICWSM 2020 website is now live:_x000a__x000a_https://t.co/B89igmUVP8_x000a__x000a_🚨Next deadline is September 15 🚨_x000a__x000a_Check it out for all…"/>
    <s v="https://icwsm.org/2020/"/>
    <s v="icwsm.org"/>
    <x v="0"/>
    <m/>
    <s v="http://pbs.twimg.com/profile_images/1148562177378459648/g_cOqg6Q_normal.jpg"/>
    <x v="215"/>
    <s v="https://twitter.com/#!/ingmarweber/status/1157105815402307584"/>
    <m/>
    <m/>
    <s v="1157105815402307584"/>
    <m/>
    <b v="0"/>
    <n v="0"/>
    <s v=""/>
    <b v="0"/>
    <s v="en"/>
    <m/>
    <s v=""/>
    <b v="0"/>
    <n v="31"/>
    <s v="1156957172686868480"/>
    <s v="Twitter for Android"/>
    <b v="0"/>
    <s v="1156957172686868480"/>
    <s v="Tweet"/>
    <n v="0"/>
    <n v="0"/>
    <m/>
    <m/>
    <m/>
    <m/>
    <m/>
    <m/>
    <m/>
    <m/>
    <n v="2"/>
    <s v="1"/>
    <s v="1"/>
    <n v="1"/>
    <n v="4.761904761904762"/>
    <n v="0"/>
    <n v="0"/>
    <n v="0"/>
    <n v="0"/>
    <n v="20"/>
    <n v="95.23809523809524"/>
    <n v="21"/>
  </r>
  <r>
    <s v="ingmarweber"/>
    <s v="icwsm"/>
    <m/>
    <m/>
    <m/>
    <m/>
    <m/>
    <m/>
    <m/>
    <m/>
    <s v="No"/>
    <n v="448"/>
    <m/>
    <m/>
    <x v="0"/>
    <d v="2019-09-12T23:08:09.000"/>
    <s v="RT @icwsm: 🚨⏳⌛️ Only three more days to get those new #icwsm2020 submissions and R&amp;amp;Rs in! _x000a__x000a_Sept. 15, 23:59 AoE, https://t.co/Hg4AI4vTm9_x000a__x000a_I…"/>
    <s v="https://new.precisionconference.com/user/login?society=aaai"/>
    <s v="precisionconference.com"/>
    <x v="9"/>
    <m/>
    <s v="http://pbs.twimg.com/profile_images/1148562177378459648/g_cOqg6Q_normal.jpg"/>
    <x v="216"/>
    <s v="https://twitter.com/#!/ingmarweber/status/1172285800052080645"/>
    <m/>
    <m/>
    <s v="1172285800052080645"/>
    <m/>
    <b v="0"/>
    <n v="0"/>
    <s v=""/>
    <b v="0"/>
    <s v="en"/>
    <m/>
    <s v=""/>
    <b v="0"/>
    <n v="6"/>
    <s v="1172243143074492418"/>
    <s v="Twitter for Android"/>
    <b v="0"/>
    <s v="1172243143074492418"/>
    <s v="Tweet"/>
    <n v="0"/>
    <n v="0"/>
    <m/>
    <m/>
    <m/>
    <m/>
    <m/>
    <m/>
    <m/>
    <m/>
    <n v="2"/>
    <s v="1"/>
    <s v="1"/>
    <n v="0"/>
    <n v="0"/>
    <n v="0"/>
    <n v="0"/>
    <n v="0"/>
    <n v="0"/>
    <n v="23"/>
    <n v="100"/>
    <n v="23"/>
  </r>
  <r>
    <s v="winteram"/>
    <s v="icwsm"/>
    <m/>
    <m/>
    <m/>
    <m/>
    <m/>
    <m/>
    <m/>
    <m/>
    <s v="No"/>
    <n v="449"/>
    <m/>
    <m/>
    <x v="0"/>
    <d v="2019-08-02T13:32:37.000"/>
    <s v="RT @icwsm: Good news! The ICWSM 2020 website is now live:_x000a__x000a_https://t.co/B89igmUVP8_x000a__x000a_🚨Next deadline is September 15 🚨_x000a__x000a_Check it out for all…"/>
    <s v="https://icwsm.org/2020/"/>
    <s v="icwsm.org"/>
    <x v="0"/>
    <m/>
    <s v="http://pbs.twimg.com/profile_images/2820996416/5cdddcba9eaee0880bb5d99c1e4e60cc_normal.jpeg"/>
    <x v="217"/>
    <s v="https://twitter.com/#!/winteram/status/1157283061698088960"/>
    <m/>
    <m/>
    <s v="1157283061698088960"/>
    <m/>
    <b v="0"/>
    <n v="0"/>
    <s v=""/>
    <b v="0"/>
    <s v="en"/>
    <m/>
    <s v=""/>
    <b v="0"/>
    <n v="31"/>
    <s v="1156957172686868480"/>
    <s v="Twitter for iPhone"/>
    <b v="0"/>
    <s v="1156957172686868480"/>
    <s v="Tweet"/>
    <n v="0"/>
    <n v="0"/>
    <m/>
    <m/>
    <m/>
    <m/>
    <m/>
    <m/>
    <m/>
    <m/>
    <n v="4"/>
    <s v="1"/>
    <s v="1"/>
    <n v="1"/>
    <n v="4.761904761904762"/>
    <n v="0"/>
    <n v="0"/>
    <n v="0"/>
    <n v="0"/>
    <n v="20"/>
    <n v="95.23809523809524"/>
    <n v="21"/>
  </r>
  <r>
    <s v="winteram"/>
    <s v="icwsm"/>
    <m/>
    <m/>
    <m/>
    <m/>
    <m/>
    <m/>
    <m/>
    <m/>
    <s v="No"/>
    <n v="450"/>
    <m/>
    <m/>
    <x v="0"/>
    <d v="2019-08-15T16:55:26.000"/>
    <s v="RT @icwsm: Friendly neighborhood reminder: next #ICWSM2020 submission deadline is Sept 15! One month away! _x000a__x000a_Check out https://t.co/fQJ1a1j…"/>
    <m/>
    <m/>
    <x v="9"/>
    <m/>
    <s v="http://pbs.twimg.com/profile_images/2820996416/5cdddcba9eaee0880bb5d99c1e4e60cc_normal.jpeg"/>
    <x v="218"/>
    <s v="https://twitter.com/#!/winteram/status/1162045142141952001"/>
    <m/>
    <m/>
    <s v="1162045142141952001"/>
    <m/>
    <b v="0"/>
    <n v="0"/>
    <s v=""/>
    <b v="0"/>
    <s v="en"/>
    <m/>
    <s v=""/>
    <b v="0"/>
    <n v="11"/>
    <s v="1162005607861424129"/>
    <s v="Twitter for iPhone"/>
    <b v="0"/>
    <s v="1162005607861424129"/>
    <s v="Tweet"/>
    <n v="0"/>
    <n v="0"/>
    <m/>
    <m/>
    <m/>
    <m/>
    <m/>
    <m/>
    <m/>
    <m/>
    <n v="4"/>
    <s v="1"/>
    <s v="1"/>
    <n v="1"/>
    <n v="5.882352941176471"/>
    <n v="0"/>
    <n v="0"/>
    <n v="0"/>
    <n v="0"/>
    <n v="16"/>
    <n v="94.11764705882354"/>
    <n v="17"/>
  </r>
  <r>
    <s v="winteram"/>
    <s v="icwsm"/>
    <m/>
    <m/>
    <m/>
    <m/>
    <m/>
    <m/>
    <m/>
    <m/>
    <s v="No"/>
    <n v="451"/>
    <m/>
    <m/>
    <x v="0"/>
    <d v="2019-09-04T01:34:24.000"/>
    <s v="RT @icwsm: 🚨 #ICWSM2020 deadline in just 12 days 🚨_x000a__x000a_I know it's the start of the semester. I know #chi2020's deadline is also in a few days…"/>
    <m/>
    <m/>
    <x v="17"/>
    <m/>
    <s v="http://pbs.twimg.com/profile_images/2820996416/5cdddcba9eaee0880bb5d99c1e4e60cc_normal.jpeg"/>
    <x v="219"/>
    <s v="https://twitter.com/#!/winteram/status/1169061113574678530"/>
    <m/>
    <m/>
    <s v="1169061113574678530"/>
    <m/>
    <b v="0"/>
    <n v="0"/>
    <s v=""/>
    <b v="0"/>
    <s v="en"/>
    <m/>
    <s v=""/>
    <b v="0"/>
    <n v="6"/>
    <s v="1169017215707963393"/>
    <s v="Twitter for iPad"/>
    <b v="0"/>
    <s v="1169017215707963393"/>
    <s v="Tweet"/>
    <n v="0"/>
    <n v="0"/>
    <m/>
    <m/>
    <m/>
    <m/>
    <m/>
    <m/>
    <m/>
    <m/>
    <n v="4"/>
    <s v="1"/>
    <s v="1"/>
    <n v="0"/>
    <n v="0"/>
    <n v="0"/>
    <n v="0"/>
    <n v="0"/>
    <n v="0"/>
    <n v="26"/>
    <n v="100"/>
    <n v="26"/>
  </r>
  <r>
    <s v="winteram"/>
    <s v="icwsm"/>
    <m/>
    <m/>
    <m/>
    <m/>
    <m/>
    <m/>
    <m/>
    <m/>
    <s v="No"/>
    <n v="452"/>
    <m/>
    <m/>
    <x v="0"/>
    <d v="2019-09-13T00:56:43.000"/>
    <s v="RT @icwsm: 🚨⏳⌛️ Only three more days to get those new #icwsm2020 submissions and R&amp;amp;Rs in! _x000a__x000a_Sept. 15, 23:59 AoE, https://t.co/Hg4AI4vTm9_x000a__x000a_I…"/>
    <s v="https://new.precisionconference.com/user/login?society=aaai"/>
    <s v="precisionconference.com"/>
    <x v="9"/>
    <m/>
    <s v="http://pbs.twimg.com/profile_images/2820996416/5cdddcba9eaee0880bb5d99c1e4e60cc_normal.jpeg"/>
    <x v="220"/>
    <s v="https://twitter.com/#!/winteram/status/1172313120473092097"/>
    <m/>
    <m/>
    <s v="1172313120473092097"/>
    <m/>
    <b v="0"/>
    <n v="0"/>
    <s v=""/>
    <b v="0"/>
    <s v="en"/>
    <m/>
    <s v=""/>
    <b v="0"/>
    <n v="6"/>
    <s v="1172243143074492418"/>
    <s v="Twitter for iPad"/>
    <b v="0"/>
    <s v="1172243143074492418"/>
    <s v="Tweet"/>
    <n v="0"/>
    <n v="0"/>
    <m/>
    <m/>
    <m/>
    <m/>
    <m/>
    <m/>
    <m/>
    <m/>
    <n v="4"/>
    <s v="1"/>
    <s v="1"/>
    <n v="0"/>
    <n v="0"/>
    <n v="0"/>
    <n v="0"/>
    <n v="0"/>
    <n v="0"/>
    <n v="23"/>
    <n v="100"/>
    <n v="23"/>
  </r>
  <r>
    <s v="munmun10"/>
    <s v="icwsm"/>
    <m/>
    <m/>
    <m/>
    <m/>
    <m/>
    <m/>
    <m/>
    <m/>
    <s v="No"/>
    <n v="453"/>
    <m/>
    <m/>
    <x v="0"/>
    <d v="2019-08-01T19:25:14.000"/>
    <s v="RT @icwsm: Good news! The ICWSM 2020 website is now live:_x000a__x000a_https://t.co/B89igmUVP8_x000a__x000a_🚨Next deadline is September 15 🚨_x000a__x000a_Check it out for all…"/>
    <s v="https://icwsm.org/2020/"/>
    <s v="icwsm.org"/>
    <x v="0"/>
    <m/>
    <s v="http://pbs.twimg.com/profile_images/1092151974475182080/jVHCNHcA_normal.jpg"/>
    <x v="221"/>
    <s v="https://twitter.com/#!/munmun10/status/1157009412524916736"/>
    <m/>
    <m/>
    <s v="1157009412524916736"/>
    <m/>
    <b v="0"/>
    <n v="0"/>
    <s v=""/>
    <b v="0"/>
    <s v="en"/>
    <m/>
    <s v=""/>
    <b v="0"/>
    <n v="31"/>
    <s v="1156957172686868480"/>
    <s v="Twitter for iPhone"/>
    <b v="0"/>
    <s v="1156957172686868480"/>
    <s v="Tweet"/>
    <n v="0"/>
    <n v="0"/>
    <m/>
    <m/>
    <m/>
    <m/>
    <m/>
    <m/>
    <m/>
    <m/>
    <n v="2"/>
    <s v="8"/>
    <s v="1"/>
    <n v="1"/>
    <n v="4.761904761904762"/>
    <n v="0"/>
    <n v="0"/>
    <n v="0"/>
    <n v="0"/>
    <n v="20"/>
    <n v="95.23809523809524"/>
    <n v="21"/>
  </r>
  <r>
    <s v="munmun10"/>
    <s v="icwsm"/>
    <m/>
    <m/>
    <m/>
    <m/>
    <m/>
    <m/>
    <m/>
    <m/>
    <s v="No"/>
    <n v="454"/>
    <m/>
    <m/>
    <x v="0"/>
    <d v="2019-09-12T20:20:38.000"/>
    <s v="RT @icwsm: 🚨⏳⌛️ Only three more days to get those new #icwsm2020 submissions and R&amp;amp;Rs in! _x000a__x000a_Sept. 15, 23:59 AoE, https://t.co/Hg4AI4vTm9_x000a__x000a_I…"/>
    <s v="https://new.precisionconference.com/user/login?society=aaai"/>
    <s v="precisionconference.com"/>
    <x v="9"/>
    <m/>
    <s v="http://pbs.twimg.com/profile_images/1092151974475182080/jVHCNHcA_normal.jpg"/>
    <x v="222"/>
    <s v="https://twitter.com/#!/munmun10/status/1172243644671234062"/>
    <m/>
    <m/>
    <s v="1172243644671234062"/>
    <m/>
    <b v="0"/>
    <n v="0"/>
    <s v=""/>
    <b v="0"/>
    <s v="en"/>
    <m/>
    <s v=""/>
    <b v="0"/>
    <n v="6"/>
    <s v="1172243143074492418"/>
    <s v="Twitter Web App"/>
    <b v="0"/>
    <s v="1172243143074492418"/>
    <s v="Tweet"/>
    <n v="0"/>
    <n v="0"/>
    <m/>
    <m/>
    <m/>
    <m/>
    <m/>
    <m/>
    <m/>
    <m/>
    <n v="2"/>
    <s v="8"/>
    <s v="1"/>
    <n v="0"/>
    <n v="0"/>
    <n v="0"/>
    <n v="0"/>
    <n v="0"/>
    <n v="0"/>
    <n v="23"/>
    <n v="100"/>
    <n v="23"/>
  </r>
  <r>
    <s v="alethioguy"/>
    <s v="munmun10"/>
    <m/>
    <m/>
    <m/>
    <m/>
    <m/>
    <m/>
    <m/>
    <m/>
    <s v="No"/>
    <n v="455"/>
    <m/>
    <m/>
    <x v="0"/>
    <d v="2019-09-14T00:58:07.000"/>
    <s v="CHI/ICWSM writing party, led by the inimitable @munmun10! Pizza always makes paper editing more fun. https://t.co/QJZmUoPp3Q"/>
    <m/>
    <m/>
    <x v="0"/>
    <s v="https://pbs.twimg.com/media/EEYudiZW4AEatQ1.jpg"/>
    <s v="https://pbs.twimg.com/media/EEYudiZW4AEatQ1.jpg"/>
    <x v="223"/>
    <s v="https://twitter.com/#!/alethioguy/status/1172675860840833024"/>
    <m/>
    <m/>
    <s v="1172675860840833024"/>
    <m/>
    <b v="0"/>
    <n v="23"/>
    <s v=""/>
    <b v="0"/>
    <s v="en"/>
    <m/>
    <s v=""/>
    <b v="0"/>
    <n v="0"/>
    <s v=""/>
    <s v="Twitter for Android"/>
    <b v="0"/>
    <s v="1172675860840833024"/>
    <s v="Tweet"/>
    <n v="0"/>
    <n v="0"/>
    <m/>
    <m/>
    <m/>
    <m/>
    <m/>
    <m/>
    <m/>
    <m/>
    <n v="1"/>
    <s v="8"/>
    <s v="8"/>
    <n v="2"/>
    <n v="12.5"/>
    <n v="0"/>
    <n v="0"/>
    <n v="0"/>
    <n v="0"/>
    <n v="14"/>
    <n v="87.5"/>
    <n v="16"/>
  </r>
  <r>
    <s v="jurgenpfeffer"/>
    <s v="icwsm"/>
    <m/>
    <m/>
    <m/>
    <m/>
    <m/>
    <m/>
    <m/>
    <m/>
    <s v="No"/>
    <n v="457"/>
    <m/>
    <m/>
    <x v="0"/>
    <d v="2019-08-01T16:07:49.000"/>
    <s v="RT @icwsm: Good news! The ICWSM 2020 website is now live:_x000a__x000a_https://t.co/B89igmUVP8_x000a__x000a_🚨Next deadline is September 15 🚨_x000a__x000a_Check it out for all…"/>
    <s v="https://icwsm.org/2020/"/>
    <s v="icwsm.org"/>
    <x v="0"/>
    <m/>
    <s v="http://pbs.twimg.com/profile_images/876913351158362112/2RJy5c_U_normal.jpg"/>
    <x v="224"/>
    <s v="https://twitter.com/#!/jurgenpfeffer/status/1156959729475866624"/>
    <m/>
    <m/>
    <s v="1156959729475866624"/>
    <m/>
    <b v="0"/>
    <n v="0"/>
    <s v=""/>
    <b v="0"/>
    <s v="en"/>
    <m/>
    <s v=""/>
    <b v="0"/>
    <n v="31"/>
    <s v="1156957172686868480"/>
    <s v="Twitter Web App"/>
    <b v="0"/>
    <s v="1156957172686868480"/>
    <s v="Tweet"/>
    <n v="0"/>
    <n v="0"/>
    <m/>
    <m/>
    <m/>
    <m/>
    <m/>
    <m/>
    <m/>
    <m/>
    <n v="4"/>
    <s v="1"/>
    <s v="1"/>
    <n v="1"/>
    <n v="4.761904761904762"/>
    <n v="0"/>
    <n v="0"/>
    <n v="0"/>
    <n v="0"/>
    <n v="20"/>
    <n v="95.23809523809524"/>
    <n v="21"/>
  </r>
  <r>
    <s v="jurgenpfeffer"/>
    <s v="icwsm"/>
    <m/>
    <m/>
    <m/>
    <m/>
    <m/>
    <m/>
    <m/>
    <m/>
    <s v="No"/>
    <n v="458"/>
    <m/>
    <m/>
    <x v="0"/>
    <d v="2019-08-15T14:21:31.000"/>
    <s v="RT @icwsm: Friendly neighborhood reminder: next #ICWSM2020 submission deadline is Sept 15! One month away! _x000a__x000a_Check out https://t.co/fQJ1a1j…"/>
    <m/>
    <m/>
    <x v="9"/>
    <m/>
    <s v="http://pbs.twimg.com/profile_images/876913351158362112/2RJy5c_U_normal.jpg"/>
    <x v="225"/>
    <s v="https://twitter.com/#!/jurgenpfeffer/status/1162006407601938432"/>
    <m/>
    <m/>
    <s v="1162006407601938432"/>
    <m/>
    <b v="0"/>
    <n v="0"/>
    <s v=""/>
    <b v="0"/>
    <s v="en"/>
    <m/>
    <s v=""/>
    <b v="0"/>
    <n v="11"/>
    <s v="1162005607861424129"/>
    <s v="Twitter Web App"/>
    <b v="0"/>
    <s v="1162005607861424129"/>
    <s v="Tweet"/>
    <n v="0"/>
    <n v="0"/>
    <m/>
    <m/>
    <m/>
    <m/>
    <m/>
    <m/>
    <m/>
    <m/>
    <n v="4"/>
    <s v="1"/>
    <s v="1"/>
    <n v="1"/>
    <n v="5.882352941176471"/>
    <n v="0"/>
    <n v="0"/>
    <n v="0"/>
    <n v="0"/>
    <n v="16"/>
    <n v="94.11764705882354"/>
    <n v="17"/>
  </r>
  <r>
    <s v="jurgenpfeffer"/>
    <s v="icwsm"/>
    <m/>
    <m/>
    <m/>
    <m/>
    <m/>
    <m/>
    <m/>
    <m/>
    <s v="No"/>
    <n v="459"/>
    <m/>
    <m/>
    <x v="0"/>
    <d v="2019-09-08T21:15:00.000"/>
    <s v="RT @icwsm: 🚨 only 7 more days to the September deadline for #icwsm2020 and those R&amp;amp;Rs 🚨 https://t.co/i6WUBX8uT9"/>
    <m/>
    <m/>
    <x v="9"/>
    <s v="https://pbs.twimg.com/tweet_video_thumb/ED-K26PXoAAg-Ep.jpg"/>
    <s v="https://pbs.twimg.com/tweet_video_thumb/ED-K26PXoAAg-Ep.jpg"/>
    <x v="226"/>
    <s v="https://twitter.com/#!/jurgenpfeffer/status/1170807773187203072"/>
    <m/>
    <m/>
    <s v="1170807773187203072"/>
    <m/>
    <b v="0"/>
    <n v="0"/>
    <s v=""/>
    <b v="0"/>
    <s v="en"/>
    <m/>
    <s v=""/>
    <b v="0"/>
    <n v="3"/>
    <s v="1170807110285897728"/>
    <s v="Twitter for iPhone"/>
    <b v="0"/>
    <s v="1170807110285897728"/>
    <s v="Tweet"/>
    <n v="0"/>
    <n v="0"/>
    <m/>
    <m/>
    <m/>
    <m/>
    <m/>
    <m/>
    <m/>
    <m/>
    <n v="4"/>
    <s v="1"/>
    <s v="1"/>
    <n v="0"/>
    <n v="0"/>
    <n v="0"/>
    <n v="0"/>
    <n v="0"/>
    <n v="0"/>
    <n v="17"/>
    <n v="100"/>
    <n v="17"/>
  </r>
  <r>
    <s v="jurgenpfeffer"/>
    <s v="icwsm"/>
    <m/>
    <m/>
    <m/>
    <m/>
    <m/>
    <m/>
    <m/>
    <m/>
    <s v="No"/>
    <n v="460"/>
    <m/>
    <m/>
    <x v="0"/>
    <d v="2019-09-14T18:45:16.000"/>
    <s v="@raquelrecuero @icwsm 42."/>
    <m/>
    <m/>
    <x v="0"/>
    <m/>
    <s v="http://pbs.twimg.com/profile_images/876913351158362112/2RJy5c_U_normal.jpg"/>
    <x v="227"/>
    <s v="https://twitter.com/#!/jurgenpfeffer/status/1172944417524789248"/>
    <m/>
    <m/>
    <s v="1172944417524789248"/>
    <s v="1172943623954075648"/>
    <b v="0"/>
    <n v="5"/>
    <s v="7170942"/>
    <b v="0"/>
    <s v="und"/>
    <m/>
    <s v=""/>
    <b v="0"/>
    <n v="0"/>
    <s v=""/>
    <s v="Twitter for iPhone"/>
    <b v="0"/>
    <s v="1172943623954075648"/>
    <s v="Tweet"/>
    <n v="0"/>
    <n v="0"/>
    <m/>
    <m/>
    <m/>
    <m/>
    <m/>
    <m/>
    <m/>
    <m/>
    <n v="4"/>
    <s v="1"/>
    <s v="1"/>
    <m/>
    <m/>
    <m/>
    <m/>
    <m/>
    <m/>
    <m/>
    <m/>
    <m/>
  </r>
  <r>
    <s v="raquelrecuero"/>
    <s v="jurgenpfeffer"/>
    <m/>
    <m/>
    <m/>
    <m/>
    <m/>
    <m/>
    <m/>
    <m/>
    <s v="Yes"/>
    <n v="462"/>
    <m/>
    <m/>
    <x v="2"/>
    <d v="2019-09-15T11:06:30.000"/>
    <s v="@JurgenPfeffer @icwsm I should have guessed 😂😂"/>
    <m/>
    <m/>
    <x v="0"/>
    <m/>
    <s v="http://pbs.twimg.com/profile_images/1089275377279741954/pO6hnPgT_normal.jpg"/>
    <x v="228"/>
    <s v="https://twitter.com/#!/raquelrecuero/status/1173191353662136320"/>
    <m/>
    <m/>
    <s v="1173191353662136320"/>
    <s v="1172944417524789248"/>
    <b v="0"/>
    <n v="1"/>
    <s v="2329657867"/>
    <b v="0"/>
    <s v="en"/>
    <m/>
    <s v=""/>
    <b v="0"/>
    <n v="0"/>
    <s v=""/>
    <s v="Twitter for iPhone"/>
    <b v="0"/>
    <s v="1172944417524789248"/>
    <s v="Tweet"/>
    <n v="0"/>
    <n v="0"/>
    <m/>
    <m/>
    <m/>
    <m/>
    <m/>
    <m/>
    <m/>
    <m/>
    <n v="1"/>
    <s v="1"/>
    <s v="1"/>
    <m/>
    <m/>
    <m/>
    <m/>
    <m/>
    <m/>
    <m/>
    <m/>
    <m/>
  </r>
  <r>
    <s v="keiichi_ochiai"/>
    <s v="ktakeshi"/>
    <m/>
    <m/>
    <m/>
    <m/>
    <m/>
    <m/>
    <m/>
    <m/>
    <s v="No"/>
    <n v="463"/>
    <m/>
    <m/>
    <x v="2"/>
    <d v="2019-08-06T17:57:41.000"/>
    <s v="@ktakeshi Timã•ã‚“ã®ç ”ç©¶ã€ç§ã®ADSã®è«–æ–‡ã‚„ICWSMã§ç™ºè¡¨ã—ãŸè«–æ–‡ã§å¼•ç”¨ã—ã¦ã¾ã™ã€‚é¢ç™½ã„ã§ã™ã‚ˆã­ã€‚"/>
    <m/>
    <m/>
    <x v="0"/>
    <m/>
    <s v="http://pbs.twimg.com/profile_images/1111252220731756545/SHEtxW_k_normal.jpg"/>
    <x v="229"/>
    <s v="https://twitter.com/#!/keiichi_ochiai/status/1158799316909056000"/>
    <m/>
    <m/>
    <s v="1158799316909056000"/>
    <s v="1158637646219902979"/>
    <b v="0"/>
    <n v="0"/>
    <s v="4349111"/>
    <b v="0"/>
    <s v="ja"/>
    <m/>
    <s v=""/>
    <b v="0"/>
    <n v="0"/>
    <s v=""/>
    <s v="Twitter for iPhone"/>
    <b v="0"/>
    <s v="1158637646219902979"/>
    <s v="Tweet"/>
    <n v="0"/>
    <n v="0"/>
    <m/>
    <m/>
    <m/>
    <m/>
    <m/>
    <m/>
    <m/>
    <m/>
    <n v="1"/>
    <s v="1"/>
    <s v="1"/>
    <n v="0"/>
    <n v="0"/>
    <n v="0"/>
    <n v="0"/>
    <n v="0"/>
    <n v="0"/>
    <n v="36"/>
    <n v="100"/>
    <n v="36"/>
  </r>
  <r>
    <s v="knittedkittie"/>
    <s v="zerogravitasksc"/>
    <m/>
    <m/>
    <m/>
    <m/>
    <m/>
    <m/>
    <m/>
    <m/>
    <s v="No"/>
    <n v="464"/>
    <m/>
    <m/>
    <x v="0"/>
    <d v="2019-09-17T09:20:48.000"/>
    <s v="RT @ZeroGravitasKSC: Lee, K., Tamilarasan, P., &amp;amp; Caverlee, J. (2013). Crowdturfers, Campaigns, and Social Media: Tracking and Revealing Cro…"/>
    <m/>
    <m/>
    <x v="0"/>
    <m/>
    <s v="http://pbs.twimg.com/profile_images/1147913742841257985/c4GhCyD0_normal.jpg"/>
    <x v="230"/>
    <s v="https://twitter.com/#!/knittedkittie/status/1173889531768127488"/>
    <m/>
    <m/>
    <s v="1173889531768127488"/>
    <m/>
    <b v="0"/>
    <n v="0"/>
    <s v=""/>
    <b v="0"/>
    <s v="en"/>
    <m/>
    <s v=""/>
    <b v="0"/>
    <n v="2"/>
    <s v="1172651528034902016"/>
    <s v="Twitter Web App"/>
    <b v="0"/>
    <s v="1172651528034902016"/>
    <s v="Tweet"/>
    <n v="0"/>
    <n v="0"/>
    <m/>
    <m/>
    <m/>
    <m/>
    <m/>
    <m/>
    <m/>
    <m/>
    <n v="1"/>
    <s v="20"/>
    <s v="20"/>
    <n v="0"/>
    <n v="0"/>
    <n v="0"/>
    <n v="0"/>
    <n v="0"/>
    <n v="0"/>
    <n v="19"/>
    <n v="100"/>
    <n v="19"/>
  </r>
  <r>
    <s v="zerogravitasksc"/>
    <s v="zerogravitasksc"/>
    <m/>
    <m/>
    <m/>
    <m/>
    <m/>
    <m/>
    <m/>
    <m/>
    <s v="No"/>
    <n v="465"/>
    <m/>
    <m/>
    <x v="1"/>
    <d v="2019-09-13T23:21:25.000"/>
    <s v="Lee, K., Tamilarasan, P., &amp;amp; Caverlee, J. (2013). Crowdturfers, Campaigns, and Social Media: Tracking and Revealing Crowdsourced Manipulation of Social Media. https://t.co/Z6qaxsp5PT"/>
    <s v="https://www.aaai.org/ocs/index.php/ICWSM/ICWSM13/paper/viewFile/5988/6372"/>
    <s v="aaai.org"/>
    <x v="0"/>
    <m/>
    <s v="http://pbs.twimg.com/profile_images/1170428760333651970/gODKZDKd_normal.jpg"/>
    <x v="231"/>
    <s v="https://twitter.com/#!/zerogravitasksc/status/1172651528034902016"/>
    <m/>
    <m/>
    <s v="1172651528034902016"/>
    <s v="1172651526059216896"/>
    <b v="0"/>
    <n v="0"/>
    <s v="2883190179"/>
    <b v="0"/>
    <s v="en"/>
    <m/>
    <s v=""/>
    <b v="0"/>
    <n v="2"/>
    <s v=""/>
    <s v="Twitter Web App"/>
    <b v="0"/>
    <s v="1172651526059216896"/>
    <s v="Tweet"/>
    <n v="0"/>
    <n v="0"/>
    <m/>
    <m/>
    <m/>
    <m/>
    <m/>
    <m/>
    <m/>
    <m/>
    <n v="1"/>
    <s v="20"/>
    <s v="20"/>
    <n v="0"/>
    <n v="0"/>
    <n v="1"/>
    <n v="4.761904761904762"/>
    <n v="0"/>
    <n v="0"/>
    <n v="20"/>
    <n v="95.23809523809524"/>
    <n v="21"/>
  </r>
  <r>
    <s v="moniquedhooghe"/>
    <s v="zerogravitasksc"/>
    <m/>
    <m/>
    <m/>
    <m/>
    <m/>
    <m/>
    <m/>
    <m/>
    <s v="No"/>
    <n v="466"/>
    <m/>
    <m/>
    <x v="0"/>
    <d v="2019-09-17T09:53:30.000"/>
    <s v="RT @ZeroGravitasKSC: Lee, K., Tamilarasan, P., &amp;amp; Caverlee, J. (2013). Crowdturfers, Campaigns, and Social Media: Tracking and Revealing Cro…"/>
    <m/>
    <m/>
    <x v="0"/>
    <m/>
    <s v="http://pbs.twimg.com/profile_images/973364839975473153/UOhpUsXd_normal.jpg"/>
    <x v="232"/>
    <s v="https://twitter.com/#!/moniquedhooghe/status/1173897760816414720"/>
    <m/>
    <m/>
    <s v="1173897760816414720"/>
    <m/>
    <b v="0"/>
    <n v="0"/>
    <s v=""/>
    <b v="0"/>
    <s v="en"/>
    <m/>
    <s v=""/>
    <b v="0"/>
    <n v="2"/>
    <s v="1172651528034902016"/>
    <s v="Twitter for Android"/>
    <b v="0"/>
    <s v="1172651528034902016"/>
    <s v="Tweet"/>
    <n v="0"/>
    <n v="0"/>
    <m/>
    <m/>
    <m/>
    <m/>
    <m/>
    <m/>
    <m/>
    <m/>
    <n v="1"/>
    <s v="20"/>
    <s v="20"/>
    <n v="0"/>
    <n v="0"/>
    <n v="0"/>
    <n v="0"/>
    <n v="0"/>
    <n v="0"/>
    <n v="19"/>
    <n v="100"/>
    <n v="19"/>
  </r>
  <r>
    <s v="mountainherder"/>
    <s v="watsoninstitute"/>
    <m/>
    <m/>
    <m/>
    <m/>
    <m/>
    <m/>
    <m/>
    <m/>
    <s v="No"/>
    <n v="467"/>
    <m/>
    <m/>
    <x v="0"/>
    <d v="2019-08-01T13:52:37.000"/>
    <s v="Notably, this network engages in tactics which be described as astroturfing. Kinzer is lending these attacks the credibility of the @BostonGlobe and the @WatsonInstitute. Disappointing indeed. Here’s a link to the paper: https://t.co/n8eVaM3ILD"/>
    <s v="https://faculty.washington.edu/kstarbi/Starbird-et-al-ICWSM-2018-Echosystem-final.pdf"/>
    <s v="washington.edu"/>
    <x v="0"/>
    <m/>
    <s v="http://pbs.twimg.com/profile_images/1134084820395536384/I9p-ps8o_normal.jpg"/>
    <x v="233"/>
    <s v="https://twitter.com/#!/mountainherder/status/1156925704518426624"/>
    <m/>
    <m/>
    <s v="1156925704518426624"/>
    <s v="1156925699900489730"/>
    <b v="0"/>
    <n v="1"/>
    <s v="14253694"/>
    <b v="0"/>
    <s v="en"/>
    <m/>
    <s v=""/>
    <b v="0"/>
    <n v="2"/>
    <s v=""/>
    <s v="Twitter for iPhone"/>
    <b v="0"/>
    <s v="1156925699900489730"/>
    <s v="Tweet"/>
    <n v="0"/>
    <n v="0"/>
    <m/>
    <m/>
    <m/>
    <m/>
    <m/>
    <m/>
    <m/>
    <m/>
    <n v="1"/>
    <s v="6"/>
    <s v="6"/>
    <m/>
    <m/>
    <m/>
    <m/>
    <m/>
    <m/>
    <m/>
    <m/>
    <m/>
  </r>
  <r>
    <s v="fabiogiglietto"/>
    <s v="icwsm"/>
    <m/>
    <m/>
    <m/>
    <m/>
    <m/>
    <m/>
    <m/>
    <m/>
    <s v="No"/>
    <n v="469"/>
    <m/>
    <m/>
    <x v="0"/>
    <d v="2019-08-15T15:02:39.000"/>
    <s v="RT @icwsm: Friendly neighborhood reminder: next #ICWSM2020 submission deadline is Sept 15! One month away! _x000a__x000a_Check out https://t.co/fQJ1a1j…"/>
    <m/>
    <m/>
    <x v="9"/>
    <m/>
    <s v="http://pbs.twimg.com/profile_images/1153207878230118400/48NCIHJf_normal.png"/>
    <x v="234"/>
    <s v="https://twitter.com/#!/fabiogiglietto/status/1162016762004692993"/>
    <m/>
    <m/>
    <s v="1162016762004692993"/>
    <m/>
    <b v="0"/>
    <n v="0"/>
    <s v=""/>
    <b v="0"/>
    <s v="en"/>
    <m/>
    <s v=""/>
    <b v="0"/>
    <n v="11"/>
    <s v="1162005607861424129"/>
    <s v="Twitter for Android"/>
    <b v="0"/>
    <s v="1162005607861424129"/>
    <s v="Tweet"/>
    <n v="0"/>
    <n v="0"/>
    <m/>
    <m/>
    <m/>
    <m/>
    <m/>
    <m/>
    <m/>
    <m/>
    <n v="1"/>
    <s v="6"/>
    <s v="1"/>
    <n v="1"/>
    <n v="5.882352941176471"/>
    <n v="0"/>
    <n v="0"/>
    <n v="0"/>
    <n v="0"/>
    <n v="16"/>
    <n v="94.11764705882354"/>
    <n v="17"/>
  </r>
  <r>
    <s v="mountainherder"/>
    <s v="fabiogiglietto"/>
    <m/>
    <m/>
    <m/>
    <m/>
    <m/>
    <m/>
    <m/>
    <m/>
    <s v="No"/>
    <n v="470"/>
    <m/>
    <m/>
    <x v="2"/>
    <d v="2019-08-24T13:25:26.000"/>
    <s v="@fabiogiglietto Have you done any analysis of the content shared in the links, both in terms of topics and themes, but also to see if there is content sharing across sites?_x000a__x000a_For example, this sort of content sharing: https://t.co/n8eVaM3ILD"/>
    <s v="https://faculty.washington.edu/kstarbi/Starbird-et-al-ICWSM-2018-Echosystem-final.pdf"/>
    <s v="washington.edu"/>
    <x v="0"/>
    <m/>
    <s v="http://pbs.twimg.com/profile_images/1134084820395536384/I9p-ps8o_normal.jpg"/>
    <x v="235"/>
    <s v="https://twitter.com/#!/mountainherder/status/1165253785473753088"/>
    <m/>
    <m/>
    <s v="1165253785473753088"/>
    <s v="1164809799592079360"/>
    <b v="0"/>
    <n v="1"/>
    <s v="1340011"/>
    <b v="0"/>
    <s v="en"/>
    <m/>
    <s v=""/>
    <b v="0"/>
    <n v="0"/>
    <s v=""/>
    <s v="Twitter for iPhone"/>
    <b v="0"/>
    <s v="1164809799592079360"/>
    <s v="Tweet"/>
    <n v="0"/>
    <n v="0"/>
    <m/>
    <m/>
    <m/>
    <m/>
    <m/>
    <m/>
    <m/>
    <m/>
    <n v="1"/>
    <s v="6"/>
    <s v="6"/>
    <n v="0"/>
    <n v="0"/>
    <n v="0"/>
    <n v="0"/>
    <n v="0"/>
    <n v="0"/>
    <n v="38"/>
    <n v="100"/>
    <n v="38"/>
  </r>
  <r>
    <s v="mountainherder"/>
    <s v="cybercsis"/>
    <m/>
    <m/>
    <m/>
    <m/>
    <m/>
    <m/>
    <m/>
    <m/>
    <s v="No"/>
    <n v="471"/>
    <m/>
    <m/>
    <x v="0"/>
    <d v="2019-09-19T15:45:38.000"/>
    <s v="With @katestarbird we highlighted some of the features of the networks in play around Syria and the White Helmets: https://t.co/n8eVaM3ILD @cybercsis #WashHumForum"/>
    <s v="https://faculty.washington.edu/kstarbi/Starbird-et-al-ICWSM-2018-Echosystem-final.pdf"/>
    <s v="washington.edu"/>
    <x v="22"/>
    <m/>
    <s v="http://pbs.twimg.com/profile_images/1134084820395536384/I9p-ps8o_normal.jpg"/>
    <x v="236"/>
    <s v="https://twitter.com/#!/mountainherder/status/1174711150719750146"/>
    <m/>
    <m/>
    <s v="1174711150719750146"/>
    <s v="1174711149553733632"/>
    <b v="0"/>
    <n v="2"/>
    <s v="14253694"/>
    <b v="0"/>
    <s v="en"/>
    <m/>
    <s v=""/>
    <b v="0"/>
    <n v="1"/>
    <s v=""/>
    <s v="Twitter Web App"/>
    <b v="0"/>
    <s v="1174711149553733632"/>
    <s v="Tweet"/>
    <n v="0"/>
    <n v="0"/>
    <m/>
    <m/>
    <m/>
    <m/>
    <m/>
    <m/>
    <m/>
    <m/>
    <n v="1"/>
    <s v="6"/>
    <s v="6"/>
    <n v="0"/>
    <n v="0"/>
    <n v="0"/>
    <n v="0"/>
    <n v="0"/>
    <n v="0"/>
    <n v="21"/>
    <n v="100"/>
    <n v="21"/>
  </r>
  <r>
    <s v="shionguha"/>
    <s v="icwsm"/>
    <m/>
    <m/>
    <m/>
    <m/>
    <m/>
    <m/>
    <m/>
    <m/>
    <s v="No"/>
    <n v="473"/>
    <m/>
    <m/>
    <x v="0"/>
    <d v="2019-08-02T22:13:38.000"/>
    <s v="RT @icwsm: Good news! The ICWSM 2020 website is now live:_x000a__x000a_https://t.co/B89igmUVP8_x000a__x000a_🚨Next deadline is September 15 🚨_x000a__x000a_Check it out for all…"/>
    <s v="https://icwsm.org/2020/"/>
    <s v="icwsm.org"/>
    <x v="0"/>
    <m/>
    <s v="http://pbs.twimg.com/profile_images/765687785219039233/w5bRXIYM_normal.jpg"/>
    <x v="237"/>
    <s v="https://twitter.com/#!/shionguha/status/1157414177729908741"/>
    <m/>
    <m/>
    <s v="1157414177729908741"/>
    <m/>
    <b v="0"/>
    <n v="0"/>
    <s v=""/>
    <b v="0"/>
    <s v="en"/>
    <m/>
    <s v=""/>
    <b v="0"/>
    <n v="31"/>
    <s v="1156957172686868480"/>
    <s v="Twitter for Android"/>
    <b v="0"/>
    <s v="1156957172686868480"/>
    <s v="Tweet"/>
    <n v="0"/>
    <n v="0"/>
    <m/>
    <m/>
    <m/>
    <m/>
    <m/>
    <m/>
    <m/>
    <m/>
    <n v="3"/>
    <s v="1"/>
    <s v="1"/>
    <n v="1"/>
    <n v="4.761904761904762"/>
    <n v="0"/>
    <n v="0"/>
    <n v="0"/>
    <n v="0"/>
    <n v="20"/>
    <n v="95.23809523809524"/>
    <n v="21"/>
  </r>
  <r>
    <s v="shionguha"/>
    <s v="icwsm"/>
    <m/>
    <m/>
    <m/>
    <m/>
    <m/>
    <m/>
    <m/>
    <m/>
    <s v="No"/>
    <n v="474"/>
    <m/>
    <m/>
    <x v="0"/>
    <d v="2019-08-19T17:20:21.000"/>
    <s v="RT @zwlevonian: Super excited to announce that my first paper was accepted to @icwsm 2020!  How can we make use of qualitative themes in qu…"/>
    <m/>
    <m/>
    <x v="0"/>
    <m/>
    <s v="http://pbs.twimg.com/profile_images/765687785219039233/w5bRXIYM_normal.jpg"/>
    <x v="238"/>
    <s v="https://twitter.com/#!/shionguha/status/1163500964395048960"/>
    <m/>
    <m/>
    <s v="1163500964395048960"/>
    <m/>
    <b v="0"/>
    <n v="0"/>
    <s v=""/>
    <b v="0"/>
    <s v="en"/>
    <m/>
    <s v=""/>
    <b v="0"/>
    <n v="6"/>
    <s v="1157300057596661761"/>
    <s v="Twitter for Android"/>
    <b v="0"/>
    <s v="1157300057596661761"/>
    <s v="Tweet"/>
    <n v="0"/>
    <n v="0"/>
    <m/>
    <m/>
    <m/>
    <m/>
    <m/>
    <m/>
    <m/>
    <m/>
    <n v="3"/>
    <s v="1"/>
    <s v="1"/>
    <m/>
    <m/>
    <m/>
    <m/>
    <m/>
    <m/>
    <m/>
    <m/>
    <m/>
  </r>
  <r>
    <s v="shionguha"/>
    <s v="icwsm"/>
    <m/>
    <m/>
    <m/>
    <m/>
    <m/>
    <m/>
    <m/>
    <m/>
    <s v="No"/>
    <n v="476"/>
    <m/>
    <m/>
    <x v="0"/>
    <d v="2019-09-20T17:34:31.000"/>
    <s v="RT @cfiesler: #TEAMWORDCOUNTLIMITS_x000a_Especially since so many venues (except you, @icwsm, I'm still mad about it) have moved to references no…"/>
    <m/>
    <m/>
    <x v="23"/>
    <m/>
    <s v="http://pbs.twimg.com/profile_images/765687785219039233/w5bRXIYM_normal.jpg"/>
    <x v="239"/>
    <s v="https://twitter.com/#!/shionguha/status/1175100943332978688"/>
    <m/>
    <m/>
    <s v="1175100943332978688"/>
    <m/>
    <b v="0"/>
    <n v="0"/>
    <s v=""/>
    <b v="1"/>
    <s v="en"/>
    <m/>
    <s v="1175084989815222272"/>
    <b v="0"/>
    <n v="1"/>
    <s v="1175096154289127425"/>
    <s v="Twitter for Android"/>
    <b v="0"/>
    <s v="1175096154289127425"/>
    <s v="Tweet"/>
    <n v="0"/>
    <n v="0"/>
    <m/>
    <m/>
    <m/>
    <m/>
    <m/>
    <m/>
    <m/>
    <m/>
    <n v="3"/>
    <s v="1"/>
    <s v="1"/>
    <m/>
    <m/>
    <m/>
    <m/>
    <m/>
    <m/>
    <m/>
    <m/>
    <m/>
  </r>
  <r>
    <s v="cfiesler"/>
    <s v="ipsn20"/>
    <m/>
    <m/>
    <m/>
    <m/>
    <m/>
    <m/>
    <m/>
    <m/>
    <s v="No"/>
    <n v="478"/>
    <m/>
    <m/>
    <x v="0"/>
    <d v="2019-08-23T14:31:23.000"/>
    <s v="@AndreaWiggins @PatPannuto @IEEEorg @TheOfficialACM @ipsn20 I pulled a poster accepted to ICWSM because of their copyright policies. (Because for a POSTER they required a full copyright transfer that wouldn’t have allowed for reuse of the content in a full paper.)"/>
    <m/>
    <m/>
    <x v="0"/>
    <m/>
    <s v="http://pbs.twimg.com/profile_images/1074878911962443776/GzUtUN0a_normal.jpg"/>
    <x v="240"/>
    <s v="https://twitter.com/#!/cfiesler/status/1164907993705529345"/>
    <m/>
    <m/>
    <s v="1164907993705529345"/>
    <s v="1164652326134484992"/>
    <b v="0"/>
    <n v="1"/>
    <s v="134072288"/>
    <b v="0"/>
    <s v="en"/>
    <m/>
    <s v=""/>
    <b v="0"/>
    <n v="0"/>
    <s v=""/>
    <s v="Twitter for iPhone"/>
    <b v="0"/>
    <s v="1164652326134484992"/>
    <s v="Tweet"/>
    <n v="0"/>
    <n v="0"/>
    <s v="-105.180287,39.889067 _x000a_-105.136695,39.889067 _x000a_-105.136695,39.963057 _x000a_-105.180287,39.963057"/>
    <s v="United States"/>
    <s v="US"/>
    <s v="Superior, CO"/>
    <s v="7b9254d3f3763854"/>
    <s v="Superior"/>
    <s v="city"/>
    <s v="https://api.twitter.com/1.1/geo/id/7b9254d3f3763854.json"/>
    <n v="1"/>
    <s v="7"/>
    <s v="7"/>
    <m/>
    <m/>
    <m/>
    <m/>
    <m/>
    <m/>
    <m/>
    <m/>
    <m/>
  </r>
  <r>
    <s v="eegilbert"/>
    <s v="asbruckman"/>
    <m/>
    <m/>
    <m/>
    <m/>
    <m/>
    <m/>
    <m/>
    <m/>
    <s v="No"/>
    <n v="483"/>
    <m/>
    <m/>
    <x v="0"/>
    <d v="2019-09-16T18:38:57.000"/>
    <s v="@colegleason @cfiesler @asbruckman ICWSM already does. My read is that ACM is against the idea."/>
    <m/>
    <m/>
    <x v="0"/>
    <m/>
    <s v="http://pbs.twimg.com/profile_images/443814601432391680/Oj7pkcry_normal.jpeg"/>
    <x v="241"/>
    <s v="https://twitter.com/#!/eegilbert/status/1173667605615235073"/>
    <m/>
    <m/>
    <s v="1173667605615235073"/>
    <s v="1173665118468677633"/>
    <b v="0"/>
    <n v="2"/>
    <s v="629863"/>
    <b v="0"/>
    <s v="en"/>
    <m/>
    <s v=""/>
    <b v="0"/>
    <n v="0"/>
    <s v=""/>
    <s v="Twitter Web App"/>
    <b v="0"/>
    <s v="1173665118468677633"/>
    <s v="Tweet"/>
    <n v="0"/>
    <n v="0"/>
    <m/>
    <m/>
    <m/>
    <m/>
    <m/>
    <m/>
    <m/>
    <m/>
    <n v="1"/>
    <s v="7"/>
    <s v="7"/>
    <m/>
    <m/>
    <m/>
    <m/>
    <m/>
    <m/>
    <m/>
    <m/>
    <m/>
  </r>
  <r>
    <s v="cfiesler"/>
    <s v="asbruckman"/>
    <m/>
    <m/>
    <m/>
    <m/>
    <m/>
    <m/>
    <m/>
    <m/>
    <s v="No"/>
    <n v="484"/>
    <m/>
    <m/>
    <x v="0"/>
    <d v="2019-09-16T18:45:50.000"/>
    <s v="@eegilbert @colegleason @asbruckman maybe ACM can learn from ICWSM but while we're at it can ICWSM learn to not make references count towards page limits ;)"/>
    <m/>
    <m/>
    <x v="0"/>
    <m/>
    <s v="http://pbs.twimg.com/profile_images/1074878911962443776/GzUtUN0a_normal.jpg"/>
    <x v="242"/>
    <s v="https://twitter.com/#!/cfiesler/status/1173669335912476672"/>
    <m/>
    <m/>
    <s v="1173669335912476672"/>
    <s v="1173667605615235073"/>
    <b v="0"/>
    <n v="0"/>
    <s v="19819769"/>
    <b v="0"/>
    <s v="en"/>
    <m/>
    <s v=""/>
    <b v="0"/>
    <n v="0"/>
    <s v=""/>
    <s v="Twitter Web App"/>
    <b v="0"/>
    <s v="1173667605615235073"/>
    <s v="Tweet"/>
    <n v="0"/>
    <n v="0"/>
    <m/>
    <m/>
    <m/>
    <m/>
    <m/>
    <m/>
    <m/>
    <m/>
    <n v="1"/>
    <s v="7"/>
    <s v="7"/>
    <m/>
    <m/>
    <m/>
    <m/>
    <m/>
    <m/>
    <m/>
    <m/>
    <m/>
  </r>
  <r>
    <s v="eszter"/>
    <s v="icwsm"/>
    <m/>
    <m/>
    <m/>
    <m/>
    <m/>
    <m/>
    <m/>
    <m/>
    <s v="No"/>
    <n v="489"/>
    <m/>
    <m/>
    <x v="0"/>
    <d v="2019-09-20T18:04:19.000"/>
    <s v="@cfiesler @icwsm remember how a few days ago I said cost was a big reason I haven't gone to CHI &amp;amp; CSCW? Special layout/formatting of submissions is the other!"/>
    <m/>
    <m/>
    <x v="0"/>
    <m/>
    <s v="http://pbs.twimg.com/profile_images/520210645916995585/miag5hB6_normal.jpeg"/>
    <x v="243"/>
    <s v="https://twitter.com/#!/eszter/status/1175108442962497536"/>
    <m/>
    <m/>
    <s v="1175108442962497536"/>
    <s v="1175096154289127425"/>
    <b v="0"/>
    <n v="3"/>
    <s v="194203770"/>
    <b v="0"/>
    <s v="en"/>
    <m/>
    <s v=""/>
    <b v="0"/>
    <n v="0"/>
    <s v=""/>
    <s v="Twitter Web App"/>
    <b v="0"/>
    <s v="1175096154289127425"/>
    <s v="Tweet"/>
    <n v="0"/>
    <n v="0"/>
    <m/>
    <m/>
    <m/>
    <m/>
    <m/>
    <m/>
    <m/>
    <m/>
    <n v="1"/>
    <s v="7"/>
    <s v="1"/>
    <m/>
    <m/>
    <m/>
    <m/>
    <m/>
    <m/>
    <m/>
    <m/>
    <m/>
  </r>
  <r>
    <s v="roguechi"/>
    <s v="eszter"/>
    <m/>
    <m/>
    <m/>
    <m/>
    <m/>
    <m/>
    <m/>
    <m/>
    <s v="No"/>
    <n v="491"/>
    <m/>
    <m/>
    <x v="2"/>
    <d v="2019-09-20T18:09:42.000"/>
    <s v="@eszter @cfiesler @icwsm big mood https://t.co/OI9UqA4gSB"/>
    <s v="https://twitter.com/rogueCHI/status/1174776264227311616"/>
    <s v="twitter.com"/>
    <x v="0"/>
    <m/>
    <s v="http://pbs.twimg.com/profile_images/1166203093010137088/fPKN8ZWN_normal.png"/>
    <x v="244"/>
    <s v="https://twitter.com/#!/roguechi/status/1175109796699107328"/>
    <m/>
    <m/>
    <s v="1175109796699107328"/>
    <s v="1175108442962497536"/>
    <b v="0"/>
    <n v="0"/>
    <s v="152143"/>
    <b v="1"/>
    <s v="en"/>
    <m/>
    <s v="1174776264227311616"/>
    <b v="0"/>
    <n v="0"/>
    <s v=""/>
    <s v="TweetDeck"/>
    <b v="0"/>
    <s v="1175108442962497536"/>
    <s v="Tweet"/>
    <n v="0"/>
    <n v="0"/>
    <m/>
    <m/>
    <m/>
    <m/>
    <m/>
    <m/>
    <m/>
    <m/>
    <n v="1"/>
    <s v="7"/>
    <s v="7"/>
    <m/>
    <m/>
    <m/>
    <m/>
    <m/>
    <m/>
    <m/>
    <m/>
    <m/>
  </r>
  <r>
    <s v="mdekstrand"/>
    <s v="reidpr"/>
    <m/>
    <m/>
    <m/>
    <m/>
    <m/>
    <m/>
    <m/>
    <m/>
    <s v="No"/>
    <n v="494"/>
    <m/>
    <m/>
    <x v="2"/>
    <d v="2019-09-20T18:51:42.000"/>
    <s v="@reidpr @cfiesler @icwsm Concision often improves clarity, and limits help manage reviewer workload."/>
    <m/>
    <m/>
    <x v="0"/>
    <m/>
    <s v="http://pbs.twimg.com/profile_images/1048455956407832576/B3679yHS_normal.jpg"/>
    <x v="245"/>
    <s v="https://twitter.com/#!/mdekstrand/status/1175120364801839104"/>
    <m/>
    <m/>
    <s v="1175120364801839104"/>
    <s v="1175114997644480512"/>
    <b v="0"/>
    <n v="1"/>
    <s v="116306762"/>
    <b v="0"/>
    <s v="en"/>
    <m/>
    <s v=""/>
    <b v="0"/>
    <n v="0"/>
    <s v=""/>
    <s v="Twitter Web App"/>
    <b v="0"/>
    <s v="1175114997644480512"/>
    <s v="Tweet"/>
    <n v="0"/>
    <n v="0"/>
    <m/>
    <m/>
    <m/>
    <m/>
    <m/>
    <m/>
    <m/>
    <m/>
    <n v="1"/>
    <s v="7"/>
    <s v="7"/>
    <n v="2"/>
    <n v="15.384615384615385"/>
    <n v="1"/>
    <n v="7.6923076923076925"/>
    <n v="0"/>
    <n v="0"/>
    <n v="10"/>
    <n v="76.92307692307692"/>
    <n v="13"/>
  </r>
  <r>
    <s v="mariaglymour"/>
    <s v="mariaglymour"/>
    <m/>
    <m/>
    <m/>
    <m/>
    <m/>
    <m/>
    <m/>
    <m/>
    <s v="No"/>
    <n v="497"/>
    <m/>
    <m/>
    <x v="1"/>
    <d v="2019-09-20T20:21:57.000"/>
    <s v="Digital (google) data many limitations but also may include people who are not in our other data sources eg Abebe 2019 &quot;Using Search Queries to Understand Health Information Needs in Africa&quot; re getting highly sensitive info. https://t.co/Z7YAsaaqIp"/>
    <s v="https://www.aaai.org/ojs/index.php/ICWSM/article/view/3360"/>
    <s v="aaai.org"/>
    <x v="0"/>
    <m/>
    <s v="http://pbs.twimg.com/profile_images/683705081070358529/eOx52gue_normal.png"/>
    <x v="246"/>
    <s v="https://twitter.com/#!/mariaglymour/status/1175143079130451973"/>
    <m/>
    <m/>
    <s v="1175143079130451973"/>
    <s v="1175143077691809792"/>
    <b v="0"/>
    <n v="1"/>
    <s v="788018144"/>
    <b v="0"/>
    <s v="en"/>
    <m/>
    <s v=""/>
    <b v="0"/>
    <n v="0"/>
    <s v=""/>
    <s v="Twitter Web App"/>
    <b v="0"/>
    <s v="1175143077691809792"/>
    <s v="Tweet"/>
    <n v="0"/>
    <n v="0"/>
    <m/>
    <m/>
    <m/>
    <m/>
    <m/>
    <m/>
    <m/>
    <m/>
    <n v="1"/>
    <s v="4"/>
    <s v="4"/>
    <n v="1"/>
    <n v="2.7777777777777777"/>
    <n v="1"/>
    <n v="2.7777777777777777"/>
    <n v="0"/>
    <n v="0"/>
    <n v="34"/>
    <n v="94.44444444444444"/>
    <n v="36"/>
  </r>
  <r>
    <s v="theshubhanshu"/>
    <s v="jasonbaumgartne"/>
    <m/>
    <m/>
    <m/>
    <m/>
    <m/>
    <m/>
    <m/>
    <m/>
    <s v="No"/>
    <n v="498"/>
    <m/>
    <m/>
    <x v="2"/>
    <d v="2019-09-21T02:38:16.000"/>
    <s v="@jasonbaumgartne Are there plans to do that for public Whatsapp groups as well? There was a tutorial at ICWSM on that this year._x000a_https://t.co/LqJOOknXRt"/>
    <s v="https://users.ics.aalto.fi/kiran/whatsapp-tutorial/"/>
    <s v="aalto.fi"/>
    <x v="0"/>
    <m/>
    <s v="http://pbs.twimg.com/profile_images/482000571210031104/CdTuSt_7_normal.jpeg"/>
    <x v="247"/>
    <s v="https://twitter.com/#!/theshubhanshu/status/1175237780345163776"/>
    <m/>
    <m/>
    <s v="1175237780345163776"/>
    <s v="1175214264438669312"/>
    <b v="0"/>
    <n v="1"/>
    <s v="70802518"/>
    <b v="0"/>
    <s v="en"/>
    <m/>
    <s v=""/>
    <b v="0"/>
    <n v="0"/>
    <s v=""/>
    <s v="Twitter for Android"/>
    <b v="0"/>
    <s v="1175214264438669312"/>
    <s v="Tweet"/>
    <n v="0"/>
    <n v="0"/>
    <m/>
    <m/>
    <m/>
    <m/>
    <m/>
    <m/>
    <m/>
    <m/>
    <n v="1"/>
    <s v="25"/>
    <s v="25"/>
    <n v="1"/>
    <n v="4.3478260869565215"/>
    <n v="0"/>
    <n v="0"/>
    <n v="0"/>
    <n v="0"/>
    <n v="22"/>
    <n v="95.65217391304348"/>
    <n v="23"/>
  </r>
  <r>
    <s v="krishna_kamath"/>
    <s v="aneeshs"/>
    <m/>
    <m/>
    <m/>
    <m/>
    <m/>
    <m/>
    <m/>
    <m/>
    <s v="No"/>
    <n v="500"/>
    <m/>
    <m/>
    <x v="0"/>
    <d v="2019-09-22T12:41:03.000"/>
    <s v="RT @jugander: &quot;An Experimental Study of Structural Diversity in Social Networks,&quot; new paper with @jessicatysu, @krishna_kamath, @aneeshs, a…"/>
    <m/>
    <m/>
    <x v="0"/>
    <m/>
    <s v="http://pbs.twimg.com/profile_images/2406090394/w4ls9jww8trs2u2r0bsz_normal.jpeg"/>
    <x v="248"/>
    <s v="https://twitter.com/#!/krishna_kamath/status/1175751863196454917"/>
    <m/>
    <m/>
    <s v="1175751863196454917"/>
    <m/>
    <b v="0"/>
    <n v="0"/>
    <s v=""/>
    <b v="0"/>
    <s v="en"/>
    <m/>
    <s v=""/>
    <b v="0"/>
    <n v="39"/>
    <s v="1171820911638368256"/>
    <s v="Twitter for  iPhone"/>
    <b v="0"/>
    <s v="1171820911638368256"/>
    <s v="Tweet"/>
    <n v="0"/>
    <n v="0"/>
    <m/>
    <m/>
    <m/>
    <m/>
    <m/>
    <m/>
    <m/>
    <m/>
    <n v="1"/>
    <s v="3"/>
    <s v="3"/>
    <m/>
    <m/>
    <m/>
    <m/>
    <m/>
    <m/>
    <m/>
    <m/>
    <m/>
  </r>
  <r>
    <s v="syardi"/>
    <s v="gaywonk"/>
    <m/>
    <m/>
    <m/>
    <m/>
    <m/>
    <m/>
    <m/>
    <m/>
    <s v="No"/>
    <n v="505"/>
    <m/>
    <m/>
    <x v="0"/>
    <d v="2019-08-27T15:55:48.000"/>
    <s v="@JohnFallot @gaywonk https://t.co/I7ShRxRjVD"/>
    <s v="https://aaai.org/ojs/index.php/ICWSM/index"/>
    <s v="aaai.org"/>
    <x v="0"/>
    <m/>
    <s v="http://pbs.twimg.com/profile_images/693173481853341696/24DGCmiT_normal.jpg"/>
    <x v="249"/>
    <s v="https://twitter.com/#!/syardi/status/1166378792043958273"/>
    <m/>
    <m/>
    <s v="1166378792043958273"/>
    <s v="1166047220715704321"/>
    <b v="0"/>
    <n v="1"/>
    <s v="107261916"/>
    <b v="0"/>
    <s v="und"/>
    <m/>
    <s v=""/>
    <b v="0"/>
    <n v="0"/>
    <s v=""/>
    <s v="TweetDeck"/>
    <b v="0"/>
    <s v="1166047220715704321"/>
    <s v="Tweet"/>
    <n v="0"/>
    <n v="0"/>
    <m/>
    <m/>
    <m/>
    <m/>
    <m/>
    <m/>
    <m/>
    <m/>
    <n v="1"/>
    <s v="13"/>
    <s v="13"/>
    <m/>
    <m/>
    <m/>
    <m/>
    <m/>
    <m/>
    <m/>
    <m/>
    <m/>
  </r>
  <r>
    <s v="syardi"/>
    <s v="mark_riedl"/>
    <m/>
    <m/>
    <m/>
    <m/>
    <m/>
    <m/>
    <m/>
    <m/>
    <s v="No"/>
    <n v="507"/>
    <m/>
    <m/>
    <x v="0"/>
    <d v="2019-09-23T13:28:01.000"/>
    <s v="@jeffbigham @mark_riedl I feel that the shifts to quarterly (in my worlds - ICWSM, CSCW, Ubicomp) is going to make ACing/reviewing feel relentless, even if the total/year doesn't change. I'm brainstorming how to advise authors/reviewers to shift how we think about this."/>
    <m/>
    <m/>
    <x v="0"/>
    <m/>
    <s v="http://pbs.twimg.com/profile_images/693173481853341696/24DGCmiT_normal.jpg"/>
    <x v="250"/>
    <s v="https://twitter.com/#!/syardi/status/1176126070598373376"/>
    <m/>
    <m/>
    <s v="1176126070598373376"/>
    <s v="1176111179200155648"/>
    <b v="0"/>
    <n v="1"/>
    <s v="16136933"/>
    <b v="0"/>
    <s v="en"/>
    <m/>
    <s v=""/>
    <b v="0"/>
    <n v="0"/>
    <s v=""/>
    <s v="TweetDeck"/>
    <b v="0"/>
    <s v="1176111179200155648"/>
    <s v="Tweet"/>
    <n v="0"/>
    <n v="0"/>
    <m/>
    <m/>
    <m/>
    <m/>
    <m/>
    <m/>
    <m/>
    <m/>
    <n v="2"/>
    <s v="13"/>
    <s v="13"/>
    <m/>
    <m/>
    <m/>
    <m/>
    <m/>
    <m/>
    <m/>
    <m/>
    <m/>
  </r>
  <r>
    <s v="syardi"/>
    <s v="mark_riedl"/>
    <m/>
    <m/>
    <m/>
    <m/>
    <m/>
    <m/>
    <m/>
    <m/>
    <s v="No"/>
    <n v="508"/>
    <m/>
    <m/>
    <x v="0"/>
    <d v="2019-09-23T15:09:49.000"/>
    <s v="@gillianrhayes @jeffbigham @mark_riedl I'm hoping things will go well for CSCW! My goal is to learn from what ICWSM and IMWUT/Ubicomp has said has been hard for them and try to make that smoother for CSCW."/>
    <m/>
    <m/>
    <x v="0"/>
    <m/>
    <s v="http://pbs.twimg.com/profile_images/693173481853341696/24DGCmiT_normal.jpg"/>
    <x v="251"/>
    <s v="https://twitter.com/#!/syardi/status/1176151689717592077"/>
    <m/>
    <m/>
    <s v="1176151689717592077"/>
    <s v="1176151365527265281"/>
    <b v="0"/>
    <n v="0"/>
    <s v="750093"/>
    <b v="0"/>
    <s v="en"/>
    <m/>
    <s v=""/>
    <b v="0"/>
    <n v="0"/>
    <s v=""/>
    <s v="TweetDeck"/>
    <b v="0"/>
    <s v="1176151365527265281"/>
    <s v="Tweet"/>
    <n v="0"/>
    <n v="0"/>
    <m/>
    <m/>
    <m/>
    <m/>
    <m/>
    <m/>
    <m/>
    <m/>
    <n v="2"/>
    <s v="13"/>
    <s v="13"/>
    <m/>
    <m/>
    <m/>
    <m/>
    <m/>
    <m/>
    <m/>
    <m/>
    <m/>
  </r>
  <r>
    <s v="alphaque"/>
    <s v="alphaque"/>
    <m/>
    <m/>
    <m/>
    <m/>
    <m/>
    <m/>
    <m/>
    <m/>
    <s v="No"/>
    <n v="512"/>
    <m/>
    <m/>
    <x v="1"/>
    <d v="2019-07-20T05:26:30.000"/>
    <s v="CyberSecurity Malaysia is playing it coy on face recognition confidence levels. With the abundance of publicly available source images, the confidence level of a match/no-match should be in the high 90s._x000a__x000a_This paper provides data on algorithm accuracy._x000a_https://t.co/2nXw0DXu7s"/>
    <s v="https://www.aaai.org/ocs/index.php/ICWSM/ICWSM18/paper/download/17839/17066"/>
    <s v="aaai.org"/>
    <x v="0"/>
    <m/>
    <s v="http://pbs.twimg.com/profile_images/841806866891984896/DTwq5g4x_normal.jpg"/>
    <x v="252"/>
    <s v="https://twitter.com/#!/alphaque/status/1152449684679430144"/>
    <m/>
    <m/>
    <s v="1152449684679430144"/>
    <s v="1151867712076804096"/>
    <b v="0"/>
    <n v="0"/>
    <s v="26316116"/>
    <b v="0"/>
    <s v="en"/>
    <m/>
    <s v=""/>
    <b v="0"/>
    <n v="1"/>
    <s v=""/>
    <s v="Twitter for Android"/>
    <b v="0"/>
    <s v="1151867712076804096"/>
    <s v="Retweet"/>
    <n v="0"/>
    <n v="0"/>
    <m/>
    <m/>
    <m/>
    <m/>
    <m/>
    <m/>
    <m/>
    <m/>
    <n v="1"/>
    <s v="24"/>
    <s v="24"/>
    <n v="4"/>
    <n v="10"/>
    <n v="0"/>
    <n v="0"/>
    <n v="0"/>
    <n v="0"/>
    <n v="36"/>
    <n v="90"/>
    <n v="40"/>
  </r>
  <r>
    <s v="harishpillay"/>
    <s v="alphaque"/>
    <m/>
    <m/>
    <m/>
    <m/>
    <m/>
    <m/>
    <m/>
    <m/>
    <s v="No"/>
    <n v="513"/>
    <m/>
    <m/>
    <x v="0"/>
    <d v="2019-09-25T09:32:15.000"/>
    <s v="RT @alphaque: CyberSecurity Malaysia is playing it coy on face recognition confidence levels. With the abundance of publicly available sour…"/>
    <m/>
    <m/>
    <x v="0"/>
    <m/>
    <s v="http://pbs.twimg.com/profile_images/99978402/HarishPillaycloseupshot_normal.jpg"/>
    <x v="253"/>
    <s v="https://twitter.com/#!/harishpillay/status/1176791516527742977"/>
    <m/>
    <m/>
    <s v="1176791516527742977"/>
    <m/>
    <b v="0"/>
    <n v="0"/>
    <s v=""/>
    <b v="0"/>
    <s v="en"/>
    <m/>
    <s v=""/>
    <b v="0"/>
    <n v="1"/>
    <s v="1152449684679430144"/>
    <s v="Twitter for Android"/>
    <b v="0"/>
    <s v="1152449684679430144"/>
    <s v="Tweet"/>
    <n v="0"/>
    <n v="0"/>
    <m/>
    <m/>
    <m/>
    <m/>
    <m/>
    <m/>
    <m/>
    <m/>
    <n v="1"/>
    <s v="24"/>
    <s v="24"/>
    <n v="3"/>
    <n v="15"/>
    <n v="1"/>
    <n v="5"/>
    <n v="0"/>
    <n v="0"/>
    <n v="16"/>
    <n v="80"/>
    <n v="20"/>
  </r>
  <r>
    <s v="boomchatter"/>
    <s v="cathyyoung63"/>
    <m/>
    <m/>
    <m/>
    <m/>
    <m/>
    <m/>
    <m/>
    <m/>
    <s v="No"/>
    <n v="514"/>
    <m/>
    <m/>
    <x v="0"/>
    <d v="2019-09-27T13:51:59.000"/>
    <s v="@JeffreyASachs @CathyYoung63 Nah the major UK study found that male and Conservative MPs cop it the most, on Twitter at least._x000a__x000a_https://t.co/LOJMFUU3N1"/>
    <s v="https://aaai.org/ocs/index.php/ICWSM/ICWSM18/paper/download/17861/17060"/>
    <s v="aaai.org"/>
    <x v="0"/>
    <m/>
    <s v="http://pbs.twimg.com/profile_images/598705897959919616/3D38GB71_normal.jpg"/>
    <x v="254"/>
    <s v="https://twitter.com/#!/boomchatter/status/1177581655902392321"/>
    <m/>
    <m/>
    <s v="1177581655902392321"/>
    <s v="1177558289216937985"/>
    <b v="0"/>
    <n v="3"/>
    <s v="2579133678"/>
    <b v="0"/>
    <s v="en"/>
    <m/>
    <s v=""/>
    <b v="0"/>
    <n v="0"/>
    <s v=""/>
    <s v="Twitter for iPhone"/>
    <b v="0"/>
    <s v="1177558289216937985"/>
    <s v="Tweet"/>
    <n v="0"/>
    <n v="0"/>
    <m/>
    <m/>
    <m/>
    <m/>
    <m/>
    <m/>
    <m/>
    <m/>
    <n v="1"/>
    <s v="19"/>
    <s v="19"/>
    <m/>
    <m/>
    <m/>
    <m/>
    <m/>
    <m/>
    <m/>
    <m/>
    <m/>
  </r>
  <r>
    <s v="master_kula"/>
    <s v="switch_d"/>
    <m/>
    <m/>
    <m/>
    <m/>
    <m/>
    <m/>
    <m/>
    <m/>
    <s v="No"/>
    <n v="516"/>
    <m/>
    <m/>
    <x v="2"/>
    <d v="2019-09-29T18:57:50.000"/>
    <s v="@switch_d They are very activity ðŸ¤” https://t.co/KXuxsmK5Jd https://t.co/EbWCu2UEMs"/>
    <s v="https://www.aaai.org/ojs/index.php/ICWSM/article/download/3209/3077/&amp;ved=2ahUKEwjd6Yv31_bkAhVeAhAIHYMOBp0QFjACegQIAxAB&amp;usg=AOvVaw2Un7T7D4KyrhyEMSGjUlqH"/>
    <s v="aaai.org"/>
    <x v="0"/>
    <s v="https://pbs.twimg.com/media/EFp1dCsXkAUoVnr.jpg"/>
    <s v="https://pbs.twimg.com/media/EFp1dCsXkAUoVnr.jpg"/>
    <x v="255"/>
    <s v="https://twitter.com/#!/master_kula/status/1178383400048234498"/>
    <m/>
    <m/>
    <s v="1178383400048234498"/>
    <s v="1178383021763911680"/>
    <b v="0"/>
    <n v="1"/>
    <s v="731536466006974464"/>
    <b v="0"/>
    <s v="en"/>
    <m/>
    <s v=""/>
    <b v="0"/>
    <n v="0"/>
    <s v=""/>
    <s v="Twitter for Android"/>
    <b v="0"/>
    <s v="1178383021763911680"/>
    <s v="Tweet"/>
    <n v="0"/>
    <n v="0"/>
    <m/>
    <m/>
    <m/>
    <m/>
    <m/>
    <m/>
    <m/>
    <m/>
    <n v="1"/>
    <s v="23"/>
    <s v="23"/>
    <n v="0"/>
    <n v="0"/>
    <n v="0"/>
    <n v="0"/>
    <n v="0"/>
    <n v="0"/>
    <n v="6"/>
    <n v="100"/>
    <n v="6"/>
  </r>
  <r>
    <s v="gianluca_string"/>
    <s v="alexstamos"/>
    <m/>
    <m/>
    <m/>
    <m/>
    <m/>
    <m/>
    <m/>
    <m/>
    <s v="No"/>
    <n v="517"/>
    <m/>
    <m/>
    <x v="0"/>
    <d v="2019-08-14T18:32:39.000"/>
    <s v="@ineffablicious @alexstamos There is a lot of research on tech-enabled online abuse in communities like CHI, ICWSM, WWW etc. - the issue is that the security community has neglected these issues so far, considering them &quot;not security&quot;"/>
    <m/>
    <m/>
    <x v="0"/>
    <m/>
    <s v="http://pbs.twimg.com/profile_images/858732102862483456/rzI0kX-i_normal.jpg"/>
    <x v="256"/>
    <s v="https://twitter.com/#!/gianluca_string/status/1161707219399745537"/>
    <m/>
    <m/>
    <s v="1161707219399745537"/>
    <s v="1161673907947970560"/>
    <b v="0"/>
    <n v="15"/>
    <s v="92551605"/>
    <b v="0"/>
    <s v="en"/>
    <m/>
    <s v=""/>
    <b v="0"/>
    <n v="3"/>
    <s v=""/>
    <s v="Twitter Web App"/>
    <b v="0"/>
    <s v="1161673907947970560"/>
    <s v="Tweet"/>
    <n v="0"/>
    <n v="0"/>
    <m/>
    <m/>
    <m/>
    <m/>
    <m/>
    <m/>
    <m/>
    <m/>
    <n v="1"/>
    <s v="1"/>
    <s v="1"/>
    <m/>
    <m/>
    <m/>
    <m/>
    <m/>
    <m/>
    <m/>
    <m/>
    <m/>
  </r>
  <r>
    <s v="emilianoucl"/>
    <s v="alexstamos"/>
    <m/>
    <m/>
    <m/>
    <m/>
    <m/>
    <m/>
    <m/>
    <m/>
    <s v="No"/>
    <n v="518"/>
    <m/>
    <m/>
    <x v="0"/>
    <d v="2019-08-14T18:40:45.000"/>
    <s v="RT @gianluca_string: @ineffablicious @alexstamos There is a lot of research on tech-enabled online abuse in communities like CHI, ICWSM, WW…"/>
    <m/>
    <m/>
    <x v="0"/>
    <m/>
    <s v="http://pbs.twimg.com/profile_images/861540695940714498/qqksZ8UK_normal.jpg"/>
    <x v="257"/>
    <s v="https://twitter.com/#!/emilianoucl/status/1161709260813864965"/>
    <m/>
    <m/>
    <s v="1161709260813864965"/>
    <m/>
    <b v="0"/>
    <n v="0"/>
    <s v=""/>
    <b v="0"/>
    <s v="en"/>
    <m/>
    <s v=""/>
    <b v="0"/>
    <n v="3"/>
    <s v="1161707219399745537"/>
    <s v="Twitter Web App"/>
    <b v="0"/>
    <s v="1161707219399745537"/>
    <s v="Tweet"/>
    <n v="0"/>
    <n v="0"/>
    <m/>
    <m/>
    <m/>
    <m/>
    <m/>
    <m/>
    <m/>
    <m/>
    <n v="1"/>
    <s v="1"/>
    <s v="1"/>
    <m/>
    <m/>
    <m/>
    <m/>
    <m/>
    <m/>
    <m/>
    <m/>
    <m/>
  </r>
  <r>
    <s v="katestarbird"/>
    <s v="katestarbird"/>
    <m/>
    <m/>
    <m/>
    <m/>
    <m/>
    <m/>
    <m/>
    <m/>
    <s v="No"/>
    <n v="522"/>
    <m/>
    <m/>
    <x v="1"/>
    <d v="2019-09-10T16:57:20.000"/>
    <s v="We’ve seen similar tactics around the spread of disinformation related to the conflict in Syria: https://t.co/sRlUX86JSb"/>
    <s v="http://faculty.washington.edu/kstarbi/Starbird-et-al-ICWSM-2018-Echosystem-final.pdf"/>
    <s v="washington.edu"/>
    <x v="0"/>
    <m/>
    <s v="http://pbs.twimg.com/profile_images/822692976304340993/jMQjWo1h_normal.jpg"/>
    <x v="258"/>
    <s v="https://twitter.com/#!/katestarbird/status/1171467707260100609"/>
    <m/>
    <m/>
    <s v="1171467707260100609"/>
    <s v="1171467464393183232"/>
    <b v="0"/>
    <n v="19"/>
    <s v="19203768"/>
    <b v="0"/>
    <s v="en"/>
    <m/>
    <s v=""/>
    <b v="0"/>
    <n v="5"/>
    <s v=""/>
    <s v="TweetDeck"/>
    <b v="0"/>
    <s v="1171467464393183232"/>
    <s v="Tweet"/>
    <n v="0"/>
    <n v="0"/>
    <m/>
    <m/>
    <m/>
    <m/>
    <m/>
    <m/>
    <m/>
    <m/>
    <n v="1"/>
    <s v="6"/>
    <s v="6"/>
    <n v="0"/>
    <n v="0"/>
    <n v="1"/>
    <n v="6.25"/>
    <n v="0"/>
    <n v="0"/>
    <n v="15"/>
    <n v="93.75"/>
    <n v="16"/>
  </r>
  <r>
    <s v="emilianoucl"/>
    <s v="katestarbird"/>
    <m/>
    <m/>
    <m/>
    <m/>
    <m/>
    <m/>
    <m/>
    <m/>
    <s v="No"/>
    <n v="523"/>
    <m/>
    <m/>
    <x v="2"/>
    <d v="2019-10-05T13:50:39.000"/>
    <s v="@katestarbird She then talks about disinformation during conflict and the case of the Syria Civil Defence (White Helmets), see https://t.co/5nhEAxDeFO and https://t.co/FAAI1EUR67"/>
    <s v="https://medium.com/@katestarbird/content-sharing-within-the-alternative-media-echo-system-the-case-of-the-white-helmets-f34434325e77 http://faculty.washington.edu/kstarbi/Starbird-et-al-ICWSM-2018-Echosystem-final.pdf"/>
    <s v="medium.com washington.edu"/>
    <x v="0"/>
    <m/>
    <s v="http://pbs.twimg.com/profile_images/861540695940714498/qqksZ8UK_normal.jpg"/>
    <x v="259"/>
    <s v="https://twitter.com/#!/emilianoucl/status/1180480421718614017"/>
    <m/>
    <m/>
    <s v="1180480421718614017"/>
    <s v="1180479755889643520"/>
    <b v="0"/>
    <n v="2"/>
    <s v="131186391"/>
    <b v="0"/>
    <s v="en"/>
    <m/>
    <s v=""/>
    <b v="0"/>
    <n v="1"/>
    <s v=""/>
    <s v="Twitter Web App"/>
    <b v="0"/>
    <s v="1180479755889643520"/>
    <s v="Tweet"/>
    <n v="0"/>
    <n v="0"/>
    <m/>
    <m/>
    <m/>
    <m/>
    <m/>
    <m/>
    <m/>
    <m/>
    <n v="1"/>
    <s v="1"/>
    <s v="6"/>
    <n v="0"/>
    <n v="0"/>
    <n v="1"/>
    <n v="5"/>
    <n v="0"/>
    <n v="0"/>
    <n v="19"/>
    <n v="95"/>
    <n v="20"/>
  </r>
  <r>
    <s v="ttoconference"/>
    <s v="katestarbird"/>
    <m/>
    <m/>
    <m/>
    <m/>
    <m/>
    <m/>
    <m/>
    <m/>
    <s v="No"/>
    <n v="524"/>
    <m/>
    <m/>
    <x v="0"/>
    <d v="2019-10-05T13:51:00.000"/>
    <s v="RT @emilianoucl: @katestarbird She then talks about disinformation during conflict and the case of the Syria Civil Defence (White Helmets),…"/>
    <m/>
    <m/>
    <x v="0"/>
    <m/>
    <s v="http://pbs.twimg.com/profile_images/1113037453311520769/sBb_3KZm_normal.jpg"/>
    <x v="260"/>
    <s v="https://twitter.com/#!/ttoconference/status/1180480509824176128"/>
    <m/>
    <m/>
    <s v="1180480509824176128"/>
    <m/>
    <b v="0"/>
    <n v="0"/>
    <s v=""/>
    <b v="0"/>
    <s v="en"/>
    <m/>
    <s v=""/>
    <b v="0"/>
    <n v="1"/>
    <s v="1180480421718614017"/>
    <s v="Twitter for Android"/>
    <b v="0"/>
    <s v="1180480421718614017"/>
    <s v="Tweet"/>
    <n v="0"/>
    <n v="0"/>
    <m/>
    <m/>
    <m/>
    <m/>
    <m/>
    <m/>
    <m/>
    <m/>
    <n v="1"/>
    <s v="6"/>
    <s v="6"/>
    <m/>
    <m/>
    <m/>
    <m/>
    <m/>
    <m/>
    <m/>
    <m/>
    <m/>
  </r>
  <r>
    <s v="emilianoucl"/>
    <s v="icwsm"/>
    <m/>
    <m/>
    <m/>
    <m/>
    <m/>
    <m/>
    <m/>
    <m/>
    <s v="No"/>
    <n v="525"/>
    <m/>
    <m/>
    <x v="0"/>
    <d v="2019-08-05T08:27:02.000"/>
    <s v="Our upcoming @icwsm paper _x000a_&quot;And We Will Fight For Our Race!&quot; A Measurement Study of Genetic Testing Conversations on Reddit and 4chan (https://t.co/ftYFhVQndG) has been covered by The Times https://t.co/bmUCSii2FA (Paywall, sorry, but there are ways to go around it... DM)"/>
    <s v="https://arxiv.org/abs/1901.09735 https://www.thetimes.co.uk/article/genetic-tests-for-ancestry-being-hijacked-by-racists-ltwr72f6c"/>
    <s v="arxiv.org co.uk"/>
    <x v="0"/>
    <m/>
    <s v="http://pbs.twimg.com/profile_images/861540695940714498/qqksZ8UK_normal.jpg"/>
    <x v="261"/>
    <s v="https://twitter.com/#!/emilianoucl/status/1158293321502121985"/>
    <m/>
    <m/>
    <s v="1158293321502121985"/>
    <m/>
    <b v="0"/>
    <n v="2"/>
    <s v=""/>
    <b v="0"/>
    <s v="en"/>
    <m/>
    <s v=""/>
    <b v="0"/>
    <n v="0"/>
    <s v=""/>
    <s v="Twitter Web App"/>
    <b v="0"/>
    <s v="1158293321502121985"/>
    <s v="Tweet"/>
    <n v="0"/>
    <n v="0"/>
    <m/>
    <m/>
    <m/>
    <m/>
    <m/>
    <m/>
    <m/>
    <m/>
    <n v="1"/>
    <s v="1"/>
    <s v="1"/>
    <n v="0"/>
    <n v="0"/>
    <n v="1"/>
    <n v="2.3255813953488373"/>
    <n v="0"/>
    <n v="0"/>
    <n v="42"/>
    <n v="97.67441860465117"/>
    <n v="43"/>
  </r>
  <r>
    <s v="carmelva"/>
    <s v="ehud"/>
    <m/>
    <m/>
    <m/>
    <m/>
    <m/>
    <m/>
    <m/>
    <m/>
    <s v="No"/>
    <n v="527"/>
    <m/>
    <m/>
    <x v="0"/>
    <d v="2019-10-07T06:28:41.000"/>
    <s v="@standefer @ehud there are actually a lot of specific papers on Twitter speech classified as speech acts, a shot example:  https://t.co/m1cynwmnGL or longer in the book Discursive Self in Microblogging: Speech acts, stories and self-praise by Daria Dayter"/>
    <s v="https://www.aaai.org/ocs/index.php/ICWSM/ICWSM16/paper/view/13171/12837"/>
    <s v="aaai.org"/>
    <x v="0"/>
    <m/>
    <s v="http://pbs.twimg.com/profile_images/989733170068144129/JrgW58w3_normal.jpg"/>
    <x v="262"/>
    <s v="https://twitter.com/#!/carmelva/status/1181093973735170048"/>
    <m/>
    <m/>
    <s v="1181093973735170048"/>
    <s v="1181080182951534592"/>
    <b v="0"/>
    <n v="2"/>
    <s v="15613978"/>
    <b v="0"/>
    <s v="en"/>
    <m/>
    <s v=""/>
    <b v="0"/>
    <n v="1"/>
    <s v=""/>
    <s v="Twitter Web App"/>
    <b v="0"/>
    <s v="1181080182951534592"/>
    <s v="Tweet"/>
    <n v="0"/>
    <n v="0"/>
    <m/>
    <m/>
    <m/>
    <m/>
    <m/>
    <m/>
    <m/>
    <m/>
    <n v="1"/>
    <s v="18"/>
    <s v="18"/>
    <m/>
    <m/>
    <m/>
    <m/>
    <m/>
    <m/>
    <m/>
    <m/>
    <m/>
  </r>
  <r>
    <s v="standefer"/>
    <s v="ehud"/>
    <m/>
    <m/>
    <m/>
    <m/>
    <m/>
    <m/>
    <m/>
    <m/>
    <s v="No"/>
    <n v="528"/>
    <m/>
    <m/>
    <x v="0"/>
    <d v="2019-10-07T06:33:11.000"/>
    <s v="RT @carmelva: @standefer @ehud there are actually a lot of specific papers on Twitter speech classified as speech acts, a shot example:  ht…"/>
    <m/>
    <m/>
    <x v="0"/>
    <m/>
    <s v="http://pbs.twimg.com/profile_images/1014664309815689216/zZZGcN3c_normal.jpg"/>
    <x v="263"/>
    <s v="https://twitter.com/#!/standefer/status/1181095106536820738"/>
    <m/>
    <m/>
    <s v="1181095106536820738"/>
    <m/>
    <b v="0"/>
    <n v="0"/>
    <s v=""/>
    <b v="0"/>
    <s v="en"/>
    <m/>
    <s v=""/>
    <b v="0"/>
    <n v="1"/>
    <s v="1181093973735170048"/>
    <s v="Twitterrific for iOS"/>
    <b v="0"/>
    <s v="1181093973735170048"/>
    <s v="Tweet"/>
    <n v="0"/>
    <n v="0"/>
    <m/>
    <m/>
    <m/>
    <m/>
    <m/>
    <m/>
    <m/>
    <m/>
    <n v="1"/>
    <s v="18"/>
    <s v="18"/>
    <m/>
    <m/>
    <m/>
    <m/>
    <m/>
    <m/>
    <m/>
    <m/>
    <m/>
  </r>
  <r>
    <s v="zwlevonian"/>
    <s v="icwsm"/>
    <m/>
    <m/>
    <m/>
    <m/>
    <m/>
    <m/>
    <m/>
    <m/>
    <s v="Yes"/>
    <n v="531"/>
    <m/>
    <m/>
    <x v="0"/>
    <d v="2019-08-02T14:40:09.000"/>
    <s v="Super excited to announce that my first paper was accepted to @icwsm 2020!  How can we make use of qualitative themes in quantitative user models?_x000a__x000a_Preprint (pdf): https://t.co/f9KZoS5hIe_x000a__x000a_Summary thread below… https://t.co/Sq12U8F8bh"/>
    <s v="https://www-users.cs.umn.edu/~levon003/files/levonian_icwsm2020_preprint.pdf"/>
    <s v="umn.edu"/>
    <x v="0"/>
    <s v="https://pbs.twimg.com/media/EA-ORCaW4AAJDGb.jpg"/>
    <s v="https://pbs.twimg.com/media/EA-ORCaW4AAJDGb.jpg"/>
    <x v="264"/>
    <s v="https://twitter.com/#!/zwlevonian/status/1157300057596661761"/>
    <m/>
    <m/>
    <s v="1157300057596661761"/>
    <m/>
    <b v="0"/>
    <n v="42"/>
    <s v=""/>
    <b v="0"/>
    <s v="en"/>
    <m/>
    <s v=""/>
    <b v="0"/>
    <n v="5"/>
    <s v=""/>
    <s v="Twitter Web App"/>
    <b v="0"/>
    <s v="1157300057596661761"/>
    <s v="Tweet"/>
    <n v="0"/>
    <n v="0"/>
    <m/>
    <m/>
    <m/>
    <m/>
    <m/>
    <m/>
    <m/>
    <m/>
    <n v="1"/>
    <s v="1"/>
    <s v="1"/>
    <n v="2"/>
    <n v="6.666666666666667"/>
    <n v="0"/>
    <n v="0"/>
    <n v="0"/>
    <n v="0"/>
    <n v="28"/>
    <n v="93.33333333333333"/>
    <n v="30"/>
  </r>
  <r>
    <s v="icwsm"/>
    <s v="zwlevonian"/>
    <m/>
    <m/>
    <m/>
    <m/>
    <m/>
    <m/>
    <m/>
    <m/>
    <s v="Yes"/>
    <n v="532"/>
    <m/>
    <m/>
    <x v="0"/>
    <d v="2019-08-04T07:28:34.000"/>
    <s v="RT @zwlevonian: Super excited to announce that my first paper was accepted to @icwsm 2020!  How can we make use of qualitative themes in quâ€¦"/>
    <m/>
    <m/>
    <x v="0"/>
    <m/>
    <s v="http://pbs.twimg.com/profile_images/633957468528373761/mD-uuuWj_normal.jpg"/>
    <x v="265"/>
    <s v="https://twitter.com/#!/icwsm/status/1157916218499772416"/>
    <m/>
    <m/>
    <s v="1157916218499772416"/>
    <m/>
    <b v="0"/>
    <n v="0"/>
    <s v=""/>
    <b v="0"/>
    <s v="en"/>
    <m/>
    <s v=""/>
    <b v="0"/>
    <n v="4"/>
    <s v="1157300057596661761"/>
    <s v="Twitter for iPhone"/>
    <b v="0"/>
    <s v="1157300057596661761"/>
    <s v="Tweet"/>
    <n v="0"/>
    <n v="0"/>
    <m/>
    <m/>
    <m/>
    <m/>
    <m/>
    <m/>
    <m/>
    <m/>
    <n v="1"/>
    <s v="1"/>
    <s v="1"/>
    <n v="2"/>
    <n v="8"/>
    <n v="0"/>
    <n v="0"/>
    <n v="0"/>
    <n v="0"/>
    <n v="23"/>
    <n v="92"/>
    <n v="25"/>
  </r>
  <r>
    <s v="creativity_thre"/>
    <s v="icwsm"/>
    <m/>
    <m/>
    <m/>
    <m/>
    <m/>
    <m/>
    <m/>
    <m/>
    <s v="Yes"/>
    <n v="533"/>
    <m/>
    <m/>
    <x v="2"/>
    <d v="2019-08-14T17:52:51.000"/>
    <s v="@icwsm Hey @icwsm. By when will the decisions for the second cycle of submission (deadline of  September 15 ) be made?"/>
    <m/>
    <m/>
    <x v="0"/>
    <m/>
    <s v="http://pbs.twimg.com/profile_images/1173500289338376193/8DeB1hBc_normal.jpg"/>
    <x v="266"/>
    <s v="https://twitter.com/#!/creativity_thre/status/1161697202487476224"/>
    <m/>
    <m/>
    <s v="1161697202487476224"/>
    <s v="1156962264018235393"/>
    <b v="0"/>
    <n v="0"/>
    <s v="103989154"/>
    <b v="0"/>
    <s v="en"/>
    <m/>
    <s v=""/>
    <b v="0"/>
    <n v="0"/>
    <s v=""/>
    <s v="Twitter Web App"/>
    <b v="0"/>
    <s v="1156962264018235393"/>
    <s v="Tweet"/>
    <n v="0"/>
    <n v="0"/>
    <m/>
    <m/>
    <m/>
    <m/>
    <m/>
    <m/>
    <m/>
    <m/>
    <n v="1"/>
    <s v="1"/>
    <s v="1"/>
    <n v="0"/>
    <n v="0"/>
    <n v="0"/>
    <n v="0"/>
    <n v="0"/>
    <n v="0"/>
    <n v="20"/>
    <n v="100"/>
    <n v="20"/>
  </r>
  <r>
    <s v="icwsm"/>
    <s v="creativity_thre"/>
    <m/>
    <m/>
    <m/>
    <m/>
    <m/>
    <m/>
    <m/>
    <m/>
    <s v="Yes"/>
    <n v="534"/>
    <m/>
    <m/>
    <x v="2"/>
    <d v="2019-08-15T21:56:53.000"/>
    <s v="@creativity_thre You can expect them around mid-to-late November."/>
    <m/>
    <m/>
    <x v="0"/>
    <m/>
    <s v="http://pbs.twimg.com/profile_images/633957468528373761/mD-uuuWj_normal.jpg"/>
    <x v="267"/>
    <s v="https://twitter.com/#!/icwsm/status/1162121005025976320"/>
    <m/>
    <m/>
    <s v="1162121005025976320"/>
    <s v="1161697202487476224"/>
    <b v="0"/>
    <n v="0"/>
    <s v="2742114133"/>
    <b v="0"/>
    <s v="en"/>
    <m/>
    <s v=""/>
    <b v="0"/>
    <n v="0"/>
    <s v=""/>
    <s v="Twitter for iPhone"/>
    <b v="0"/>
    <s v="1161697202487476224"/>
    <s v="Tweet"/>
    <n v="0"/>
    <n v="0"/>
    <m/>
    <m/>
    <m/>
    <m/>
    <m/>
    <m/>
    <m/>
    <m/>
    <n v="1"/>
    <s v="1"/>
    <s v="1"/>
    <n v="0"/>
    <n v="0"/>
    <n v="0"/>
    <n v="0"/>
    <n v="0"/>
    <n v="0"/>
    <n v="10"/>
    <n v="100"/>
    <n v="10"/>
  </r>
  <r>
    <s v="zsavvas90"/>
    <s v="sig_chi"/>
    <m/>
    <m/>
    <m/>
    <m/>
    <m/>
    <m/>
    <m/>
    <m/>
    <s v="No"/>
    <n v="535"/>
    <m/>
    <m/>
    <x v="0"/>
    <d v="2019-08-15T15:11:43.000"/>
    <s v="@icwsm @sig_chi .@icwsm can you let us know if we will be able to resubmit papers that got R&amp;amp;R during ICWSM-19 Jan deadline? We received an email previously stating that we will be able to do it but from the CFP is not clear (also no button for resumbission in PCS). Can you clarify?"/>
    <m/>
    <m/>
    <x v="0"/>
    <m/>
    <s v="http://pbs.twimg.com/profile_images/865915523804037120/cBg9O608_normal.jpg"/>
    <x v="268"/>
    <s v="https://twitter.com/#!/zsavvas90/status/1162019043030765569"/>
    <m/>
    <m/>
    <s v="1162019043030765569"/>
    <s v="1162005607861424129"/>
    <b v="0"/>
    <n v="1"/>
    <s v="103989154"/>
    <b v="0"/>
    <s v="en"/>
    <m/>
    <s v=""/>
    <b v="0"/>
    <n v="0"/>
    <s v=""/>
    <s v="Twitter Web App"/>
    <b v="0"/>
    <s v="1162005607861424129"/>
    <s v="Tweet"/>
    <n v="0"/>
    <n v="0"/>
    <m/>
    <m/>
    <m/>
    <m/>
    <m/>
    <m/>
    <m/>
    <m/>
    <n v="2"/>
    <s v="1"/>
    <s v="1"/>
    <m/>
    <m/>
    <m/>
    <m/>
    <m/>
    <m/>
    <m/>
    <m/>
    <m/>
  </r>
  <r>
    <s v="zsavvas90"/>
    <s v="sig_chi"/>
    <m/>
    <m/>
    <m/>
    <m/>
    <m/>
    <m/>
    <m/>
    <m/>
    <s v="No"/>
    <n v="537"/>
    <m/>
    <m/>
    <x v="0"/>
    <d v="2019-08-16T18:05:49.000"/>
    <s v="@icwsm @sig_chi Awesome! Thanks for the info! :)"/>
    <m/>
    <m/>
    <x v="0"/>
    <m/>
    <s v="http://pbs.twimg.com/profile_images/865915523804037120/cBg9O608_normal.jpg"/>
    <x v="269"/>
    <s v="https://twitter.com/#!/zsavvas90/status/1162425243048325120"/>
    <m/>
    <m/>
    <s v="1162425243048325120"/>
    <s v="1162424717577457664"/>
    <b v="0"/>
    <n v="0"/>
    <s v="103989154"/>
    <b v="0"/>
    <s v="en"/>
    <m/>
    <s v=""/>
    <b v="0"/>
    <n v="0"/>
    <s v=""/>
    <s v="Twitter Web App"/>
    <b v="0"/>
    <s v="1162424717577457664"/>
    <s v="Tweet"/>
    <n v="0"/>
    <n v="0"/>
    <m/>
    <m/>
    <m/>
    <m/>
    <m/>
    <m/>
    <m/>
    <m/>
    <n v="2"/>
    <s v="1"/>
    <s v="1"/>
    <m/>
    <m/>
    <m/>
    <m/>
    <m/>
    <m/>
    <m/>
    <m/>
    <m/>
  </r>
  <r>
    <s v="icwsm"/>
    <s v="zsavvas90"/>
    <m/>
    <m/>
    <m/>
    <m/>
    <m/>
    <m/>
    <m/>
    <m/>
    <s v="Yes"/>
    <n v="539"/>
    <m/>
    <m/>
    <x v="2"/>
    <d v="2019-08-16T18:03:44.000"/>
    <s v="@zsavvas90 @sig_chi Great question. Yes, R&amp;amp;R papers from the ICWSM-19 Jan deadline can be resubmitted in September. We are updating the PCS site to allow resubmissions. _x000a__x000a_Looking forward to your (and others') R&amp;amp;R submissions!"/>
    <m/>
    <m/>
    <x v="0"/>
    <m/>
    <s v="http://pbs.twimg.com/profile_images/633957468528373761/mD-uuuWj_normal.jpg"/>
    <x v="270"/>
    <s v="https://twitter.com/#!/icwsm/status/1162424717577457664"/>
    <m/>
    <m/>
    <s v="1162424717577457664"/>
    <s v="1162019043030765569"/>
    <b v="0"/>
    <n v="3"/>
    <s v="2383638403"/>
    <b v="0"/>
    <s v="en"/>
    <m/>
    <s v=""/>
    <b v="0"/>
    <n v="1"/>
    <s v=""/>
    <s v="Twitter Web App"/>
    <b v="0"/>
    <s v="1162019043030765569"/>
    <s v="Tweet"/>
    <n v="0"/>
    <n v="0"/>
    <m/>
    <m/>
    <m/>
    <m/>
    <m/>
    <m/>
    <m/>
    <m/>
    <n v="1"/>
    <s v="1"/>
    <s v="1"/>
    <n v="1"/>
    <n v="2.5641025641025643"/>
    <n v="0"/>
    <n v="0"/>
    <n v="0"/>
    <n v="0"/>
    <n v="38"/>
    <n v="97.43589743589743"/>
    <n v="39"/>
  </r>
  <r>
    <s v="icwsm"/>
    <s v="junghwanyang"/>
    <m/>
    <m/>
    <m/>
    <m/>
    <m/>
    <m/>
    <m/>
    <m/>
    <s v="Yes"/>
    <n v="544"/>
    <m/>
    <m/>
    <x v="0"/>
    <d v="2019-09-05T17:52:48.000"/>
    <s v="RT @junghwanyang: We are hiring a tenure track assistant professor in the areas of digital media effects and computational social science!…"/>
    <m/>
    <m/>
    <x v="0"/>
    <m/>
    <s v="http://pbs.twimg.com/profile_images/633957468528373761/mD-uuuWj_normal.jpg"/>
    <x v="271"/>
    <s v="https://twitter.com/#!/icwsm/status/1169669725401559040"/>
    <m/>
    <m/>
    <s v="1169669725401559040"/>
    <m/>
    <b v="0"/>
    <n v="0"/>
    <s v=""/>
    <b v="0"/>
    <s v="en"/>
    <m/>
    <s v=""/>
    <b v="0"/>
    <n v="27"/>
    <s v="1169615625033064448"/>
    <s v="Twitter Web App"/>
    <b v="0"/>
    <s v="1169615625033064448"/>
    <s v="Tweet"/>
    <n v="0"/>
    <n v="0"/>
    <m/>
    <m/>
    <m/>
    <m/>
    <m/>
    <m/>
    <m/>
    <m/>
    <n v="1"/>
    <s v="1"/>
    <s v="2"/>
    <n v="0"/>
    <n v="0"/>
    <n v="0"/>
    <n v="0"/>
    <n v="0"/>
    <n v="0"/>
    <n v="21"/>
    <n v="100"/>
    <n v="21"/>
  </r>
  <r>
    <s v="h_mihaljevic"/>
    <s v="tullney"/>
    <m/>
    <m/>
    <m/>
    <m/>
    <m/>
    <m/>
    <m/>
    <m/>
    <s v="Yes"/>
    <n v="545"/>
    <m/>
    <m/>
    <x v="0"/>
    <d v="2019-09-06T12:19:56.000"/>
    <s v="RT @tullney: 3 months ago, @h_mihaljevic presented our thoughts on analyzing #gender in bibliographic data at the Critical #DataScience Wor…"/>
    <m/>
    <m/>
    <x v="19"/>
    <m/>
    <s v="http://pbs.twimg.com/profile_images/1044560201557430272/NcZVdGwo_normal.jpg"/>
    <x v="272"/>
    <s v="https://twitter.com/#!/h_mihaljevic/status/1169948343071588352"/>
    <m/>
    <m/>
    <s v="1169948343071588352"/>
    <m/>
    <b v="0"/>
    <n v="0"/>
    <s v=""/>
    <b v="0"/>
    <s v="en"/>
    <m/>
    <s v=""/>
    <b v="0"/>
    <n v="5"/>
    <s v="1169879066092007426"/>
    <s v="Twitter for iPhone"/>
    <b v="0"/>
    <s v="1169879066092007426"/>
    <s v="Tweet"/>
    <n v="0"/>
    <n v="0"/>
    <m/>
    <m/>
    <m/>
    <m/>
    <m/>
    <m/>
    <m/>
    <m/>
    <n v="1"/>
    <s v="12"/>
    <s v="12"/>
    <n v="0"/>
    <n v="0"/>
    <n v="1"/>
    <n v="5"/>
    <n v="0"/>
    <n v="0"/>
    <n v="19"/>
    <n v="95"/>
    <n v="20"/>
  </r>
  <r>
    <s v="icwsm"/>
    <s v="h_mihaljevic"/>
    <m/>
    <m/>
    <m/>
    <m/>
    <m/>
    <m/>
    <m/>
    <m/>
    <s v="No"/>
    <n v="547"/>
    <m/>
    <m/>
    <x v="0"/>
    <d v="2019-09-07T20:00:40.000"/>
    <s v="RT @tullney: 3 months ago, @h_mihaljevic presented our thoughts on analyzing #gender in bibliographic data at the Critical #DataScience Wor…"/>
    <m/>
    <m/>
    <x v="19"/>
    <m/>
    <s v="http://pbs.twimg.com/profile_images/633957468528373761/mD-uuuWj_normal.jpg"/>
    <x v="273"/>
    <s v="https://twitter.com/#!/icwsm/status/1170426677786284032"/>
    <m/>
    <m/>
    <s v="1170426677786284032"/>
    <m/>
    <b v="0"/>
    <n v="0"/>
    <s v=""/>
    <b v="0"/>
    <s v="en"/>
    <m/>
    <s v=""/>
    <b v="0"/>
    <n v="6"/>
    <s v="1169879066092007426"/>
    <s v="Twitter for iPhone"/>
    <b v="0"/>
    <s v="1169879066092007426"/>
    <s v="Tweet"/>
    <n v="0"/>
    <n v="0"/>
    <m/>
    <m/>
    <m/>
    <m/>
    <m/>
    <m/>
    <m/>
    <m/>
    <n v="1"/>
    <s v="1"/>
    <s v="12"/>
    <m/>
    <m/>
    <m/>
    <m/>
    <m/>
    <m/>
    <m/>
    <m/>
    <m/>
  </r>
  <r>
    <s v="icwsm"/>
    <s v="swarnadas18"/>
    <m/>
    <m/>
    <m/>
    <m/>
    <m/>
    <m/>
    <m/>
    <m/>
    <s v="No"/>
    <n v="551"/>
    <m/>
    <m/>
    <x v="0"/>
    <d v="2019-09-09T06:24:03.000"/>
    <s v="RT @SwarnaDas18: I was very sad when I realized that I would not be able to present there in person. However, I am really grateful to every…"/>
    <m/>
    <m/>
    <x v="0"/>
    <m/>
    <s v="http://pbs.twimg.com/profile_images/633957468528373761/mD-uuuWj_normal.jpg"/>
    <x v="274"/>
    <s v="https://twitter.com/#!/icwsm/status/1170945946773053440"/>
    <m/>
    <m/>
    <s v="1170945946773053440"/>
    <m/>
    <b v="0"/>
    <n v="0"/>
    <s v=""/>
    <b v="0"/>
    <s v="en"/>
    <m/>
    <s v=""/>
    <b v="0"/>
    <n v="2"/>
    <s v="1159709921820073984"/>
    <s v="Twitter for iPhone"/>
    <b v="0"/>
    <s v="1159709921820073984"/>
    <s v="Tweet"/>
    <n v="0"/>
    <n v="0"/>
    <m/>
    <m/>
    <m/>
    <m/>
    <m/>
    <m/>
    <m/>
    <m/>
    <n v="1"/>
    <s v="1"/>
    <s v="1"/>
    <n v="1"/>
    <n v="3.7037037037037037"/>
    <n v="1"/>
    <n v="3.7037037037037037"/>
    <n v="0"/>
    <n v="0"/>
    <n v="25"/>
    <n v="92.5925925925926"/>
    <n v="27"/>
  </r>
  <r>
    <s v="icwsm"/>
    <s v="s"/>
    <m/>
    <m/>
    <m/>
    <m/>
    <m/>
    <m/>
    <m/>
    <m/>
    <s v="No"/>
    <n v="552"/>
    <m/>
    <m/>
    <x v="0"/>
    <d v="2019-09-11T19:06:22.000"/>
    <s v="RT @25lettori: 💡New article on @PoPpublicsphere special issue on #CelebrityPolitics with @janzilinsky Jonathan Nagler &amp;amp; @j_a_tucker from @S…"/>
    <m/>
    <m/>
    <x v="2"/>
    <m/>
    <s v="http://pbs.twimg.com/profile_images/633957468528373761/mD-uuuWj_normal.jpg"/>
    <x v="275"/>
    <s v="https://twitter.com/#!/icwsm/status/1171862566760529928"/>
    <m/>
    <m/>
    <s v="1171862566760529928"/>
    <m/>
    <b v="0"/>
    <n v="0"/>
    <s v=""/>
    <b v="0"/>
    <s v="en"/>
    <m/>
    <s v=""/>
    <b v="0"/>
    <n v="9"/>
    <s v="1171368795044286464"/>
    <s v="Twitter for iPhone"/>
    <b v="0"/>
    <s v="1171368795044286464"/>
    <s v="Tweet"/>
    <n v="0"/>
    <n v="0"/>
    <m/>
    <m/>
    <m/>
    <m/>
    <m/>
    <m/>
    <m/>
    <m/>
    <n v="1"/>
    <s v="1"/>
    <s v="1"/>
    <m/>
    <m/>
    <m/>
    <m/>
    <m/>
    <m/>
    <m/>
    <m/>
    <m/>
  </r>
  <r>
    <s v="icwsm"/>
    <s v="icw"/>
    <m/>
    <m/>
    <m/>
    <m/>
    <m/>
    <m/>
    <m/>
    <m/>
    <s v="No"/>
    <n v="560"/>
    <m/>
    <m/>
    <x v="0"/>
    <d v="2019-09-11T19:09:31.000"/>
    <s v="RT @ndiakopoulos: New piece for @CJR details our audit of @AppleNews earlier this year. Based on research with @jackbandy to appear at @icw…"/>
    <m/>
    <m/>
    <x v="0"/>
    <m/>
    <s v="http://pbs.twimg.com/profile_images/633957468528373761/mD-uuuWj_normal.jpg"/>
    <x v="276"/>
    <s v="https://twitter.com/#!/icwsm/status/1171863357147746305"/>
    <m/>
    <m/>
    <s v="1171863357147746305"/>
    <m/>
    <b v="0"/>
    <n v="0"/>
    <s v=""/>
    <b v="1"/>
    <s v="en"/>
    <m/>
    <s v="1171406154741604354"/>
    <b v="0"/>
    <n v="2"/>
    <s v="1171410078848733185"/>
    <s v="Twitter for iPhone"/>
    <b v="0"/>
    <s v="1171410078848733185"/>
    <s v="Tweet"/>
    <n v="0"/>
    <n v="0"/>
    <m/>
    <m/>
    <m/>
    <m/>
    <m/>
    <m/>
    <m/>
    <m/>
    <n v="1"/>
    <s v="1"/>
    <s v="11"/>
    <m/>
    <m/>
    <m/>
    <m/>
    <m/>
    <m/>
    <m/>
    <m/>
    <m/>
  </r>
  <r>
    <s v="jackbandy"/>
    <s v="cjr"/>
    <m/>
    <m/>
    <m/>
    <m/>
    <m/>
    <m/>
    <m/>
    <m/>
    <s v="No"/>
    <n v="561"/>
    <m/>
    <m/>
    <x v="0"/>
    <d v="2019-09-10T18:07:57.000"/>
    <s v="Our algorithm audit study of Apple News was accepted to ICWSM 2020! This study presents a data-backed characterization of Apple News from a two-month audit of the Top Stories and Trending Stories._x000a__x000a_Here is link 1/4: an overview of the findings from @ndiakopoulos @cjr https://t.co/k8uptgHTWb"/>
    <s v="https://twitter.com/CJR/status/1171406154741604354"/>
    <s v="twitter.com"/>
    <x v="0"/>
    <m/>
    <s v="http://pbs.twimg.com/profile_images/1027598664653402112/yTTqkBbA_normal.jpg"/>
    <x v="277"/>
    <s v="https://twitter.com/#!/jackbandy/status/1171485477733486595"/>
    <m/>
    <m/>
    <s v="1171485477733486595"/>
    <m/>
    <b v="0"/>
    <n v="19"/>
    <s v=""/>
    <b v="1"/>
    <s v="en"/>
    <m/>
    <s v="1171406154741604354"/>
    <b v="0"/>
    <n v="5"/>
    <s v=""/>
    <s v="Twitter Web App"/>
    <b v="0"/>
    <s v="1171485477733486595"/>
    <s v="Tweet"/>
    <n v="0"/>
    <n v="0"/>
    <m/>
    <m/>
    <m/>
    <m/>
    <m/>
    <m/>
    <m/>
    <m/>
    <n v="1"/>
    <s v="11"/>
    <s v="11"/>
    <m/>
    <m/>
    <m/>
    <m/>
    <m/>
    <m/>
    <m/>
    <m/>
    <m/>
  </r>
  <r>
    <s v="ndiakopoulos"/>
    <s v="jackbandy"/>
    <m/>
    <m/>
    <m/>
    <m/>
    <m/>
    <m/>
    <m/>
    <m/>
    <s v="Yes"/>
    <n v="563"/>
    <m/>
    <m/>
    <x v="0"/>
    <d v="2019-09-10T13:08:21.000"/>
    <s v="New piece for @CJR details our audit of @AppleNews earlier this year. Based on research with @jackbandy to appear at @icwsm. https://t.co/3LgaiGCJYG"/>
    <s v="https://twitter.com/CJR/status/1171406154741604354"/>
    <s v="twitter.com"/>
    <x v="0"/>
    <m/>
    <s v="http://pbs.twimg.com/profile_images/776255219722313728/7l16enZp_normal.jpg"/>
    <x v="278"/>
    <s v="https://twitter.com/#!/ndiakopoulos/status/1171410078848733185"/>
    <m/>
    <m/>
    <s v="1171410078848733185"/>
    <m/>
    <b v="0"/>
    <n v="3"/>
    <s v=""/>
    <b v="1"/>
    <s v="en"/>
    <m/>
    <s v="1171406154741604354"/>
    <b v="0"/>
    <n v="1"/>
    <s v=""/>
    <s v="Twitter Web App"/>
    <b v="0"/>
    <s v="1171410078848733185"/>
    <s v="Tweet"/>
    <n v="0"/>
    <n v="0"/>
    <m/>
    <m/>
    <m/>
    <m/>
    <m/>
    <m/>
    <m/>
    <m/>
    <n v="2"/>
    <s v="11"/>
    <s v="11"/>
    <m/>
    <m/>
    <m/>
    <m/>
    <m/>
    <m/>
    <m/>
    <m/>
    <m/>
  </r>
  <r>
    <s v="ndiakopoulos"/>
    <s v="jackbandy"/>
    <m/>
    <m/>
    <m/>
    <m/>
    <m/>
    <m/>
    <m/>
    <m/>
    <s v="Yes"/>
    <n v="564"/>
    <m/>
    <m/>
    <x v="0"/>
    <d v="2019-09-10T18:11:27.000"/>
    <s v="RT @jackbandy: Our algorithm audit study of Apple News was accepted to ICWSM 2020! This study presents a data-backed characterization of Ap…"/>
    <m/>
    <m/>
    <x v="0"/>
    <m/>
    <s v="http://pbs.twimg.com/profile_images/776255219722313728/7l16enZp_normal.jpg"/>
    <x v="279"/>
    <s v="https://twitter.com/#!/ndiakopoulos/status/1171486359447433217"/>
    <m/>
    <m/>
    <s v="1171486359447433217"/>
    <m/>
    <b v="0"/>
    <n v="0"/>
    <s v=""/>
    <b v="1"/>
    <s v="en"/>
    <m/>
    <s v="1171406154741604354"/>
    <b v="0"/>
    <n v="5"/>
    <s v="1171485477733486595"/>
    <s v="Twitter Web App"/>
    <b v="0"/>
    <s v="1171485477733486595"/>
    <s v="Tweet"/>
    <n v="0"/>
    <n v="0"/>
    <m/>
    <m/>
    <m/>
    <m/>
    <m/>
    <m/>
    <m/>
    <m/>
    <n v="2"/>
    <s v="11"/>
    <s v="11"/>
    <n v="0"/>
    <n v="0"/>
    <n v="0"/>
    <n v="0"/>
    <n v="0"/>
    <n v="0"/>
    <n v="23"/>
    <n v="100"/>
    <n v="23"/>
  </r>
  <r>
    <s v="icwsm"/>
    <s v="jackbandy"/>
    <m/>
    <m/>
    <m/>
    <m/>
    <m/>
    <m/>
    <m/>
    <m/>
    <s v="No"/>
    <n v="565"/>
    <m/>
    <m/>
    <x v="0"/>
    <d v="2019-09-11T19:09:19.000"/>
    <s v="RT @jackbandy: Our algorithm audit study of Apple News was accepted to ICWSM 2020! This study presents a data-backed characterization of Ap…"/>
    <m/>
    <m/>
    <x v="0"/>
    <m/>
    <s v="http://pbs.twimg.com/profile_images/633957468528373761/mD-uuuWj_normal.jpg"/>
    <x v="280"/>
    <s v="https://twitter.com/#!/icwsm/status/1171863306119852032"/>
    <m/>
    <m/>
    <s v="1171863306119852032"/>
    <m/>
    <b v="0"/>
    <n v="0"/>
    <s v=""/>
    <b v="1"/>
    <s v="en"/>
    <m/>
    <s v="1171406154741604354"/>
    <b v="0"/>
    <n v="6"/>
    <s v="1171485477733486595"/>
    <s v="Twitter for iPhone"/>
    <b v="0"/>
    <s v="1171485477733486595"/>
    <s v="Tweet"/>
    <n v="0"/>
    <n v="0"/>
    <m/>
    <m/>
    <m/>
    <m/>
    <m/>
    <m/>
    <m/>
    <m/>
    <n v="2"/>
    <s v="1"/>
    <s v="11"/>
    <n v="0"/>
    <n v="0"/>
    <n v="0"/>
    <n v="0"/>
    <n v="0"/>
    <n v="0"/>
    <n v="23"/>
    <n v="100"/>
    <n v="23"/>
  </r>
  <r>
    <s v="icwsm"/>
    <s v="knowlab"/>
    <m/>
    <m/>
    <m/>
    <m/>
    <m/>
    <m/>
    <m/>
    <m/>
    <s v="No"/>
    <n v="571"/>
    <m/>
    <m/>
    <x v="0"/>
    <d v="2019-09-11T19:10:58.000"/>
    <s v="RT @KnowLab: Be part of the Ground Truth challenge. Help us find the causal graph for four simulated worlds: Disaster World https://t.co/xb…"/>
    <m/>
    <m/>
    <x v="0"/>
    <m/>
    <s v="http://pbs.twimg.com/profile_images/633957468528373761/mD-uuuWj_normal.jpg"/>
    <x v="281"/>
    <s v="https://twitter.com/#!/icwsm/status/1171863722501033989"/>
    <m/>
    <m/>
    <s v="1171863722501033989"/>
    <m/>
    <b v="0"/>
    <n v="0"/>
    <s v=""/>
    <b v="0"/>
    <s v="en"/>
    <m/>
    <s v=""/>
    <b v="0"/>
    <n v="1"/>
    <s v="1171440415863496704"/>
    <s v="Twitter for iPhone"/>
    <b v="0"/>
    <s v="1171440415863496704"/>
    <s v="Tweet"/>
    <n v="0"/>
    <n v="0"/>
    <m/>
    <m/>
    <m/>
    <m/>
    <m/>
    <m/>
    <m/>
    <m/>
    <n v="1"/>
    <s v="1"/>
    <s v="15"/>
    <n v="0"/>
    <n v="0"/>
    <n v="1"/>
    <n v="4.761904761904762"/>
    <n v="0"/>
    <n v="0"/>
    <n v="20"/>
    <n v="95.23809523809524"/>
    <n v="21"/>
  </r>
  <r>
    <s v="raquelrecuero"/>
    <s v="icwsm"/>
    <m/>
    <m/>
    <m/>
    <m/>
    <m/>
    <m/>
    <m/>
    <m/>
    <s v="Yes"/>
    <n v="572"/>
    <m/>
    <m/>
    <x v="0"/>
    <d v="2019-09-14T18:42:06.000"/>
    <s v="Hey @icwsm folks! Does anyone know if there is a limit or submissions per author/co-author?"/>
    <m/>
    <m/>
    <x v="0"/>
    <m/>
    <s v="http://pbs.twimg.com/profile_images/1089275377279741954/pO6hnPgT_normal.jpg"/>
    <x v="282"/>
    <s v="https://twitter.com/#!/raquelrecuero/status/1172943623954075648"/>
    <m/>
    <m/>
    <s v="1172943623954075648"/>
    <m/>
    <b v="0"/>
    <n v="1"/>
    <s v=""/>
    <b v="0"/>
    <s v="en"/>
    <m/>
    <s v=""/>
    <b v="0"/>
    <n v="0"/>
    <s v=""/>
    <s v="Twitter for iPhone"/>
    <b v="0"/>
    <s v="1172943623954075648"/>
    <s v="Tweet"/>
    <n v="0"/>
    <n v="0"/>
    <m/>
    <m/>
    <m/>
    <m/>
    <m/>
    <m/>
    <m/>
    <m/>
    <n v="2"/>
    <s v="1"/>
    <s v="1"/>
    <n v="0"/>
    <n v="0"/>
    <n v="1"/>
    <n v="5.882352941176471"/>
    <n v="0"/>
    <n v="0"/>
    <n v="16"/>
    <n v="94.11764705882354"/>
    <n v="17"/>
  </r>
  <r>
    <s v="icwsm"/>
    <s v="raquelrecuero"/>
    <m/>
    <m/>
    <m/>
    <m/>
    <m/>
    <m/>
    <m/>
    <m/>
    <s v="Yes"/>
    <n v="574"/>
    <m/>
    <m/>
    <x v="2"/>
    <d v="2019-09-15T17:10:49.000"/>
    <s v="@raquelrecuero No limit! “With great power comes great responsibility”"/>
    <m/>
    <m/>
    <x v="0"/>
    <m/>
    <s v="http://pbs.twimg.com/profile_images/633957468528373761/mD-uuuWj_normal.jpg"/>
    <x v="283"/>
    <s v="https://twitter.com/#!/icwsm/status/1173283038106705923"/>
    <m/>
    <m/>
    <s v="1173283038106705923"/>
    <s v="1172943623954075648"/>
    <b v="0"/>
    <n v="3"/>
    <s v="7170942"/>
    <b v="0"/>
    <s v="en"/>
    <m/>
    <s v=""/>
    <b v="0"/>
    <n v="0"/>
    <s v=""/>
    <s v="Twitter for iPhone"/>
    <b v="0"/>
    <s v="1172943623954075648"/>
    <s v="Tweet"/>
    <n v="0"/>
    <n v="0"/>
    <m/>
    <m/>
    <m/>
    <m/>
    <m/>
    <m/>
    <m/>
    <m/>
    <n v="1"/>
    <s v="1"/>
    <s v="1"/>
    <n v="2"/>
    <n v="22.22222222222222"/>
    <n v="1"/>
    <n v="11.11111111111111"/>
    <n v="0"/>
    <n v="0"/>
    <n v="6"/>
    <n v="66.66666666666667"/>
    <n v="9"/>
  </r>
  <r>
    <s v="keiichi_ochiai"/>
    <s v="keiichi_ochiai"/>
    <m/>
    <m/>
    <m/>
    <m/>
    <m/>
    <m/>
    <m/>
    <m/>
    <s v="No"/>
    <n v="575"/>
    <m/>
    <m/>
    <x v="1"/>
    <d v="2019-09-15T08:12:16.000"/>
    <s v="同じ分野でdeadline近いCHI2020を引き合いに出すとはICWSMのアカウント攻めてるな。 https://t.co/x6q0K1kqm7"/>
    <s v="https://twitter.com/icwsm/status/1172243143074492418"/>
    <s v="twitter.com"/>
    <x v="0"/>
    <m/>
    <s v="http://pbs.twimg.com/profile_images/1111252220731756545/SHEtxW_k_normal.jpg"/>
    <x v="284"/>
    <s v="https://twitter.com/#!/keiichi_ochiai/status/1173147509473996800"/>
    <m/>
    <m/>
    <s v="1173147509473996800"/>
    <m/>
    <b v="0"/>
    <n v="1"/>
    <s v=""/>
    <b v="1"/>
    <s v="ja"/>
    <m/>
    <s v="1172243143074492418"/>
    <b v="0"/>
    <n v="0"/>
    <s v=""/>
    <s v="Twitter Web App"/>
    <b v="0"/>
    <s v="1173147509473996800"/>
    <s v="Tweet"/>
    <n v="0"/>
    <n v="0"/>
    <m/>
    <m/>
    <m/>
    <m/>
    <m/>
    <m/>
    <m/>
    <m/>
    <n v="1"/>
    <s v="1"/>
    <s v="1"/>
    <n v="0"/>
    <n v="0"/>
    <n v="0"/>
    <n v="0"/>
    <n v="0"/>
    <n v="0"/>
    <n v="1"/>
    <n v="100"/>
    <n v="1"/>
  </r>
  <r>
    <s v="keiichi_ochiai"/>
    <s v="icwsm"/>
    <m/>
    <m/>
    <m/>
    <m/>
    <m/>
    <m/>
    <m/>
    <m/>
    <s v="Yes"/>
    <n v="576"/>
    <m/>
    <m/>
    <x v="2"/>
    <d v="2019-09-16T00:34:55.000"/>
    <s v="@icwsm I submitted R&amp;amp;R paper and response to reviewers through PCS, but the status is still revision not submitted. How can I complete my submission?"/>
    <m/>
    <m/>
    <x v="0"/>
    <m/>
    <s v="http://pbs.twimg.com/profile_images/1111252220731756545/SHEtxW_k_normal.jpg"/>
    <x v="285"/>
    <s v="https://twitter.com/#!/keiichi_ochiai/status/1173394797878366209"/>
    <m/>
    <m/>
    <s v="1173394797878366209"/>
    <m/>
    <b v="0"/>
    <n v="0"/>
    <s v="103989154"/>
    <b v="0"/>
    <s v="en"/>
    <m/>
    <s v=""/>
    <b v="0"/>
    <n v="0"/>
    <s v=""/>
    <s v="Twitter for iPad"/>
    <b v="0"/>
    <s v="1173394797878366209"/>
    <s v="Tweet"/>
    <n v="0"/>
    <n v="0"/>
    <m/>
    <m/>
    <m/>
    <m/>
    <m/>
    <m/>
    <m/>
    <m/>
    <n v="2"/>
    <s v="1"/>
    <s v="1"/>
    <n v="0"/>
    <n v="0"/>
    <n v="0"/>
    <n v="0"/>
    <n v="0"/>
    <n v="0"/>
    <n v="27"/>
    <n v="100"/>
    <n v="27"/>
  </r>
  <r>
    <s v="keiichi_ochiai"/>
    <s v="icwsm"/>
    <m/>
    <m/>
    <m/>
    <m/>
    <m/>
    <m/>
    <m/>
    <m/>
    <s v="Yes"/>
    <n v="577"/>
    <m/>
    <m/>
    <x v="2"/>
    <d v="2019-09-16T08:38:52.000"/>
    <s v="@icwsm Thanks for the reply!"/>
    <m/>
    <m/>
    <x v="0"/>
    <m/>
    <s v="http://pbs.twimg.com/profile_images/1111252220731756545/SHEtxW_k_normal.jpg"/>
    <x v="286"/>
    <s v="https://twitter.com/#!/keiichi_ochiai/status/1173516589762658304"/>
    <m/>
    <m/>
    <s v="1173516589762658304"/>
    <s v="1173515959455404032"/>
    <b v="0"/>
    <n v="0"/>
    <s v="103989154"/>
    <b v="0"/>
    <s v="en"/>
    <m/>
    <s v=""/>
    <b v="0"/>
    <n v="0"/>
    <s v=""/>
    <s v="Twitter for iPhone"/>
    <b v="0"/>
    <s v="1173515959455404032"/>
    <s v="Tweet"/>
    <n v="0"/>
    <n v="0"/>
    <m/>
    <m/>
    <m/>
    <m/>
    <m/>
    <m/>
    <m/>
    <m/>
    <n v="2"/>
    <s v="1"/>
    <s v="1"/>
    <n v="0"/>
    <n v="0"/>
    <n v="0"/>
    <n v="0"/>
    <n v="0"/>
    <n v="0"/>
    <n v="5"/>
    <n v="100"/>
    <n v="5"/>
  </r>
  <r>
    <s v="icwsm"/>
    <s v="keiichi_ochiai"/>
    <m/>
    <m/>
    <m/>
    <m/>
    <m/>
    <m/>
    <m/>
    <m/>
    <s v="Yes"/>
    <n v="578"/>
    <m/>
    <m/>
    <x v="2"/>
    <d v="2019-09-16T08:36:22.000"/>
    <s v="@keiichi_ochiai For questions related to specific papers, please send email to 2019@icwsm.org or 2020@icwsm.org"/>
    <m/>
    <m/>
    <x v="0"/>
    <m/>
    <s v="http://pbs.twimg.com/profile_images/633957468528373761/mD-uuuWj_normal.jpg"/>
    <x v="287"/>
    <s v="https://twitter.com/#!/icwsm/status/1173515959455404032"/>
    <m/>
    <m/>
    <s v="1173515959455404032"/>
    <s v="1173394797878366209"/>
    <b v="0"/>
    <n v="0"/>
    <s v="910121336353075200"/>
    <b v="0"/>
    <s v="en"/>
    <m/>
    <s v=""/>
    <b v="0"/>
    <n v="0"/>
    <s v=""/>
    <s v="Twitter for iPhone"/>
    <b v="0"/>
    <s v="1173394797878366209"/>
    <s v="Tweet"/>
    <n v="0"/>
    <n v="0"/>
    <m/>
    <m/>
    <m/>
    <m/>
    <m/>
    <m/>
    <m/>
    <m/>
    <n v="1"/>
    <s v="1"/>
    <s v="1"/>
    <n v="0"/>
    <n v="0"/>
    <n v="0"/>
    <n v="0"/>
    <n v="0"/>
    <n v="0"/>
    <n v="18"/>
    <n v="100"/>
    <n v="18"/>
  </r>
  <r>
    <s v="ndiakopoulos"/>
    <s v="ndiakopoulos"/>
    <m/>
    <m/>
    <m/>
    <m/>
    <m/>
    <m/>
    <m/>
    <m/>
    <s v="No"/>
    <n v="579"/>
    <m/>
    <m/>
    <x v="1"/>
    <d v="2019-09-18T13:24:18.000"/>
    <s v="Excited to share the call for participation for next year's Computation + Journalism Symposium: https://t.co/upp9aWhIBk -- submissions due Dec 13th."/>
    <s v="https://cj2020.northeastern.edu/"/>
    <s v="northeastern.edu"/>
    <x v="0"/>
    <m/>
    <s v="http://pbs.twimg.com/profile_images/776255219722313728/7l16enZp_normal.jpg"/>
    <x v="288"/>
    <s v="https://twitter.com/#!/ndiakopoulos/status/1174313197534351361"/>
    <m/>
    <m/>
    <s v="1174313197534351361"/>
    <m/>
    <b v="0"/>
    <n v="75"/>
    <s v=""/>
    <b v="0"/>
    <s v="en"/>
    <m/>
    <s v=""/>
    <b v="0"/>
    <n v="40"/>
    <s v=""/>
    <s v="Twitter Web App"/>
    <b v="0"/>
    <s v="1174313197534351361"/>
    <s v="Retweet"/>
    <n v="0"/>
    <n v="0"/>
    <m/>
    <m/>
    <m/>
    <m/>
    <m/>
    <m/>
    <m/>
    <m/>
    <n v="1"/>
    <s v="11"/>
    <s v="11"/>
    <n v="1"/>
    <n v="5.882352941176471"/>
    <n v="0"/>
    <n v="0"/>
    <n v="0"/>
    <n v="0"/>
    <n v="16"/>
    <n v="94.11764705882354"/>
    <n v="17"/>
  </r>
  <r>
    <s v="ndiakopoulos"/>
    <s v="icwsm"/>
    <m/>
    <m/>
    <m/>
    <m/>
    <m/>
    <m/>
    <m/>
    <m/>
    <s v="Yes"/>
    <n v="580"/>
    <m/>
    <m/>
    <x v="0"/>
    <d v="2019-08-01T19:26:22.000"/>
    <s v="RT @icwsm: Good news! The ICWSM 2020 website is now live:_x000a__x000a_https://t.co/B89igmUVP8_x000a__x000a_🚨Next deadline is September 15 🚨_x000a__x000a_Check it out for all…"/>
    <s v="https://icwsm.org/2020/"/>
    <s v="icwsm.org"/>
    <x v="0"/>
    <m/>
    <s v="http://pbs.twimg.com/profile_images/776255219722313728/7l16enZp_normal.jpg"/>
    <x v="289"/>
    <s v="https://twitter.com/#!/ndiakopoulos/status/1157009697184059392"/>
    <m/>
    <m/>
    <s v="1157009697184059392"/>
    <m/>
    <b v="0"/>
    <n v="0"/>
    <s v=""/>
    <b v="0"/>
    <s v="en"/>
    <m/>
    <s v=""/>
    <b v="0"/>
    <n v="31"/>
    <s v="1156957172686868480"/>
    <s v="Twitter Web App"/>
    <b v="0"/>
    <s v="1156957172686868480"/>
    <s v="Tweet"/>
    <n v="0"/>
    <n v="0"/>
    <m/>
    <m/>
    <m/>
    <m/>
    <m/>
    <m/>
    <m/>
    <m/>
    <n v="2"/>
    <s v="11"/>
    <s v="1"/>
    <n v="1"/>
    <n v="4.761904761904762"/>
    <n v="0"/>
    <n v="0"/>
    <n v="0"/>
    <n v="0"/>
    <n v="20"/>
    <n v="95.23809523809524"/>
    <n v="21"/>
  </r>
  <r>
    <s v="icwsm"/>
    <s v="ndiakopoulos"/>
    <m/>
    <m/>
    <m/>
    <m/>
    <m/>
    <m/>
    <m/>
    <m/>
    <s v="Yes"/>
    <n v="583"/>
    <m/>
    <m/>
    <x v="0"/>
    <d v="2019-09-18T14:26:36.000"/>
    <s v="RT @ndiakopoulos: Excited to share the call for participation for next year's Computation + Journalism Symposium: https://t.co/upp9aWhIBk -…"/>
    <s v="https://cj2020.northeastern.edu/"/>
    <s v="northeastern.edu"/>
    <x v="0"/>
    <m/>
    <s v="http://pbs.twimg.com/profile_images/633957468528373761/mD-uuuWj_normal.jpg"/>
    <x v="290"/>
    <s v="https://twitter.com/#!/icwsm/status/1174328876736098307"/>
    <m/>
    <m/>
    <s v="1174328876736098307"/>
    <m/>
    <b v="0"/>
    <n v="0"/>
    <s v=""/>
    <b v="0"/>
    <s v="en"/>
    <m/>
    <s v=""/>
    <b v="0"/>
    <n v="40"/>
    <s v="1174313197534351361"/>
    <s v="Twitter for iPhone"/>
    <b v="0"/>
    <s v="1174313197534351361"/>
    <s v="Tweet"/>
    <n v="0"/>
    <n v="0"/>
    <m/>
    <m/>
    <m/>
    <m/>
    <m/>
    <m/>
    <m/>
    <m/>
    <n v="2"/>
    <s v="1"/>
    <s v="11"/>
    <n v="1"/>
    <n v="6.666666666666667"/>
    <n v="0"/>
    <n v="0"/>
    <n v="0"/>
    <n v="0"/>
    <n v="14"/>
    <n v="93.33333333333333"/>
    <n v="15"/>
  </r>
  <r>
    <s v="icwsm"/>
    <s v="sig_chi"/>
    <m/>
    <m/>
    <m/>
    <m/>
    <m/>
    <m/>
    <m/>
    <m/>
    <s v="No"/>
    <n v="584"/>
    <m/>
    <m/>
    <x v="0"/>
    <d v="2019-08-15T14:18:20.000"/>
    <s v="Friendly neighborhood reminder: next #ICWSM2020 submission deadline is Sept 15! One month away! _x000a__x000a_Check out https://t.co/fQJ1a1jkaZ for submission details._x000a__x000a_For those of you working on @sig_chi submissions, you've got a whole TWO DAYS between deadlines. You've got this! https://t.co/b6nRyqyBTh"/>
    <s v="https://icwsm.org"/>
    <s v="icwsm.org"/>
    <x v="9"/>
    <s v="https://pbs.twimg.com/media/ECBFsVkXYAAy0qq.png"/>
    <s v="https://pbs.twimg.com/media/ECBFsVkXYAAy0qq.png"/>
    <x v="291"/>
    <s v="https://twitter.com/#!/icwsm/status/1162005607861424129"/>
    <m/>
    <m/>
    <s v="1162005607861424129"/>
    <m/>
    <b v="0"/>
    <n v="14"/>
    <s v=""/>
    <b v="0"/>
    <s v="en"/>
    <m/>
    <s v=""/>
    <b v="0"/>
    <n v="11"/>
    <s v=""/>
    <s v="TweetDeck"/>
    <b v="0"/>
    <s v="1162005607861424129"/>
    <s v="Tweet"/>
    <n v="0"/>
    <n v="0"/>
    <m/>
    <m/>
    <m/>
    <m/>
    <m/>
    <m/>
    <m/>
    <m/>
    <n v="3"/>
    <s v="1"/>
    <s v="1"/>
    <n v="1"/>
    <n v="2.7027027027027026"/>
    <n v="0"/>
    <n v="0"/>
    <n v="0"/>
    <n v="0"/>
    <n v="36"/>
    <n v="97.29729729729729"/>
    <n v="37"/>
  </r>
  <r>
    <s v="icwsm"/>
    <s v="sig_chi"/>
    <m/>
    <m/>
    <m/>
    <m/>
    <m/>
    <m/>
    <m/>
    <m/>
    <s v="No"/>
    <n v="586"/>
    <m/>
    <m/>
    <x v="0"/>
    <d v="2019-09-20T15:03:11.000"/>
    <s v="Good luck to everyone working on those #chi2020 papers! Only a few more hours. You’ve got this! 👍🏻👍🏻 Then it’ll all be up to chairs and reviewers over at @sig_chi :D"/>
    <m/>
    <m/>
    <x v="24"/>
    <m/>
    <s v="http://pbs.twimg.com/profile_images/633957468528373761/mD-uuuWj_normal.jpg"/>
    <x v="292"/>
    <s v="https://twitter.com/#!/icwsm/status/1175062856380899328"/>
    <m/>
    <m/>
    <s v="1175062856380899328"/>
    <m/>
    <b v="0"/>
    <n v="4"/>
    <s v=""/>
    <b v="0"/>
    <s v="en"/>
    <m/>
    <s v=""/>
    <b v="0"/>
    <n v="0"/>
    <s v=""/>
    <s v="Twitter for iPhone"/>
    <b v="0"/>
    <s v="1175062856380899328"/>
    <s v="Tweet"/>
    <n v="0"/>
    <n v="0"/>
    <m/>
    <m/>
    <m/>
    <m/>
    <m/>
    <m/>
    <m/>
    <m/>
    <n v="3"/>
    <s v="1"/>
    <s v="1"/>
    <n v="2"/>
    <n v="6.25"/>
    <n v="0"/>
    <n v="0"/>
    <n v="0"/>
    <n v="0"/>
    <n v="30"/>
    <n v="93.75"/>
    <n v="32"/>
  </r>
  <r>
    <s v="codybuntain"/>
    <s v="icwsm"/>
    <m/>
    <m/>
    <m/>
    <m/>
    <m/>
    <m/>
    <m/>
    <m/>
    <s v="Yes"/>
    <n v="587"/>
    <m/>
    <m/>
    <x v="0"/>
    <d v="2019-08-01T15:58:20.000"/>
    <s v="RT @icwsm: Good news! The ICWSM 2020 website is now live:_x000a__x000a_https://t.co/B89igmUVP8_x000a__x000a_🚨Next deadline is September 15 🚨_x000a__x000a_Check it out for all…"/>
    <s v="https://icwsm.org/2020/"/>
    <s v="icwsm.org"/>
    <x v="0"/>
    <m/>
    <s v="http://pbs.twimg.com/profile_images/720332841305812992/Raq_tVbf_normal.jpg"/>
    <x v="293"/>
    <s v="https://twitter.com/#!/codybuntain/status/1156957345127325696"/>
    <m/>
    <m/>
    <s v="1156957345127325696"/>
    <m/>
    <b v="0"/>
    <n v="0"/>
    <s v=""/>
    <b v="0"/>
    <s v="en"/>
    <m/>
    <s v=""/>
    <b v="0"/>
    <n v="31"/>
    <s v="1156957172686868480"/>
    <s v="Twitter Web App"/>
    <b v="0"/>
    <s v="1156957172686868480"/>
    <s v="Tweet"/>
    <n v="0"/>
    <n v="0"/>
    <m/>
    <m/>
    <m/>
    <m/>
    <m/>
    <m/>
    <m/>
    <m/>
    <n v="7"/>
    <s v="7"/>
    <s v="1"/>
    <n v="1"/>
    <n v="4.761904761904762"/>
    <n v="0"/>
    <n v="0"/>
    <n v="0"/>
    <n v="0"/>
    <n v="20"/>
    <n v="95.23809523809524"/>
    <n v="21"/>
  </r>
  <r>
    <s v="codybuntain"/>
    <s v="icwsm"/>
    <m/>
    <m/>
    <m/>
    <m/>
    <m/>
    <m/>
    <m/>
    <m/>
    <s v="Yes"/>
    <n v="588"/>
    <m/>
    <m/>
    <x v="0"/>
    <d v="2019-09-03T22:44:30.000"/>
    <s v="RT @icwsm: 🚨 #ICWSM2020 deadline in just 12 days 🚨_x000a__x000a_I know it's the start of the semester. I know #chi2020's deadline is also in a few days…"/>
    <m/>
    <m/>
    <x v="17"/>
    <m/>
    <s v="http://pbs.twimg.com/profile_images/720332841305812992/Raq_tVbf_normal.jpg"/>
    <x v="294"/>
    <s v="https://twitter.com/#!/codybuntain/status/1169018357628264451"/>
    <m/>
    <m/>
    <s v="1169018357628264451"/>
    <m/>
    <b v="0"/>
    <n v="0"/>
    <s v=""/>
    <b v="0"/>
    <s v="en"/>
    <m/>
    <s v=""/>
    <b v="0"/>
    <n v="6"/>
    <s v="1169017215707963393"/>
    <s v="Twitter Web App"/>
    <b v="0"/>
    <s v="1169017215707963393"/>
    <s v="Tweet"/>
    <n v="0"/>
    <n v="0"/>
    <m/>
    <m/>
    <m/>
    <m/>
    <m/>
    <m/>
    <m/>
    <m/>
    <n v="7"/>
    <s v="7"/>
    <s v="1"/>
    <n v="0"/>
    <n v="0"/>
    <n v="0"/>
    <n v="0"/>
    <n v="0"/>
    <n v="0"/>
    <n v="26"/>
    <n v="100"/>
    <n v="26"/>
  </r>
  <r>
    <s v="codybuntain"/>
    <s v="icwsm"/>
    <m/>
    <m/>
    <m/>
    <m/>
    <m/>
    <m/>
    <m/>
    <m/>
    <s v="Yes"/>
    <n v="589"/>
    <m/>
    <m/>
    <x v="0"/>
    <d v="2019-09-08T21:12:58.000"/>
    <s v="RT @icwsm: 🚨 only 7 more days to the September deadline for #icwsm2020 and those R&amp;amp;Rs 🚨 https://t.co/i6WUBX8uT9"/>
    <m/>
    <m/>
    <x v="9"/>
    <s v="https://pbs.twimg.com/tweet_video_thumb/ED-K26PXoAAg-Ep.jpg"/>
    <s v="https://pbs.twimg.com/tweet_video_thumb/ED-K26PXoAAg-Ep.jpg"/>
    <x v="295"/>
    <s v="https://twitter.com/#!/codybuntain/status/1170807260651675648"/>
    <m/>
    <m/>
    <s v="1170807260651675648"/>
    <m/>
    <b v="0"/>
    <n v="0"/>
    <s v=""/>
    <b v="0"/>
    <s v="en"/>
    <m/>
    <s v=""/>
    <b v="0"/>
    <n v="3"/>
    <s v="1170807110285897728"/>
    <s v="Twitter for iPhone"/>
    <b v="0"/>
    <s v="1170807110285897728"/>
    <s v="Tweet"/>
    <n v="0"/>
    <n v="0"/>
    <m/>
    <m/>
    <m/>
    <m/>
    <m/>
    <m/>
    <m/>
    <m/>
    <n v="7"/>
    <s v="7"/>
    <s v="1"/>
    <n v="0"/>
    <n v="0"/>
    <n v="0"/>
    <n v="0"/>
    <n v="0"/>
    <n v="0"/>
    <n v="17"/>
    <n v="100"/>
    <n v="17"/>
  </r>
  <r>
    <s v="codybuntain"/>
    <s v="icwsm"/>
    <m/>
    <m/>
    <m/>
    <m/>
    <m/>
    <m/>
    <m/>
    <m/>
    <s v="Yes"/>
    <n v="590"/>
    <m/>
    <m/>
    <x v="0"/>
    <d v="2019-09-12T20:19:35.000"/>
    <s v="RT @icwsm: 🚨⏳⌛️ Only three more days to get those new #icwsm2020 submissions and R&amp;amp;Rs in! _x000a__x000a_Sept. 15, 23:59 AoE, https://t.co/Hg4AI4vTm9_x000a__x000a_I…"/>
    <s v="https://new.precisionconference.com/user/login?society=aaai"/>
    <s v="precisionconference.com"/>
    <x v="9"/>
    <m/>
    <s v="http://pbs.twimg.com/profile_images/720332841305812992/Raq_tVbf_normal.jpg"/>
    <x v="296"/>
    <s v="https://twitter.com/#!/codybuntain/status/1172243380325244930"/>
    <m/>
    <m/>
    <s v="1172243380325244930"/>
    <m/>
    <b v="0"/>
    <n v="0"/>
    <s v=""/>
    <b v="0"/>
    <s v="en"/>
    <m/>
    <s v=""/>
    <b v="0"/>
    <n v="6"/>
    <s v="1172243143074492418"/>
    <s v="Twitter Web App"/>
    <b v="0"/>
    <s v="1172243143074492418"/>
    <s v="Tweet"/>
    <n v="0"/>
    <n v="0"/>
    <m/>
    <m/>
    <m/>
    <m/>
    <m/>
    <m/>
    <m/>
    <m/>
    <n v="7"/>
    <s v="7"/>
    <s v="1"/>
    <n v="0"/>
    <n v="0"/>
    <n v="0"/>
    <n v="0"/>
    <n v="0"/>
    <n v="0"/>
    <n v="23"/>
    <n v="100"/>
    <n v="23"/>
  </r>
  <r>
    <s v="codybuntain"/>
    <s v="icwsm"/>
    <m/>
    <m/>
    <m/>
    <m/>
    <m/>
    <m/>
    <m/>
    <m/>
    <s v="Yes"/>
    <n v="591"/>
    <m/>
    <m/>
    <x v="0"/>
    <d v="2019-09-13T19:11:51.000"/>
    <s v="RT @icwsm: 🚨⏳⌛️👈🏻 Two more days! _x000a__x000a_Maybe go ahead and start your submission in PCS to avoid any last-minute catastrophizing?_x000a__x000a_https://t.co/…"/>
    <m/>
    <m/>
    <x v="0"/>
    <m/>
    <s v="http://pbs.twimg.com/profile_images/720332841305812992/Raq_tVbf_normal.jpg"/>
    <x v="297"/>
    <s v="https://twitter.com/#!/codybuntain/status/1172588719662161920"/>
    <m/>
    <m/>
    <s v="1172588719662161920"/>
    <m/>
    <b v="0"/>
    <n v="0"/>
    <s v=""/>
    <b v="0"/>
    <s v="en"/>
    <m/>
    <s v=""/>
    <b v="0"/>
    <n v="1"/>
    <s v="1172568594053586955"/>
    <s v="Twitter Web App"/>
    <b v="0"/>
    <s v="1172568594053586955"/>
    <s v="Tweet"/>
    <n v="0"/>
    <n v="0"/>
    <m/>
    <m/>
    <m/>
    <m/>
    <m/>
    <m/>
    <m/>
    <m/>
    <n v="7"/>
    <s v="7"/>
    <s v="1"/>
    <n v="0"/>
    <n v="0"/>
    <n v="0"/>
    <n v="0"/>
    <n v="0"/>
    <n v="0"/>
    <n v="20"/>
    <n v="100"/>
    <n v="20"/>
  </r>
  <r>
    <s v="codybuntain"/>
    <s v="icwsm"/>
    <m/>
    <m/>
    <m/>
    <m/>
    <m/>
    <m/>
    <m/>
    <m/>
    <s v="Yes"/>
    <n v="592"/>
    <m/>
    <m/>
    <x v="0"/>
    <d v="2019-09-16T00:05:50.000"/>
    <s v="RT @icwsm: 🚨⌛️Only a few more grains of sand left to get your #ICWSM2020 submissions in to PCS for the Sept. deadline! _x000a__x000a_https://t.co/Hg4AI…"/>
    <m/>
    <m/>
    <x v="9"/>
    <m/>
    <s v="http://pbs.twimg.com/profile_images/720332841305812992/Raq_tVbf_normal.jpg"/>
    <x v="298"/>
    <s v="https://twitter.com/#!/codybuntain/status/1173387479841431552"/>
    <m/>
    <m/>
    <s v="1173387479841431552"/>
    <m/>
    <b v="0"/>
    <n v="0"/>
    <s v=""/>
    <b v="0"/>
    <s v="en"/>
    <m/>
    <s v=""/>
    <b v="0"/>
    <n v="1"/>
    <s v="1173387363231371265"/>
    <s v="Twitter Web App"/>
    <b v="0"/>
    <s v="1173387363231371265"/>
    <s v="Tweet"/>
    <n v="0"/>
    <n v="0"/>
    <m/>
    <m/>
    <m/>
    <m/>
    <m/>
    <m/>
    <m/>
    <m/>
    <n v="7"/>
    <s v="7"/>
    <s v="1"/>
    <n v="0"/>
    <n v="0"/>
    <n v="0"/>
    <n v="0"/>
    <n v="0"/>
    <n v="0"/>
    <n v="22"/>
    <n v="100"/>
    <n v="22"/>
  </r>
  <r>
    <s v="codybuntain"/>
    <s v="codybuntain"/>
    <m/>
    <m/>
    <m/>
    <m/>
    <m/>
    <m/>
    <m/>
    <m/>
    <s v="No"/>
    <n v="593"/>
    <m/>
    <m/>
    <x v="1"/>
    <d v="2019-09-16T00:06:22.000"/>
    <s v="And done! For now. Next, gotta get those #chi2020 papers in https://t.co/7eynBgQivk"/>
    <s v="https://twitter.com/icwsm/status/1173387363231371265"/>
    <s v="twitter.com"/>
    <x v="24"/>
    <m/>
    <s v="http://pbs.twimg.com/profile_images/720332841305812992/Raq_tVbf_normal.jpg"/>
    <x v="299"/>
    <s v="https://twitter.com/#!/codybuntain/status/1173387615267151872"/>
    <m/>
    <m/>
    <s v="1173387615267151872"/>
    <m/>
    <b v="0"/>
    <n v="1"/>
    <s v=""/>
    <b v="1"/>
    <s v="en"/>
    <m/>
    <s v="1173387363231371265"/>
    <b v="0"/>
    <n v="0"/>
    <s v=""/>
    <s v="Twitter Web App"/>
    <b v="0"/>
    <s v="1173387615267151872"/>
    <s v="Tweet"/>
    <n v="0"/>
    <n v="0"/>
    <m/>
    <m/>
    <m/>
    <m/>
    <m/>
    <m/>
    <m/>
    <m/>
    <n v="1"/>
    <s v="7"/>
    <s v="7"/>
    <n v="0"/>
    <n v="0"/>
    <n v="0"/>
    <n v="0"/>
    <n v="0"/>
    <n v="0"/>
    <n v="11"/>
    <n v="100"/>
    <n v="11"/>
  </r>
  <r>
    <s v="codybuntain"/>
    <s v="icwsm"/>
    <m/>
    <m/>
    <m/>
    <m/>
    <m/>
    <m/>
    <m/>
    <m/>
    <s v="Yes"/>
    <n v="594"/>
    <m/>
    <m/>
    <x v="0"/>
    <d v="2019-09-20T17:22:26.000"/>
    <s v="@cfiesler @icwsm I am totally on board with excluding references from page counts. The incentive structure that sets up seems weird to me. Like, why is there an incentive to cite fewer works?"/>
    <m/>
    <m/>
    <x v="0"/>
    <m/>
    <s v="http://pbs.twimg.com/profile_images/720332841305812992/Raq_tVbf_normal.jpg"/>
    <x v="300"/>
    <s v="https://twitter.com/#!/codybuntain/status/1175097902777208832"/>
    <m/>
    <m/>
    <s v="1175097902777208832"/>
    <s v="1175096154289127425"/>
    <b v="0"/>
    <n v="0"/>
    <s v="194203770"/>
    <b v="0"/>
    <s v="en"/>
    <m/>
    <s v=""/>
    <b v="0"/>
    <n v="0"/>
    <s v=""/>
    <s v="Twitter Web App"/>
    <b v="0"/>
    <s v="1175096154289127425"/>
    <s v="Tweet"/>
    <n v="0"/>
    <n v="0"/>
    <m/>
    <m/>
    <m/>
    <m/>
    <m/>
    <m/>
    <m/>
    <m/>
    <n v="7"/>
    <s v="7"/>
    <s v="1"/>
    <m/>
    <m/>
    <m/>
    <m/>
    <m/>
    <m/>
    <m/>
    <m/>
    <m/>
  </r>
  <r>
    <s v="cfiesler"/>
    <s v="codybuntain"/>
    <m/>
    <m/>
    <m/>
    <m/>
    <m/>
    <m/>
    <m/>
    <m/>
    <s v="Yes"/>
    <n v="596"/>
    <m/>
    <m/>
    <x v="2"/>
    <d v="2019-09-20T17:24:49.000"/>
    <s v="@codybuntain @icwsm This is on my mind because of the number of references I cut from a paper I submitted to ICWSM last weekend. :(  It was almost enough to make me decide to not submit it there after all."/>
    <m/>
    <m/>
    <x v="0"/>
    <m/>
    <s v="http://pbs.twimg.com/profile_images/1074878911962443776/GzUtUN0a_normal.jpg"/>
    <x v="301"/>
    <s v="https://twitter.com/#!/cfiesler/status/1175098502562512897"/>
    <m/>
    <m/>
    <s v="1175098502562512897"/>
    <s v="1175097902777208832"/>
    <b v="0"/>
    <n v="2"/>
    <s v="363200844"/>
    <b v="0"/>
    <s v="en"/>
    <m/>
    <s v=""/>
    <b v="0"/>
    <n v="0"/>
    <s v=""/>
    <s v="Twitter Web App"/>
    <b v="0"/>
    <s v="1175097902777208832"/>
    <s v="Tweet"/>
    <n v="0"/>
    <n v="0"/>
    <m/>
    <m/>
    <m/>
    <m/>
    <m/>
    <m/>
    <m/>
    <m/>
    <n v="1"/>
    <s v="7"/>
    <s v="7"/>
    <n v="1"/>
    <n v="2.5641025641025643"/>
    <n v="0"/>
    <n v="0"/>
    <n v="0"/>
    <n v="0"/>
    <n v="38"/>
    <n v="97.43589743589743"/>
    <n v="39"/>
  </r>
  <r>
    <s v="cfiesler"/>
    <s v="codybuntain"/>
    <m/>
    <m/>
    <m/>
    <m/>
    <m/>
    <m/>
    <m/>
    <m/>
    <s v="Yes"/>
    <n v="597"/>
    <m/>
    <m/>
    <x v="0"/>
    <d v="2019-09-20T17:35:21.000"/>
    <s v="@icwsm @codybuntain To be clear, page limits aren't the problem (though tbh I'd do away with those too if possible ;) ), but counting references towards them just results in citing less things. (The reason I submitted anyway was the understanding that it will be possible to add more in revisions.)"/>
    <m/>
    <m/>
    <x v="0"/>
    <m/>
    <s v="http://pbs.twimg.com/profile_images/1074878911962443776/GzUtUN0a_normal.jpg"/>
    <x v="302"/>
    <s v="https://twitter.com/#!/cfiesler/status/1175101151663906816"/>
    <m/>
    <m/>
    <s v="1175101151663906816"/>
    <s v="1175099558860414977"/>
    <b v="0"/>
    <n v="1"/>
    <s v="103989154"/>
    <b v="0"/>
    <s v="en"/>
    <m/>
    <s v=""/>
    <b v="0"/>
    <n v="0"/>
    <s v=""/>
    <s v="Twitter Web App"/>
    <b v="0"/>
    <s v="1175099558860414977"/>
    <s v="Tweet"/>
    <n v="0"/>
    <n v="0"/>
    <m/>
    <m/>
    <m/>
    <m/>
    <m/>
    <m/>
    <m/>
    <m/>
    <n v="2"/>
    <s v="7"/>
    <s v="7"/>
    <n v="1"/>
    <n v="2.0408163265306123"/>
    <n v="2"/>
    <n v="4.081632653061225"/>
    <n v="0"/>
    <n v="0"/>
    <n v="46"/>
    <n v="93.87755102040816"/>
    <n v="49"/>
  </r>
  <r>
    <s v="cfiesler"/>
    <s v="codybuntain"/>
    <m/>
    <m/>
    <m/>
    <m/>
    <m/>
    <m/>
    <m/>
    <m/>
    <s v="Yes"/>
    <n v="598"/>
    <m/>
    <m/>
    <x v="0"/>
    <d v="2019-09-20T17:36:32.000"/>
    <s v="@icwsm @codybuntain Also ICWSM's copyright policies DID cause me to pull a submission that was offered acceptance as a poster two years ago. So if there becomes a &quot;let's revamp our publication policies&quot; task force, I'm happy to help."/>
    <m/>
    <m/>
    <x v="0"/>
    <m/>
    <s v="http://pbs.twimg.com/profile_images/1074878911962443776/GzUtUN0a_normal.jpg"/>
    <x v="303"/>
    <s v="https://twitter.com/#!/cfiesler/status/1175101450218663936"/>
    <m/>
    <m/>
    <s v="1175101450218663936"/>
    <s v="1175101151663906816"/>
    <b v="0"/>
    <n v="1"/>
    <s v="194203770"/>
    <b v="0"/>
    <s v="en"/>
    <m/>
    <s v=""/>
    <b v="0"/>
    <n v="0"/>
    <s v=""/>
    <s v="Twitter Web App"/>
    <b v="0"/>
    <s v="1175101151663906816"/>
    <s v="Tweet"/>
    <n v="0"/>
    <n v="0"/>
    <m/>
    <m/>
    <m/>
    <m/>
    <m/>
    <m/>
    <m/>
    <m/>
    <n v="2"/>
    <s v="7"/>
    <s v="7"/>
    <n v="1"/>
    <n v="2.5641025641025643"/>
    <n v="0"/>
    <n v="0"/>
    <n v="0"/>
    <n v="0"/>
    <n v="38"/>
    <n v="97.43589743589743"/>
    <n v="39"/>
  </r>
  <r>
    <s v="icwsm"/>
    <s v="codybuntain"/>
    <m/>
    <m/>
    <m/>
    <m/>
    <m/>
    <m/>
    <m/>
    <m/>
    <s v="Yes"/>
    <n v="599"/>
    <m/>
    <m/>
    <x v="0"/>
    <d v="2019-09-20T17:29:01.000"/>
    <s v="@cfiesler @codybuntain You raise an important point, and I'm sorry our page limit impacted interest in submitting. I'm sure you're not the only one too. We'll look into changing this going forward._x000a__x000a_And thank you for working through it and submitting despite the issues."/>
    <m/>
    <m/>
    <x v="0"/>
    <m/>
    <s v="http://pbs.twimg.com/profile_images/633957468528373761/mD-uuuWj_normal.jpg"/>
    <x v="304"/>
    <s v="https://twitter.com/#!/icwsm/status/1175099558860414977"/>
    <m/>
    <m/>
    <s v="1175099558860414977"/>
    <s v="1175098502562512897"/>
    <b v="0"/>
    <n v="2"/>
    <s v="194203770"/>
    <b v="0"/>
    <s v="en"/>
    <m/>
    <s v=""/>
    <b v="0"/>
    <n v="0"/>
    <s v=""/>
    <s v="Twitter Web App"/>
    <b v="0"/>
    <s v="1175098502562512897"/>
    <s v="Tweet"/>
    <n v="0"/>
    <n v="0"/>
    <m/>
    <m/>
    <m/>
    <m/>
    <m/>
    <m/>
    <m/>
    <m/>
    <n v="2"/>
    <s v="1"/>
    <s v="7"/>
    <n v="2"/>
    <n v="4.545454545454546"/>
    <n v="3"/>
    <n v="6.818181818181818"/>
    <n v="0"/>
    <n v="0"/>
    <n v="39"/>
    <n v="88.63636363636364"/>
    <n v="44"/>
  </r>
  <r>
    <s v="icwsm"/>
    <s v="codybuntain"/>
    <m/>
    <m/>
    <m/>
    <m/>
    <m/>
    <m/>
    <m/>
    <m/>
    <s v="Yes"/>
    <n v="600"/>
    <m/>
    <m/>
    <x v="0"/>
    <d v="2019-09-20T17:41:23.000"/>
    <s v="@cfiesler @codybuntain Right, I should have said, &quot;page limit policy&quot;! Apologies for the ambiguity there :)"/>
    <m/>
    <m/>
    <x v="0"/>
    <m/>
    <s v="http://pbs.twimg.com/profile_images/633957468528373761/mD-uuuWj_normal.jpg"/>
    <x v="305"/>
    <s v="https://twitter.com/#!/icwsm/status/1175102670601936897"/>
    <m/>
    <m/>
    <s v="1175102670601936897"/>
    <s v="1175101151663906816"/>
    <b v="0"/>
    <n v="0"/>
    <s v="194203770"/>
    <b v="0"/>
    <s v="en"/>
    <m/>
    <s v=""/>
    <b v="0"/>
    <n v="0"/>
    <s v=""/>
    <s v="Twitter Web App"/>
    <b v="0"/>
    <s v="1175101151663906816"/>
    <s v="Tweet"/>
    <n v="0"/>
    <n v="0"/>
    <m/>
    <m/>
    <m/>
    <m/>
    <m/>
    <m/>
    <m/>
    <m/>
    <n v="2"/>
    <s v="1"/>
    <s v="7"/>
    <n v="1"/>
    <n v="6.666666666666667"/>
    <n v="2"/>
    <n v="13.333333333333334"/>
    <n v="0"/>
    <n v="0"/>
    <n v="12"/>
    <n v="80"/>
    <n v="15"/>
  </r>
  <r>
    <s v="cfiesler"/>
    <s v="icwsm"/>
    <m/>
    <m/>
    <m/>
    <m/>
    <m/>
    <m/>
    <m/>
    <m/>
    <s v="Yes"/>
    <n v="601"/>
    <m/>
    <m/>
    <x v="0"/>
    <d v="2019-09-20T17:15:30.000"/>
    <s v="#TEAMWORDCOUNTLIMITS_x000a_Especially since so many venues (except you, @icwsm, I'm still mad about it) have moved to references not counting towards page limits, I have zero understanding of the point of page limits over word limits except to make us cry in situations like Sean's. https://t.co/pyPKoALRJi"/>
    <s v="https://twitter.com/smunson/status/1175084989815222272"/>
    <s v="twitter.com"/>
    <x v="23"/>
    <m/>
    <s v="http://pbs.twimg.com/profile_images/1074878911962443776/GzUtUN0a_normal.jpg"/>
    <x v="306"/>
    <s v="https://twitter.com/#!/cfiesler/status/1175096154289127425"/>
    <m/>
    <m/>
    <s v="1175096154289127425"/>
    <m/>
    <b v="0"/>
    <n v="8"/>
    <s v=""/>
    <b v="1"/>
    <s v="en"/>
    <m/>
    <s v="1175084989815222272"/>
    <b v="0"/>
    <n v="1"/>
    <s v=""/>
    <s v="Twitter Web App"/>
    <b v="0"/>
    <s v="1175096154289127425"/>
    <s v="Tweet"/>
    <n v="0"/>
    <n v="0"/>
    <m/>
    <m/>
    <m/>
    <m/>
    <m/>
    <m/>
    <m/>
    <m/>
    <n v="2"/>
    <s v="7"/>
    <s v="1"/>
    <n v="1"/>
    <n v="2.2222222222222223"/>
    <n v="5"/>
    <n v="11.11111111111111"/>
    <n v="0"/>
    <n v="0"/>
    <n v="39"/>
    <n v="86.66666666666667"/>
    <n v="45"/>
  </r>
  <r>
    <s v="icwsm"/>
    <s v="ic2s2"/>
    <m/>
    <m/>
    <m/>
    <m/>
    <m/>
    <m/>
    <m/>
    <m/>
    <s v="No"/>
    <n v="607"/>
    <m/>
    <m/>
    <x v="0"/>
    <d v="2019-10-08T15:41:59.000"/>
    <s v="RT @IC2S2: The dates for #IC2S2 2020 are now confirmed. The 6th International Conference on Computational Social Science will take place Ju…"/>
    <m/>
    <m/>
    <x v="4"/>
    <m/>
    <s v="http://pbs.twimg.com/profile_images/633957468528373761/mD-uuuWj_normal.jpg"/>
    <x v="307"/>
    <s v="https://twitter.com/#!/icwsm/status/1181595603786227713"/>
    <m/>
    <m/>
    <s v="1181595603786227713"/>
    <m/>
    <b v="0"/>
    <n v="0"/>
    <s v=""/>
    <b v="0"/>
    <s v="en"/>
    <m/>
    <s v=""/>
    <b v="0"/>
    <n v="42"/>
    <s v="1181279698044588032"/>
    <s v="Twitter Web App"/>
    <b v="0"/>
    <s v="1181279698044588032"/>
    <s v="Tweet"/>
    <n v="0"/>
    <n v="0"/>
    <m/>
    <m/>
    <m/>
    <m/>
    <m/>
    <m/>
    <m/>
    <m/>
    <n v="1"/>
    <s v="1"/>
    <s v="2"/>
    <n v="0"/>
    <n v="0"/>
    <n v="0"/>
    <n v="0"/>
    <n v="0"/>
    <n v="0"/>
    <n v="22"/>
    <n v="100"/>
    <n v="22"/>
  </r>
  <r>
    <s v="icwsm"/>
    <s v="gretch"/>
    <m/>
    <m/>
    <m/>
    <m/>
    <m/>
    <m/>
    <m/>
    <m/>
    <s v="No"/>
    <n v="608"/>
    <m/>
    <m/>
    <x v="0"/>
    <d v="2019-10-08T15:42:41.000"/>
    <s v="RT @bgzimmer: Some serious emoji research going on... 🤔 @WIRED reports on @icwsm #Emoji2018 workshop, with @sanjrockz @TSchnoebelen @Gretch…"/>
    <m/>
    <m/>
    <x v="5"/>
    <m/>
    <s v="http://pbs.twimg.com/profile_images/633957468528373761/mD-uuuWj_normal.jpg"/>
    <x v="308"/>
    <s v="https://twitter.com/#!/icwsm/status/1181595780408381440"/>
    <m/>
    <m/>
    <s v="1181595780408381440"/>
    <m/>
    <b v="0"/>
    <n v="0"/>
    <s v=""/>
    <b v="0"/>
    <s v="en"/>
    <m/>
    <s v=""/>
    <b v="0"/>
    <n v="11"/>
    <s v="1012018198932283393"/>
    <s v="Twitter Web App"/>
    <b v="0"/>
    <s v="1012018198932283393"/>
    <s v="Tweet"/>
    <n v="0"/>
    <n v="0"/>
    <m/>
    <m/>
    <m/>
    <m/>
    <m/>
    <m/>
    <m/>
    <m/>
    <n v="1"/>
    <s v="1"/>
    <s v="1"/>
    <m/>
    <m/>
    <m/>
    <m/>
    <m/>
    <m/>
    <m/>
    <m/>
    <m/>
  </r>
  <r>
    <s v="icwsm"/>
    <s v="icwsm"/>
    <m/>
    <m/>
    <m/>
    <m/>
    <m/>
    <m/>
    <m/>
    <m/>
    <s v="No"/>
    <n v="617"/>
    <m/>
    <m/>
    <x v="1"/>
    <d v="2019-08-01T15:57:39.000"/>
    <s v="Good news! The ICWSM 2020 website is now live:_x000a__x000a_https://t.co/B89igmUVP8_x000a__x000a_🚨Next deadline is September 15 🚨_x000a__x000a_Check it out for all your informational needs (calls for papers/demos/datasets, program, organization, attending, etc.)!_x000a__x000a_Hope to see your contributions! https://t.co/y0moj9isjk"/>
    <s v="https://icwsm.org/2020/"/>
    <s v="icwsm.org"/>
    <x v="0"/>
    <s v="https://pbs.twimg.com/media/EA5WL5zXsAAw7y-.png"/>
    <s v="https://pbs.twimg.com/media/EA5WL5zXsAAw7y-.png"/>
    <x v="309"/>
    <s v="https://twitter.com/#!/icwsm/status/1156957172686868480"/>
    <m/>
    <m/>
    <s v="1156957172686868480"/>
    <m/>
    <b v="0"/>
    <n v="49"/>
    <s v=""/>
    <b v="0"/>
    <s v="en"/>
    <m/>
    <s v=""/>
    <b v="0"/>
    <n v="31"/>
    <s v=""/>
    <s v="TweetDeck"/>
    <b v="0"/>
    <s v="1156957172686868480"/>
    <s v="Tweet"/>
    <n v="0"/>
    <n v="0"/>
    <m/>
    <m/>
    <m/>
    <m/>
    <m/>
    <m/>
    <m/>
    <m/>
    <n v="8"/>
    <s v="1"/>
    <s v="1"/>
    <n v="1"/>
    <n v="2.7777777777777777"/>
    <n v="0"/>
    <n v="0"/>
    <n v="0"/>
    <n v="0"/>
    <n v="35"/>
    <n v="97.22222222222223"/>
    <n v="36"/>
  </r>
  <r>
    <s v="icwsm"/>
    <s v="icwsm"/>
    <m/>
    <m/>
    <m/>
    <m/>
    <m/>
    <m/>
    <m/>
    <m/>
    <s v="No"/>
    <n v="618"/>
    <m/>
    <m/>
    <x v="1"/>
    <d v="2019-08-01T16:17:53.000"/>
    <s v="Want more @icwsm in your life? 🤔Want to see a mix of submission deadlines and memes? 🤔🤔You can follow us across the social media landscape! 🎉_x000a__x000a_Insta: https://t.co/vLXXTRScyr_x000a_FB: https://t.co/qVowu6karh https://t.co/SvYKmlgq6Z"/>
    <s v="https://www.instagram.com/p/B0oK6E9J6-V/?utm_source=ig_web_button_share_sheet https://www.facebook.com/icwsm/"/>
    <s v="instagram.com facebook.com"/>
    <x v="0"/>
    <s v="https://pbs.twimg.com/media/EA5a0YwX4AEPLhT.jpg"/>
    <s v="https://pbs.twimg.com/media/EA5a0YwX4AEPLhT.jpg"/>
    <x v="310"/>
    <s v="https://twitter.com/#!/icwsm/status/1156962264018235393"/>
    <m/>
    <m/>
    <s v="1156962264018235393"/>
    <m/>
    <b v="0"/>
    <n v="5"/>
    <s v=""/>
    <b v="0"/>
    <s v="en"/>
    <m/>
    <s v=""/>
    <b v="0"/>
    <n v="0"/>
    <s v=""/>
    <s v="TweetDeck"/>
    <b v="0"/>
    <s v="1156962264018235393"/>
    <s v="Tweet"/>
    <n v="0"/>
    <n v="0"/>
    <m/>
    <m/>
    <m/>
    <m/>
    <m/>
    <m/>
    <m/>
    <m/>
    <n v="8"/>
    <s v="1"/>
    <s v="1"/>
    <n v="0"/>
    <n v="0"/>
    <n v="0"/>
    <n v="0"/>
    <n v="0"/>
    <n v="0"/>
    <n v="27"/>
    <n v="100"/>
    <n v="27"/>
  </r>
  <r>
    <s v="icwsm"/>
    <s v="icwsm"/>
    <m/>
    <m/>
    <m/>
    <m/>
    <m/>
    <m/>
    <m/>
    <m/>
    <s v="No"/>
    <n v="619"/>
    <m/>
    <m/>
    <x v="1"/>
    <d v="2019-08-21T21:42:12.000"/>
    <s v="🚨 All R+Rs for #ICWSM2020 should be submitted on the September 15 deadline 🚨_x000a__x000a_For all you great authors with R+Rs out for #ICWSM2020, regardless of whether you received it from a submission in January or May, note the above! ❤️_x000a__x000a_Submission site has been updated accordingly."/>
    <m/>
    <m/>
    <x v="25"/>
    <m/>
    <s v="http://pbs.twimg.com/profile_images/633957468528373761/mD-uuuWj_normal.jpg"/>
    <x v="311"/>
    <s v="https://twitter.com/#!/icwsm/status/1164291637373222913"/>
    <m/>
    <m/>
    <s v="1164291637373222913"/>
    <m/>
    <b v="0"/>
    <n v="6"/>
    <s v=""/>
    <b v="0"/>
    <s v="en"/>
    <m/>
    <s v=""/>
    <b v="0"/>
    <n v="4"/>
    <s v=""/>
    <s v="Twitter Web App"/>
    <b v="0"/>
    <s v="1164291637373222913"/>
    <s v="Tweet"/>
    <n v="0"/>
    <n v="0"/>
    <m/>
    <m/>
    <m/>
    <m/>
    <m/>
    <m/>
    <m/>
    <m/>
    <n v="8"/>
    <s v="1"/>
    <s v="1"/>
    <n v="1"/>
    <n v="2.1739130434782608"/>
    <n v="0"/>
    <n v="0"/>
    <n v="0"/>
    <n v="0"/>
    <n v="45"/>
    <n v="97.82608695652173"/>
    <n v="46"/>
  </r>
  <r>
    <s v="icwsm"/>
    <s v="icwsm"/>
    <m/>
    <m/>
    <m/>
    <m/>
    <m/>
    <m/>
    <m/>
    <m/>
    <s v="No"/>
    <n v="620"/>
    <m/>
    <m/>
    <x v="1"/>
    <d v="2019-09-03T22:39:58.000"/>
    <s v="🚨 #ICWSM2020 deadline in just 12 days 🚨_x000a__x000a_I know it's the start of the semester. I know #chi2020's deadline is also in a few days. Still, you've got this!_x000a__x000a_Submit your papers and/or volunteer to review here: https://t.co/Hg4AI4vTm9 https://t.co/mo7O5yhuqd"/>
    <s v="https://new.precisionconference.com/user/login?society=aaai"/>
    <s v="precisionconference.com"/>
    <x v="17"/>
    <s v="https://pbs.twimg.com/media/EDku9ikXYAAZutZ.jpg"/>
    <s v="https://pbs.twimg.com/media/EDku9ikXYAAZutZ.jpg"/>
    <x v="312"/>
    <s v="https://twitter.com/#!/icwsm/status/1169017215707963393"/>
    <m/>
    <m/>
    <s v="1169017215707963393"/>
    <m/>
    <b v="0"/>
    <n v="5"/>
    <s v=""/>
    <b v="0"/>
    <s v="en"/>
    <m/>
    <s v=""/>
    <b v="0"/>
    <n v="6"/>
    <s v=""/>
    <s v="Twitter Web App"/>
    <b v="0"/>
    <s v="1169017215707963393"/>
    <s v="Tweet"/>
    <n v="0"/>
    <n v="0"/>
    <m/>
    <m/>
    <m/>
    <m/>
    <m/>
    <m/>
    <m/>
    <m/>
    <n v="8"/>
    <s v="1"/>
    <s v="1"/>
    <n v="0"/>
    <n v="0"/>
    <n v="0"/>
    <n v="0"/>
    <n v="0"/>
    <n v="0"/>
    <n v="37"/>
    <n v="100"/>
    <n v="37"/>
  </r>
  <r>
    <s v="icwsm"/>
    <s v="icwsm"/>
    <m/>
    <m/>
    <m/>
    <m/>
    <m/>
    <m/>
    <m/>
    <m/>
    <s v="No"/>
    <n v="621"/>
    <m/>
    <m/>
    <x v="1"/>
    <d v="2019-09-08T21:12:22.000"/>
    <s v="🚨 only 7 more days to the September deadline for #icwsm2020 and those R&amp;amp;Rs 🚨 https://t.co/i6WUBX8uT9"/>
    <m/>
    <m/>
    <x v="9"/>
    <s v="https://pbs.twimg.com/tweet_video_thumb/ED-K26PXoAAg-Ep.jpg"/>
    <s v="https://pbs.twimg.com/tweet_video_thumb/ED-K26PXoAAg-Ep.jpg"/>
    <x v="313"/>
    <s v="https://twitter.com/#!/icwsm/status/1170807110285897728"/>
    <m/>
    <m/>
    <s v="1170807110285897728"/>
    <m/>
    <b v="0"/>
    <n v="11"/>
    <s v=""/>
    <b v="0"/>
    <s v="en"/>
    <m/>
    <s v=""/>
    <b v="0"/>
    <n v="3"/>
    <s v=""/>
    <s v="Twitter for iPhone"/>
    <b v="0"/>
    <s v="1170807110285897728"/>
    <s v="Tweet"/>
    <n v="0"/>
    <n v="0"/>
    <m/>
    <m/>
    <m/>
    <m/>
    <m/>
    <m/>
    <m/>
    <m/>
    <n v="8"/>
    <s v="1"/>
    <s v="1"/>
    <n v="0"/>
    <n v="0"/>
    <n v="0"/>
    <n v="0"/>
    <n v="0"/>
    <n v="0"/>
    <n v="15"/>
    <n v="100"/>
    <n v="15"/>
  </r>
  <r>
    <s v="icwsm"/>
    <s v="icwsm"/>
    <m/>
    <m/>
    <m/>
    <m/>
    <m/>
    <m/>
    <m/>
    <m/>
    <s v="No"/>
    <n v="622"/>
    <m/>
    <m/>
    <x v="1"/>
    <d v="2019-09-12T20:18:39.000"/>
    <s v="🚨⏳⌛️ Only three more days to get those new #icwsm2020 submissions and R&amp;amp;Rs in! _x000a__x000a_Sept. 15, 23:59 AoE, https://t.co/Hg4AI4vTm9_x000a__x000a_I know #chi2020's deadline is the 20th! I know we're still settling into the semester! Still, you've got this! https://t.co/L2lT4zFAZU"/>
    <s v="https://new.precisionconference.com/user/login?society=aaai"/>
    <s v="precisionconference.com"/>
    <x v="17"/>
    <s v="https://pbs.twimg.com/media/EESk6wlWkAsFMka.png"/>
    <s v="https://pbs.twimg.com/media/EESk6wlWkAsFMka.png"/>
    <x v="314"/>
    <s v="https://twitter.com/#!/icwsm/status/1172243143074492418"/>
    <m/>
    <m/>
    <s v="1172243143074492418"/>
    <m/>
    <b v="0"/>
    <n v="11"/>
    <s v=""/>
    <b v="0"/>
    <s v="en"/>
    <m/>
    <s v=""/>
    <b v="0"/>
    <n v="6"/>
    <s v=""/>
    <s v="Twitter Web App"/>
    <b v="0"/>
    <s v="1172243143074492418"/>
    <s v="Tweet"/>
    <n v="0"/>
    <n v="0"/>
    <m/>
    <m/>
    <m/>
    <m/>
    <m/>
    <m/>
    <m/>
    <m/>
    <n v="8"/>
    <s v="1"/>
    <s v="1"/>
    <n v="0"/>
    <n v="0"/>
    <n v="0"/>
    <n v="0"/>
    <n v="0"/>
    <n v="0"/>
    <n v="39"/>
    <n v="100"/>
    <n v="39"/>
  </r>
  <r>
    <s v="icwsm"/>
    <s v="icwsm"/>
    <m/>
    <m/>
    <m/>
    <m/>
    <m/>
    <m/>
    <m/>
    <m/>
    <s v="No"/>
    <n v="623"/>
    <m/>
    <m/>
    <x v="1"/>
    <d v="2019-09-13T17:51:52.000"/>
    <s v="🚨⏳⌛️👈🏻 Two more days! _x000a__x000a_Maybe go ahead and start your submission in PCS to avoid any last-minute catastrophizing?_x000a__x000a_https://t.co/Hg4AI4vTm9_x000a__x000a_Regardless of what happens, though, your health is the most important thing. Everything will be okay! https://t.co/CeN8b5eXWW"/>
    <s v="https://new.precisionconference.com/user/login?society=aaai"/>
    <s v="precisionconference.com"/>
    <x v="0"/>
    <s v="https://pbs.twimg.com/media/EEXM611W4AAEFSK.png"/>
    <s v="https://pbs.twimg.com/media/EEXM611W4AAEFSK.png"/>
    <x v="315"/>
    <s v="https://twitter.com/#!/icwsm/status/1172568594053586955"/>
    <m/>
    <m/>
    <s v="1172568594053586955"/>
    <m/>
    <b v="0"/>
    <n v="2"/>
    <s v=""/>
    <b v="0"/>
    <s v="en"/>
    <m/>
    <s v=""/>
    <b v="0"/>
    <n v="1"/>
    <s v=""/>
    <s v="Twitter Web App"/>
    <b v="0"/>
    <s v="1172568594053586955"/>
    <s v="Tweet"/>
    <n v="0"/>
    <n v="0"/>
    <m/>
    <m/>
    <m/>
    <m/>
    <m/>
    <m/>
    <m/>
    <m/>
    <n v="8"/>
    <s v="1"/>
    <s v="1"/>
    <n v="1"/>
    <n v="2.9411764705882355"/>
    <n v="0"/>
    <n v="0"/>
    <n v="0"/>
    <n v="0"/>
    <n v="33"/>
    <n v="97.05882352941177"/>
    <n v="34"/>
  </r>
  <r>
    <s v="icwsm"/>
    <s v="icwsm"/>
    <m/>
    <m/>
    <m/>
    <m/>
    <m/>
    <m/>
    <m/>
    <m/>
    <s v="No"/>
    <n v="624"/>
    <m/>
    <m/>
    <x v="1"/>
    <d v="2019-09-16T00:05:22.000"/>
    <s v="🚨⌛️Only a few more grains of sand left to get your #ICWSM2020 submissions in to PCS for the Sept. deadline! _x000a__x000a_https://t.co/Hg4AI4vTm9_x000a__x000a_This round closes at 23:59 AoE, so in 12 hours._x000a__x000a_Also, we have a January deadline as well. Looking forward to seeing you in Atlanta! https://t.co/zaJ3BVuUOE"/>
    <s v="https://new.precisionconference.com/user/login?society=aaai"/>
    <s v="precisionconference.com"/>
    <x v="9"/>
    <s v="https://pbs.twimg.com/tweet_video_thumb/EEi1lPoX4AASikp.jpg"/>
    <s v="https://pbs.twimg.com/tweet_video_thumb/EEi1lPoX4AASikp.jpg"/>
    <x v="316"/>
    <s v="https://twitter.com/#!/icwsm/status/1173387363231371265"/>
    <m/>
    <m/>
    <s v="1173387363231371265"/>
    <m/>
    <b v="0"/>
    <n v="3"/>
    <s v=""/>
    <b v="0"/>
    <s v="en"/>
    <m/>
    <s v=""/>
    <b v="0"/>
    <n v="1"/>
    <s v=""/>
    <s v="Twitter Web App"/>
    <b v="0"/>
    <s v="1173387363231371265"/>
    <s v="Tweet"/>
    <n v="0"/>
    <n v="0"/>
    <m/>
    <m/>
    <m/>
    <m/>
    <m/>
    <m/>
    <m/>
    <m/>
    <n v="8"/>
    <s v="1"/>
    <s v="1"/>
    <n v="1"/>
    <n v="2.1739130434782608"/>
    <n v="0"/>
    <n v="0"/>
    <n v="0"/>
    <n v="0"/>
    <n v="45"/>
    <n v="97.82608695652173"/>
    <n v="46"/>
  </r>
  <r>
    <s v="mtknnktm"/>
    <s v="toritorix"/>
    <m/>
    <m/>
    <m/>
    <m/>
    <m/>
    <m/>
    <m/>
    <m/>
    <s v="No"/>
    <n v="625"/>
    <m/>
    <m/>
    <x v="2"/>
    <d v="2019-08-22T23:54:06.000"/>
    <s v="@toritorix あ、そか、政治コミュニケーションとかだと普通にやってますよね…w_x000a_IC2S2とかICWSMとかでwebデータ使って国家間の関係を〜というのはあまりみたことないなぁ"/>
    <m/>
    <m/>
    <x v="0"/>
    <m/>
    <s v="http://pbs.twimg.com/profile_images/854589472716890112/bYPrnwMv_normal.jpg"/>
    <x v="317"/>
    <s v="https://twitter.com/#!/mtknnktm/status/1164687217635155968"/>
    <m/>
    <m/>
    <s v="1164687217635155968"/>
    <s v="1164686262487228416"/>
    <b v="0"/>
    <n v="0"/>
    <s v="30844611"/>
    <b v="0"/>
    <s v="ja"/>
    <m/>
    <s v=""/>
    <b v="0"/>
    <n v="0"/>
    <s v=""/>
    <s v="Twitter for iPhone"/>
    <b v="0"/>
    <s v="1164686262487228416"/>
    <s v="Tweet"/>
    <n v="0"/>
    <n v="0"/>
    <m/>
    <m/>
    <m/>
    <m/>
    <m/>
    <m/>
    <m/>
    <m/>
    <n v="1"/>
    <s v="22"/>
    <s v="22"/>
    <n v="0"/>
    <n v="0"/>
    <n v="0"/>
    <n v="0"/>
    <n v="0"/>
    <n v="0"/>
    <n v="7"/>
    <n v="100"/>
    <n v="7"/>
  </r>
  <r>
    <s v="mtknnktm"/>
    <s v="mtknnktm"/>
    <m/>
    <m/>
    <m/>
    <m/>
    <m/>
    <m/>
    <m/>
    <m/>
    <s v="No"/>
    <n v="626"/>
    <m/>
    <m/>
    <x v="1"/>
    <d v="2019-08-16T06:09:18.000"/>
    <s v="ICWSM2019のTwitterネットワークが可視化・分析されてたんだけど会社のと自分のアカウントがトップインフルエンサー（betweeness）ランキングに入ってたw（日本語コミュニティとICWSMコミュニティをつないでたから？）_x000a_https://t.co/B5WfBEunO8 https://t.co/SB1k27CUBO"/>
    <s v="https://nodexlgraphgallery.org/Pages/InteractiveGraph.aspx?graphID=199783"/>
    <s v="nodexlgraphgallery.org"/>
    <x v="0"/>
    <s v="https://pbs.twimg.com/media/ECEfmU1U4AEFqcL.jpg"/>
    <s v="https://pbs.twimg.com/media/ECEfmU1U4AEFqcL.jpg"/>
    <x v="318"/>
    <s v="https://twitter.com/#!/mtknnktm/status/1162244926739869696"/>
    <m/>
    <m/>
    <s v="1162244926739869696"/>
    <m/>
    <b v="0"/>
    <n v="9"/>
    <s v=""/>
    <b v="0"/>
    <s v="ja"/>
    <m/>
    <s v=""/>
    <b v="0"/>
    <n v="0"/>
    <s v=""/>
    <s v="Twitter Web App"/>
    <b v="0"/>
    <s v="1162244926739869696"/>
    <s v="Tweet"/>
    <n v="0"/>
    <n v="0"/>
    <m/>
    <m/>
    <m/>
    <m/>
    <m/>
    <m/>
    <m/>
    <m/>
    <n v="2"/>
    <s v="22"/>
    <s v="22"/>
    <n v="0"/>
    <n v="0"/>
    <n v="0"/>
    <n v="0"/>
    <n v="0"/>
    <n v="0"/>
    <n v="5"/>
    <n v="100"/>
    <n v="5"/>
  </r>
  <r>
    <s v="mtknnktm"/>
    <s v="mtknnktm"/>
    <m/>
    <m/>
    <m/>
    <m/>
    <m/>
    <m/>
    <m/>
    <m/>
    <s v="No"/>
    <n v="627"/>
    <m/>
    <m/>
    <x v="1"/>
    <d v="2019-10-10T08:58:06.000"/>
    <s v="これとかNBAとか、企業、団体の対応片っ端から調べるの面白そう（wwwかicwsmあたりで誰かやりそう）→_x000a_米アップル、香港デモ隊使用の地図アプリを削除　規則違反で | Article [AMP] | Reuters https://t.co/L8e3IfL7uR"/>
    <s v="https://jp.reuters.com/article/hongkong-protests-apple-idJPKBN1WP0K0"/>
    <s v="reuters.com"/>
    <x v="0"/>
    <m/>
    <s v="http://pbs.twimg.com/profile_images/854589472716890112/bYPrnwMv_normal.jpg"/>
    <x v="319"/>
    <s v="https://twitter.com/#!/mtknnktm/status/1182218739749507075"/>
    <m/>
    <m/>
    <s v="1182218739749507075"/>
    <m/>
    <b v="0"/>
    <n v="0"/>
    <s v=""/>
    <b v="0"/>
    <s v="ja"/>
    <m/>
    <s v=""/>
    <b v="0"/>
    <n v="0"/>
    <s v=""/>
    <s v="Twitter for iPhone"/>
    <b v="0"/>
    <s v="1182218739749507075"/>
    <s v="Tweet"/>
    <n v="0"/>
    <n v="0"/>
    <m/>
    <m/>
    <m/>
    <m/>
    <m/>
    <m/>
    <m/>
    <m/>
    <n v="2"/>
    <s v="22"/>
    <s v="22"/>
    <n v="0"/>
    <n v="0"/>
    <n v="0"/>
    <n v="0"/>
    <n v="0"/>
    <n v="0"/>
    <n v="10"/>
    <n v="100"/>
    <n v="10"/>
  </r>
  <r>
    <s v="anirudhacharya1"/>
    <s v="anirudhacharya1"/>
    <m/>
    <m/>
    <m/>
    <m/>
    <m/>
    <m/>
    <m/>
    <m/>
    <s v="No"/>
    <n v="628"/>
    <m/>
    <m/>
    <x v="1"/>
    <d v="2019-10-11T13:18:27.000"/>
    <s v="If you find yourself in such a position, better to bail out even if it causes a temporary hit to your career. There are some papers that get published in ICWSM that makes me think, how was the author able to keep a straight face while writing it."/>
    <m/>
    <m/>
    <x v="0"/>
    <m/>
    <s v="http://pbs.twimg.com/profile_images/1545711218/Poker_Baays_normal.jpg"/>
    <x v="320"/>
    <s v="https://twitter.com/#!/anirudhacharya1/status/1182646647760670721"/>
    <m/>
    <m/>
    <s v="1182646647760670721"/>
    <s v="1182645590523465730"/>
    <b v="0"/>
    <n v="0"/>
    <s v="199177403"/>
    <b v="0"/>
    <s v="en"/>
    <m/>
    <s v=""/>
    <b v="0"/>
    <n v="0"/>
    <s v=""/>
    <s v="Twitter Web App"/>
    <b v="0"/>
    <s v="1182645590523465730"/>
    <s v="Tweet"/>
    <n v="0"/>
    <n v="0"/>
    <m/>
    <m/>
    <m/>
    <m/>
    <m/>
    <m/>
    <m/>
    <m/>
    <n v="1"/>
    <s v="4"/>
    <s v="4"/>
    <n v="1"/>
    <n v="2.0833333333333335"/>
    <n v="0"/>
    <n v="0"/>
    <n v="0"/>
    <n v="0"/>
    <n v="47"/>
    <n v="97.91666666666667"/>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267">
    <i>
      <x v="1"/>
    </i>
    <i r="1">
      <x v="12"/>
    </i>
    <i r="2">
      <x v="336"/>
    </i>
    <i r="3">
      <x v="16"/>
    </i>
    <i>
      <x v="2"/>
    </i>
    <i r="1">
      <x v="6"/>
    </i>
    <i r="2">
      <x v="179"/>
    </i>
    <i r="3">
      <x v="18"/>
    </i>
    <i>
      <x v="3"/>
    </i>
    <i r="1">
      <x v="6"/>
    </i>
    <i r="2">
      <x v="162"/>
    </i>
    <i r="3">
      <x v="24"/>
    </i>
    <i r="2">
      <x v="165"/>
    </i>
    <i r="3">
      <x v="11"/>
    </i>
    <i r="2">
      <x v="166"/>
    </i>
    <i r="3">
      <x v="3"/>
    </i>
    <i r="2">
      <x v="171"/>
    </i>
    <i r="3">
      <x v="9"/>
    </i>
    <i r="1">
      <x v="7"/>
    </i>
    <i r="2">
      <x v="202"/>
    </i>
    <i r="3">
      <x v="6"/>
    </i>
    <i r="1">
      <x v="8"/>
    </i>
    <i r="2">
      <x v="214"/>
    </i>
    <i r="3">
      <x v="14"/>
    </i>
    <i r="3">
      <x v="16"/>
    </i>
    <i r="3">
      <x v="17"/>
    </i>
    <i r="3">
      <x v="18"/>
    </i>
    <i r="3">
      <x v="20"/>
    </i>
    <i r="3">
      <x v="21"/>
    </i>
    <i r="3">
      <x v="23"/>
    </i>
    <i r="3">
      <x v="24"/>
    </i>
    <i r="2">
      <x v="215"/>
    </i>
    <i r="3">
      <x v="2"/>
    </i>
    <i r="3">
      <x v="3"/>
    </i>
    <i r="3">
      <x v="4"/>
    </i>
    <i r="3">
      <x v="5"/>
    </i>
    <i r="3">
      <x v="7"/>
    </i>
    <i r="3">
      <x v="8"/>
    </i>
    <i r="3">
      <x v="9"/>
    </i>
    <i r="3">
      <x v="11"/>
    </i>
    <i r="3">
      <x v="12"/>
    </i>
    <i r="3">
      <x v="14"/>
    </i>
    <i r="3">
      <x v="15"/>
    </i>
    <i r="3">
      <x v="17"/>
    </i>
    <i r="3">
      <x v="20"/>
    </i>
    <i r="3">
      <x v="21"/>
    </i>
    <i r="3">
      <x v="23"/>
    </i>
    <i r="2">
      <x v="216"/>
    </i>
    <i r="3">
      <x v="1"/>
    </i>
    <i r="3">
      <x v="22"/>
    </i>
    <i r="3">
      <x v="23"/>
    </i>
    <i r="2">
      <x v="217"/>
    </i>
    <i r="3">
      <x v="8"/>
    </i>
    <i r="2">
      <x v="218"/>
    </i>
    <i r="3">
      <x v="9"/>
    </i>
    <i r="3">
      <x v="10"/>
    </i>
    <i r="3">
      <x v="12"/>
    </i>
    <i r="3">
      <x v="13"/>
    </i>
    <i r="3">
      <x v="14"/>
    </i>
    <i r="3">
      <x v="15"/>
    </i>
    <i r="3">
      <x v="17"/>
    </i>
    <i r="3">
      <x v="22"/>
    </i>
    <i r="2">
      <x v="219"/>
    </i>
    <i r="3">
      <x v="7"/>
    </i>
    <i r="3">
      <x v="11"/>
    </i>
    <i r="3">
      <x v="15"/>
    </i>
    <i r="3">
      <x v="18"/>
    </i>
    <i r="2">
      <x v="220"/>
    </i>
    <i r="3">
      <x v="14"/>
    </i>
    <i r="2">
      <x v="221"/>
    </i>
    <i r="3">
      <x v="21"/>
    </i>
    <i r="3">
      <x v="22"/>
    </i>
    <i r="2">
      <x v="222"/>
    </i>
    <i r="3">
      <x v="7"/>
    </i>
    <i r="2">
      <x v="223"/>
    </i>
    <i r="3">
      <x v="15"/>
    </i>
    <i r="2">
      <x v="224"/>
    </i>
    <i r="3">
      <x v="16"/>
    </i>
    <i r="2">
      <x v="227"/>
    </i>
    <i r="3">
      <x v="18"/>
    </i>
    <i r="3">
      <x v="19"/>
    </i>
    <i r="3">
      <x v="20"/>
    </i>
    <i r="3">
      <x v="24"/>
    </i>
    <i r="2">
      <x v="228"/>
    </i>
    <i r="3">
      <x v="15"/>
    </i>
    <i r="3">
      <x v="16"/>
    </i>
    <i r="3">
      <x v="17"/>
    </i>
    <i r="3">
      <x v="18"/>
    </i>
    <i r="3">
      <x v="21"/>
    </i>
    <i r="3">
      <x v="22"/>
    </i>
    <i r="2">
      <x v="229"/>
    </i>
    <i r="3">
      <x v="5"/>
    </i>
    <i r="3">
      <x v="7"/>
    </i>
    <i r="3">
      <x v="9"/>
    </i>
    <i r="3">
      <x v="14"/>
    </i>
    <i r="3">
      <x v="16"/>
    </i>
    <i r="3">
      <x v="19"/>
    </i>
    <i r="2">
      <x v="230"/>
    </i>
    <i r="3">
      <x v="19"/>
    </i>
    <i r="2">
      <x v="231"/>
    </i>
    <i r="3">
      <x v="3"/>
    </i>
    <i r="3">
      <x v="4"/>
    </i>
    <i r="3">
      <x v="5"/>
    </i>
    <i r="3">
      <x v="10"/>
    </i>
    <i r="3">
      <x v="16"/>
    </i>
    <i r="3">
      <x v="23"/>
    </i>
    <i r="2">
      <x v="232"/>
    </i>
    <i r="3">
      <x v="17"/>
    </i>
    <i r="3">
      <x v="18"/>
    </i>
    <i r="2">
      <x v="233"/>
    </i>
    <i r="3">
      <x v="5"/>
    </i>
    <i r="3">
      <x v="6"/>
    </i>
    <i r="3">
      <x v="13"/>
    </i>
    <i r="3">
      <x v="17"/>
    </i>
    <i r="2">
      <x v="234"/>
    </i>
    <i r="3">
      <x v="10"/>
    </i>
    <i r="3">
      <x v="20"/>
    </i>
    <i r="3">
      <x v="22"/>
    </i>
    <i r="2">
      <x v="235"/>
    </i>
    <i r="3">
      <x v="3"/>
    </i>
    <i r="3">
      <x v="4"/>
    </i>
    <i r="3">
      <x v="24"/>
    </i>
    <i r="2">
      <x v="236"/>
    </i>
    <i r="3">
      <x v="15"/>
    </i>
    <i r="3">
      <x v="23"/>
    </i>
    <i r="2">
      <x v="237"/>
    </i>
    <i r="3">
      <x v="14"/>
    </i>
    <i r="3">
      <x v="17"/>
    </i>
    <i r="3">
      <x v="18"/>
    </i>
    <i r="3">
      <x v="21"/>
    </i>
    <i r="2">
      <x v="238"/>
    </i>
    <i r="3">
      <x v="12"/>
    </i>
    <i r="2">
      <x v="239"/>
    </i>
    <i r="3">
      <x v="4"/>
    </i>
    <i r="3">
      <x v="15"/>
    </i>
    <i r="2">
      <x v="240"/>
    </i>
    <i r="3">
      <x v="2"/>
    </i>
    <i r="3">
      <x v="13"/>
    </i>
    <i r="3">
      <x v="16"/>
    </i>
    <i r="2">
      <x v="242"/>
    </i>
    <i r="3">
      <x v="7"/>
    </i>
    <i r="3">
      <x v="9"/>
    </i>
    <i r="3">
      <x v="14"/>
    </i>
    <i r="2">
      <x v="243"/>
    </i>
    <i r="3">
      <x v="10"/>
    </i>
    <i r="1">
      <x v="9"/>
    </i>
    <i r="2">
      <x v="247"/>
    </i>
    <i r="3">
      <x v="23"/>
    </i>
    <i r="3">
      <x v="24"/>
    </i>
    <i r="2">
      <x v="248"/>
    </i>
    <i r="3">
      <x v="2"/>
    </i>
    <i r="3">
      <x v="3"/>
    </i>
    <i r="3">
      <x v="13"/>
    </i>
    <i r="2">
      <x v="249"/>
    </i>
    <i r="3">
      <x v="15"/>
    </i>
    <i r="3">
      <x v="16"/>
    </i>
    <i r="3">
      <x v="17"/>
    </i>
    <i r="3">
      <x v="18"/>
    </i>
    <i r="3">
      <x v="19"/>
    </i>
    <i r="3">
      <x v="21"/>
    </i>
    <i r="3">
      <x v="22"/>
    </i>
    <i r="2">
      <x v="250"/>
    </i>
    <i r="3">
      <x v="4"/>
    </i>
    <i r="3">
      <x v="5"/>
    </i>
    <i r="3">
      <x v="7"/>
    </i>
    <i r="3">
      <x v="8"/>
    </i>
    <i r="3">
      <x v="11"/>
    </i>
    <i r="3">
      <x v="12"/>
    </i>
    <i r="3">
      <x v="13"/>
    </i>
    <i r="3">
      <x v="14"/>
    </i>
    <i r="3">
      <x v="17"/>
    </i>
    <i r="3">
      <x v="20"/>
    </i>
    <i r="2">
      <x v="251"/>
    </i>
    <i r="3">
      <x v="9"/>
    </i>
    <i r="3">
      <x v="20"/>
    </i>
    <i r="3">
      <x v="21"/>
    </i>
    <i r="2">
      <x v="252"/>
    </i>
    <i r="3">
      <x v="22"/>
    </i>
    <i r="2">
      <x v="253"/>
    </i>
    <i r="3">
      <x v="1"/>
    </i>
    <i r="3">
      <x v="7"/>
    </i>
    <i r="3">
      <x v="14"/>
    </i>
    <i r="3">
      <x v="15"/>
    </i>
    <i r="3">
      <x v="24"/>
    </i>
    <i r="2">
      <x v="254"/>
    </i>
    <i r="3">
      <x v="9"/>
    </i>
    <i r="3">
      <x v="11"/>
    </i>
    <i r="3">
      <x v="14"/>
    </i>
    <i r="3">
      <x v="16"/>
    </i>
    <i r="3">
      <x v="17"/>
    </i>
    <i r="3">
      <x v="18"/>
    </i>
    <i r="3">
      <x v="19"/>
    </i>
    <i r="3">
      <x v="20"/>
    </i>
    <i r="3">
      <x v="22"/>
    </i>
    <i r="2">
      <x v="255"/>
    </i>
    <i r="3">
      <x v="3"/>
    </i>
    <i r="3">
      <x v="17"/>
    </i>
    <i r="3">
      <x v="18"/>
    </i>
    <i r="3">
      <x v="19"/>
    </i>
    <i r="3">
      <x v="20"/>
    </i>
    <i r="3">
      <x v="21"/>
    </i>
    <i r="3">
      <x v="22"/>
    </i>
    <i r="3">
      <x v="24"/>
    </i>
    <i r="2">
      <x v="256"/>
    </i>
    <i r="3">
      <x v="1"/>
    </i>
    <i r="3">
      <x v="2"/>
    </i>
    <i r="3">
      <x v="12"/>
    </i>
    <i r="3">
      <x v="13"/>
    </i>
    <i r="3">
      <x v="15"/>
    </i>
    <i r="3">
      <x v="16"/>
    </i>
    <i r="3">
      <x v="18"/>
    </i>
    <i r="3">
      <x v="21"/>
    </i>
    <i r="3">
      <x v="24"/>
    </i>
    <i r="2">
      <x v="257"/>
    </i>
    <i r="3">
      <x v="1"/>
    </i>
    <i r="3">
      <x v="18"/>
    </i>
    <i r="3">
      <x v="20"/>
    </i>
    <i r="3">
      <x v="24"/>
    </i>
    <i r="2">
      <x v="258"/>
    </i>
    <i r="3">
      <x v="1"/>
    </i>
    <i r="3">
      <x v="19"/>
    </i>
    <i r="2">
      <x v="259"/>
    </i>
    <i r="3">
      <x v="9"/>
    </i>
    <i r="3">
      <x v="12"/>
    </i>
    <i r="3">
      <x v="18"/>
    </i>
    <i r="2">
      <x v="260"/>
    </i>
    <i r="3">
      <x v="1"/>
    </i>
    <i r="3">
      <x v="9"/>
    </i>
    <i r="3">
      <x v="19"/>
    </i>
    <i r="2">
      <x v="261"/>
    </i>
    <i r="3">
      <x v="10"/>
    </i>
    <i r="2">
      <x v="262"/>
    </i>
    <i r="3">
      <x v="14"/>
    </i>
    <i r="3">
      <x v="15"/>
    </i>
    <i r="2">
      <x v="263"/>
    </i>
    <i r="3">
      <x v="16"/>
    </i>
    <i r="2">
      <x v="264"/>
    </i>
    <i r="3">
      <x v="16"/>
    </i>
    <i r="3">
      <x v="18"/>
    </i>
    <i r="3">
      <x v="19"/>
    </i>
    <i r="3">
      <x v="21"/>
    </i>
    <i r="2">
      <x v="265"/>
    </i>
    <i r="3">
      <x v="3"/>
    </i>
    <i r="2">
      <x v="266"/>
    </i>
    <i r="3">
      <x v="13"/>
    </i>
    <i r="2">
      <x v="267"/>
    </i>
    <i r="3">
      <x v="14"/>
    </i>
    <i r="3">
      <x v="16"/>
    </i>
    <i r="2">
      <x v="269"/>
    </i>
    <i r="3">
      <x v="10"/>
    </i>
    <i r="2">
      <x v="271"/>
    </i>
    <i r="3">
      <x v="14"/>
    </i>
    <i r="2">
      <x v="273"/>
    </i>
    <i r="3">
      <x v="19"/>
    </i>
    <i r="1">
      <x v="10"/>
    </i>
    <i r="2">
      <x v="279"/>
    </i>
    <i r="3">
      <x v="14"/>
    </i>
    <i r="2">
      <x v="281"/>
    </i>
    <i r="3">
      <x v="7"/>
    </i>
    <i r="3">
      <x v="19"/>
    </i>
    <i r="2">
      <x v="282"/>
    </i>
    <i r="3">
      <x v="16"/>
    </i>
    <i r="2">
      <x v="284"/>
    </i>
    <i r="3">
      <x v="9"/>
    </i>
    <i r="2">
      <x v="28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6">
        <i x="16" s="1"/>
        <i x="2" s="1"/>
        <i x="24" s="1"/>
        <i x="5" s="1"/>
        <i x="14" s="1"/>
        <i x="19" s="1"/>
        <i x="20" s="1"/>
        <i x="4" s="1"/>
        <i x="13" s="1"/>
        <i x="15" s="1"/>
        <i x="6" s="1"/>
        <i x="12" s="1"/>
        <i x="1" s="1"/>
        <i x="9" s="1"/>
        <i x="17" s="1"/>
        <i x="18" s="1"/>
        <i x="25" s="1"/>
        <i x="8" s="1"/>
        <i x="10" s="1"/>
        <i x="7" s="1"/>
        <i x="3" s="1"/>
        <i x="21" s="1"/>
        <i x="11" s="1"/>
        <i x="23" s="1"/>
        <i x="2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28" totalsRowShown="0" headerRowDxfId="496" dataDxfId="495">
  <autoFilter ref="A2:BL62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30" totalsRowShown="0" headerRowDxfId="141" dataDxfId="140">
  <autoFilter ref="A1:G103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61" totalsRowShown="0" headerRowDxfId="443" dataDxfId="442">
  <autoFilter ref="A2:BS36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1" totalsRowShown="0" headerRowDxfId="132" dataDxfId="131">
  <autoFilter ref="A1:L85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9" totalsRowShown="0" headerRowDxfId="88" dataDxfId="87">
  <autoFilter ref="A2:C4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23" totalsRowShown="0" headerRowDxfId="64" dataDxfId="63">
  <autoFilter ref="A2:BL3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00">
  <autoFilter ref="A2:AO3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0" totalsRowShown="0" headerRowDxfId="397" dataDxfId="396">
  <autoFilter ref="A1:C36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aai.org/ojs/index.php/ICWSM/article/view/3207/3075" TargetMode="External" /><Relationship Id="rId2" Type="http://schemas.openxmlformats.org/officeDocument/2006/relationships/hyperlink" Target="https://www.aaai.org/ojs/index.php/ICWSM/article/view/3207/3075" TargetMode="External" /><Relationship Id="rId3" Type="http://schemas.openxmlformats.org/officeDocument/2006/relationships/hyperlink" Target="https://www.cambridge.org/core/journals/perspectives-on-politics/article/dont-republicans-tweet-too-using-twitter-to-assess-the-consequences-of-political-endorsements-by-celebrities/B2915BB8FBD93D0555D8C3D77CB00E65" TargetMode="External" /><Relationship Id="rId4" Type="http://schemas.openxmlformats.org/officeDocument/2006/relationships/hyperlink" Target="https://www.topcoder.com/challenges/30100548" TargetMode="External" /><Relationship Id="rId5" Type="http://schemas.openxmlformats.org/officeDocument/2006/relationships/hyperlink" Target="https://www.topcoder.com/challenges/30100548" TargetMode="External" /><Relationship Id="rId6" Type="http://schemas.openxmlformats.org/officeDocument/2006/relationships/hyperlink" Target="https://www.topcoder.com/challenges/30100548" TargetMode="External" /><Relationship Id="rId7" Type="http://schemas.openxmlformats.org/officeDocument/2006/relationships/hyperlink" Target="https://www.topcoder.com/challenges/30100548" TargetMode="External" /><Relationship Id="rId8" Type="http://schemas.openxmlformats.org/officeDocument/2006/relationships/hyperlink" Target="https://www.wired.com/story/academic-emoji-conference/" TargetMode="External" /><Relationship Id="rId9" Type="http://schemas.openxmlformats.org/officeDocument/2006/relationships/hyperlink" Target="https://www.wired.com/story/academic-emoji-conference/" TargetMode="External" /><Relationship Id="rId10" Type="http://schemas.openxmlformats.org/officeDocument/2006/relationships/hyperlink" Target="https://icwsm.org/2020/" TargetMode="External" /><Relationship Id="rId11" Type="http://schemas.openxmlformats.org/officeDocument/2006/relationships/hyperlink" Target="https://icwsm.org/2020/" TargetMode="External" /><Relationship Id="rId12" Type="http://schemas.openxmlformats.org/officeDocument/2006/relationships/hyperlink" Target="https://twitter.com/icwsm/status/1156957172686868480" TargetMode="External" /><Relationship Id="rId13" Type="http://schemas.openxmlformats.org/officeDocument/2006/relationships/hyperlink" Target="https://icwsm.org/2020/" TargetMode="External" /><Relationship Id="rId14" Type="http://schemas.openxmlformats.org/officeDocument/2006/relationships/hyperlink" Target="https://icwsm.org/2020/" TargetMode="External" /><Relationship Id="rId15" Type="http://schemas.openxmlformats.org/officeDocument/2006/relationships/hyperlink" Target="https://icwsm.org/2020/" TargetMode="External" /><Relationship Id="rId16" Type="http://schemas.openxmlformats.org/officeDocument/2006/relationships/hyperlink" Target="https://icwsm.org/2020/" TargetMode="External" /><Relationship Id="rId17" Type="http://schemas.openxmlformats.org/officeDocument/2006/relationships/hyperlink" Target="https://icwsm.org/2020/" TargetMode="External" /><Relationship Id="rId18" Type="http://schemas.openxmlformats.org/officeDocument/2006/relationships/hyperlink" Target="https://icwsm.org/2020/" TargetMode="External" /><Relationship Id="rId19" Type="http://schemas.openxmlformats.org/officeDocument/2006/relationships/hyperlink" Target="https://icwsm.org/2020/" TargetMode="External" /><Relationship Id="rId20" Type="http://schemas.openxmlformats.org/officeDocument/2006/relationships/hyperlink" Target="https://icwsm.org/2020/" TargetMode="External" /><Relationship Id="rId21" Type="http://schemas.openxmlformats.org/officeDocument/2006/relationships/hyperlink" Target="https://icwsm.org/2020/" TargetMode="External" /><Relationship Id="rId22" Type="http://schemas.openxmlformats.org/officeDocument/2006/relationships/hyperlink" Target="https://icwsm.org/2020/" TargetMode="External" /><Relationship Id="rId23" Type="http://schemas.openxmlformats.org/officeDocument/2006/relationships/hyperlink" Target="https://icwsm.org/2020/" TargetMode="External" /><Relationship Id="rId24" Type="http://schemas.openxmlformats.org/officeDocument/2006/relationships/hyperlink" Target="https://icwsm.org/2020/" TargetMode="External" /><Relationship Id="rId25" Type="http://schemas.openxmlformats.org/officeDocument/2006/relationships/hyperlink" Target="https://icwsm.org/2020/" TargetMode="External" /><Relationship Id="rId26" Type="http://schemas.openxmlformats.org/officeDocument/2006/relationships/hyperlink" Target="https://icwsm.org/2020/" TargetMode="External" /><Relationship Id="rId27" Type="http://schemas.openxmlformats.org/officeDocument/2006/relationships/hyperlink" Target="http://www.ccs.neu.edu/~amislove/publications/Weather-ICWSM.pdf" TargetMode="External" /><Relationship Id="rId28" Type="http://schemas.openxmlformats.org/officeDocument/2006/relationships/hyperlink" Target="https://icwsm.org/2020/" TargetMode="External" /><Relationship Id="rId29" Type="http://schemas.openxmlformats.org/officeDocument/2006/relationships/hyperlink" Target="https://iussp.org/en/workshop-demographic-research-web-and-social-media-data" TargetMode="External" /><Relationship Id="rId30" Type="http://schemas.openxmlformats.org/officeDocument/2006/relationships/hyperlink" Target="https://iussp.org/en/workshop-demographic-research-web-and-social-media-data" TargetMode="External" /><Relationship Id="rId31" Type="http://schemas.openxmlformats.org/officeDocument/2006/relationships/hyperlink" Target="https://www.aaai.org/ocs/index.php/ICWSM/ICWSM16/paper/download/13166/12817" TargetMode="External" /><Relationship Id="rId32" Type="http://schemas.openxmlformats.org/officeDocument/2006/relationships/hyperlink" Target="https://iussp.org/en/workshop-demographic-research-web-and-social-media-data" TargetMode="External" /><Relationship Id="rId33" Type="http://schemas.openxmlformats.org/officeDocument/2006/relationships/hyperlink" Target="https://iussp.org/en/workshop-demographic-research-web-and-social-media-data" TargetMode="External" /><Relationship Id="rId34" Type="http://schemas.openxmlformats.org/officeDocument/2006/relationships/hyperlink" Target="https://www.aaai.org/ocs/index.php/ICWSM/ICWSM13/paper/viewFile/6124/6351" TargetMode="External" /><Relationship Id="rId35" Type="http://schemas.openxmlformats.org/officeDocument/2006/relationships/hyperlink" Target="https://www.aaai.org/ojs/index.php/ICWSM/article/view/3212" TargetMode="External" /><Relationship Id="rId36" Type="http://schemas.openxmlformats.org/officeDocument/2006/relationships/hyperlink" Target="https://www.aaai.org/ojs/index.php/ICWSM/article/view/3212" TargetMode="External" /><Relationship Id="rId37" Type="http://schemas.openxmlformats.org/officeDocument/2006/relationships/hyperlink" Target="https://www.aaai.org/ocs/index.php/ICWSM/ICWSM13/paper/viewFile/6093/6350" TargetMode="External" /><Relationship Id="rId38" Type="http://schemas.openxmlformats.org/officeDocument/2006/relationships/hyperlink" Target="https://research.fb.com/request-for-proposals-for-economic-opportunity-research-announced-at-icwsm-2019/?utm_campaign=everyonesocial&amp;utm_source=178996&amp;utm_medium=twitter&amp;es_p=9808567" TargetMode="External" /><Relationship Id="rId39" Type="http://schemas.openxmlformats.org/officeDocument/2006/relationships/hyperlink" Target="https://icwsm.org/2020/" TargetMode="External" /><Relationship Id="rId40" Type="http://schemas.openxmlformats.org/officeDocument/2006/relationships/hyperlink" Target="https://www.aaai.org/ocs/index.php/ICWSM/ICWSM13/paper/viewFile/6124/6351" TargetMode="External" /><Relationship Id="rId41" Type="http://schemas.openxmlformats.org/officeDocument/2006/relationships/hyperlink" Target="https://www.kaskus.co.id/surl/iCwsm" TargetMode="External" /><Relationship Id="rId42" Type="http://schemas.openxmlformats.org/officeDocument/2006/relationships/hyperlink" Target="https://www.kaskus.co.id/surl/iCwsm" TargetMode="External" /><Relationship Id="rId43" Type="http://schemas.openxmlformats.org/officeDocument/2006/relationships/hyperlink" Target="https://www.kaskus.co.id/surl/iCwsm" TargetMode="External" /><Relationship Id="rId44" Type="http://schemas.openxmlformats.org/officeDocument/2006/relationships/hyperlink" Target="https://www.kaskus.co.id/surl/iCwsm" TargetMode="External" /><Relationship Id="rId45" Type="http://schemas.openxmlformats.org/officeDocument/2006/relationships/hyperlink" Target="https://www.kaskus.co.id/surl/iCwsm" TargetMode="External" /><Relationship Id="rId46" Type="http://schemas.openxmlformats.org/officeDocument/2006/relationships/hyperlink" Target="https://www.kaskus.co.id/surl/iCwsm" TargetMode="External" /><Relationship Id="rId47" Type="http://schemas.openxmlformats.org/officeDocument/2006/relationships/hyperlink" Target="https://www.kaskus.co.id/surl/iCwsm" TargetMode="External" /><Relationship Id="rId48" Type="http://schemas.openxmlformats.org/officeDocument/2006/relationships/hyperlink" Target="https://www.kaskus.co.id/surl/iCwsm" TargetMode="External" /><Relationship Id="rId49" Type="http://schemas.openxmlformats.org/officeDocument/2006/relationships/hyperlink" Target="https://www.kaskus.co.id/surl/iCwsm" TargetMode="External" /><Relationship Id="rId50" Type="http://schemas.openxmlformats.org/officeDocument/2006/relationships/hyperlink" Target="https://www.kaskus.co.id/surl/iCwsm" TargetMode="External" /><Relationship Id="rId51" Type="http://schemas.openxmlformats.org/officeDocument/2006/relationships/hyperlink" Target="https://www.kaskus.co.id/surl/iCwsm" TargetMode="External" /><Relationship Id="rId52" Type="http://schemas.openxmlformats.org/officeDocument/2006/relationships/hyperlink" Target="https://www.kaskus.co.id/surl/iCwsm" TargetMode="External" /><Relationship Id="rId53" Type="http://schemas.openxmlformats.org/officeDocument/2006/relationships/hyperlink" Target="https://www.kaskus.co.id/surl/iCwsm" TargetMode="External" /><Relationship Id="rId54" Type="http://schemas.openxmlformats.org/officeDocument/2006/relationships/hyperlink" Target="https://www.kaskus.co.id/surl/iCwsm" TargetMode="External" /><Relationship Id="rId55" Type="http://schemas.openxmlformats.org/officeDocument/2006/relationships/hyperlink" Target="https://arxiv.org/abs/1908.05409" TargetMode="External" /><Relationship Id="rId56" Type="http://schemas.openxmlformats.org/officeDocument/2006/relationships/hyperlink" Target="https://icwsm.org/2020/" TargetMode="External" /><Relationship Id="rId57" Type="http://schemas.openxmlformats.org/officeDocument/2006/relationships/hyperlink" Target="https://research.fb.com/safety-experiences-on-social-media/" TargetMode="External" /><Relationship Id="rId58" Type="http://schemas.openxmlformats.org/officeDocument/2006/relationships/hyperlink" Target="https://research.fb.com/safety-experiences-on-social-media/" TargetMode="External" /><Relationship Id="rId59" Type="http://schemas.openxmlformats.org/officeDocument/2006/relationships/hyperlink" Target="https://research.fb.com/safety-experiences-on-social-media/" TargetMode="External" /><Relationship Id="rId60" Type="http://schemas.openxmlformats.org/officeDocument/2006/relationships/hyperlink" Target="https://icwsm.org/2020/" TargetMode="External" /><Relationship Id="rId61" Type="http://schemas.openxmlformats.org/officeDocument/2006/relationships/hyperlink" Target="https://icwsm.org/2020/" TargetMode="External" /><Relationship Id="rId62" Type="http://schemas.openxmlformats.org/officeDocument/2006/relationships/hyperlink" Target="https://www.aaai.org/ocs/index.php/ICWSM/ICWSM16/paper/view/13167/12746" TargetMode="External" /><Relationship Id="rId63" Type="http://schemas.openxmlformats.org/officeDocument/2006/relationships/hyperlink" Target="http://ktsukuda.me/research_topic/creator-collaboration/" TargetMode="External" /><Relationship Id="rId64" Type="http://schemas.openxmlformats.org/officeDocument/2006/relationships/hyperlink" Target="https://www.aaai.org/ojs/index.php/ICWSM/article/view/3205" TargetMode="External" /><Relationship Id="rId65" Type="http://schemas.openxmlformats.org/officeDocument/2006/relationships/hyperlink" Target="https://www.aaai.org/ojs/index.php/ICWSM/article/view/3205" TargetMode="External" /><Relationship Id="rId66" Type="http://schemas.openxmlformats.org/officeDocument/2006/relationships/hyperlink" Target="https://www.aaai.org/ojs/index.php/ICWSM/article/view/3205" TargetMode="External" /><Relationship Id="rId67" Type="http://schemas.openxmlformats.org/officeDocument/2006/relationships/hyperlink" Target="https://www.aaai.org/ocs/index.php/ICWSM/ICWSM10/paper/viewPaper/1509" TargetMode="External" /><Relationship Id="rId68" Type="http://schemas.openxmlformats.org/officeDocument/2006/relationships/hyperlink" Target="https://www.aaai.org/ojs/index.php/ICWSM/article/view/3205" TargetMode="External" /><Relationship Id="rId69" Type="http://schemas.openxmlformats.org/officeDocument/2006/relationships/hyperlink" Target="https://scholar.google.com/citations?hl=en&amp;view_op=list_hcore&amp;venue=eH4qSzdbVtwJ.2019&amp;vq=eng_databasesinformationsystems&amp;cstart=0" TargetMode="External" /><Relationship Id="rId70" Type="http://schemas.openxmlformats.org/officeDocument/2006/relationships/hyperlink" Target="https://aaai.org/ocs/index.php/ICWSM/ICWSM17/paper/download/15587/14817" TargetMode="External" /><Relationship Id="rId71" Type="http://schemas.openxmlformats.org/officeDocument/2006/relationships/hyperlink" Target="https://aaai.org/ocs/index.php/ICWSM/ICWSM17/paper/download/15587/14817" TargetMode="External" /><Relationship Id="rId72" Type="http://schemas.openxmlformats.org/officeDocument/2006/relationships/hyperlink" Target="https://aaai.org/ocs/index.php/ICWSM/ICWSM17/paper/download/15587/14817" TargetMode="External" /><Relationship Id="rId73" Type="http://schemas.openxmlformats.org/officeDocument/2006/relationships/hyperlink" Target="https://aaai.org/ocs/index.php/ICWSM/ICWSM17/paper/download/15587/14817" TargetMode="External" /><Relationship Id="rId74" Type="http://schemas.openxmlformats.org/officeDocument/2006/relationships/hyperlink" Target="https://aaai.org/ocs/index.php/ICWSM/ICWSM17/paper/download/15587/14817" TargetMode="External" /><Relationship Id="rId75" Type="http://schemas.openxmlformats.org/officeDocument/2006/relationships/hyperlink" Target="https://aaai.org/ocs/index.php/ICWSM/ICWSM17/paper/download/15587/14817" TargetMode="External" /><Relationship Id="rId76" Type="http://schemas.openxmlformats.org/officeDocument/2006/relationships/hyperlink" Target="https://aaai.org/ocs/index.php/ICWSM/ICWSM17/paper/download/15587/14817" TargetMode="External" /><Relationship Id="rId77" Type="http://schemas.openxmlformats.org/officeDocument/2006/relationships/hyperlink" Target="https://aaai.org/ocs/index.php/ICWSM/ICWSM17/paper/download/15587/14817" TargetMode="External" /><Relationship Id="rId78" Type="http://schemas.openxmlformats.org/officeDocument/2006/relationships/hyperlink" Target="https://aaai.org/ocs/index.php/ICWSM/ICWSM17/paper/download/15587/14817" TargetMode="External" /><Relationship Id="rId79" Type="http://schemas.openxmlformats.org/officeDocument/2006/relationships/hyperlink" Target="https://aaai.org/ocs/index.php/ICWSM/ICWSM17/paper/download/15587/14817" TargetMode="External" /><Relationship Id="rId80" Type="http://schemas.openxmlformats.org/officeDocument/2006/relationships/hyperlink" Target="https://aaai.org/ocs/index.php/ICWSM/ICWSM17/paper/download/15587/14817" TargetMode="External" /><Relationship Id="rId81" Type="http://schemas.openxmlformats.org/officeDocument/2006/relationships/hyperlink" Target="https://aaai.org/ocs/index.php/ICWSM/ICWSM17/paper/download/15587/14817" TargetMode="External" /><Relationship Id="rId82" Type="http://schemas.openxmlformats.org/officeDocument/2006/relationships/hyperlink" Target="https://aaai.org/ocs/index.php/ICWSM/ICWSM17/paper/download/15587/14817" TargetMode="External" /><Relationship Id="rId83" Type="http://schemas.openxmlformats.org/officeDocument/2006/relationships/hyperlink" Target="https://aaai.org/ocs/index.php/ICWSM/ICWSM17/paper/download/15587/14817" TargetMode="External" /><Relationship Id="rId84" Type="http://schemas.openxmlformats.org/officeDocument/2006/relationships/hyperlink" Target="https://aaai.org/ocs/index.php/ICWSM/ICWSM17/paper/download/15587/14817" TargetMode="External" /><Relationship Id="rId85" Type="http://schemas.openxmlformats.org/officeDocument/2006/relationships/hyperlink" Target="https://aaai.org/ocs/index.php/ICWSM/ICWSM17/paper/download/15587/14817" TargetMode="External" /><Relationship Id="rId86" Type="http://schemas.openxmlformats.org/officeDocument/2006/relationships/hyperlink" Target="https://aaai.org/ocs/index.php/ICWSM/ICWSM17/paper/download/15587/14817" TargetMode="External" /><Relationship Id="rId87" Type="http://schemas.openxmlformats.org/officeDocument/2006/relationships/hyperlink" Target="https://aaai.org/ocs/index.php/ICWSM/ICWSM17/paper/download/15587/14817" TargetMode="External" /><Relationship Id="rId88" Type="http://schemas.openxmlformats.org/officeDocument/2006/relationships/hyperlink" Target="https://aaai.org/ocs/index.php/ICWSM/ICWSM17/paper/download/15587/14817" TargetMode="External" /><Relationship Id="rId89" Type="http://schemas.openxmlformats.org/officeDocument/2006/relationships/hyperlink" Target="https://aaai.org/ocs/index.php/ICWSM/ICWSM17/paper/download/15587/14817" TargetMode="External" /><Relationship Id="rId90" Type="http://schemas.openxmlformats.org/officeDocument/2006/relationships/hyperlink" Target="https://aaai.org/ocs/index.php/ICWSM/ICWSM17/paper/download/15587/14817" TargetMode="External" /><Relationship Id="rId91" Type="http://schemas.openxmlformats.org/officeDocument/2006/relationships/hyperlink" Target="https://aaai.org/ocs/index.php/ICWSM/ICWSM17/paper/download/15587/14817" TargetMode="External" /><Relationship Id="rId92" Type="http://schemas.openxmlformats.org/officeDocument/2006/relationships/hyperlink" Target="https://aaai.org/ocs/index.php/ICWSM/ICWSM17/paper/download/15587/14817" TargetMode="External" /><Relationship Id="rId93" Type="http://schemas.openxmlformats.org/officeDocument/2006/relationships/hyperlink" Target="https://aaai.org/ocs/index.php/ICWSM/ICWSM17/paper/download/15587/14817" TargetMode="External" /><Relationship Id="rId94" Type="http://schemas.openxmlformats.org/officeDocument/2006/relationships/hyperlink" Target="https://aaai.org/ocs/index.php/ICWSM/ICWSM17/paper/download/15587/14817" TargetMode="External" /><Relationship Id="rId95" Type="http://schemas.openxmlformats.org/officeDocument/2006/relationships/hyperlink" Target="https://aaai.org/ocs/index.php/ICWSM/ICWSM17/paper/download/15587/14817" TargetMode="External" /><Relationship Id="rId96" Type="http://schemas.openxmlformats.org/officeDocument/2006/relationships/hyperlink" Target="https://www.aaai.org/ojs/index.php/ICWSM/article/view/3357/3225" TargetMode="External" /><Relationship Id="rId97" Type="http://schemas.openxmlformats.org/officeDocument/2006/relationships/hyperlink" Target="https://www.aaai.org/ojs/index.php/ICWSM/article/view/3357/3225" TargetMode="External" /><Relationship Id="rId98" Type="http://schemas.openxmlformats.org/officeDocument/2006/relationships/hyperlink" Target="https://www.aaai.org/ocs/index.php/ICWSM/ICWSM13/paper/viewFile/6093/6350" TargetMode="External" /><Relationship Id="rId99" Type="http://schemas.openxmlformats.org/officeDocument/2006/relationships/hyperlink" Target="https://www.aaai.org/ocs/index.php/ICWSM/ICWSM16/paper/view/13003/12748" TargetMode="External" /><Relationship Id="rId100" Type="http://schemas.openxmlformats.org/officeDocument/2006/relationships/hyperlink" Target="https://www.aaai.org/ocs/index.php/ICWSM/ICWSM16/paper/view/13003/12748" TargetMode="External" /><Relationship Id="rId101" Type="http://schemas.openxmlformats.org/officeDocument/2006/relationships/hyperlink" Target="https://www.aaai.org/ocs/index.php/ICWSM/ICWSM16/paper/view/13003/12748" TargetMode="External" /><Relationship Id="rId102" Type="http://schemas.openxmlformats.org/officeDocument/2006/relationships/hyperlink" Target="https://www.aaai.org/ocs/index.php/ICWSM/ICWSM16/paper/view/13003/12748" TargetMode="External" /><Relationship Id="rId103" Type="http://schemas.openxmlformats.org/officeDocument/2006/relationships/hyperlink" Target="https://www.aaai.org/ocs/index.php/ICWSM/ICWSM16/paper/view/13003/12748" TargetMode="External" /><Relationship Id="rId104" Type="http://schemas.openxmlformats.org/officeDocument/2006/relationships/hyperlink" Target="https://www.aaai.org/ocs/index.php/ICWSM/ICWSM16/paper/view/13003/12748" TargetMode="External" /><Relationship Id="rId105" Type="http://schemas.openxmlformats.org/officeDocument/2006/relationships/hyperlink" Target="https://www.aaai.org/ocs/index.php/ICWSM/ICWSM16/paper/view/13003/12748" TargetMode="External" /><Relationship Id="rId106" Type="http://schemas.openxmlformats.org/officeDocument/2006/relationships/hyperlink" Target="https://www.aaai.org/ocs/index.php/ICWSM/ICWSM16/paper/view/13003/12748" TargetMode="External" /><Relationship Id="rId107" Type="http://schemas.openxmlformats.org/officeDocument/2006/relationships/hyperlink" Target="https://www.aaai.org/ocs/index.php/ICWSM/ICWSM16/paper/view/13003/12748" TargetMode="External" /><Relationship Id="rId108" Type="http://schemas.openxmlformats.org/officeDocument/2006/relationships/hyperlink" Target="https://www.aaai.org/ocs/index.php/ICWSM/ICWSM16/paper/view/13003/12748" TargetMode="External" /><Relationship Id="rId109" Type="http://schemas.openxmlformats.org/officeDocument/2006/relationships/hyperlink" Target="https://www.aaai.org/ocs/index.php/ICWSM/ICWSM15/paper/viewPaper/10469" TargetMode="External" /><Relationship Id="rId110" Type="http://schemas.openxmlformats.org/officeDocument/2006/relationships/hyperlink" Target="https://www.aaai.org/ocs/index.php/ICWSM/ICWSM10/paper/viewFile/1536/1842" TargetMode="External" /><Relationship Id="rId111" Type="http://schemas.openxmlformats.org/officeDocument/2006/relationships/hyperlink" Target="https://www.aaai.org/ojs/index.php/ICWSM/article/view/3210" TargetMode="External" /><Relationship Id="rId112" Type="http://schemas.openxmlformats.org/officeDocument/2006/relationships/hyperlink" Target="https://www.aaai.org/ojs/index.php/ICWSM/article/view/3210" TargetMode="External" /><Relationship Id="rId113" Type="http://schemas.openxmlformats.org/officeDocument/2006/relationships/hyperlink" Target="https://www.aaai.org/ojs/index.php/ICWSM/article/view/3210" TargetMode="External" /><Relationship Id="rId114" Type="http://schemas.openxmlformats.org/officeDocument/2006/relationships/hyperlink" Target="https://aaai.org/ocs/index.php/ICWSM/ICWSM18/paper/view/17861/17060" TargetMode="External" /><Relationship Id="rId115" Type="http://schemas.openxmlformats.org/officeDocument/2006/relationships/hyperlink" Target="https://aaai.org/ocs/index.php/ICWSM/ICWSM18/paper/view/17861/17060" TargetMode="External" /><Relationship Id="rId116" Type="http://schemas.openxmlformats.org/officeDocument/2006/relationships/hyperlink" Target="https://aaai.org/ocs/index.php/ICWSM/ICWSM18/paper/view/17861/17060" TargetMode="External" /><Relationship Id="rId117" Type="http://schemas.openxmlformats.org/officeDocument/2006/relationships/hyperlink" Target="https://aaai.org/ocs/index.php/ICWSM/ICWSM18/paper/view/17861/17060" TargetMode="External" /><Relationship Id="rId118" Type="http://schemas.openxmlformats.org/officeDocument/2006/relationships/hyperlink" Target="https://icwsm.org/2020/" TargetMode="External" /><Relationship Id="rId119" Type="http://schemas.openxmlformats.org/officeDocument/2006/relationships/hyperlink" Target="https://www.frontiersin.org/article/10.3389/fdata.2019.00029/full" TargetMode="External" /><Relationship Id="rId120" Type="http://schemas.openxmlformats.org/officeDocument/2006/relationships/hyperlink" Target="https://www.frontiersin.org/research-topics/9706/workshop-proceedings-of-the-13th-international-aaai-conference-on-web-and-social-media#articles" TargetMode="External" /><Relationship Id="rId121" Type="http://schemas.openxmlformats.org/officeDocument/2006/relationships/hyperlink" Target="https://twitter.com/IgorBrigadir/status/553230370569994240" TargetMode="External" /><Relationship Id="rId122" Type="http://schemas.openxmlformats.org/officeDocument/2006/relationships/hyperlink" Target="https://jobs.illinois.edu/academic-job-board/job-details?jobID=121227&amp;job=college-of-liberal-arts-sciences-assistant-professor-department-of-communication-121227&amp;fbclid=IwAR3wT3gfz47FGd9qoOz1gKcUklwTwawht6wKGogwDKFMQ5MNgYB-0HnVaz4" TargetMode="External" /><Relationship Id="rId123" Type="http://schemas.openxmlformats.org/officeDocument/2006/relationships/hyperlink" Target="https://jobs.illinois.edu/academic-job-board/job-details?jobID=121227&amp;job=college-of-liberal-arts-sciences-assistant-professor-department-of-communication-121227&amp;fbclid=IwAR3wT3gfz47FGd9qoOz1gKcUklwTwawht6wKGogwDKFMQ5MNgYB-0HnVaz4" TargetMode="External" /><Relationship Id="rId124" Type="http://schemas.openxmlformats.org/officeDocument/2006/relationships/hyperlink" Target="https://icwsm.org/2020/" TargetMode="External" /><Relationship Id="rId125" Type="http://schemas.openxmlformats.org/officeDocument/2006/relationships/hyperlink" Target="http://faculty.washington.edu/kstarbi/Starbird-et-al-ICWSM-2018-Echosystem-final.pdf" TargetMode="External" /><Relationship Id="rId126" Type="http://schemas.openxmlformats.org/officeDocument/2006/relationships/hyperlink" Target="http://faculty.washington.edu/kstarbi/Starbird-et-al-ICWSM-2018-Echosystem-final.pdf" TargetMode="External" /><Relationship Id="rId127" Type="http://schemas.openxmlformats.org/officeDocument/2006/relationships/hyperlink" Target="http://faculty.washington.edu/kstarbi/Starbird-et-al-ICWSM-2018-Echosystem-final.pdf" TargetMode="External" /><Relationship Id="rId128" Type="http://schemas.openxmlformats.org/officeDocument/2006/relationships/hyperlink" Target="http://faculty.washington.edu/kstarbi/Starbird-et-al-ICWSM-2018-Echosystem-final.pdf" TargetMode="External" /><Relationship Id="rId129" Type="http://schemas.openxmlformats.org/officeDocument/2006/relationships/hyperlink" Target="https://aaai.org/ojs/index.php/ICWSM/article/view/3357" TargetMode="External" /><Relationship Id="rId130" Type="http://schemas.openxmlformats.org/officeDocument/2006/relationships/hyperlink" Target="https://arxiv.org/abs/1909.03543" TargetMode="External" /><Relationship Id="rId131" Type="http://schemas.openxmlformats.org/officeDocument/2006/relationships/hyperlink" Target="https://icwsm.org/2020/" TargetMode="External" /><Relationship Id="rId132" Type="http://schemas.openxmlformats.org/officeDocument/2006/relationships/hyperlink" Target="https://new.precisionconference.com/user/login?society=aaai" TargetMode="External" /><Relationship Id="rId133" Type="http://schemas.openxmlformats.org/officeDocument/2006/relationships/hyperlink" Target="https://new.precisionconference.com/user/login?society=aaai" TargetMode="External" /><Relationship Id="rId134" Type="http://schemas.openxmlformats.org/officeDocument/2006/relationships/hyperlink" Target="https://icwsm.org/2020/" TargetMode="External" /><Relationship Id="rId135" Type="http://schemas.openxmlformats.org/officeDocument/2006/relationships/hyperlink" Target="https://new.precisionconference.com/user/login?society=aaai" TargetMode="External" /><Relationship Id="rId136" Type="http://schemas.openxmlformats.org/officeDocument/2006/relationships/hyperlink" Target="https://icwsm.org/2020/" TargetMode="External" /><Relationship Id="rId137" Type="http://schemas.openxmlformats.org/officeDocument/2006/relationships/hyperlink" Target="https://new.precisionconference.com/user/login?society=aaai" TargetMode="External" /><Relationship Id="rId138" Type="http://schemas.openxmlformats.org/officeDocument/2006/relationships/hyperlink" Target="https://icwsm.org/2020/" TargetMode="External" /><Relationship Id="rId139" Type="http://schemas.openxmlformats.org/officeDocument/2006/relationships/hyperlink" Target="https://new.precisionconference.com/user/login?society=aaai" TargetMode="External" /><Relationship Id="rId140" Type="http://schemas.openxmlformats.org/officeDocument/2006/relationships/hyperlink" Target="https://icwsm.org/2020/" TargetMode="External" /><Relationship Id="rId141" Type="http://schemas.openxmlformats.org/officeDocument/2006/relationships/hyperlink" Target="https://www.aaai.org/ocs/index.php/ICWSM/ICWSM13/paper/viewFile/5988/6372" TargetMode="External" /><Relationship Id="rId142" Type="http://schemas.openxmlformats.org/officeDocument/2006/relationships/hyperlink" Target="https://faculty.washington.edu/kstarbi/Starbird-et-al-ICWSM-2018-Echosystem-final.pdf" TargetMode="External" /><Relationship Id="rId143" Type="http://schemas.openxmlformats.org/officeDocument/2006/relationships/hyperlink" Target="https://faculty.washington.edu/kstarbi/Starbird-et-al-ICWSM-2018-Echosystem-final.pdf" TargetMode="External" /><Relationship Id="rId144" Type="http://schemas.openxmlformats.org/officeDocument/2006/relationships/hyperlink" Target="https://faculty.washington.edu/kstarbi/Starbird-et-al-ICWSM-2018-Echosystem-final.pdf" TargetMode="External" /><Relationship Id="rId145" Type="http://schemas.openxmlformats.org/officeDocument/2006/relationships/hyperlink" Target="https://faculty.washington.edu/kstarbi/Starbird-et-al-ICWSM-2018-Echosystem-final.pdf" TargetMode="External" /><Relationship Id="rId146" Type="http://schemas.openxmlformats.org/officeDocument/2006/relationships/hyperlink" Target="https://faculty.washington.edu/kstarbi/Starbird-et-al-ICWSM-2018-Echosystem-final.pdf" TargetMode="External" /><Relationship Id="rId147" Type="http://schemas.openxmlformats.org/officeDocument/2006/relationships/hyperlink" Target="https://icwsm.org/2020/" TargetMode="External" /><Relationship Id="rId148" Type="http://schemas.openxmlformats.org/officeDocument/2006/relationships/hyperlink" Target="https://twitter.com/rogueCHI/status/1174776264227311616" TargetMode="External" /><Relationship Id="rId149" Type="http://schemas.openxmlformats.org/officeDocument/2006/relationships/hyperlink" Target="https://twitter.com/rogueCHI/status/1174776264227311616" TargetMode="External" /><Relationship Id="rId150" Type="http://schemas.openxmlformats.org/officeDocument/2006/relationships/hyperlink" Target="https://twitter.com/rogueCHI/status/1174776264227311616" TargetMode="External" /><Relationship Id="rId151" Type="http://schemas.openxmlformats.org/officeDocument/2006/relationships/hyperlink" Target="https://www.aaai.org/ojs/index.php/ICWSM/article/view/3360" TargetMode="External" /><Relationship Id="rId152" Type="http://schemas.openxmlformats.org/officeDocument/2006/relationships/hyperlink" Target="https://users.ics.aalto.fi/kiran/whatsapp-tutorial/" TargetMode="External" /><Relationship Id="rId153" Type="http://schemas.openxmlformats.org/officeDocument/2006/relationships/hyperlink" Target="https://arxiv.org/abs/1909.03543" TargetMode="External" /><Relationship Id="rId154" Type="http://schemas.openxmlformats.org/officeDocument/2006/relationships/hyperlink" Target="https://arxiv.org/abs/1909.03543" TargetMode="External" /><Relationship Id="rId155" Type="http://schemas.openxmlformats.org/officeDocument/2006/relationships/hyperlink" Target="https://arxiv.org/abs/1909.03543" TargetMode="External" /><Relationship Id="rId156" Type="http://schemas.openxmlformats.org/officeDocument/2006/relationships/hyperlink" Target="https://aaai.org/ojs/index.php/ICWSM/index" TargetMode="External" /><Relationship Id="rId157" Type="http://schemas.openxmlformats.org/officeDocument/2006/relationships/hyperlink" Target="https://aaai.org/ojs/index.php/ICWSM/index" TargetMode="External" /><Relationship Id="rId158" Type="http://schemas.openxmlformats.org/officeDocument/2006/relationships/hyperlink" Target="https://www.aaai.org/ocs/index.php/ICWSM/ICWSM18/paper/download/17839/17066" TargetMode="External" /><Relationship Id="rId159" Type="http://schemas.openxmlformats.org/officeDocument/2006/relationships/hyperlink" Target="https://aaai.org/ocs/index.php/ICWSM/ICWSM18/paper/download/17861/17060" TargetMode="External" /><Relationship Id="rId160" Type="http://schemas.openxmlformats.org/officeDocument/2006/relationships/hyperlink" Target="https://aaai.org/ocs/index.php/ICWSM/ICWSM18/paper/download/17861/17060" TargetMode="External" /><Relationship Id="rId161" Type="http://schemas.openxmlformats.org/officeDocument/2006/relationships/hyperlink" Target="https://www.aaai.org/ojs/index.php/ICWSM/article/download/3209/3077/&amp;ved=2ahUKEwjd6Yv31_bkAhVeAhAIHYMOBp0QFjACegQIAxAB&amp;usg=AOvVaw2Un7T7D4KyrhyEMSGjUlqH" TargetMode="External" /><Relationship Id="rId162" Type="http://schemas.openxmlformats.org/officeDocument/2006/relationships/hyperlink" Target="http://faculty.washington.edu/kstarbi/Starbird-et-al-ICWSM-2018-Echosystem-final.pdf" TargetMode="External" /><Relationship Id="rId163" Type="http://schemas.openxmlformats.org/officeDocument/2006/relationships/hyperlink" Target="https://www.aaai.org/ocs/index.php/ICWSM/ICWSM16/paper/view/13171/12837" TargetMode="External" /><Relationship Id="rId164" Type="http://schemas.openxmlformats.org/officeDocument/2006/relationships/hyperlink" Target="https://www.aaai.org/ocs/index.php/ICWSM/ICWSM16/paper/view/13171/12837" TargetMode="External" /><Relationship Id="rId165" Type="http://schemas.openxmlformats.org/officeDocument/2006/relationships/hyperlink" Target="https://www-users.cs.umn.edu/~levon003/files/levonian_icwsm2020_preprint.pdf" TargetMode="External" /><Relationship Id="rId166" Type="http://schemas.openxmlformats.org/officeDocument/2006/relationships/hyperlink" Target="https://jobs.illinois.edu/academic-job-board/job-details?jobID=121227&amp;job=college-of-liberal-arts-sciences-assistant-professor-department-of-communication-121227&amp;fbclid=IwAR3wT3gfz47FGd9qoOz1gKcUklwTwawht6wKGogwDKFMQ5MNgYB-0HnVaz4" TargetMode="External" /><Relationship Id="rId167" Type="http://schemas.openxmlformats.org/officeDocument/2006/relationships/hyperlink" Target="https://jobs.illinois.edu/academic-job-board/job-details?jobID=121227&amp;job=college-of-liberal-arts-sciences-assistant-professor-department-of-communication-121227&amp;fbclid=IwAR3wT3gfz47FGd9qoOz1gKcUklwTwawht6wKGogwDKFMQ5MNgYB-0HnVaz4" TargetMode="External" /><Relationship Id="rId168" Type="http://schemas.openxmlformats.org/officeDocument/2006/relationships/hyperlink" Target="https://www.frontiersin.org/article/10.3389/fdata.2019.00029/full" TargetMode="External" /><Relationship Id="rId169" Type="http://schemas.openxmlformats.org/officeDocument/2006/relationships/hyperlink" Target="https://www.frontiersin.org/article/10.3389/fdata.2019.00029/full" TargetMode="External" /><Relationship Id="rId170" Type="http://schemas.openxmlformats.org/officeDocument/2006/relationships/hyperlink" Target="https://www.frontiersin.org/research-topics/9706/workshop-proceedings-of-the-13th-international-aaai-conference-on-web-and-social-media#articles" TargetMode="External" /><Relationship Id="rId171" Type="http://schemas.openxmlformats.org/officeDocument/2006/relationships/hyperlink" Target="https://www.cambridge.org/core/journals/perspectives-on-politics/article/dont-republicans-tweet-too-using-twitter-to-assess-the-consequences-of-political-endorsements-by-celebrities/B2915BB8FBD93D0555D8C3D77CB00E65" TargetMode="External" /><Relationship Id="rId172" Type="http://schemas.openxmlformats.org/officeDocument/2006/relationships/hyperlink" Target="https://www.cambridge.org/core/journals/perspectives-on-politics/article/dont-republicans-tweet-too-using-twitter-to-assess-the-consequences-of-political-endorsements-by-celebrities/B2915BB8FBD93D0555D8C3D77CB00E65" TargetMode="External" /><Relationship Id="rId173" Type="http://schemas.openxmlformats.org/officeDocument/2006/relationships/hyperlink" Target="https://www.cambridge.org/core/journals/perspectives-on-politics/article/dont-republicans-tweet-too-using-twitter-to-assess-the-consequences-of-political-endorsements-by-celebrities/B2915BB8FBD93D0555D8C3D77CB00E65" TargetMode="External" /><Relationship Id="rId174" Type="http://schemas.openxmlformats.org/officeDocument/2006/relationships/hyperlink" Target="https://twitter.com/CJR/status/1171406154741604354" TargetMode="External" /><Relationship Id="rId175" Type="http://schemas.openxmlformats.org/officeDocument/2006/relationships/hyperlink" Target="https://twitter.com/CJR/status/1171406154741604354" TargetMode="External" /><Relationship Id="rId176" Type="http://schemas.openxmlformats.org/officeDocument/2006/relationships/hyperlink" Target="https://twitter.com/CJR/status/1171406154741604354" TargetMode="External" /><Relationship Id="rId177" Type="http://schemas.openxmlformats.org/officeDocument/2006/relationships/hyperlink" Target="https://twitter.com/CJR/status/1171406154741604354" TargetMode="External" /><Relationship Id="rId178" Type="http://schemas.openxmlformats.org/officeDocument/2006/relationships/hyperlink" Target="https://twitter.com/CJR/status/1171406154741604354" TargetMode="External" /><Relationship Id="rId179" Type="http://schemas.openxmlformats.org/officeDocument/2006/relationships/hyperlink" Target="https://twitter.com/icwsm/status/1172243143074492418" TargetMode="External" /><Relationship Id="rId180" Type="http://schemas.openxmlformats.org/officeDocument/2006/relationships/hyperlink" Target="https://cj2020.northeastern.edu/" TargetMode="External" /><Relationship Id="rId181" Type="http://schemas.openxmlformats.org/officeDocument/2006/relationships/hyperlink" Target="https://icwsm.org/2020/" TargetMode="External" /><Relationship Id="rId182" Type="http://schemas.openxmlformats.org/officeDocument/2006/relationships/hyperlink" Target="https://twitter.com/CJR/status/1171406154741604354" TargetMode="External" /><Relationship Id="rId183" Type="http://schemas.openxmlformats.org/officeDocument/2006/relationships/hyperlink" Target="https://cj2020.northeastern.edu/" TargetMode="External" /><Relationship Id="rId184" Type="http://schemas.openxmlformats.org/officeDocument/2006/relationships/hyperlink" Target="https://icwsm.org/" TargetMode="External" /><Relationship Id="rId185" Type="http://schemas.openxmlformats.org/officeDocument/2006/relationships/hyperlink" Target="https://icwsm.org/2020/" TargetMode="External" /><Relationship Id="rId186" Type="http://schemas.openxmlformats.org/officeDocument/2006/relationships/hyperlink" Target="https://new.precisionconference.com/user/login?society=aaai" TargetMode="External" /><Relationship Id="rId187" Type="http://schemas.openxmlformats.org/officeDocument/2006/relationships/hyperlink" Target="https://twitter.com/icwsm/status/1173387363231371265" TargetMode="External" /><Relationship Id="rId188" Type="http://schemas.openxmlformats.org/officeDocument/2006/relationships/hyperlink" Target="https://twitter.com/smunson/status/1175084989815222272" TargetMode="External" /><Relationship Id="rId189" Type="http://schemas.openxmlformats.org/officeDocument/2006/relationships/hyperlink" Target="https://www.wired.com/story/academic-emoji-conference/" TargetMode="External" /><Relationship Id="rId190" Type="http://schemas.openxmlformats.org/officeDocument/2006/relationships/hyperlink" Target="https://www.wired.com/story/academic-emoji-conference/" TargetMode="External" /><Relationship Id="rId191" Type="http://schemas.openxmlformats.org/officeDocument/2006/relationships/hyperlink" Target="https://www.wired.com/story/academic-emoji-conference/" TargetMode="External" /><Relationship Id="rId192" Type="http://schemas.openxmlformats.org/officeDocument/2006/relationships/hyperlink" Target="https://www.wired.com/story/academic-emoji-conference/" TargetMode="External" /><Relationship Id="rId193" Type="http://schemas.openxmlformats.org/officeDocument/2006/relationships/hyperlink" Target="https://icwsm.org/2020/" TargetMode="External" /><Relationship Id="rId194" Type="http://schemas.openxmlformats.org/officeDocument/2006/relationships/hyperlink" Target="https://new.precisionconference.com/user/login?society=aaai" TargetMode="External" /><Relationship Id="rId195" Type="http://schemas.openxmlformats.org/officeDocument/2006/relationships/hyperlink" Target="https://new.precisionconference.com/user/login?society=aaai" TargetMode="External" /><Relationship Id="rId196" Type="http://schemas.openxmlformats.org/officeDocument/2006/relationships/hyperlink" Target="https://new.precisionconference.com/user/login?society=aaai" TargetMode="External" /><Relationship Id="rId197" Type="http://schemas.openxmlformats.org/officeDocument/2006/relationships/hyperlink" Target="https://new.precisionconference.com/user/login?society=aaai" TargetMode="External" /><Relationship Id="rId198" Type="http://schemas.openxmlformats.org/officeDocument/2006/relationships/hyperlink" Target="https://nodexlgraphgallery.org/Pages/InteractiveGraph.aspx?graphID=199783" TargetMode="External" /><Relationship Id="rId199" Type="http://schemas.openxmlformats.org/officeDocument/2006/relationships/hyperlink" Target="https://jp.reuters.com/article/hongkong-protests-apple-idJPKBN1WP0K0" TargetMode="External" /><Relationship Id="rId200" Type="http://schemas.openxmlformats.org/officeDocument/2006/relationships/hyperlink" Target="https://pbs.twimg.com/media/D871cKLW4AEYUaz.png" TargetMode="External" /><Relationship Id="rId201" Type="http://schemas.openxmlformats.org/officeDocument/2006/relationships/hyperlink" Target="https://pbs.twimg.com/media/D871cKLW4AEYUaz.png" TargetMode="External" /><Relationship Id="rId202" Type="http://schemas.openxmlformats.org/officeDocument/2006/relationships/hyperlink" Target="https://pbs.twimg.com/media/EBgeAsWU0AAkNRa.jpg" TargetMode="External" /><Relationship Id="rId203" Type="http://schemas.openxmlformats.org/officeDocument/2006/relationships/hyperlink" Target="https://pbs.twimg.com/media/EEGJtPgW4AAprNE.png" TargetMode="External" /><Relationship Id="rId204" Type="http://schemas.openxmlformats.org/officeDocument/2006/relationships/hyperlink" Target="https://pbs.twimg.com/tweet_video_thumb/EGS_napX0AQyPmo.jpg" TargetMode="External" /><Relationship Id="rId205" Type="http://schemas.openxmlformats.org/officeDocument/2006/relationships/hyperlink" Target="https://pbs.twimg.com/media/EBNn7AqW4AcJ8DJ.jpg" TargetMode="External" /><Relationship Id="rId206" Type="http://schemas.openxmlformats.org/officeDocument/2006/relationships/hyperlink" Target="https://pbs.twimg.com/media/EBNn7AqW4AcJ8DJ.jpg" TargetMode="External" /><Relationship Id="rId207" Type="http://schemas.openxmlformats.org/officeDocument/2006/relationships/hyperlink" Target="https://pbs.twimg.com/media/EBNn7AqW4AcJ8DJ.jpg" TargetMode="External" /><Relationship Id="rId208" Type="http://schemas.openxmlformats.org/officeDocument/2006/relationships/hyperlink" Target="https://pbs.twimg.com/media/EBNn7AqW4AcJ8DJ.jpg" TargetMode="External" /><Relationship Id="rId209" Type="http://schemas.openxmlformats.org/officeDocument/2006/relationships/hyperlink" Target="https://pbs.twimg.com/media/EBepBuGXsAEaWxA.png" TargetMode="External" /><Relationship Id="rId210" Type="http://schemas.openxmlformats.org/officeDocument/2006/relationships/hyperlink" Target="https://pbs.twimg.com/media/D9aPxBJXYAUJfII.jpg" TargetMode="External" /><Relationship Id="rId211" Type="http://schemas.openxmlformats.org/officeDocument/2006/relationships/hyperlink" Target="https://pbs.twimg.com/media/DP-FIKUXcAEzm8f.png" TargetMode="External" /><Relationship Id="rId212" Type="http://schemas.openxmlformats.org/officeDocument/2006/relationships/hyperlink" Target="https://pbs.twimg.com/media/ECODBC3VUAAwljg.jpg" TargetMode="External" /><Relationship Id="rId213" Type="http://schemas.openxmlformats.org/officeDocument/2006/relationships/hyperlink" Target="https://pbs.twimg.com/media/ECODxNMUwAEjNJA.jpg" TargetMode="External" /><Relationship Id="rId214" Type="http://schemas.openxmlformats.org/officeDocument/2006/relationships/hyperlink" Target="https://pbs.twimg.com/media/ECOQAl1UEAAErV0.jpg" TargetMode="External" /><Relationship Id="rId215" Type="http://schemas.openxmlformats.org/officeDocument/2006/relationships/hyperlink" Target="https://pbs.twimg.com/media/ECOQtRLUIAA7b6h.jpg" TargetMode="External" /><Relationship Id="rId216" Type="http://schemas.openxmlformats.org/officeDocument/2006/relationships/hyperlink" Target="https://pbs.twimg.com/media/ECORAzmUIAAloEz.jpg" TargetMode="External" /><Relationship Id="rId217" Type="http://schemas.openxmlformats.org/officeDocument/2006/relationships/hyperlink" Target="https://pbs.twimg.com/media/ECORhPYU0AAZdce.jpg" TargetMode="External" /><Relationship Id="rId218" Type="http://schemas.openxmlformats.org/officeDocument/2006/relationships/hyperlink" Target="https://pbs.twimg.com/media/ECOTxrbU0AAtVig.jpg" TargetMode="External" /><Relationship Id="rId219" Type="http://schemas.openxmlformats.org/officeDocument/2006/relationships/hyperlink" Target="https://pbs.twimg.com/media/ECOURwBUEAA5tWW.jpg" TargetMode="External" /><Relationship Id="rId220" Type="http://schemas.openxmlformats.org/officeDocument/2006/relationships/hyperlink" Target="https://pbs.twimg.com/media/ECOUwcwU4AAh7Xr.jpg" TargetMode="External" /><Relationship Id="rId221" Type="http://schemas.openxmlformats.org/officeDocument/2006/relationships/hyperlink" Target="https://pbs.twimg.com/media/ECOVLJTU0AEIlJV.jpg" TargetMode="External" /><Relationship Id="rId222" Type="http://schemas.openxmlformats.org/officeDocument/2006/relationships/hyperlink" Target="https://pbs.twimg.com/media/ECOVuGCUcAAGGUa.jpg" TargetMode="External" /><Relationship Id="rId223" Type="http://schemas.openxmlformats.org/officeDocument/2006/relationships/hyperlink" Target="https://pbs.twimg.com/media/ECOWHwgUYAAniNW.jpg" TargetMode="External" /><Relationship Id="rId224" Type="http://schemas.openxmlformats.org/officeDocument/2006/relationships/hyperlink" Target="https://pbs.twimg.com/media/ECOWjBgUEAUDp6t.jpg" TargetMode="External" /><Relationship Id="rId225" Type="http://schemas.openxmlformats.org/officeDocument/2006/relationships/hyperlink" Target="https://pbs.twimg.com/media/ECOXBRDU0AEKAcn.jpg" TargetMode="External" /><Relationship Id="rId226" Type="http://schemas.openxmlformats.org/officeDocument/2006/relationships/hyperlink" Target="https://pbs.twimg.com/media/ECQ2ZAtVUAA1gZ4.jpg" TargetMode="External" /><Relationship Id="rId227" Type="http://schemas.openxmlformats.org/officeDocument/2006/relationships/hyperlink" Target="https://pbs.twimg.com/media/D8_PDusXsAAsuzb.jpg" TargetMode="External" /><Relationship Id="rId228" Type="http://schemas.openxmlformats.org/officeDocument/2006/relationships/hyperlink" Target="https://pbs.twimg.com/media/D8_PDusXsAAsuzb.jpg" TargetMode="External" /><Relationship Id="rId229" Type="http://schemas.openxmlformats.org/officeDocument/2006/relationships/hyperlink" Target="https://pbs.twimg.com/media/D8_PDusXsAAsuzb.jpg" TargetMode="External" /><Relationship Id="rId230" Type="http://schemas.openxmlformats.org/officeDocument/2006/relationships/hyperlink" Target="https://pbs.twimg.com/media/D8vInQhX4AE1nAC.png" TargetMode="External" /><Relationship Id="rId231" Type="http://schemas.openxmlformats.org/officeDocument/2006/relationships/hyperlink" Target="https://pbs.twimg.com/media/D8vInQhX4AE1nAC.png" TargetMode="External" /><Relationship Id="rId232" Type="http://schemas.openxmlformats.org/officeDocument/2006/relationships/hyperlink" Target="https://pbs.twimg.com/media/D8vInQhX4AE1nAC.png" TargetMode="External" /><Relationship Id="rId233" Type="http://schemas.openxmlformats.org/officeDocument/2006/relationships/hyperlink" Target="https://pbs.twimg.com/media/D8vInQhX4AE1nAC.png" TargetMode="External" /><Relationship Id="rId234" Type="http://schemas.openxmlformats.org/officeDocument/2006/relationships/hyperlink" Target="https://pbs.twimg.com/media/EC-ZgJQWwAARGO-.jpg" TargetMode="External" /><Relationship Id="rId235" Type="http://schemas.openxmlformats.org/officeDocument/2006/relationships/hyperlink" Target="https://pbs.twimg.com/tweet_video_thumb/ED-K26PXoAAg-Ep.jpg" TargetMode="External" /><Relationship Id="rId236" Type="http://schemas.openxmlformats.org/officeDocument/2006/relationships/hyperlink" Target="https://pbs.twimg.com/tweet_video_thumb/ED-K26PXoAAg-Ep.jpg" TargetMode="External" /><Relationship Id="rId237" Type="http://schemas.openxmlformats.org/officeDocument/2006/relationships/hyperlink" Target="https://pbs.twimg.com/tweet_video_thumb/ED-K26PXoAAg-Ep.jpg" TargetMode="External" /><Relationship Id="rId238" Type="http://schemas.openxmlformats.org/officeDocument/2006/relationships/hyperlink" Target="https://pbs.twimg.com/tweet_video_thumb/ED-K26PXoAAg-Ep.jpg" TargetMode="External" /><Relationship Id="rId239" Type="http://schemas.openxmlformats.org/officeDocument/2006/relationships/hyperlink" Target="https://pbs.twimg.com/media/EEYudiZW4AEatQ1.jpg" TargetMode="External" /><Relationship Id="rId240" Type="http://schemas.openxmlformats.org/officeDocument/2006/relationships/hyperlink" Target="https://pbs.twimg.com/media/EBgeAsWU0AAkNRa.jpg" TargetMode="External" /><Relationship Id="rId241" Type="http://schemas.openxmlformats.org/officeDocument/2006/relationships/hyperlink" Target="https://pbs.twimg.com/tweet_video_thumb/ED-K26PXoAAg-Ep.jpg" TargetMode="External" /><Relationship Id="rId242" Type="http://schemas.openxmlformats.org/officeDocument/2006/relationships/hyperlink" Target="https://pbs.twimg.com/media/EFp1dCsXkAUoVnr.jpg" TargetMode="External" /><Relationship Id="rId243" Type="http://schemas.openxmlformats.org/officeDocument/2006/relationships/hyperlink" Target="https://pbs.twimg.com/media/EA-ORCaW4AAJDGb.jpg" TargetMode="External" /><Relationship Id="rId244" Type="http://schemas.openxmlformats.org/officeDocument/2006/relationships/hyperlink" Target="https://pbs.twimg.com/media/EEGJtPgW4AAprNE.png" TargetMode="External" /><Relationship Id="rId245" Type="http://schemas.openxmlformats.org/officeDocument/2006/relationships/hyperlink" Target="https://pbs.twimg.com/media/EEGJtPgW4AAprNE.png" TargetMode="External" /><Relationship Id="rId246" Type="http://schemas.openxmlformats.org/officeDocument/2006/relationships/hyperlink" Target="https://pbs.twimg.com/media/EEGJtPgW4AAprNE.png" TargetMode="External" /><Relationship Id="rId247" Type="http://schemas.openxmlformats.org/officeDocument/2006/relationships/hyperlink" Target="https://pbs.twimg.com/media/ECBFsVkXYAAy0qq.png" TargetMode="External" /><Relationship Id="rId248" Type="http://schemas.openxmlformats.org/officeDocument/2006/relationships/hyperlink" Target="https://pbs.twimg.com/tweet_video_thumb/ED-K26PXoAAg-Ep.jpg" TargetMode="External" /><Relationship Id="rId249" Type="http://schemas.openxmlformats.org/officeDocument/2006/relationships/hyperlink" Target="https://pbs.twimg.com/media/EA5WL5zXsAAw7y-.png" TargetMode="External" /><Relationship Id="rId250" Type="http://schemas.openxmlformats.org/officeDocument/2006/relationships/hyperlink" Target="https://pbs.twimg.com/media/EA5a0YwX4AEPLhT.jpg" TargetMode="External" /><Relationship Id="rId251" Type="http://schemas.openxmlformats.org/officeDocument/2006/relationships/hyperlink" Target="https://pbs.twimg.com/media/EDku9ikXYAAZutZ.jpg" TargetMode="External" /><Relationship Id="rId252" Type="http://schemas.openxmlformats.org/officeDocument/2006/relationships/hyperlink" Target="https://pbs.twimg.com/tweet_video_thumb/ED-K26PXoAAg-Ep.jpg" TargetMode="External" /><Relationship Id="rId253" Type="http://schemas.openxmlformats.org/officeDocument/2006/relationships/hyperlink" Target="https://pbs.twimg.com/media/EESk6wlWkAsFMka.png" TargetMode="External" /><Relationship Id="rId254" Type="http://schemas.openxmlformats.org/officeDocument/2006/relationships/hyperlink" Target="https://pbs.twimg.com/media/EEXM611W4AAEFSK.png" TargetMode="External" /><Relationship Id="rId255" Type="http://schemas.openxmlformats.org/officeDocument/2006/relationships/hyperlink" Target="https://pbs.twimg.com/tweet_video_thumb/EEi1lPoX4AASikp.jpg" TargetMode="External" /><Relationship Id="rId256" Type="http://schemas.openxmlformats.org/officeDocument/2006/relationships/hyperlink" Target="https://pbs.twimg.com/media/ECEfmU1U4AEFqcL.jpg" TargetMode="External" /><Relationship Id="rId257" Type="http://schemas.openxmlformats.org/officeDocument/2006/relationships/hyperlink" Target="https://pbs.twimg.com/media/D871cKLW4AEYUaz.png" TargetMode="External" /><Relationship Id="rId258" Type="http://schemas.openxmlformats.org/officeDocument/2006/relationships/hyperlink" Target="https://pbs.twimg.com/media/D871cKLW4AEYUaz.png" TargetMode="External" /><Relationship Id="rId259" Type="http://schemas.openxmlformats.org/officeDocument/2006/relationships/hyperlink" Target="https://pbs.twimg.com/media/EBgeAsWU0AAkNRa.jpg" TargetMode="External" /><Relationship Id="rId260" Type="http://schemas.openxmlformats.org/officeDocument/2006/relationships/hyperlink" Target="https://pbs.twimg.com/media/EEGJtPgW4AAprNE.png" TargetMode="External" /><Relationship Id="rId261" Type="http://schemas.openxmlformats.org/officeDocument/2006/relationships/hyperlink" Target="http://pbs.twimg.com/profile_images/378800000420122852/2467751b5eaf8575bac07dc86db66004_normal.png" TargetMode="External" /><Relationship Id="rId262" Type="http://schemas.openxmlformats.org/officeDocument/2006/relationships/hyperlink" Target="http://pbs.twimg.com/profile_images/378800000420122852/2467751b5eaf8575bac07dc86db66004_normal.png" TargetMode="External" /><Relationship Id="rId263" Type="http://schemas.openxmlformats.org/officeDocument/2006/relationships/hyperlink" Target="http://pbs.twimg.com/profile_images/378800000420122852/2467751b5eaf8575bac07dc86db66004_normal.png" TargetMode="External" /><Relationship Id="rId264" Type="http://schemas.openxmlformats.org/officeDocument/2006/relationships/hyperlink" Target="http://pbs.twimg.com/profile_images/378800000420122852/2467751b5eaf8575bac07dc86db66004_normal.png" TargetMode="External" /><Relationship Id="rId265" Type="http://schemas.openxmlformats.org/officeDocument/2006/relationships/hyperlink" Target="https://pbs.twimg.com/tweet_video_thumb/EGS_napX0AQyPmo.jpg" TargetMode="External" /><Relationship Id="rId266" Type="http://schemas.openxmlformats.org/officeDocument/2006/relationships/hyperlink" Target="http://pbs.twimg.com/profile_images/510517460773007360/UKfBppaU_normal.jpeg" TargetMode="External" /><Relationship Id="rId267" Type="http://schemas.openxmlformats.org/officeDocument/2006/relationships/hyperlink" Target="http://pbs.twimg.com/profile_images/510517460773007360/UKfBppaU_normal.jpeg" TargetMode="External" /><Relationship Id="rId268" Type="http://schemas.openxmlformats.org/officeDocument/2006/relationships/hyperlink" Target="http://pbs.twimg.com/profile_images/640563362452099075/Ksw0Ouzp_normal.jpg" TargetMode="External" /><Relationship Id="rId269" Type="http://schemas.openxmlformats.org/officeDocument/2006/relationships/hyperlink" Target="http://pbs.twimg.com/profile_images/802383084557582336/Ruy5hUWa_normal.jpg" TargetMode="External" /><Relationship Id="rId270" Type="http://schemas.openxmlformats.org/officeDocument/2006/relationships/hyperlink" Target="http://pbs.twimg.com/profile_images/903344761343541249/M1cKZg2S_normal.jpg" TargetMode="External" /><Relationship Id="rId271" Type="http://schemas.openxmlformats.org/officeDocument/2006/relationships/hyperlink" Target="http://pbs.twimg.com/profile_images/378800000401092475/b8e2ff437bd0a2bb21d022a73b82756e_normal.png" TargetMode="External" /><Relationship Id="rId272" Type="http://schemas.openxmlformats.org/officeDocument/2006/relationships/hyperlink" Target="http://pbs.twimg.com/profile_images/840083692735283200/24ITv3YL_normal.jpg" TargetMode="External" /><Relationship Id="rId273" Type="http://schemas.openxmlformats.org/officeDocument/2006/relationships/hyperlink" Target="http://pbs.twimg.com/profile_images/378800000858276714/dXQvaol1_normal.jpeg" TargetMode="External" /><Relationship Id="rId274" Type="http://schemas.openxmlformats.org/officeDocument/2006/relationships/hyperlink" Target="http://pbs.twimg.com/profile_images/1791004539/strohmaier_normal.jpg" TargetMode="External" /><Relationship Id="rId275" Type="http://schemas.openxmlformats.org/officeDocument/2006/relationships/hyperlink" Target="http://pbs.twimg.com/profile_images/1162086970539040769/OuFXPVkb_normal.jpg" TargetMode="External" /><Relationship Id="rId276" Type="http://schemas.openxmlformats.org/officeDocument/2006/relationships/hyperlink" Target="http://pbs.twimg.com/profile_images/525366265309720576/8kYn2EfB_normal.jpeg" TargetMode="External" /><Relationship Id="rId277" Type="http://schemas.openxmlformats.org/officeDocument/2006/relationships/hyperlink" Target="http://pbs.twimg.com/profile_images/802975423936098304/D4XkoOnz_normal.jpg" TargetMode="External" /><Relationship Id="rId278" Type="http://schemas.openxmlformats.org/officeDocument/2006/relationships/hyperlink" Target="http://pbs.twimg.com/profile_images/1170576209261907968/w2IVPPFv_normal.jpg" TargetMode="External" /><Relationship Id="rId279" Type="http://schemas.openxmlformats.org/officeDocument/2006/relationships/hyperlink" Target="http://pbs.twimg.com/profile_images/1170576209261907968/w2IVPPFv_normal.jpg" TargetMode="External" /><Relationship Id="rId280" Type="http://schemas.openxmlformats.org/officeDocument/2006/relationships/hyperlink" Target="http://pbs.twimg.com/profile_images/1170576209261907968/w2IVPPFv_normal.jpg" TargetMode="External" /><Relationship Id="rId281" Type="http://schemas.openxmlformats.org/officeDocument/2006/relationships/hyperlink" Target="http://pbs.twimg.com/profile_images/1143536112088035331/XDEmFAaj_normal.png" TargetMode="External" /><Relationship Id="rId282" Type="http://schemas.openxmlformats.org/officeDocument/2006/relationships/hyperlink" Target="http://pbs.twimg.com/profile_images/1143536112088035331/XDEmFAaj_normal.png" TargetMode="External" /><Relationship Id="rId283" Type="http://schemas.openxmlformats.org/officeDocument/2006/relationships/hyperlink" Target="http://pbs.twimg.com/profile_images/1143536112088035331/XDEmFAaj_normal.png" TargetMode="External" /><Relationship Id="rId284" Type="http://schemas.openxmlformats.org/officeDocument/2006/relationships/hyperlink" Target="http://pbs.twimg.com/profile_images/533324309646045184/gCb_hFpF_normal.jpeg" TargetMode="External" /><Relationship Id="rId285" Type="http://schemas.openxmlformats.org/officeDocument/2006/relationships/hyperlink" Target="http://pbs.twimg.com/profile_images/885550153603588096/FctoJfEm_normal.jpg" TargetMode="External" /><Relationship Id="rId286" Type="http://schemas.openxmlformats.org/officeDocument/2006/relationships/hyperlink" Target="http://pbs.twimg.com/profile_images/826802386442342400/ChCqD4xd_normal.jpg" TargetMode="External" /><Relationship Id="rId287" Type="http://schemas.openxmlformats.org/officeDocument/2006/relationships/hyperlink" Target="http://pbs.twimg.com/profile_images/1032511675872763904/1uqAxB9w_normal.jpg" TargetMode="External" /><Relationship Id="rId288" Type="http://schemas.openxmlformats.org/officeDocument/2006/relationships/hyperlink" Target="http://pbs.twimg.com/profile_images/1132450916047630338/kMhyelCS_normal.jpg" TargetMode="External" /><Relationship Id="rId289" Type="http://schemas.openxmlformats.org/officeDocument/2006/relationships/hyperlink" Target="http://pbs.twimg.com/profile_images/922010198142803968/w8-pO6P4_normal.jpg" TargetMode="External" /><Relationship Id="rId290" Type="http://schemas.openxmlformats.org/officeDocument/2006/relationships/hyperlink" Target="http://pbs.twimg.com/profile_images/634559746830266368/DSL2nEU0_normal.png" TargetMode="External" /><Relationship Id="rId291" Type="http://schemas.openxmlformats.org/officeDocument/2006/relationships/hyperlink" Target="http://pbs.twimg.com/profile_images/832989901708750849/9CuoIZnE_normal.jpg" TargetMode="External" /><Relationship Id="rId292" Type="http://schemas.openxmlformats.org/officeDocument/2006/relationships/hyperlink" Target="http://pbs.twimg.com/profile_images/832989901708750849/9CuoIZnE_normal.jpg" TargetMode="External" /><Relationship Id="rId293" Type="http://schemas.openxmlformats.org/officeDocument/2006/relationships/hyperlink" Target="http://pbs.twimg.com/profile_images/378800000380161537/b6fa868dce43807d4e67462587d0b0d2_normal.png" TargetMode="External" /><Relationship Id="rId294" Type="http://schemas.openxmlformats.org/officeDocument/2006/relationships/hyperlink" Target="http://pbs.twimg.com/profile_images/378800000380161537/b6fa868dce43807d4e67462587d0b0d2_normal.png" TargetMode="External" /><Relationship Id="rId295" Type="http://schemas.openxmlformats.org/officeDocument/2006/relationships/hyperlink" Target="http://pbs.twimg.com/profile_images/1089993283823169537/77BLUIKp_normal.jpg" TargetMode="External" /><Relationship Id="rId296" Type="http://schemas.openxmlformats.org/officeDocument/2006/relationships/hyperlink" Target="http://pbs.twimg.com/profile_images/1089993283823169537/77BLUIKp_normal.jp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991062240060166144/MObB3-Mv_normal.jpg" TargetMode="External" /><Relationship Id="rId299" Type="http://schemas.openxmlformats.org/officeDocument/2006/relationships/hyperlink" Target="http://pbs.twimg.com/profile_images/991062240060166144/MObB3-Mv_normal.jpg" TargetMode="External" /><Relationship Id="rId300" Type="http://schemas.openxmlformats.org/officeDocument/2006/relationships/hyperlink" Target="http://pbs.twimg.com/profile_images/1143592355058061312/BDRTebQX_normal.jpg" TargetMode="External" /><Relationship Id="rId301" Type="http://schemas.openxmlformats.org/officeDocument/2006/relationships/hyperlink" Target="http://pbs.twimg.com/profile_images/1118366365939916805/ZXO-UfGD_normal.jpg" TargetMode="External" /><Relationship Id="rId302" Type="http://schemas.openxmlformats.org/officeDocument/2006/relationships/hyperlink" Target="http://pbs.twimg.com/profile_images/1156235193633710080/9_ivAt-Y_normal.jpg" TargetMode="External" /><Relationship Id="rId303" Type="http://schemas.openxmlformats.org/officeDocument/2006/relationships/hyperlink" Target="http://pbs.twimg.com/profile_images/464495701242552320/wtpAXKAI_normal.jpeg" TargetMode="External" /><Relationship Id="rId304" Type="http://schemas.openxmlformats.org/officeDocument/2006/relationships/hyperlink" Target="http://pbs.twimg.com/profile_images/464495701242552320/wtpAXKAI_normal.jpeg" TargetMode="External" /><Relationship Id="rId305" Type="http://schemas.openxmlformats.org/officeDocument/2006/relationships/hyperlink" Target="http://pbs.twimg.com/profile_images/934099097111408642/x7U9BuLG_normal.jpg" TargetMode="External" /><Relationship Id="rId306" Type="http://schemas.openxmlformats.org/officeDocument/2006/relationships/hyperlink" Target="http://pbs.twimg.com/profile_images/934099097111408642/x7U9BuLG_normal.jpg" TargetMode="External" /><Relationship Id="rId307" Type="http://schemas.openxmlformats.org/officeDocument/2006/relationships/hyperlink" Target="http://pbs.twimg.com/profile_images/565437941132972032/qaHmxFaB_normal.jpeg" TargetMode="External" /><Relationship Id="rId308" Type="http://schemas.openxmlformats.org/officeDocument/2006/relationships/hyperlink" Target="http://pbs.twimg.com/profile_images/565437941132972032/qaHmxFaB_normal.jpeg" TargetMode="External" /><Relationship Id="rId309" Type="http://schemas.openxmlformats.org/officeDocument/2006/relationships/hyperlink" Target="http://pbs.twimg.com/profile_images/600742982870929408/a9CXOlnW_normal.png" TargetMode="External" /><Relationship Id="rId310" Type="http://schemas.openxmlformats.org/officeDocument/2006/relationships/hyperlink" Target="http://pbs.twimg.com/profile_images/600742982870929408/a9CXOlnW_normal.png" TargetMode="External" /><Relationship Id="rId311" Type="http://schemas.openxmlformats.org/officeDocument/2006/relationships/hyperlink" Target="http://pbs.twimg.com/profile_images/697861531006971905/H95uSJZ1_normal.jpg" TargetMode="External" /><Relationship Id="rId312" Type="http://schemas.openxmlformats.org/officeDocument/2006/relationships/hyperlink" Target="http://pbs.twimg.com/profile_images/697861531006971905/H95uSJZ1_normal.jpg" TargetMode="External" /><Relationship Id="rId313" Type="http://schemas.openxmlformats.org/officeDocument/2006/relationships/hyperlink" Target="http://pbs.twimg.com/profile_images/1168535728483184641/32qO7SVn_normal.jpg" TargetMode="External" /><Relationship Id="rId314" Type="http://schemas.openxmlformats.org/officeDocument/2006/relationships/hyperlink" Target="https://pbs.twimg.com/media/EBNn7AqW4AcJ8DJ.jpg" TargetMode="External" /><Relationship Id="rId315" Type="http://schemas.openxmlformats.org/officeDocument/2006/relationships/hyperlink" Target="http://pbs.twimg.com/profile_images/1126435295174508544/sX4gZJej_normal.png" TargetMode="External" /><Relationship Id="rId316" Type="http://schemas.openxmlformats.org/officeDocument/2006/relationships/hyperlink" Target="http://pbs.twimg.com/profile_images/1126435295174508544/sX4gZJej_normal.png" TargetMode="External" /><Relationship Id="rId317" Type="http://schemas.openxmlformats.org/officeDocument/2006/relationships/hyperlink" Target="http://pbs.twimg.com/profile_images/1158075400683163648/iS2onlK6_normal.jpg" TargetMode="External" /><Relationship Id="rId318" Type="http://schemas.openxmlformats.org/officeDocument/2006/relationships/hyperlink" Target="http://pbs.twimg.com/profile_images/1158075400683163648/iS2onlK6_normal.jpg" TargetMode="External" /><Relationship Id="rId319" Type="http://schemas.openxmlformats.org/officeDocument/2006/relationships/hyperlink" Target="http://pbs.twimg.com/profile_images/1158075400683163648/iS2onlK6_normal.jpg" TargetMode="External" /><Relationship Id="rId320" Type="http://schemas.openxmlformats.org/officeDocument/2006/relationships/hyperlink" Target="https://pbs.twimg.com/media/EBNn7AqW4AcJ8DJ.jpg" TargetMode="External" /><Relationship Id="rId321" Type="http://schemas.openxmlformats.org/officeDocument/2006/relationships/hyperlink" Target="http://pbs.twimg.com/profile_images/529859193730121729/QSDFtYXF_normal.jpeg" TargetMode="External" /><Relationship Id="rId322" Type="http://schemas.openxmlformats.org/officeDocument/2006/relationships/hyperlink" Target="http://pbs.twimg.com/profile_images/529859193730121729/QSDFtYXF_normal.jpeg" TargetMode="External" /><Relationship Id="rId323" Type="http://schemas.openxmlformats.org/officeDocument/2006/relationships/hyperlink" Target="http://pbs.twimg.com/profile_images/529859193730121729/QSDFtYXF_normal.jpeg" TargetMode="External" /><Relationship Id="rId324" Type="http://schemas.openxmlformats.org/officeDocument/2006/relationships/hyperlink" Target="http://pbs.twimg.com/profile_images/1083333523392602112/YUSrahyh_normal.jpg" TargetMode="External" /><Relationship Id="rId325" Type="http://schemas.openxmlformats.org/officeDocument/2006/relationships/hyperlink" Target="http://pbs.twimg.com/profile_images/1083333523392602112/YUSrahyh_normal.jpg" TargetMode="External" /><Relationship Id="rId326" Type="http://schemas.openxmlformats.org/officeDocument/2006/relationships/hyperlink" Target="http://pbs.twimg.com/profile_images/1083333523392602112/YUSrahyh_normal.jpg" TargetMode="External" /><Relationship Id="rId327" Type="http://schemas.openxmlformats.org/officeDocument/2006/relationships/hyperlink" Target="http://pbs.twimg.com/profile_images/953251712021737472/S79Qd5K2_normal.jpg" TargetMode="External" /><Relationship Id="rId328" Type="http://schemas.openxmlformats.org/officeDocument/2006/relationships/hyperlink" Target="http://pbs.twimg.com/profile_images/953251712021737472/S79Qd5K2_normal.jpg" TargetMode="External" /><Relationship Id="rId329" Type="http://schemas.openxmlformats.org/officeDocument/2006/relationships/hyperlink" Target="http://pbs.twimg.com/profile_images/1142468375173423105/WnZcbPmN_normal.jpg" TargetMode="External" /><Relationship Id="rId330" Type="http://schemas.openxmlformats.org/officeDocument/2006/relationships/hyperlink" Target="http://pbs.twimg.com/profile_images/887356378448375808/Fr4tSKNy_normal.jpg" TargetMode="External" /><Relationship Id="rId331" Type="http://schemas.openxmlformats.org/officeDocument/2006/relationships/hyperlink" Target="http://pbs.twimg.com/profile_images/887356378448375808/Fr4tSKNy_normal.jpg" TargetMode="External" /><Relationship Id="rId332" Type="http://schemas.openxmlformats.org/officeDocument/2006/relationships/hyperlink" Target="https://pbs.twimg.com/media/EBNn7AqW4AcJ8DJ.jpg" TargetMode="External" /><Relationship Id="rId333" Type="http://schemas.openxmlformats.org/officeDocument/2006/relationships/hyperlink" Target="https://pbs.twimg.com/media/EBNn7AqW4AcJ8DJ.jpg" TargetMode="External" /><Relationship Id="rId334" Type="http://schemas.openxmlformats.org/officeDocument/2006/relationships/hyperlink" Target="http://pbs.twimg.com/profile_images/618336146456588288/Px9EsoAk_normal.png" TargetMode="External" /><Relationship Id="rId335" Type="http://schemas.openxmlformats.org/officeDocument/2006/relationships/hyperlink" Target="http://pbs.twimg.com/profile_images/618336146456588288/Px9EsoAk_normal.png" TargetMode="External" /><Relationship Id="rId336" Type="http://schemas.openxmlformats.org/officeDocument/2006/relationships/hyperlink" Target="http://pbs.twimg.com/profile_images/714450639095525377/oK5tNwcZ_normal.jpg" TargetMode="External" /><Relationship Id="rId337" Type="http://schemas.openxmlformats.org/officeDocument/2006/relationships/hyperlink" Target="http://pbs.twimg.com/profile_images/714450639095525377/oK5tNwcZ_normal.jpg" TargetMode="External" /><Relationship Id="rId338" Type="http://schemas.openxmlformats.org/officeDocument/2006/relationships/hyperlink" Target="https://pbs.twimg.com/media/EBepBuGXsAEaWxA.png" TargetMode="External" /><Relationship Id="rId339" Type="http://schemas.openxmlformats.org/officeDocument/2006/relationships/hyperlink" Target="https://pbs.twimg.com/media/D9aPxBJXYAUJfII.jpg" TargetMode="External" /><Relationship Id="rId340" Type="http://schemas.openxmlformats.org/officeDocument/2006/relationships/hyperlink" Target="http://pbs.twimg.com/profile_images/887117820106035200/M9HpQt3I_normal.jpg" TargetMode="External" /><Relationship Id="rId341" Type="http://schemas.openxmlformats.org/officeDocument/2006/relationships/hyperlink" Target="https://pbs.twimg.com/media/DP-FIKUXcAEzm8f.png" TargetMode="External" /><Relationship Id="rId342" Type="http://schemas.openxmlformats.org/officeDocument/2006/relationships/hyperlink" Target="http://pbs.twimg.com/profile_images/505272827453272064/P1XJIgEU_normal.jpeg" TargetMode="External" /><Relationship Id="rId343" Type="http://schemas.openxmlformats.org/officeDocument/2006/relationships/hyperlink" Target="http://pbs.twimg.com/profile_images/845189010028822529/7OpfQ7sd_normal.jpg" TargetMode="External" /><Relationship Id="rId344" Type="http://schemas.openxmlformats.org/officeDocument/2006/relationships/hyperlink" Target="http://pbs.twimg.com/profile_images/845189010028822529/7OpfQ7sd_normal.jpg" TargetMode="External" /><Relationship Id="rId345" Type="http://schemas.openxmlformats.org/officeDocument/2006/relationships/hyperlink" Target="http://pbs.twimg.com/profile_images/845189010028822529/7OpfQ7sd_normal.jpg" TargetMode="External" /><Relationship Id="rId346" Type="http://schemas.openxmlformats.org/officeDocument/2006/relationships/hyperlink" Target="http://pbs.twimg.com/profile_images/1032689134249209858/BNgtjTtD_normal.jpg" TargetMode="External" /><Relationship Id="rId347" Type="http://schemas.openxmlformats.org/officeDocument/2006/relationships/hyperlink" Target="http://pbs.twimg.com/profile_images/1158421931898626048/zGBI6TJm_normal.jpg" TargetMode="External" /><Relationship Id="rId348" Type="http://schemas.openxmlformats.org/officeDocument/2006/relationships/hyperlink" Target="http://pbs.twimg.com/profile_images/1099396215538626561/b8OM6dBK_normal.png" TargetMode="External" /><Relationship Id="rId349" Type="http://schemas.openxmlformats.org/officeDocument/2006/relationships/hyperlink" Target="http://pbs.twimg.com/profile_images/664544029225320452/s_W4ACEB_normal.png" TargetMode="External" /><Relationship Id="rId350" Type="http://schemas.openxmlformats.org/officeDocument/2006/relationships/hyperlink" Target="http://pbs.twimg.com/profile_images/664544029225320452/s_W4ACEB_normal.png" TargetMode="External" /><Relationship Id="rId351" Type="http://schemas.openxmlformats.org/officeDocument/2006/relationships/hyperlink" Target="http://pbs.twimg.com/profile_images/877903010042707968/1Ct2NPI__normal.jpg" TargetMode="External" /><Relationship Id="rId352" Type="http://schemas.openxmlformats.org/officeDocument/2006/relationships/hyperlink" Target="http://pbs.twimg.com/profile_images/1149651502975221761/dPm-cLlU_normal.jpg" TargetMode="External" /><Relationship Id="rId353" Type="http://schemas.openxmlformats.org/officeDocument/2006/relationships/hyperlink" Target="http://pbs.twimg.com/profile_images/868721336482508800/ChgstUnn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s://pbs.twimg.com/media/ECODBC3VUAAwljg.jpg" TargetMode="External" /><Relationship Id="rId356" Type="http://schemas.openxmlformats.org/officeDocument/2006/relationships/hyperlink" Target="https://pbs.twimg.com/media/ECODxNMUwAEjNJA.jpg" TargetMode="External" /><Relationship Id="rId357" Type="http://schemas.openxmlformats.org/officeDocument/2006/relationships/hyperlink" Target="https://pbs.twimg.com/media/ECOQAl1UEAAErV0.jpg" TargetMode="External" /><Relationship Id="rId358" Type="http://schemas.openxmlformats.org/officeDocument/2006/relationships/hyperlink" Target="https://pbs.twimg.com/media/ECOQtRLUIAA7b6h.jpg" TargetMode="External" /><Relationship Id="rId359" Type="http://schemas.openxmlformats.org/officeDocument/2006/relationships/hyperlink" Target="https://pbs.twimg.com/media/ECORAzmUIAAloEz.jpg" TargetMode="External" /><Relationship Id="rId360" Type="http://schemas.openxmlformats.org/officeDocument/2006/relationships/hyperlink" Target="https://pbs.twimg.com/media/ECORhPYU0AAZdce.jpg" TargetMode="External" /><Relationship Id="rId361" Type="http://schemas.openxmlformats.org/officeDocument/2006/relationships/hyperlink" Target="https://pbs.twimg.com/media/ECOTxrbU0AAtVig.jpg" TargetMode="External" /><Relationship Id="rId362" Type="http://schemas.openxmlformats.org/officeDocument/2006/relationships/hyperlink" Target="https://pbs.twimg.com/media/ECOURwBUEAA5tWW.jpg" TargetMode="External" /><Relationship Id="rId363" Type="http://schemas.openxmlformats.org/officeDocument/2006/relationships/hyperlink" Target="https://pbs.twimg.com/media/ECOUwcwU4AAh7Xr.jpg" TargetMode="External" /><Relationship Id="rId364" Type="http://schemas.openxmlformats.org/officeDocument/2006/relationships/hyperlink" Target="https://pbs.twimg.com/media/ECOVLJTU0AEIlJV.jpg" TargetMode="External" /><Relationship Id="rId365" Type="http://schemas.openxmlformats.org/officeDocument/2006/relationships/hyperlink" Target="https://pbs.twimg.com/media/ECOVuGCUcAAGGUa.jpg" TargetMode="External" /><Relationship Id="rId366" Type="http://schemas.openxmlformats.org/officeDocument/2006/relationships/hyperlink" Target="https://pbs.twimg.com/media/ECOWHwgUYAAniNW.jpg" TargetMode="External" /><Relationship Id="rId367" Type="http://schemas.openxmlformats.org/officeDocument/2006/relationships/hyperlink" Target="https://pbs.twimg.com/media/ECOWjBgUEAUDp6t.jpg" TargetMode="External" /><Relationship Id="rId368" Type="http://schemas.openxmlformats.org/officeDocument/2006/relationships/hyperlink" Target="https://pbs.twimg.com/media/ECOXBRDU0AEKAcn.jpg" TargetMode="External" /><Relationship Id="rId369" Type="http://schemas.openxmlformats.org/officeDocument/2006/relationships/hyperlink" Target="http://pbs.twimg.com/profile_images/823358151886065664/6uV1H2iZ_normal.jpg" TargetMode="External" /><Relationship Id="rId370" Type="http://schemas.openxmlformats.org/officeDocument/2006/relationships/hyperlink" Target="http://pbs.twimg.com/profile_images/823358151886065664/6uV1H2iZ_normal.jpg" TargetMode="External" /><Relationship Id="rId371" Type="http://schemas.openxmlformats.org/officeDocument/2006/relationships/hyperlink" Target="http://pbs.twimg.com/profile_images/823358151886065664/6uV1H2iZ_normal.jpg" TargetMode="External" /><Relationship Id="rId372" Type="http://schemas.openxmlformats.org/officeDocument/2006/relationships/hyperlink" Target="https://pbs.twimg.com/media/ECQ2ZAtVUAA1gZ4.jpg" TargetMode="External" /><Relationship Id="rId373" Type="http://schemas.openxmlformats.org/officeDocument/2006/relationships/hyperlink" Target="http://pbs.twimg.com/profile_images/733970020519292928/YjuSdhj7_normal.jpg" TargetMode="External" /><Relationship Id="rId374" Type="http://schemas.openxmlformats.org/officeDocument/2006/relationships/hyperlink" Target="http://pbs.twimg.com/profile_images/716992148219019264/vqerpZId_normal.jpg" TargetMode="External" /><Relationship Id="rId375" Type="http://schemas.openxmlformats.org/officeDocument/2006/relationships/hyperlink" Target="http://pbs.twimg.com/profile_images/716992148219019264/vqerpZId_normal.jpg" TargetMode="External" /><Relationship Id="rId376" Type="http://schemas.openxmlformats.org/officeDocument/2006/relationships/hyperlink" Target="http://pbs.twimg.com/profile_images/1175754605013151746/8lUYmXWv_normal.jpg" TargetMode="External" /><Relationship Id="rId377" Type="http://schemas.openxmlformats.org/officeDocument/2006/relationships/hyperlink" Target="https://pbs.twimg.com/media/D8_PDusXsAAsuzb.jpg" TargetMode="External" /><Relationship Id="rId378" Type="http://schemas.openxmlformats.org/officeDocument/2006/relationships/hyperlink" Target="https://pbs.twimg.com/media/D8_PDusXsAAsuzb.jpg" TargetMode="External" /><Relationship Id="rId379" Type="http://schemas.openxmlformats.org/officeDocument/2006/relationships/hyperlink" Target="https://pbs.twimg.com/media/D8_PDusXsAAsuzb.jpg" TargetMode="External" /><Relationship Id="rId380" Type="http://schemas.openxmlformats.org/officeDocument/2006/relationships/hyperlink" Target="http://pbs.twimg.com/profile_images/1157378921354137600/uSijM077_normal.jpg" TargetMode="External" /><Relationship Id="rId381" Type="http://schemas.openxmlformats.org/officeDocument/2006/relationships/hyperlink" Target="http://pbs.twimg.com/profile_images/1157378921354137600/uSijM077_normal.jpg" TargetMode="External" /><Relationship Id="rId382" Type="http://schemas.openxmlformats.org/officeDocument/2006/relationships/hyperlink" Target="http://pbs.twimg.com/profile_images/1157378921354137600/uSijM077_normal.jpg" TargetMode="External" /><Relationship Id="rId383" Type="http://schemas.openxmlformats.org/officeDocument/2006/relationships/hyperlink" Target="http://pbs.twimg.com/profile_images/1157378921354137600/uSijM077_normal.jpg" TargetMode="External" /><Relationship Id="rId384" Type="http://schemas.openxmlformats.org/officeDocument/2006/relationships/hyperlink" Target="http://pbs.twimg.com/profile_images/1157378921354137600/uSijM077_normal.jpg" TargetMode="External" /><Relationship Id="rId385" Type="http://schemas.openxmlformats.org/officeDocument/2006/relationships/hyperlink" Target="http://pbs.twimg.com/profile_images/1157378921354137600/uSijM077_normal.jpg" TargetMode="External" /><Relationship Id="rId386" Type="http://schemas.openxmlformats.org/officeDocument/2006/relationships/hyperlink" Target="http://pbs.twimg.com/profile_images/1157378921354137600/uSijM077_normal.jpg" TargetMode="External" /><Relationship Id="rId387" Type="http://schemas.openxmlformats.org/officeDocument/2006/relationships/hyperlink" Target="http://pbs.twimg.com/profile_images/907313081595789312/49ZBUvCC_normal.jpg" TargetMode="External" /><Relationship Id="rId388" Type="http://schemas.openxmlformats.org/officeDocument/2006/relationships/hyperlink" Target="http://pbs.twimg.com/profile_images/921869485425885184/UXTl2-ZN_normal.jpg" TargetMode="External" /><Relationship Id="rId389" Type="http://schemas.openxmlformats.org/officeDocument/2006/relationships/hyperlink" Target="http://pbs.twimg.com/profile_images/900443799129702400/x6loB2Tp_normal.jpg" TargetMode="External" /><Relationship Id="rId390" Type="http://schemas.openxmlformats.org/officeDocument/2006/relationships/hyperlink" Target="http://pbs.twimg.com/profile_images/907313081595789312/49ZBUvCC_normal.jpg" TargetMode="External" /><Relationship Id="rId391" Type="http://schemas.openxmlformats.org/officeDocument/2006/relationships/hyperlink" Target="http://pbs.twimg.com/profile_images/921869485425885184/UXTl2-ZN_normal.jpg" TargetMode="External" /><Relationship Id="rId392" Type="http://schemas.openxmlformats.org/officeDocument/2006/relationships/hyperlink" Target="http://pbs.twimg.com/profile_images/900443799129702400/x6loB2Tp_normal.jpg" TargetMode="External" /><Relationship Id="rId393" Type="http://schemas.openxmlformats.org/officeDocument/2006/relationships/hyperlink" Target="http://pbs.twimg.com/profile_images/907313081595789312/49ZBUvCC_normal.jpg" TargetMode="External" /><Relationship Id="rId394" Type="http://schemas.openxmlformats.org/officeDocument/2006/relationships/hyperlink" Target="http://pbs.twimg.com/profile_images/921869485425885184/UXTl2-ZN_normal.jpg" TargetMode="External" /><Relationship Id="rId395" Type="http://schemas.openxmlformats.org/officeDocument/2006/relationships/hyperlink" Target="http://pbs.twimg.com/profile_images/921869485425885184/UXTl2-ZN_normal.jpg" TargetMode="External" /><Relationship Id="rId396" Type="http://schemas.openxmlformats.org/officeDocument/2006/relationships/hyperlink" Target="http://pbs.twimg.com/profile_images/921869485425885184/UXTl2-ZN_normal.jpg" TargetMode="External" /><Relationship Id="rId397" Type="http://schemas.openxmlformats.org/officeDocument/2006/relationships/hyperlink" Target="http://pbs.twimg.com/profile_images/921869485425885184/UXTl2-ZN_normal.jpg" TargetMode="External" /><Relationship Id="rId398" Type="http://schemas.openxmlformats.org/officeDocument/2006/relationships/hyperlink" Target="http://pbs.twimg.com/profile_images/900443799129702400/x6loB2Tp_normal.jpg" TargetMode="External" /><Relationship Id="rId399" Type="http://schemas.openxmlformats.org/officeDocument/2006/relationships/hyperlink" Target="http://pbs.twimg.com/profile_images/907313081595789312/49ZBUvCC_normal.jpg" TargetMode="External" /><Relationship Id="rId400" Type="http://schemas.openxmlformats.org/officeDocument/2006/relationships/hyperlink" Target="http://pbs.twimg.com/profile_images/907313081595789312/49ZBUvCC_normal.jpg" TargetMode="External" /><Relationship Id="rId401" Type="http://schemas.openxmlformats.org/officeDocument/2006/relationships/hyperlink" Target="http://pbs.twimg.com/profile_images/907313081595789312/49ZBUvCC_normal.jpg" TargetMode="External" /><Relationship Id="rId402" Type="http://schemas.openxmlformats.org/officeDocument/2006/relationships/hyperlink" Target="http://pbs.twimg.com/profile_images/907313081595789312/49ZBUvCC_normal.jpg" TargetMode="External" /><Relationship Id="rId403" Type="http://schemas.openxmlformats.org/officeDocument/2006/relationships/hyperlink" Target="http://pbs.twimg.com/profile_images/907313081595789312/49ZBUvCC_normal.jpg" TargetMode="External" /><Relationship Id="rId404" Type="http://schemas.openxmlformats.org/officeDocument/2006/relationships/hyperlink" Target="http://pbs.twimg.com/profile_images/900443799129702400/x6loB2Tp_normal.jpg" TargetMode="External" /><Relationship Id="rId405" Type="http://schemas.openxmlformats.org/officeDocument/2006/relationships/hyperlink" Target="http://pbs.twimg.com/profile_images/900443799129702400/x6loB2Tp_normal.jpg" TargetMode="External" /><Relationship Id="rId406" Type="http://schemas.openxmlformats.org/officeDocument/2006/relationships/hyperlink" Target="http://pbs.twimg.com/profile_images/426002680297713664/TiKLm5Sa_normal.jpeg" TargetMode="External" /><Relationship Id="rId407" Type="http://schemas.openxmlformats.org/officeDocument/2006/relationships/hyperlink" Target="http://pbs.twimg.com/profile_images/1060937068531068929/zyQEOC-k_normal.jpg" TargetMode="External" /><Relationship Id="rId408" Type="http://schemas.openxmlformats.org/officeDocument/2006/relationships/hyperlink" Target="http://pbs.twimg.com/profile_images/1043951271831621637/bAj-6HGE_normal.jpg" TargetMode="External" /><Relationship Id="rId409" Type="http://schemas.openxmlformats.org/officeDocument/2006/relationships/hyperlink" Target="http://pbs.twimg.com/profile_images/1043951271831621637/bAj-6HGE_normal.jpg" TargetMode="External" /><Relationship Id="rId410" Type="http://schemas.openxmlformats.org/officeDocument/2006/relationships/hyperlink" Target="http://pbs.twimg.com/profile_images/1166569194051293184/sID6YwMV_normal.jpg" TargetMode="External" /><Relationship Id="rId411" Type="http://schemas.openxmlformats.org/officeDocument/2006/relationships/hyperlink" Target="https://pbs.twimg.com/media/D8vInQhX4AE1nAC.png" TargetMode="External" /><Relationship Id="rId412" Type="http://schemas.openxmlformats.org/officeDocument/2006/relationships/hyperlink" Target="https://pbs.twimg.com/media/D8vInQhX4AE1nAC.png" TargetMode="External" /><Relationship Id="rId413" Type="http://schemas.openxmlformats.org/officeDocument/2006/relationships/hyperlink" Target="http://pbs.twimg.com/profile_images/669388577248153601/aB5vhnqL_normal.jpg" TargetMode="External" /><Relationship Id="rId414" Type="http://schemas.openxmlformats.org/officeDocument/2006/relationships/hyperlink" Target="http://pbs.twimg.com/profile_images/669388577248153601/aB5vhnqL_normal.jpg" TargetMode="External" /><Relationship Id="rId415" Type="http://schemas.openxmlformats.org/officeDocument/2006/relationships/hyperlink" Target="https://pbs.twimg.com/media/D8vInQhX4AE1nAC.png" TargetMode="External" /><Relationship Id="rId416" Type="http://schemas.openxmlformats.org/officeDocument/2006/relationships/hyperlink" Target="http://pbs.twimg.com/profile_images/669388577248153601/aB5vhnqL_normal.jpg" TargetMode="External" /><Relationship Id="rId417" Type="http://schemas.openxmlformats.org/officeDocument/2006/relationships/hyperlink" Target="http://pbs.twimg.com/profile_images/1165381409013321728/StxOlYYu_normal.jpg" TargetMode="External" /><Relationship Id="rId418" Type="http://schemas.openxmlformats.org/officeDocument/2006/relationships/hyperlink" Target="http://pbs.twimg.com/profile_images/669388577248153601/aB5vhnqL_normal.jpg" TargetMode="External" /><Relationship Id="rId419" Type="http://schemas.openxmlformats.org/officeDocument/2006/relationships/hyperlink" Target="http://pbs.twimg.com/profile_images/993211909909438465/kuYG1P3H_normal.jpg" TargetMode="External" /><Relationship Id="rId420" Type="http://schemas.openxmlformats.org/officeDocument/2006/relationships/hyperlink" Target="http://pbs.twimg.com/profile_images/669388577248153601/aB5vhnqL_normal.jpg" TargetMode="External" /><Relationship Id="rId421" Type="http://schemas.openxmlformats.org/officeDocument/2006/relationships/hyperlink" Target="http://pbs.twimg.com/profile_images/993211909909438465/kuYG1P3H_normal.jpg" TargetMode="External" /><Relationship Id="rId422" Type="http://schemas.openxmlformats.org/officeDocument/2006/relationships/hyperlink" Target="http://pbs.twimg.com/profile_images/669388577248153601/aB5vhnqL_normal.jpg" TargetMode="External" /><Relationship Id="rId423" Type="http://schemas.openxmlformats.org/officeDocument/2006/relationships/hyperlink" Target="http://pbs.twimg.com/profile_images/993211909909438465/kuYG1P3H_normal.jpg" TargetMode="External" /><Relationship Id="rId424" Type="http://schemas.openxmlformats.org/officeDocument/2006/relationships/hyperlink" Target="http://pbs.twimg.com/profile_images/669388577248153601/aB5vhnqL_normal.jpg" TargetMode="External" /><Relationship Id="rId425" Type="http://schemas.openxmlformats.org/officeDocument/2006/relationships/hyperlink" Target="http://pbs.twimg.com/profile_images/993211909909438465/kuYG1P3H_normal.jpg" TargetMode="External" /><Relationship Id="rId426" Type="http://schemas.openxmlformats.org/officeDocument/2006/relationships/hyperlink" Target="https://pbs.twimg.com/media/D8vInQhX4AE1nAC.png" TargetMode="External" /><Relationship Id="rId427" Type="http://schemas.openxmlformats.org/officeDocument/2006/relationships/hyperlink" Target="http://pbs.twimg.com/profile_images/669388577248153601/aB5vhnqL_normal.jpg" TargetMode="External" /><Relationship Id="rId428" Type="http://schemas.openxmlformats.org/officeDocument/2006/relationships/hyperlink" Target="http://pbs.twimg.com/profile_images/669388577248153601/aB5vhnqL_normal.jpg" TargetMode="External" /><Relationship Id="rId429" Type="http://schemas.openxmlformats.org/officeDocument/2006/relationships/hyperlink" Target="http://pbs.twimg.com/profile_images/669388577248153601/aB5vhnqL_normal.jpg" TargetMode="External" /><Relationship Id="rId430" Type="http://schemas.openxmlformats.org/officeDocument/2006/relationships/hyperlink" Target="http://pbs.twimg.com/profile_images/993211909909438465/kuYG1P3H_normal.jpg" TargetMode="External" /><Relationship Id="rId431" Type="http://schemas.openxmlformats.org/officeDocument/2006/relationships/hyperlink" Target="http://pbs.twimg.com/profile_images/760698401088471044/rItGqFwI_normal.jpg" TargetMode="External" /><Relationship Id="rId432" Type="http://schemas.openxmlformats.org/officeDocument/2006/relationships/hyperlink" Target="http://pbs.twimg.com/profile_images/760698401088471044/rItGqFwI_normal.jpg" TargetMode="External" /><Relationship Id="rId433" Type="http://schemas.openxmlformats.org/officeDocument/2006/relationships/hyperlink" Target="http://pbs.twimg.com/profile_images/760698401088471044/rItGqFwI_normal.jpg" TargetMode="External" /><Relationship Id="rId434" Type="http://schemas.openxmlformats.org/officeDocument/2006/relationships/hyperlink" Target="http://pbs.twimg.com/profile_images/760698401088471044/rItGqFwI_normal.jpg" TargetMode="External" /><Relationship Id="rId435" Type="http://schemas.openxmlformats.org/officeDocument/2006/relationships/hyperlink" Target="http://pbs.twimg.com/profile_images/760698401088471044/rItGqFwI_normal.jpg" TargetMode="External" /><Relationship Id="rId436" Type="http://schemas.openxmlformats.org/officeDocument/2006/relationships/hyperlink" Target="http://pbs.twimg.com/profile_images/760698401088471044/rItGqFwI_normal.jpg" TargetMode="External" /><Relationship Id="rId437" Type="http://schemas.openxmlformats.org/officeDocument/2006/relationships/hyperlink" Target="http://pbs.twimg.com/profile_images/760698401088471044/rItGqFwI_normal.jpg" TargetMode="External" /><Relationship Id="rId438" Type="http://schemas.openxmlformats.org/officeDocument/2006/relationships/hyperlink" Target="http://pbs.twimg.com/profile_images/760698401088471044/rItGqFwI_normal.jpg" TargetMode="External" /><Relationship Id="rId439" Type="http://schemas.openxmlformats.org/officeDocument/2006/relationships/hyperlink" Target="http://pbs.twimg.com/profile_images/760698401088471044/rItGqFwI_normal.jpg" TargetMode="External" /><Relationship Id="rId440" Type="http://schemas.openxmlformats.org/officeDocument/2006/relationships/hyperlink" Target="http://pbs.twimg.com/profile_images/760698401088471044/rItGqFwI_normal.jpg" TargetMode="External" /><Relationship Id="rId441" Type="http://schemas.openxmlformats.org/officeDocument/2006/relationships/hyperlink" Target="http://pbs.twimg.com/profile_images/760698401088471044/rItGqFwI_normal.jpg" TargetMode="External" /><Relationship Id="rId442" Type="http://schemas.openxmlformats.org/officeDocument/2006/relationships/hyperlink" Target="http://pbs.twimg.com/profile_images/760698401088471044/rItGqFwI_normal.jpg" TargetMode="External" /><Relationship Id="rId443" Type="http://schemas.openxmlformats.org/officeDocument/2006/relationships/hyperlink" Target="http://pbs.twimg.com/profile_images/760698401088471044/rItGqFwI_normal.jpg" TargetMode="External" /><Relationship Id="rId444" Type="http://schemas.openxmlformats.org/officeDocument/2006/relationships/hyperlink" Target="http://pbs.twimg.com/profile_images/760698401088471044/rItGqFwI_normal.jpg" TargetMode="External" /><Relationship Id="rId445" Type="http://schemas.openxmlformats.org/officeDocument/2006/relationships/hyperlink" Target="http://pbs.twimg.com/profile_images/760698401088471044/rItGqFwI_normal.jpg" TargetMode="External" /><Relationship Id="rId446" Type="http://schemas.openxmlformats.org/officeDocument/2006/relationships/hyperlink" Target="http://pbs.twimg.com/profile_images/760698401088471044/rItGqFwI_normal.jpg" TargetMode="External" /><Relationship Id="rId447" Type="http://schemas.openxmlformats.org/officeDocument/2006/relationships/hyperlink" Target="http://pbs.twimg.com/profile_images/760698401088471044/rItGqFwI_normal.jpg" TargetMode="External" /><Relationship Id="rId448" Type="http://schemas.openxmlformats.org/officeDocument/2006/relationships/hyperlink" Target="http://pbs.twimg.com/profile_images/760698401088471044/rItGqFwI_normal.jpg" TargetMode="External" /><Relationship Id="rId449" Type="http://schemas.openxmlformats.org/officeDocument/2006/relationships/hyperlink" Target="http://pbs.twimg.com/profile_images/760698401088471044/rItGqFwI_normal.jpg" TargetMode="External" /><Relationship Id="rId450" Type="http://schemas.openxmlformats.org/officeDocument/2006/relationships/hyperlink" Target="http://pbs.twimg.com/profile_images/760698401088471044/rItGqFwI_normal.jpg" TargetMode="External" /><Relationship Id="rId451" Type="http://schemas.openxmlformats.org/officeDocument/2006/relationships/hyperlink" Target="http://pbs.twimg.com/profile_images/760698401088471044/rItGqFwI_normal.jpg" TargetMode="External" /><Relationship Id="rId452" Type="http://schemas.openxmlformats.org/officeDocument/2006/relationships/hyperlink" Target="http://pbs.twimg.com/profile_images/760698401088471044/rItGqFwI_normal.jpg" TargetMode="External" /><Relationship Id="rId453" Type="http://schemas.openxmlformats.org/officeDocument/2006/relationships/hyperlink" Target="http://pbs.twimg.com/profile_images/760698401088471044/rItGqFwI_normal.jpg" TargetMode="External" /><Relationship Id="rId454" Type="http://schemas.openxmlformats.org/officeDocument/2006/relationships/hyperlink" Target="http://pbs.twimg.com/profile_images/760698401088471044/rItGqFwI_normal.jpg" TargetMode="External" /><Relationship Id="rId455" Type="http://schemas.openxmlformats.org/officeDocument/2006/relationships/hyperlink" Target="http://pbs.twimg.com/profile_images/760698401088471044/rItGqFwI_normal.jpg" TargetMode="External" /><Relationship Id="rId456" Type="http://schemas.openxmlformats.org/officeDocument/2006/relationships/hyperlink" Target="http://pbs.twimg.com/profile_images/760698401088471044/rItGqFwI_normal.jpg" TargetMode="External" /><Relationship Id="rId457" Type="http://schemas.openxmlformats.org/officeDocument/2006/relationships/hyperlink" Target="http://pbs.twimg.com/profile_images/1038222790271283200/K33xY3Sr_normal.jpg" TargetMode="External" /><Relationship Id="rId458" Type="http://schemas.openxmlformats.org/officeDocument/2006/relationships/hyperlink" Target="http://pbs.twimg.com/profile_images/1038222790271283200/K33xY3Sr_normal.jpg" TargetMode="External" /><Relationship Id="rId459" Type="http://schemas.openxmlformats.org/officeDocument/2006/relationships/hyperlink" Target="http://pbs.twimg.com/profile_images/524912457744015360/kS_NyuED_normal.jpeg" TargetMode="External" /><Relationship Id="rId460" Type="http://schemas.openxmlformats.org/officeDocument/2006/relationships/hyperlink" Target="http://pbs.twimg.com/profile_images/988548526060851201/1VB_Wfs__normal.jpg" TargetMode="External" /><Relationship Id="rId461" Type="http://schemas.openxmlformats.org/officeDocument/2006/relationships/hyperlink" Target="http://pbs.twimg.com/profile_images/988548526060851201/1VB_Wfs__normal.jpg" TargetMode="External" /><Relationship Id="rId462" Type="http://schemas.openxmlformats.org/officeDocument/2006/relationships/hyperlink" Target="http://pbs.twimg.com/profile_images/988548526060851201/1VB_Wfs__normal.jpg" TargetMode="External" /><Relationship Id="rId463" Type="http://schemas.openxmlformats.org/officeDocument/2006/relationships/hyperlink" Target="http://pbs.twimg.com/profile_images/988548526060851201/1VB_Wfs__normal.jpg" TargetMode="External" /><Relationship Id="rId464" Type="http://schemas.openxmlformats.org/officeDocument/2006/relationships/hyperlink" Target="http://pbs.twimg.com/profile_images/988548526060851201/1VB_Wfs__normal.jpg" TargetMode="External" /><Relationship Id="rId465" Type="http://schemas.openxmlformats.org/officeDocument/2006/relationships/hyperlink" Target="http://pbs.twimg.com/profile_images/988548526060851201/1VB_Wfs__normal.jpg" TargetMode="External" /><Relationship Id="rId466" Type="http://schemas.openxmlformats.org/officeDocument/2006/relationships/hyperlink" Target="http://pbs.twimg.com/profile_images/988548526060851201/1VB_Wfs__normal.jpg" TargetMode="External" /><Relationship Id="rId467" Type="http://schemas.openxmlformats.org/officeDocument/2006/relationships/hyperlink" Target="http://pbs.twimg.com/profile_images/988548526060851201/1VB_Wfs__normal.jpg" TargetMode="External" /><Relationship Id="rId468" Type="http://schemas.openxmlformats.org/officeDocument/2006/relationships/hyperlink" Target="http://pbs.twimg.com/profile_images/988548526060851201/1VB_Wfs__normal.jpg" TargetMode="External" /><Relationship Id="rId469" Type="http://schemas.openxmlformats.org/officeDocument/2006/relationships/hyperlink" Target="http://pbs.twimg.com/profile_images/988548526060851201/1VB_Wfs__normal.jpg" TargetMode="External" /><Relationship Id="rId470" Type="http://schemas.openxmlformats.org/officeDocument/2006/relationships/hyperlink" Target="https://pbs.twimg.com/media/EC-ZgJQWwAARGO-.jpg" TargetMode="External" /><Relationship Id="rId471" Type="http://schemas.openxmlformats.org/officeDocument/2006/relationships/hyperlink" Target="http://pbs.twimg.com/profile_images/957177571069763584/8G-H0-rB_normal.jpg" TargetMode="External" /><Relationship Id="rId472" Type="http://schemas.openxmlformats.org/officeDocument/2006/relationships/hyperlink" Target="http://pbs.twimg.com/profile_images/1154968505734840320/m8lpd0Nw_normal.jpg" TargetMode="External" /><Relationship Id="rId473" Type="http://schemas.openxmlformats.org/officeDocument/2006/relationships/hyperlink" Target="http://pbs.twimg.com/profile_images/1154968505734840320/m8lpd0Nw_normal.jpg" TargetMode="External" /><Relationship Id="rId474" Type="http://schemas.openxmlformats.org/officeDocument/2006/relationships/hyperlink" Target="http://pbs.twimg.com/profile_images/1153589727947350016/x6WgPfpN_normal.jpg" TargetMode="External" /><Relationship Id="rId475" Type="http://schemas.openxmlformats.org/officeDocument/2006/relationships/hyperlink" Target="http://pbs.twimg.com/profile_images/1385427915/Andreas_Jungherr_normal.jpeg" TargetMode="External" /><Relationship Id="rId476" Type="http://schemas.openxmlformats.org/officeDocument/2006/relationships/hyperlink" Target="http://pbs.twimg.com/profile_images/1385427915/Andreas_Jungherr_normal.jpeg" TargetMode="External" /><Relationship Id="rId477" Type="http://schemas.openxmlformats.org/officeDocument/2006/relationships/hyperlink" Target="http://pbs.twimg.com/profile_images/1385427915/Andreas_Jungherr_normal.jpeg" TargetMode="External" /><Relationship Id="rId478" Type="http://schemas.openxmlformats.org/officeDocument/2006/relationships/hyperlink" Target="http://pbs.twimg.com/profile_images/1147128736082538496/stFo0NL5_normal.png" TargetMode="External" /><Relationship Id="rId479" Type="http://schemas.openxmlformats.org/officeDocument/2006/relationships/hyperlink" Target="http://pbs.twimg.com/profile_images/1147128736082538496/stFo0NL5_normal.png" TargetMode="External" /><Relationship Id="rId480" Type="http://schemas.openxmlformats.org/officeDocument/2006/relationships/hyperlink" Target="http://pbs.twimg.com/profile_images/1147128736082538496/stFo0NL5_normal.png" TargetMode="External" /><Relationship Id="rId481" Type="http://schemas.openxmlformats.org/officeDocument/2006/relationships/hyperlink" Target="http://pbs.twimg.com/profile_images/1147128736082538496/stFo0NL5_normal.png" TargetMode="External" /><Relationship Id="rId482" Type="http://schemas.openxmlformats.org/officeDocument/2006/relationships/hyperlink" Target="http://pbs.twimg.com/profile_images/450095045832478720/7VJH0zPA_normal.jpeg" TargetMode="External" /><Relationship Id="rId483" Type="http://schemas.openxmlformats.org/officeDocument/2006/relationships/hyperlink" Target="http://pbs.twimg.com/profile_images/3207164109/b91c4372db2f4165249a76bc85da3c9b_normal.png" TargetMode="External" /><Relationship Id="rId484" Type="http://schemas.openxmlformats.org/officeDocument/2006/relationships/hyperlink" Target="http://pbs.twimg.com/profile_images/984264970689916928/47zINsuF_normal.jpg" TargetMode="External" /><Relationship Id="rId485" Type="http://schemas.openxmlformats.org/officeDocument/2006/relationships/hyperlink" Target="http://pbs.twimg.com/profile_images/984264970689916928/47zINsuF_normal.jpg" TargetMode="External" /><Relationship Id="rId486" Type="http://schemas.openxmlformats.org/officeDocument/2006/relationships/hyperlink" Target="http://pbs.twimg.com/profile_images/1146562318488068096/4h23mLMm_normal.png" TargetMode="External" /><Relationship Id="rId487" Type="http://schemas.openxmlformats.org/officeDocument/2006/relationships/hyperlink" Target="http://pbs.twimg.com/profile_images/1146562318488068096/4h23mLMm_normal.png" TargetMode="External" /><Relationship Id="rId488" Type="http://schemas.openxmlformats.org/officeDocument/2006/relationships/hyperlink" Target="http://pbs.twimg.com/profile_images/1133890118278877184/m7KhqiKc_normal.jpg" TargetMode="External" /><Relationship Id="rId489" Type="http://schemas.openxmlformats.org/officeDocument/2006/relationships/hyperlink" Target="http://pbs.twimg.com/profile_images/657255935170203648/8XeGA0K5_normal.jpg" TargetMode="External" /><Relationship Id="rId490" Type="http://schemas.openxmlformats.org/officeDocument/2006/relationships/hyperlink" Target="http://pbs.twimg.com/profile_images/859076004211458053/unCr0ZxT_normal.jpg" TargetMode="External" /><Relationship Id="rId491" Type="http://schemas.openxmlformats.org/officeDocument/2006/relationships/hyperlink" Target="http://pbs.twimg.com/profile_images/859076004211458053/unCr0ZxT_normal.jpg" TargetMode="External" /><Relationship Id="rId492" Type="http://schemas.openxmlformats.org/officeDocument/2006/relationships/hyperlink" Target="http://pbs.twimg.com/profile_images/1129562289961488385/YTUdiFkd_normal.png" TargetMode="External" /><Relationship Id="rId493" Type="http://schemas.openxmlformats.org/officeDocument/2006/relationships/hyperlink" Target="http://pbs.twimg.com/profile_images/872125951806779393/NkcasGkc_normal.jpg" TargetMode="External" /><Relationship Id="rId494" Type="http://schemas.openxmlformats.org/officeDocument/2006/relationships/hyperlink" Target="http://pbs.twimg.com/profile_images/753650370652405760/D7EdJEpC_normal.jpg" TargetMode="External" /><Relationship Id="rId495" Type="http://schemas.openxmlformats.org/officeDocument/2006/relationships/hyperlink" Target="http://pbs.twimg.com/profile_images/677894642063433728/ti5xTvth_normal.jpg" TargetMode="External" /><Relationship Id="rId496" Type="http://schemas.openxmlformats.org/officeDocument/2006/relationships/hyperlink" Target="http://pbs.twimg.com/profile_images/684105827100299264/wxulRNEs_normal.jpg" TargetMode="External" /><Relationship Id="rId497" Type="http://schemas.openxmlformats.org/officeDocument/2006/relationships/hyperlink" Target="http://pbs.twimg.com/profile_images/915510174101725185/FhxfOZfv_normal.jpg" TargetMode="External" /><Relationship Id="rId498" Type="http://schemas.openxmlformats.org/officeDocument/2006/relationships/hyperlink" Target="http://pbs.twimg.com/profile_images/1083548531363737600/rPp2Zz8j_normal.jpg" TargetMode="External" /><Relationship Id="rId499" Type="http://schemas.openxmlformats.org/officeDocument/2006/relationships/hyperlink" Target="http://pbs.twimg.com/profile_images/690638708513640448/9o8Nw9Y9_normal.jpg" TargetMode="External" /><Relationship Id="rId500" Type="http://schemas.openxmlformats.org/officeDocument/2006/relationships/hyperlink" Target="http://pbs.twimg.com/profile_images/1134192358365569025/Mia3Bo4x_normal.jpg" TargetMode="External" /><Relationship Id="rId501" Type="http://schemas.openxmlformats.org/officeDocument/2006/relationships/hyperlink" Target="http://pbs.twimg.com/profile_images/1137439230576209924/jAS7s20K_normal.png" TargetMode="External" /><Relationship Id="rId502" Type="http://schemas.openxmlformats.org/officeDocument/2006/relationships/hyperlink" Target="http://pbs.twimg.com/profile_images/740956436117721088/-th-TSpy_normal.jpg" TargetMode="External" /><Relationship Id="rId503" Type="http://schemas.openxmlformats.org/officeDocument/2006/relationships/hyperlink" Target="http://pbs.twimg.com/profile_images/1162780042977525762/v6nLRu_5_normal.jpg" TargetMode="External" /><Relationship Id="rId504" Type="http://schemas.openxmlformats.org/officeDocument/2006/relationships/hyperlink" Target="http://pbs.twimg.com/profile_images/931169103850635265/hE5S4j2k_normal.jpg" TargetMode="External" /><Relationship Id="rId505" Type="http://schemas.openxmlformats.org/officeDocument/2006/relationships/hyperlink" Target="http://pbs.twimg.com/profile_images/784349242110406656/Z4M-uYUx_normal.jpg" TargetMode="External" /><Relationship Id="rId506" Type="http://schemas.openxmlformats.org/officeDocument/2006/relationships/hyperlink" Target="http://pbs.twimg.com/profile_images/847543147274129408/iweRcu-p_normal.jpg" TargetMode="External" /><Relationship Id="rId507" Type="http://schemas.openxmlformats.org/officeDocument/2006/relationships/hyperlink" Target="http://pbs.twimg.com/profile_images/506985389546938368/P8lHZLf7_normal.jpeg" TargetMode="External" /><Relationship Id="rId508" Type="http://schemas.openxmlformats.org/officeDocument/2006/relationships/hyperlink" Target="http://pbs.twimg.com/profile_images/947736243101614080/7glzFPOG_normal.jpg" TargetMode="External" /><Relationship Id="rId509" Type="http://schemas.openxmlformats.org/officeDocument/2006/relationships/hyperlink" Target="http://pbs.twimg.com/profile_images/1137364164932919297/C_lFhOIL_normal.jpg" TargetMode="External" /><Relationship Id="rId510" Type="http://schemas.openxmlformats.org/officeDocument/2006/relationships/hyperlink" Target="http://pbs.twimg.com/profile_images/1133778817116442624/4tR9kxp__normal.jpg" TargetMode="External" /><Relationship Id="rId511" Type="http://schemas.openxmlformats.org/officeDocument/2006/relationships/hyperlink" Target="http://pbs.twimg.com/profile_images/1131144826848776192/ZL4KqC4e_normal.png" TargetMode="External" /><Relationship Id="rId512" Type="http://schemas.openxmlformats.org/officeDocument/2006/relationships/hyperlink" Target="http://pbs.twimg.com/profile_images/921788597761708032/UVjBPNc1_normal.jpg" TargetMode="External" /><Relationship Id="rId513" Type="http://schemas.openxmlformats.org/officeDocument/2006/relationships/hyperlink" Target="http://pbs.twimg.com/profile_images/885710906/hauschke_normal.jpg" TargetMode="External" /><Relationship Id="rId514" Type="http://schemas.openxmlformats.org/officeDocument/2006/relationships/hyperlink" Target="http://pbs.twimg.com/profile_images/885710906/hauschke_normal.jpg" TargetMode="External" /><Relationship Id="rId515" Type="http://schemas.openxmlformats.org/officeDocument/2006/relationships/hyperlink" Target="http://pbs.twimg.com/profile_images/875687478472183808/ZUxlVIGa_normal.jpg" TargetMode="External" /><Relationship Id="rId516" Type="http://schemas.openxmlformats.org/officeDocument/2006/relationships/hyperlink" Target="http://pbs.twimg.com/profile_images/875687478472183808/ZUxlVIGa_normal.jpg" TargetMode="External" /><Relationship Id="rId517" Type="http://schemas.openxmlformats.org/officeDocument/2006/relationships/hyperlink" Target="http://pbs.twimg.com/profile_images/716806382532427776/e9HW_HC3_normal.jpg" TargetMode="External" /><Relationship Id="rId518" Type="http://schemas.openxmlformats.org/officeDocument/2006/relationships/hyperlink" Target="http://pbs.twimg.com/profile_images/801014235195179008/H9Pc9Pwt_normal.jpg" TargetMode="External" /><Relationship Id="rId519" Type="http://schemas.openxmlformats.org/officeDocument/2006/relationships/hyperlink" Target="http://pbs.twimg.com/profile_images/1131668702372306944/wfKk66NL_normal.png" TargetMode="External" /><Relationship Id="rId520" Type="http://schemas.openxmlformats.org/officeDocument/2006/relationships/hyperlink" Target="http://pbs.twimg.com/profile_images/3585253114/ac0eb46b98e381977d0bb32371516bf8_normal.png" TargetMode="External" /><Relationship Id="rId521" Type="http://schemas.openxmlformats.org/officeDocument/2006/relationships/hyperlink" Target="http://pbs.twimg.com/profile_images/3585253114/ac0eb46b98e381977d0bb32371516bf8_normal.png" TargetMode="External" /><Relationship Id="rId522" Type="http://schemas.openxmlformats.org/officeDocument/2006/relationships/hyperlink" Target="http://pbs.twimg.com/profile_images/693324946462920704/z4tGvMgJ_normal.jpg" TargetMode="External" /><Relationship Id="rId523" Type="http://schemas.openxmlformats.org/officeDocument/2006/relationships/hyperlink" Target="http://pbs.twimg.com/profile_images/677266390433341440/CVX_l_ks_normal.jpg" TargetMode="External" /><Relationship Id="rId524" Type="http://schemas.openxmlformats.org/officeDocument/2006/relationships/hyperlink" Target="http://pbs.twimg.com/profile_images/677266390433341440/CVX_l_ks_normal.jpg" TargetMode="External" /><Relationship Id="rId525" Type="http://schemas.openxmlformats.org/officeDocument/2006/relationships/hyperlink" Target="http://pbs.twimg.com/profile_images/674522696760303616/jZzlRQou_normal.jpg" TargetMode="External" /><Relationship Id="rId526" Type="http://schemas.openxmlformats.org/officeDocument/2006/relationships/hyperlink" Target="http://pbs.twimg.com/profile_images/674522696760303616/jZzlRQou_normal.jpg" TargetMode="External" /><Relationship Id="rId527" Type="http://schemas.openxmlformats.org/officeDocument/2006/relationships/hyperlink" Target="http://pbs.twimg.com/profile_images/378800000847548445/046678f6398ab9ac4a795a37cdc7b872_normal.jpeg" TargetMode="External" /><Relationship Id="rId528" Type="http://schemas.openxmlformats.org/officeDocument/2006/relationships/hyperlink" Target="http://pbs.twimg.com/profile_images/2538946114/xiveugt78rc97y1dasxf_normal.jpeg" TargetMode="External" /><Relationship Id="rId529" Type="http://schemas.openxmlformats.org/officeDocument/2006/relationships/hyperlink" Target="https://pbs.twimg.com/tweet_video_thumb/ED-K26PXoAAg-Ep.jpg" TargetMode="External" /><Relationship Id="rId530" Type="http://schemas.openxmlformats.org/officeDocument/2006/relationships/hyperlink" Target="http://pbs.twimg.com/profile_images/1159757467/huanliu_normal.jpg" TargetMode="External" /><Relationship Id="rId531" Type="http://schemas.openxmlformats.org/officeDocument/2006/relationships/hyperlink" Target="https://pbs.twimg.com/tweet_video_thumb/ED-K26PXoAAg-Ep.jpg" TargetMode="External" /><Relationship Id="rId532" Type="http://schemas.openxmlformats.org/officeDocument/2006/relationships/hyperlink" Target="http://pbs.twimg.com/profile_images/1161402778775904256/c33gux6j_normal.jpg" TargetMode="External" /><Relationship Id="rId533" Type="http://schemas.openxmlformats.org/officeDocument/2006/relationships/hyperlink" Target="http://pbs.twimg.com/profile_images/1161402778775904256/c33gux6j_normal.jpg" TargetMode="External" /><Relationship Id="rId534" Type="http://schemas.openxmlformats.org/officeDocument/2006/relationships/hyperlink" Target="http://pbs.twimg.com/profile_images/708281203/PolCom-mark_normal.gif" TargetMode="External" /><Relationship Id="rId535" Type="http://schemas.openxmlformats.org/officeDocument/2006/relationships/hyperlink" Target="http://pbs.twimg.com/profile_images/1161402778775904256/c33gux6j_normal.jpg" TargetMode="External" /><Relationship Id="rId536" Type="http://schemas.openxmlformats.org/officeDocument/2006/relationships/hyperlink" Target="http://pbs.twimg.com/profile_images/1161402778775904256/c33gux6j_normal.jpg" TargetMode="External" /><Relationship Id="rId537" Type="http://schemas.openxmlformats.org/officeDocument/2006/relationships/hyperlink" Target="http://pbs.twimg.com/profile_images/777888342490898432/rIo6X_Oj_normal.jpg" TargetMode="External" /><Relationship Id="rId538" Type="http://schemas.openxmlformats.org/officeDocument/2006/relationships/hyperlink" Target="http://pbs.twimg.com/profile_images/1161402778775904256/c33gux6j_normal.jpg" TargetMode="External" /><Relationship Id="rId539" Type="http://schemas.openxmlformats.org/officeDocument/2006/relationships/hyperlink" Target="http://pbs.twimg.com/profile_images/1161402778775904256/c33gux6j_normal.jpg" TargetMode="External" /><Relationship Id="rId540" Type="http://schemas.openxmlformats.org/officeDocument/2006/relationships/hyperlink" Target="http://pbs.twimg.com/profile_images/1161402778775904256/c33gux6j_normal.jpg" TargetMode="External" /><Relationship Id="rId541" Type="http://schemas.openxmlformats.org/officeDocument/2006/relationships/hyperlink" Target="http://pbs.twimg.com/profile_images/1161402778775904256/c33gux6j_normal.jpg" TargetMode="External" /><Relationship Id="rId542" Type="http://schemas.openxmlformats.org/officeDocument/2006/relationships/hyperlink" Target="http://pbs.twimg.com/profile_images/1161402778775904256/c33gux6j_normal.jpg" TargetMode="External" /><Relationship Id="rId543" Type="http://schemas.openxmlformats.org/officeDocument/2006/relationships/hyperlink" Target="http://pbs.twimg.com/profile_images/1161402778775904256/c33gux6j_normal.jpg" TargetMode="External" /><Relationship Id="rId544" Type="http://schemas.openxmlformats.org/officeDocument/2006/relationships/hyperlink" Target="http://pbs.twimg.com/profile_images/792086614990348288/weV2c7i4_normal.jpg" TargetMode="External" /><Relationship Id="rId545" Type="http://schemas.openxmlformats.org/officeDocument/2006/relationships/hyperlink" Target="https://pbs.twimg.com/tweet_video_thumb/ED-K26PXoAAg-Ep.jpg" TargetMode="External" /><Relationship Id="rId546" Type="http://schemas.openxmlformats.org/officeDocument/2006/relationships/hyperlink" Target="http://pbs.twimg.com/profile_images/1101664340925734912/q8PnFz12_normal.png" TargetMode="External" /><Relationship Id="rId547" Type="http://schemas.openxmlformats.org/officeDocument/2006/relationships/hyperlink" Target="https://pbs.twimg.com/tweet_video_thumb/ED-K26PXoAAg-Ep.jpg" TargetMode="External" /><Relationship Id="rId548" Type="http://schemas.openxmlformats.org/officeDocument/2006/relationships/hyperlink" Target="http://pbs.twimg.com/profile_images/1072580599666360320/vV_9Fdvy_normal.jpg" TargetMode="External" /><Relationship Id="rId549" Type="http://schemas.openxmlformats.org/officeDocument/2006/relationships/hyperlink" Target="http://pbs.twimg.com/profile_images/1072580599666360320/vV_9Fdvy_normal.jpg" TargetMode="External" /><Relationship Id="rId550" Type="http://schemas.openxmlformats.org/officeDocument/2006/relationships/hyperlink" Target="http://pbs.twimg.com/profile_images/1072580599666360320/vV_9Fdvy_normal.jpg" TargetMode="External" /><Relationship Id="rId551" Type="http://schemas.openxmlformats.org/officeDocument/2006/relationships/hyperlink" Target="http://pbs.twimg.com/profile_images/1072580599666360320/vV_9Fdvy_normal.jpg" TargetMode="External" /><Relationship Id="rId552" Type="http://schemas.openxmlformats.org/officeDocument/2006/relationships/hyperlink" Target="http://pbs.twimg.com/profile_images/1072580599666360320/vV_9Fdvy_normal.jpg" TargetMode="External" /><Relationship Id="rId553" Type="http://schemas.openxmlformats.org/officeDocument/2006/relationships/hyperlink" Target="http://pbs.twimg.com/profile_images/378800000508682532/3c6a88fe941d1fa4874821678f9c5958_normal.jpeg" TargetMode="External" /><Relationship Id="rId554" Type="http://schemas.openxmlformats.org/officeDocument/2006/relationships/hyperlink" Target="http://pbs.twimg.com/profile_images/1570539496/Shuster_boy_small_normal.jpg" TargetMode="External" /><Relationship Id="rId555" Type="http://schemas.openxmlformats.org/officeDocument/2006/relationships/hyperlink" Target="http://pbs.twimg.com/profile_images/1017567898800250880/Ku3cGF4l_normal.jpg" TargetMode="External" /><Relationship Id="rId556" Type="http://schemas.openxmlformats.org/officeDocument/2006/relationships/hyperlink" Target="http://pbs.twimg.com/profile_images/875919581830725632/S2kdmmwb_normal.jpg" TargetMode="External" /><Relationship Id="rId557" Type="http://schemas.openxmlformats.org/officeDocument/2006/relationships/hyperlink" Target="http://pbs.twimg.com/profile_images/1828415167/ariel_icon_normal.jpg" TargetMode="External" /><Relationship Id="rId558" Type="http://schemas.openxmlformats.org/officeDocument/2006/relationships/hyperlink" Target="http://pbs.twimg.com/profile_images/970765972960350208/tfvtrs0O_normal.jpg" TargetMode="External" /><Relationship Id="rId559" Type="http://schemas.openxmlformats.org/officeDocument/2006/relationships/hyperlink" Target="http://pbs.twimg.com/profile_images/1776303492/120123-160050_normal.jpg" TargetMode="External" /><Relationship Id="rId560" Type="http://schemas.openxmlformats.org/officeDocument/2006/relationships/hyperlink" Target="http://pbs.twimg.com/profile_images/2512872613/3h1zbsh2eb9wj7dlr0ac_normal.jpeg" TargetMode="External" /><Relationship Id="rId561" Type="http://schemas.openxmlformats.org/officeDocument/2006/relationships/hyperlink" Target="http://pbs.twimg.com/profile_images/2512872613/3h1zbsh2eb9wj7dlr0ac_normal.jpeg" TargetMode="External" /><Relationship Id="rId562" Type="http://schemas.openxmlformats.org/officeDocument/2006/relationships/hyperlink" Target="http://pbs.twimg.com/profile_images/2512872613/3h1zbsh2eb9wj7dlr0ac_normal.jpeg" TargetMode="External" /><Relationship Id="rId563" Type="http://schemas.openxmlformats.org/officeDocument/2006/relationships/hyperlink" Target="http://pbs.twimg.com/profile_images/2512872613/3h1zbsh2eb9wj7dlr0ac_normal.jpeg" TargetMode="External" /><Relationship Id="rId564" Type="http://schemas.openxmlformats.org/officeDocument/2006/relationships/hyperlink" Target="http://pbs.twimg.com/profile_images/1173279886124965893/H10oq8GW_normal.jpg" TargetMode="External" /><Relationship Id="rId565" Type="http://schemas.openxmlformats.org/officeDocument/2006/relationships/hyperlink" Target="http://pbs.twimg.com/profile_images/1173279886124965893/H10oq8GW_normal.jpg" TargetMode="External" /><Relationship Id="rId566" Type="http://schemas.openxmlformats.org/officeDocument/2006/relationships/hyperlink" Target="http://pbs.twimg.com/profile_images/1173279886124965893/H10oq8GW_normal.jpg" TargetMode="External" /><Relationship Id="rId567" Type="http://schemas.openxmlformats.org/officeDocument/2006/relationships/hyperlink" Target="http://pbs.twimg.com/profile_images/1173279886124965893/H10oq8GW_normal.jpg" TargetMode="External" /><Relationship Id="rId568" Type="http://schemas.openxmlformats.org/officeDocument/2006/relationships/hyperlink" Target="http://pbs.twimg.com/profile_images/669258805197283328/2PneQNSV_normal.jpg" TargetMode="External" /><Relationship Id="rId569" Type="http://schemas.openxmlformats.org/officeDocument/2006/relationships/hyperlink" Target="http://pbs.twimg.com/profile_images/669258805197283328/2PneQNSV_normal.jpg" TargetMode="External" /><Relationship Id="rId570" Type="http://schemas.openxmlformats.org/officeDocument/2006/relationships/hyperlink" Target="http://pbs.twimg.com/profile_images/669258805197283328/2PneQNSV_normal.jpg" TargetMode="External" /><Relationship Id="rId571" Type="http://schemas.openxmlformats.org/officeDocument/2006/relationships/hyperlink" Target="http://pbs.twimg.com/profile_images/669258805197283328/2PneQNSV_normal.jpg" TargetMode="External" /><Relationship Id="rId572" Type="http://schemas.openxmlformats.org/officeDocument/2006/relationships/hyperlink" Target="http://pbs.twimg.com/profile_images/378800000151204653/8dda416c8b9efeda53e90ad3509a7ea4_normal.jpeg" TargetMode="External" /><Relationship Id="rId573" Type="http://schemas.openxmlformats.org/officeDocument/2006/relationships/hyperlink" Target="http://pbs.twimg.com/profile_images/378800000151204653/8dda416c8b9efeda53e90ad3509a7ea4_normal.jpeg" TargetMode="External" /><Relationship Id="rId574" Type="http://schemas.openxmlformats.org/officeDocument/2006/relationships/hyperlink" Target="http://pbs.twimg.com/profile_images/378800000151204653/8dda416c8b9efeda53e90ad3509a7ea4_normal.jpeg" TargetMode="External" /><Relationship Id="rId575" Type="http://schemas.openxmlformats.org/officeDocument/2006/relationships/hyperlink" Target="http://pbs.twimg.com/profile_images/378800000151204653/8dda416c8b9efeda53e90ad3509a7ea4_normal.jpeg" TargetMode="External" /><Relationship Id="rId576" Type="http://schemas.openxmlformats.org/officeDocument/2006/relationships/hyperlink" Target="http://pbs.twimg.com/profile_images/770888725240750080/B2dP9CHq_normal.jpg" TargetMode="External" /><Relationship Id="rId577" Type="http://schemas.openxmlformats.org/officeDocument/2006/relationships/hyperlink" Target="http://pbs.twimg.com/profile_images/770888725240750080/B2dP9CHq_normal.jpg" TargetMode="External" /><Relationship Id="rId578" Type="http://schemas.openxmlformats.org/officeDocument/2006/relationships/hyperlink" Target="http://pbs.twimg.com/profile_images/770888725240750080/B2dP9CHq_normal.jpg" TargetMode="External" /><Relationship Id="rId579" Type="http://schemas.openxmlformats.org/officeDocument/2006/relationships/hyperlink" Target="http://pbs.twimg.com/profile_images/770888725240750080/B2dP9CHq_normal.jpg" TargetMode="External" /><Relationship Id="rId580" Type="http://schemas.openxmlformats.org/officeDocument/2006/relationships/hyperlink" Target="http://pbs.twimg.com/profile_images/746338228001726464/V0ZZ49wd_normal.jpg" TargetMode="External" /><Relationship Id="rId581" Type="http://schemas.openxmlformats.org/officeDocument/2006/relationships/hyperlink" Target="http://pbs.twimg.com/profile_images/746338228001726464/V0ZZ49wd_normal.jpg" TargetMode="External" /><Relationship Id="rId582" Type="http://schemas.openxmlformats.org/officeDocument/2006/relationships/hyperlink" Target="http://pbs.twimg.com/profile_images/746338228001726464/V0ZZ49wd_normal.jpg" TargetMode="External" /><Relationship Id="rId583" Type="http://schemas.openxmlformats.org/officeDocument/2006/relationships/hyperlink" Target="http://pbs.twimg.com/profile_images/746338228001726464/V0ZZ49wd_normal.jpg" TargetMode="External" /><Relationship Id="rId584" Type="http://schemas.openxmlformats.org/officeDocument/2006/relationships/hyperlink" Target="http://pbs.twimg.com/profile_images/943377966867693568/YYNLpkjO_normal.jpg" TargetMode="External" /><Relationship Id="rId585" Type="http://schemas.openxmlformats.org/officeDocument/2006/relationships/hyperlink" Target="http://pbs.twimg.com/profile_images/943377966867693568/YYNLpkjO_normal.jpg" TargetMode="External" /><Relationship Id="rId586" Type="http://schemas.openxmlformats.org/officeDocument/2006/relationships/hyperlink" Target="http://pbs.twimg.com/profile_images/943377966867693568/YYNLpkjO_normal.jpg" TargetMode="External" /><Relationship Id="rId587" Type="http://schemas.openxmlformats.org/officeDocument/2006/relationships/hyperlink" Target="http://pbs.twimg.com/profile_images/943377966867693568/YYNLpkjO_normal.jpg" TargetMode="External" /><Relationship Id="rId588" Type="http://schemas.openxmlformats.org/officeDocument/2006/relationships/hyperlink" Target="http://pbs.twimg.com/profile_images/1020866479363829760/3-7F2Rpv_normal.jpg" TargetMode="External" /><Relationship Id="rId589" Type="http://schemas.openxmlformats.org/officeDocument/2006/relationships/hyperlink" Target="http://pbs.twimg.com/profile_images/1020866479363829760/3-7F2Rpv_normal.jpg" TargetMode="External" /><Relationship Id="rId590" Type="http://schemas.openxmlformats.org/officeDocument/2006/relationships/hyperlink" Target="http://pbs.twimg.com/profile_images/1020866479363829760/3-7F2Rpv_normal.jpg" TargetMode="External" /><Relationship Id="rId591" Type="http://schemas.openxmlformats.org/officeDocument/2006/relationships/hyperlink" Target="http://pbs.twimg.com/profile_images/1020866479363829760/3-7F2Rpv_normal.jpg" TargetMode="External" /><Relationship Id="rId592" Type="http://schemas.openxmlformats.org/officeDocument/2006/relationships/hyperlink" Target="http://pbs.twimg.com/profile_images/1020866479363829760/3-7F2Rpv_normal.jpg" TargetMode="External" /><Relationship Id="rId593" Type="http://schemas.openxmlformats.org/officeDocument/2006/relationships/hyperlink" Target="http://pbs.twimg.com/profile_images/1142733479127453696/60VPUy83_normal.jpg" TargetMode="External" /><Relationship Id="rId594" Type="http://schemas.openxmlformats.org/officeDocument/2006/relationships/hyperlink" Target="http://pbs.twimg.com/profile_images/1142733479127453696/60VPUy83_normal.jpg" TargetMode="External" /><Relationship Id="rId595" Type="http://schemas.openxmlformats.org/officeDocument/2006/relationships/hyperlink" Target="http://pbs.twimg.com/profile_images/1142733479127453696/60VPUy83_normal.jpg" TargetMode="External" /><Relationship Id="rId596" Type="http://schemas.openxmlformats.org/officeDocument/2006/relationships/hyperlink" Target="http://pbs.twimg.com/profile_images/1142733479127453696/60VPUy83_normal.jpg" TargetMode="External" /><Relationship Id="rId597" Type="http://schemas.openxmlformats.org/officeDocument/2006/relationships/hyperlink" Target="http://pbs.twimg.com/profile_images/746838319477075968/Xd_CUYwh_normal.jpg" TargetMode="External" /><Relationship Id="rId598" Type="http://schemas.openxmlformats.org/officeDocument/2006/relationships/hyperlink" Target="http://pbs.twimg.com/profile_images/746838319477075968/Xd_CUYwh_normal.jpg" TargetMode="External" /><Relationship Id="rId599" Type="http://schemas.openxmlformats.org/officeDocument/2006/relationships/hyperlink" Target="http://pbs.twimg.com/profile_images/746838319477075968/Xd_CUYwh_normal.jpg" TargetMode="External" /><Relationship Id="rId600" Type="http://schemas.openxmlformats.org/officeDocument/2006/relationships/hyperlink" Target="http://pbs.twimg.com/profile_images/746838319477075968/Xd_CUYwh_normal.jpg" TargetMode="External" /><Relationship Id="rId601" Type="http://schemas.openxmlformats.org/officeDocument/2006/relationships/hyperlink" Target="http://pbs.twimg.com/profile_images/889954706285449216/8OOZEX7X_normal.jpg" TargetMode="External" /><Relationship Id="rId602" Type="http://schemas.openxmlformats.org/officeDocument/2006/relationships/hyperlink" Target="http://pbs.twimg.com/profile_images/1183191691/Sharad_Goel_normal.jpeg" TargetMode="External" /><Relationship Id="rId603" Type="http://schemas.openxmlformats.org/officeDocument/2006/relationships/hyperlink" Target="http://pbs.twimg.com/profile_images/1183191691/Sharad_Goel_normal.jpeg" TargetMode="External" /><Relationship Id="rId604" Type="http://schemas.openxmlformats.org/officeDocument/2006/relationships/hyperlink" Target="http://pbs.twimg.com/profile_images/1183191691/Sharad_Goel_normal.jpeg" TargetMode="External" /><Relationship Id="rId605" Type="http://schemas.openxmlformats.org/officeDocument/2006/relationships/hyperlink" Target="http://pbs.twimg.com/profile_images/1183191691/Sharad_Goel_normal.jpeg" TargetMode="External" /><Relationship Id="rId606" Type="http://schemas.openxmlformats.org/officeDocument/2006/relationships/hyperlink" Target="http://pbs.twimg.com/profile_images/1017038003909287936/0d2A3sn-_normal.jpg" TargetMode="External" /><Relationship Id="rId607" Type="http://schemas.openxmlformats.org/officeDocument/2006/relationships/hyperlink" Target="http://pbs.twimg.com/profile_images/1017038003909287936/0d2A3sn-_normal.jpg" TargetMode="External" /><Relationship Id="rId608" Type="http://schemas.openxmlformats.org/officeDocument/2006/relationships/hyperlink" Target="http://pbs.twimg.com/profile_images/1017038003909287936/0d2A3sn-_normal.jpg" TargetMode="External" /><Relationship Id="rId609" Type="http://schemas.openxmlformats.org/officeDocument/2006/relationships/hyperlink" Target="http://pbs.twimg.com/profile_images/1017038003909287936/0d2A3sn-_normal.jpg" TargetMode="External" /><Relationship Id="rId610" Type="http://schemas.openxmlformats.org/officeDocument/2006/relationships/hyperlink" Target="http://pbs.twimg.com/profile_images/1063581394100805632/wZ_I9e6s_normal.jpg" TargetMode="External" /><Relationship Id="rId611" Type="http://schemas.openxmlformats.org/officeDocument/2006/relationships/hyperlink" Target="http://pbs.twimg.com/profile_images/1063581394100805632/wZ_I9e6s_normal.jpg" TargetMode="External" /><Relationship Id="rId612" Type="http://schemas.openxmlformats.org/officeDocument/2006/relationships/hyperlink" Target="http://pbs.twimg.com/profile_images/1063581394100805632/wZ_I9e6s_normal.jpg" TargetMode="External" /><Relationship Id="rId613" Type="http://schemas.openxmlformats.org/officeDocument/2006/relationships/hyperlink" Target="http://pbs.twimg.com/profile_images/1063581394100805632/wZ_I9e6s_normal.jpg" TargetMode="External" /><Relationship Id="rId614" Type="http://schemas.openxmlformats.org/officeDocument/2006/relationships/hyperlink" Target="http://pbs.twimg.com/profile_images/1064642902721204224/0dDeUghS_normal.jpg" TargetMode="External" /><Relationship Id="rId615" Type="http://schemas.openxmlformats.org/officeDocument/2006/relationships/hyperlink" Target="http://pbs.twimg.com/profile_images/1064642902721204224/0dDeUghS_normal.jpg" TargetMode="External" /><Relationship Id="rId616" Type="http://schemas.openxmlformats.org/officeDocument/2006/relationships/hyperlink" Target="http://pbs.twimg.com/profile_images/1064642902721204224/0dDeUghS_normal.jpg" TargetMode="External" /><Relationship Id="rId617" Type="http://schemas.openxmlformats.org/officeDocument/2006/relationships/hyperlink" Target="http://pbs.twimg.com/profile_images/1064642902721204224/0dDeUghS_normal.jpg" TargetMode="External" /><Relationship Id="rId618" Type="http://schemas.openxmlformats.org/officeDocument/2006/relationships/hyperlink" Target="http://pbs.twimg.com/profile_images/955997033084608512/W7TAa00r_normal.jpg" TargetMode="External" /><Relationship Id="rId619" Type="http://schemas.openxmlformats.org/officeDocument/2006/relationships/hyperlink" Target="http://pbs.twimg.com/profile_images/955997033084608512/W7TAa00r_normal.jpg" TargetMode="External" /><Relationship Id="rId620" Type="http://schemas.openxmlformats.org/officeDocument/2006/relationships/hyperlink" Target="http://pbs.twimg.com/profile_images/955997033084608512/W7TAa00r_normal.jpg" TargetMode="External" /><Relationship Id="rId621" Type="http://schemas.openxmlformats.org/officeDocument/2006/relationships/hyperlink" Target="http://pbs.twimg.com/profile_images/955997033084608512/W7TAa00r_normal.jpg" TargetMode="External" /><Relationship Id="rId622" Type="http://schemas.openxmlformats.org/officeDocument/2006/relationships/hyperlink" Target="http://pbs.twimg.com/profile_images/983587324935024641/utuieP5M_normal.jpg" TargetMode="External" /><Relationship Id="rId623" Type="http://schemas.openxmlformats.org/officeDocument/2006/relationships/hyperlink" Target="http://pbs.twimg.com/profile_images/983587324935024641/utuieP5M_normal.jpg" TargetMode="External" /><Relationship Id="rId624" Type="http://schemas.openxmlformats.org/officeDocument/2006/relationships/hyperlink" Target="http://pbs.twimg.com/profile_images/983587324935024641/utuieP5M_normal.jpg" TargetMode="External" /><Relationship Id="rId625" Type="http://schemas.openxmlformats.org/officeDocument/2006/relationships/hyperlink" Target="http://pbs.twimg.com/profile_images/983587324935024641/utuieP5M_normal.jpg" TargetMode="External" /><Relationship Id="rId626" Type="http://schemas.openxmlformats.org/officeDocument/2006/relationships/hyperlink" Target="http://pbs.twimg.com/profile_images/715752209930174464/63AVhJQS_normal.jpg" TargetMode="External" /><Relationship Id="rId627" Type="http://schemas.openxmlformats.org/officeDocument/2006/relationships/hyperlink" Target="http://pbs.twimg.com/profile_images/715752209930174464/63AVhJQS_normal.jpg" TargetMode="External" /><Relationship Id="rId628" Type="http://schemas.openxmlformats.org/officeDocument/2006/relationships/hyperlink" Target="http://pbs.twimg.com/profile_images/715752209930174464/63AVhJQS_normal.jpg" TargetMode="External" /><Relationship Id="rId629" Type="http://schemas.openxmlformats.org/officeDocument/2006/relationships/hyperlink" Target="http://pbs.twimg.com/profile_images/715752209930174464/63AVhJQS_normal.jpg" TargetMode="External" /><Relationship Id="rId630" Type="http://schemas.openxmlformats.org/officeDocument/2006/relationships/hyperlink" Target="http://pbs.twimg.com/profile_images/624445967811514368/bPp1Gdsb_normal.jpg" TargetMode="External" /><Relationship Id="rId631" Type="http://schemas.openxmlformats.org/officeDocument/2006/relationships/hyperlink" Target="http://pbs.twimg.com/profile_images/624445967811514368/bPp1Gdsb_normal.jpg" TargetMode="External" /><Relationship Id="rId632" Type="http://schemas.openxmlformats.org/officeDocument/2006/relationships/hyperlink" Target="http://pbs.twimg.com/profile_images/624445967811514368/bPp1Gdsb_normal.jpg" TargetMode="External" /><Relationship Id="rId633" Type="http://schemas.openxmlformats.org/officeDocument/2006/relationships/hyperlink" Target="http://pbs.twimg.com/profile_images/624445967811514368/bPp1Gdsb_normal.jpg" TargetMode="External" /><Relationship Id="rId634" Type="http://schemas.openxmlformats.org/officeDocument/2006/relationships/hyperlink" Target="http://pbs.twimg.com/profile_images/2554415250/portrait2_normal.jpg" TargetMode="External" /><Relationship Id="rId635" Type="http://schemas.openxmlformats.org/officeDocument/2006/relationships/hyperlink" Target="http://pbs.twimg.com/profile_images/2554415250/portrait2_normal.jpg" TargetMode="External" /><Relationship Id="rId636" Type="http://schemas.openxmlformats.org/officeDocument/2006/relationships/hyperlink" Target="http://pbs.twimg.com/profile_images/2554415250/portrait2_normal.jpg" TargetMode="External" /><Relationship Id="rId637" Type="http://schemas.openxmlformats.org/officeDocument/2006/relationships/hyperlink" Target="http://pbs.twimg.com/profile_images/2554415250/portrait2_normal.jpg" TargetMode="External" /><Relationship Id="rId638" Type="http://schemas.openxmlformats.org/officeDocument/2006/relationships/hyperlink" Target="http://pbs.twimg.com/profile_images/690726278706634752/pXDYM4Sp_normal.jpg" TargetMode="External" /><Relationship Id="rId639" Type="http://schemas.openxmlformats.org/officeDocument/2006/relationships/hyperlink" Target="http://pbs.twimg.com/profile_images/690726278706634752/pXDYM4Sp_normal.jpg" TargetMode="External" /><Relationship Id="rId640" Type="http://schemas.openxmlformats.org/officeDocument/2006/relationships/hyperlink" Target="http://pbs.twimg.com/profile_images/690726278706634752/pXDYM4Sp_normal.jpg" TargetMode="External" /><Relationship Id="rId641" Type="http://schemas.openxmlformats.org/officeDocument/2006/relationships/hyperlink" Target="http://pbs.twimg.com/profile_images/690726278706634752/pXDYM4Sp_normal.jpg" TargetMode="External" /><Relationship Id="rId642" Type="http://schemas.openxmlformats.org/officeDocument/2006/relationships/hyperlink" Target="http://pbs.twimg.com/profile_images/1169673918086410240/9x6nUlYg_normal.png" TargetMode="External" /><Relationship Id="rId643" Type="http://schemas.openxmlformats.org/officeDocument/2006/relationships/hyperlink" Target="http://pbs.twimg.com/profile_images/1169673918086410240/9x6nUlYg_normal.png" TargetMode="External" /><Relationship Id="rId644" Type="http://schemas.openxmlformats.org/officeDocument/2006/relationships/hyperlink" Target="http://pbs.twimg.com/profile_images/1169673918086410240/9x6nUlYg_normal.png" TargetMode="External" /><Relationship Id="rId645" Type="http://schemas.openxmlformats.org/officeDocument/2006/relationships/hyperlink" Target="http://pbs.twimg.com/profile_images/1169673918086410240/9x6nUlYg_normal.png" TargetMode="External" /><Relationship Id="rId646" Type="http://schemas.openxmlformats.org/officeDocument/2006/relationships/hyperlink" Target="http://pbs.twimg.com/profile_images/803418473732997120/MvRK6pV6_normal.jpg" TargetMode="External" /><Relationship Id="rId647" Type="http://schemas.openxmlformats.org/officeDocument/2006/relationships/hyperlink" Target="http://pbs.twimg.com/profile_images/803418473732997120/MvRK6pV6_normal.jpg" TargetMode="External" /><Relationship Id="rId648" Type="http://schemas.openxmlformats.org/officeDocument/2006/relationships/hyperlink" Target="http://pbs.twimg.com/profile_images/803418473732997120/MvRK6pV6_normal.jpg" TargetMode="External" /><Relationship Id="rId649" Type="http://schemas.openxmlformats.org/officeDocument/2006/relationships/hyperlink" Target="http://pbs.twimg.com/profile_images/803418473732997120/MvRK6pV6_normal.jpg" TargetMode="External" /><Relationship Id="rId650" Type="http://schemas.openxmlformats.org/officeDocument/2006/relationships/hyperlink" Target="http://pbs.twimg.com/profile_images/531225079481257984/oofcfNPz_normal.jpeg" TargetMode="External" /><Relationship Id="rId651" Type="http://schemas.openxmlformats.org/officeDocument/2006/relationships/hyperlink" Target="http://pbs.twimg.com/profile_images/531225079481257984/oofcfNPz_normal.jpeg" TargetMode="External" /><Relationship Id="rId652" Type="http://schemas.openxmlformats.org/officeDocument/2006/relationships/hyperlink" Target="http://pbs.twimg.com/profile_images/531225079481257984/oofcfNPz_normal.jpeg" TargetMode="External" /><Relationship Id="rId653" Type="http://schemas.openxmlformats.org/officeDocument/2006/relationships/hyperlink" Target="http://pbs.twimg.com/profile_images/531225079481257984/oofcfNPz_normal.jpeg" TargetMode="External" /><Relationship Id="rId654" Type="http://schemas.openxmlformats.org/officeDocument/2006/relationships/hyperlink" Target="http://pbs.twimg.com/profile_images/592774240845340673/15noASOk_normal.jpg" TargetMode="External" /><Relationship Id="rId655" Type="http://schemas.openxmlformats.org/officeDocument/2006/relationships/hyperlink" Target="http://pbs.twimg.com/profile_images/592774240845340673/15noASOk_normal.jpg" TargetMode="External" /><Relationship Id="rId656" Type="http://schemas.openxmlformats.org/officeDocument/2006/relationships/hyperlink" Target="http://pbs.twimg.com/profile_images/592774240845340673/15noASOk_normal.jpg" TargetMode="External" /><Relationship Id="rId657" Type="http://schemas.openxmlformats.org/officeDocument/2006/relationships/hyperlink" Target="http://pbs.twimg.com/profile_images/592774240845340673/15noASOk_normal.jpg" TargetMode="External" /><Relationship Id="rId658" Type="http://schemas.openxmlformats.org/officeDocument/2006/relationships/hyperlink" Target="http://pbs.twimg.com/profile_images/1133986994369978369/Z2T-kYhj_normal.jpg" TargetMode="External" /><Relationship Id="rId659" Type="http://schemas.openxmlformats.org/officeDocument/2006/relationships/hyperlink" Target="http://pbs.twimg.com/profile_images/1133986994369978369/Z2T-kYhj_normal.jpg" TargetMode="External" /><Relationship Id="rId660" Type="http://schemas.openxmlformats.org/officeDocument/2006/relationships/hyperlink" Target="http://pbs.twimg.com/profile_images/1133986994369978369/Z2T-kYhj_normal.jpg" TargetMode="External" /><Relationship Id="rId661" Type="http://schemas.openxmlformats.org/officeDocument/2006/relationships/hyperlink" Target="http://pbs.twimg.com/profile_images/1133986994369978369/Z2T-kYhj_normal.jpg" TargetMode="External" /><Relationship Id="rId662" Type="http://schemas.openxmlformats.org/officeDocument/2006/relationships/hyperlink" Target="http://pbs.twimg.com/profile_images/1095203377581940737/MuaMbMqm_normal.jpg" TargetMode="External" /><Relationship Id="rId663" Type="http://schemas.openxmlformats.org/officeDocument/2006/relationships/hyperlink" Target="http://pbs.twimg.com/profile_images/1095203377581940737/MuaMbMqm_normal.jpg" TargetMode="External" /><Relationship Id="rId664" Type="http://schemas.openxmlformats.org/officeDocument/2006/relationships/hyperlink" Target="http://pbs.twimg.com/profile_images/1095203377581940737/MuaMbMqm_normal.jpg" TargetMode="External" /><Relationship Id="rId665" Type="http://schemas.openxmlformats.org/officeDocument/2006/relationships/hyperlink" Target="http://pbs.twimg.com/profile_images/1095203377581940737/MuaMbMqm_normal.jpg" TargetMode="External" /><Relationship Id="rId666" Type="http://schemas.openxmlformats.org/officeDocument/2006/relationships/hyperlink" Target="http://pbs.twimg.com/profile_images/1095203377581940737/MuaMbMqm_normal.jpg" TargetMode="External" /><Relationship Id="rId667" Type="http://schemas.openxmlformats.org/officeDocument/2006/relationships/hyperlink" Target="http://pbs.twimg.com/profile_images/766720541185101824/FCovLUeg_normal.jpg" TargetMode="External" /><Relationship Id="rId668" Type="http://schemas.openxmlformats.org/officeDocument/2006/relationships/hyperlink" Target="http://pbs.twimg.com/profile_images/766720541185101824/FCovLUeg_normal.jpg" TargetMode="External" /><Relationship Id="rId669" Type="http://schemas.openxmlformats.org/officeDocument/2006/relationships/hyperlink" Target="http://pbs.twimg.com/profile_images/766720541185101824/FCovLUeg_normal.jpg" TargetMode="External" /><Relationship Id="rId670" Type="http://schemas.openxmlformats.org/officeDocument/2006/relationships/hyperlink" Target="http://pbs.twimg.com/profile_images/766720541185101824/FCovLUeg_normal.jpg" TargetMode="External" /><Relationship Id="rId671" Type="http://schemas.openxmlformats.org/officeDocument/2006/relationships/hyperlink" Target="http://pbs.twimg.com/profile_images/1002513180294242304/TGJTFz-s_normal.jpg" TargetMode="External" /><Relationship Id="rId672" Type="http://schemas.openxmlformats.org/officeDocument/2006/relationships/hyperlink" Target="http://pbs.twimg.com/profile_images/1002513180294242304/TGJTFz-s_normal.jpg" TargetMode="External" /><Relationship Id="rId673" Type="http://schemas.openxmlformats.org/officeDocument/2006/relationships/hyperlink" Target="http://pbs.twimg.com/profile_images/1002513180294242304/TGJTFz-s_normal.jpg" TargetMode="External" /><Relationship Id="rId674" Type="http://schemas.openxmlformats.org/officeDocument/2006/relationships/hyperlink" Target="http://pbs.twimg.com/profile_images/1002513180294242304/TGJTFz-s_normal.jpg" TargetMode="External" /><Relationship Id="rId675" Type="http://schemas.openxmlformats.org/officeDocument/2006/relationships/hyperlink" Target="http://pbs.twimg.com/profile_images/423979175200817152/GkyFvRmI_normal.png" TargetMode="External" /><Relationship Id="rId676" Type="http://schemas.openxmlformats.org/officeDocument/2006/relationships/hyperlink" Target="http://pbs.twimg.com/profile_images/423979175200817152/GkyFvRmI_normal.png" TargetMode="External" /><Relationship Id="rId677" Type="http://schemas.openxmlformats.org/officeDocument/2006/relationships/hyperlink" Target="http://pbs.twimg.com/profile_images/423979175200817152/GkyFvRmI_normal.png" TargetMode="External" /><Relationship Id="rId678" Type="http://schemas.openxmlformats.org/officeDocument/2006/relationships/hyperlink" Target="http://pbs.twimg.com/profile_images/423979175200817152/GkyFvRmI_normal.png" TargetMode="External" /><Relationship Id="rId679" Type="http://schemas.openxmlformats.org/officeDocument/2006/relationships/hyperlink" Target="http://pbs.twimg.com/profile_images/1147181014298451969/p2_bACEk_normal.jpg" TargetMode="External" /><Relationship Id="rId680" Type="http://schemas.openxmlformats.org/officeDocument/2006/relationships/hyperlink" Target="http://pbs.twimg.com/profile_images/1147181014298451969/p2_bACEk_normal.jpg" TargetMode="External" /><Relationship Id="rId681" Type="http://schemas.openxmlformats.org/officeDocument/2006/relationships/hyperlink" Target="http://pbs.twimg.com/profile_images/1147181014298451969/p2_bACEk_normal.jpg" TargetMode="External" /><Relationship Id="rId682" Type="http://schemas.openxmlformats.org/officeDocument/2006/relationships/hyperlink" Target="http://pbs.twimg.com/profile_images/1147181014298451969/p2_bACEk_normal.jpg" TargetMode="External" /><Relationship Id="rId683" Type="http://schemas.openxmlformats.org/officeDocument/2006/relationships/hyperlink" Target="http://pbs.twimg.com/profile_images/557161853726384128/dx6v1teK_normal.jpeg" TargetMode="External" /><Relationship Id="rId684" Type="http://schemas.openxmlformats.org/officeDocument/2006/relationships/hyperlink" Target="http://pbs.twimg.com/profile_images/557161853726384128/dx6v1teK_normal.jpeg" TargetMode="External" /><Relationship Id="rId685" Type="http://schemas.openxmlformats.org/officeDocument/2006/relationships/hyperlink" Target="http://pbs.twimg.com/profile_images/557161853726384128/dx6v1teK_normal.jpeg" TargetMode="External" /><Relationship Id="rId686" Type="http://schemas.openxmlformats.org/officeDocument/2006/relationships/hyperlink" Target="http://pbs.twimg.com/profile_images/557161853726384128/dx6v1teK_normal.jpeg" TargetMode="External" /><Relationship Id="rId687" Type="http://schemas.openxmlformats.org/officeDocument/2006/relationships/hyperlink" Target="http://pbs.twimg.com/profile_images/1160753072697724928/siHkJDQD_normal.jpg" TargetMode="External" /><Relationship Id="rId688" Type="http://schemas.openxmlformats.org/officeDocument/2006/relationships/hyperlink" Target="http://pbs.twimg.com/profile_images/1160753072697724928/siHkJDQD_normal.jpg" TargetMode="External" /><Relationship Id="rId689" Type="http://schemas.openxmlformats.org/officeDocument/2006/relationships/hyperlink" Target="http://pbs.twimg.com/profile_images/1160753072697724928/siHkJDQD_normal.jpg" TargetMode="External" /><Relationship Id="rId690" Type="http://schemas.openxmlformats.org/officeDocument/2006/relationships/hyperlink" Target="http://pbs.twimg.com/profile_images/1160753072697724928/siHkJDQD_normal.jpg" TargetMode="External" /><Relationship Id="rId691" Type="http://schemas.openxmlformats.org/officeDocument/2006/relationships/hyperlink" Target="http://pbs.twimg.com/profile_images/841803825665187841/-Ok2hipH_normal.jpg" TargetMode="External" /><Relationship Id="rId692" Type="http://schemas.openxmlformats.org/officeDocument/2006/relationships/hyperlink" Target="http://pbs.twimg.com/profile_images/841803825665187841/-Ok2hipH_normal.jpg" TargetMode="External" /><Relationship Id="rId693" Type="http://schemas.openxmlformats.org/officeDocument/2006/relationships/hyperlink" Target="http://pbs.twimg.com/profile_images/841803825665187841/-Ok2hipH_normal.jpg" TargetMode="External" /><Relationship Id="rId694" Type="http://schemas.openxmlformats.org/officeDocument/2006/relationships/hyperlink" Target="http://pbs.twimg.com/profile_images/841803825665187841/-Ok2hipH_normal.jpg" TargetMode="External" /><Relationship Id="rId695" Type="http://schemas.openxmlformats.org/officeDocument/2006/relationships/hyperlink" Target="http://pbs.twimg.com/profile_images/841803825665187841/-Ok2hipH_normal.jpg" TargetMode="External" /><Relationship Id="rId696" Type="http://schemas.openxmlformats.org/officeDocument/2006/relationships/hyperlink" Target="http://pbs.twimg.com/profile_images/841803825665187841/-Ok2hipH_normal.jpg" TargetMode="External" /><Relationship Id="rId697" Type="http://schemas.openxmlformats.org/officeDocument/2006/relationships/hyperlink" Target="http://pbs.twimg.com/profile_images/841803825665187841/-Ok2hipH_normal.jpg" TargetMode="External" /><Relationship Id="rId698" Type="http://schemas.openxmlformats.org/officeDocument/2006/relationships/hyperlink" Target="http://pbs.twimg.com/profile_images/841803825665187841/-Ok2hipH_normal.jpg" TargetMode="External" /><Relationship Id="rId699" Type="http://schemas.openxmlformats.org/officeDocument/2006/relationships/hyperlink" Target="http://pbs.twimg.com/profile_images/841803825665187841/-Ok2hipH_normal.jpg" TargetMode="External" /><Relationship Id="rId700" Type="http://schemas.openxmlformats.org/officeDocument/2006/relationships/hyperlink" Target="http://pbs.twimg.com/profile_images/882983595744165889/1cDtYfZV_normal.jpg" TargetMode="External" /><Relationship Id="rId701" Type="http://schemas.openxmlformats.org/officeDocument/2006/relationships/hyperlink" Target="http://pbs.twimg.com/profile_images/1148562177378459648/g_cOqg6Q_normal.jpg" TargetMode="External" /><Relationship Id="rId702" Type="http://schemas.openxmlformats.org/officeDocument/2006/relationships/hyperlink" Target="http://pbs.twimg.com/profile_images/1148562177378459648/g_cOqg6Q_normal.jpg" TargetMode="External" /><Relationship Id="rId703" Type="http://schemas.openxmlformats.org/officeDocument/2006/relationships/hyperlink" Target="http://pbs.twimg.com/profile_images/2820996416/5cdddcba9eaee0880bb5d99c1e4e60cc_normal.jpeg" TargetMode="External" /><Relationship Id="rId704" Type="http://schemas.openxmlformats.org/officeDocument/2006/relationships/hyperlink" Target="http://pbs.twimg.com/profile_images/2820996416/5cdddcba9eaee0880bb5d99c1e4e60cc_normal.jpeg" TargetMode="External" /><Relationship Id="rId705" Type="http://schemas.openxmlformats.org/officeDocument/2006/relationships/hyperlink" Target="http://pbs.twimg.com/profile_images/2820996416/5cdddcba9eaee0880bb5d99c1e4e60cc_normal.jpeg" TargetMode="External" /><Relationship Id="rId706" Type="http://schemas.openxmlformats.org/officeDocument/2006/relationships/hyperlink" Target="http://pbs.twimg.com/profile_images/2820996416/5cdddcba9eaee0880bb5d99c1e4e60cc_normal.jpeg" TargetMode="External" /><Relationship Id="rId707" Type="http://schemas.openxmlformats.org/officeDocument/2006/relationships/hyperlink" Target="http://pbs.twimg.com/profile_images/1092151974475182080/jVHCNHcA_normal.jpg" TargetMode="External" /><Relationship Id="rId708" Type="http://schemas.openxmlformats.org/officeDocument/2006/relationships/hyperlink" Target="http://pbs.twimg.com/profile_images/1092151974475182080/jVHCNHcA_normal.jpg" TargetMode="External" /><Relationship Id="rId709" Type="http://schemas.openxmlformats.org/officeDocument/2006/relationships/hyperlink" Target="https://pbs.twimg.com/media/EEYudiZW4AEatQ1.jpg" TargetMode="External" /><Relationship Id="rId710" Type="http://schemas.openxmlformats.org/officeDocument/2006/relationships/hyperlink" Target="https://pbs.twimg.com/media/EBgeAsWU0AAkNRa.jpg" TargetMode="External" /><Relationship Id="rId711" Type="http://schemas.openxmlformats.org/officeDocument/2006/relationships/hyperlink" Target="http://pbs.twimg.com/profile_images/876913351158362112/2RJy5c_U_normal.jpg" TargetMode="External" /><Relationship Id="rId712" Type="http://schemas.openxmlformats.org/officeDocument/2006/relationships/hyperlink" Target="http://pbs.twimg.com/profile_images/876913351158362112/2RJy5c_U_normal.jpg" TargetMode="External" /><Relationship Id="rId713" Type="http://schemas.openxmlformats.org/officeDocument/2006/relationships/hyperlink" Target="https://pbs.twimg.com/tweet_video_thumb/ED-K26PXoAAg-Ep.jpg" TargetMode="External" /><Relationship Id="rId714" Type="http://schemas.openxmlformats.org/officeDocument/2006/relationships/hyperlink" Target="http://pbs.twimg.com/profile_images/876913351158362112/2RJy5c_U_normal.jpg" TargetMode="External" /><Relationship Id="rId715" Type="http://schemas.openxmlformats.org/officeDocument/2006/relationships/hyperlink" Target="http://pbs.twimg.com/profile_images/876913351158362112/2RJy5c_U_normal.jpg" TargetMode="External" /><Relationship Id="rId716" Type="http://schemas.openxmlformats.org/officeDocument/2006/relationships/hyperlink" Target="http://pbs.twimg.com/profile_images/1089275377279741954/pO6hnPgT_normal.jpg" TargetMode="External" /><Relationship Id="rId717" Type="http://schemas.openxmlformats.org/officeDocument/2006/relationships/hyperlink" Target="http://pbs.twimg.com/profile_images/1111252220731756545/SHEtxW_k_normal.jpg" TargetMode="External" /><Relationship Id="rId718" Type="http://schemas.openxmlformats.org/officeDocument/2006/relationships/hyperlink" Target="http://pbs.twimg.com/profile_images/1147913742841257985/c4GhCyD0_normal.jpg" TargetMode="External" /><Relationship Id="rId719" Type="http://schemas.openxmlformats.org/officeDocument/2006/relationships/hyperlink" Target="http://pbs.twimg.com/profile_images/1170428760333651970/gODKZDKd_normal.jpg" TargetMode="External" /><Relationship Id="rId720" Type="http://schemas.openxmlformats.org/officeDocument/2006/relationships/hyperlink" Target="http://pbs.twimg.com/profile_images/973364839975473153/UOhpUsXd_normal.jpg" TargetMode="External" /><Relationship Id="rId721" Type="http://schemas.openxmlformats.org/officeDocument/2006/relationships/hyperlink" Target="http://pbs.twimg.com/profile_images/1134084820395536384/I9p-ps8o_normal.jpg" TargetMode="External" /><Relationship Id="rId722" Type="http://schemas.openxmlformats.org/officeDocument/2006/relationships/hyperlink" Target="http://pbs.twimg.com/profile_images/1134084820395536384/I9p-ps8o_normal.jpg" TargetMode="External" /><Relationship Id="rId723" Type="http://schemas.openxmlformats.org/officeDocument/2006/relationships/hyperlink" Target="http://pbs.twimg.com/profile_images/1153207878230118400/48NCIHJf_normal.png" TargetMode="External" /><Relationship Id="rId724" Type="http://schemas.openxmlformats.org/officeDocument/2006/relationships/hyperlink" Target="http://pbs.twimg.com/profile_images/1134084820395536384/I9p-ps8o_normal.jpg" TargetMode="External" /><Relationship Id="rId725" Type="http://schemas.openxmlformats.org/officeDocument/2006/relationships/hyperlink" Target="http://pbs.twimg.com/profile_images/1134084820395536384/I9p-ps8o_normal.jpg" TargetMode="External" /><Relationship Id="rId726" Type="http://schemas.openxmlformats.org/officeDocument/2006/relationships/hyperlink" Target="http://pbs.twimg.com/profile_images/1134084820395536384/I9p-ps8o_normal.jpg" TargetMode="External" /><Relationship Id="rId727" Type="http://schemas.openxmlformats.org/officeDocument/2006/relationships/hyperlink" Target="http://pbs.twimg.com/profile_images/765687785219039233/w5bRXIYM_normal.jpg" TargetMode="External" /><Relationship Id="rId728" Type="http://schemas.openxmlformats.org/officeDocument/2006/relationships/hyperlink" Target="http://pbs.twimg.com/profile_images/765687785219039233/w5bRXIYM_normal.jpg" TargetMode="External" /><Relationship Id="rId729" Type="http://schemas.openxmlformats.org/officeDocument/2006/relationships/hyperlink" Target="http://pbs.twimg.com/profile_images/765687785219039233/w5bRXIYM_normal.jpg" TargetMode="External" /><Relationship Id="rId730" Type="http://schemas.openxmlformats.org/officeDocument/2006/relationships/hyperlink" Target="http://pbs.twimg.com/profile_images/765687785219039233/w5bRXIYM_normal.jpg" TargetMode="External" /><Relationship Id="rId731" Type="http://schemas.openxmlformats.org/officeDocument/2006/relationships/hyperlink" Target="http://pbs.twimg.com/profile_images/765687785219039233/w5bRXIYM_normal.jpg" TargetMode="External" /><Relationship Id="rId732" Type="http://schemas.openxmlformats.org/officeDocument/2006/relationships/hyperlink" Target="http://pbs.twimg.com/profile_images/1074878911962443776/GzUtUN0a_normal.jpg" TargetMode="External" /><Relationship Id="rId733" Type="http://schemas.openxmlformats.org/officeDocument/2006/relationships/hyperlink" Target="http://pbs.twimg.com/profile_images/1074878911962443776/GzUtUN0a_normal.jpg" TargetMode="External" /><Relationship Id="rId734" Type="http://schemas.openxmlformats.org/officeDocument/2006/relationships/hyperlink" Target="http://pbs.twimg.com/profile_images/1074878911962443776/GzUtUN0a_normal.jpg" TargetMode="External" /><Relationship Id="rId735" Type="http://schemas.openxmlformats.org/officeDocument/2006/relationships/hyperlink" Target="http://pbs.twimg.com/profile_images/1074878911962443776/GzUtUN0a_normal.jpg" TargetMode="External" /><Relationship Id="rId736" Type="http://schemas.openxmlformats.org/officeDocument/2006/relationships/hyperlink" Target="http://pbs.twimg.com/profile_images/1074878911962443776/GzUtUN0a_normal.jpg" TargetMode="External" /><Relationship Id="rId737" Type="http://schemas.openxmlformats.org/officeDocument/2006/relationships/hyperlink" Target="http://pbs.twimg.com/profile_images/443814601432391680/Oj7pkcry_normal.jpeg" TargetMode="External" /><Relationship Id="rId738" Type="http://schemas.openxmlformats.org/officeDocument/2006/relationships/hyperlink" Target="http://pbs.twimg.com/profile_images/1074878911962443776/GzUtUN0a_normal.jpg" TargetMode="External" /><Relationship Id="rId739" Type="http://schemas.openxmlformats.org/officeDocument/2006/relationships/hyperlink" Target="http://pbs.twimg.com/profile_images/443814601432391680/Oj7pkcry_normal.jpeg" TargetMode="External" /><Relationship Id="rId740" Type="http://schemas.openxmlformats.org/officeDocument/2006/relationships/hyperlink" Target="http://pbs.twimg.com/profile_images/1074878911962443776/GzUtUN0a_normal.jpg" TargetMode="External" /><Relationship Id="rId741" Type="http://schemas.openxmlformats.org/officeDocument/2006/relationships/hyperlink" Target="http://pbs.twimg.com/profile_images/443814601432391680/Oj7pkcry_normal.jpeg" TargetMode="External" /><Relationship Id="rId742" Type="http://schemas.openxmlformats.org/officeDocument/2006/relationships/hyperlink" Target="http://pbs.twimg.com/profile_images/1074878911962443776/GzUtUN0a_normal.jpg" TargetMode="External" /><Relationship Id="rId743" Type="http://schemas.openxmlformats.org/officeDocument/2006/relationships/hyperlink" Target="http://pbs.twimg.com/profile_images/520210645916995585/miag5hB6_normal.jpeg" TargetMode="External" /><Relationship Id="rId744" Type="http://schemas.openxmlformats.org/officeDocument/2006/relationships/hyperlink" Target="http://pbs.twimg.com/profile_images/520210645916995585/miag5hB6_normal.jpeg" TargetMode="External" /><Relationship Id="rId745" Type="http://schemas.openxmlformats.org/officeDocument/2006/relationships/hyperlink" Target="http://pbs.twimg.com/profile_images/1166203093010137088/fPKN8ZWN_normal.png" TargetMode="External" /><Relationship Id="rId746" Type="http://schemas.openxmlformats.org/officeDocument/2006/relationships/hyperlink" Target="http://pbs.twimg.com/profile_images/1166203093010137088/fPKN8ZWN_normal.png" TargetMode="External" /><Relationship Id="rId747" Type="http://schemas.openxmlformats.org/officeDocument/2006/relationships/hyperlink" Target="http://pbs.twimg.com/profile_images/1166203093010137088/fPKN8ZWN_normal.png" TargetMode="External" /><Relationship Id="rId748" Type="http://schemas.openxmlformats.org/officeDocument/2006/relationships/hyperlink" Target="http://pbs.twimg.com/profile_images/1048455956407832576/B3679yHS_normal.jpg" TargetMode="External" /><Relationship Id="rId749" Type="http://schemas.openxmlformats.org/officeDocument/2006/relationships/hyperlink" Target="http://pbs.twimg.com/profile_images/1048455956407832576/B3679yHS_normal.jpg" TargetMode="External" /><Relationship Id="rId750" Type="http://schemas.openxmlformats.org/officeDocument/2006/relationships/hyperlink" Target="http://pbs.twimg.com/profile_images/1048455956407832576/B3679yHS_normal.jpg" TargetMode="External" /><Relationship Id="rId751" Type="http://schemas.openxmlformats.org/officeDocument/2006/relationships/hyperlink" Target="http://pbs.twimg.com/profile_images/683705081070358529/eOx52gue_normal.png" TargetMode="External" /><Relationship Id="rId752" Type="http://schemas.openxmlformats.org/officeDocument/2006/relationships/hyperlink" Target="http://pbs.twimg.com/profile_images/482000571210031104/CdTuSt_7_normal.jpeg" TargetMode="External" /><Relationship Id="rId753" Type="http://schemas.openxmlformats.org/officeDocument/2006/relationships/hyperlink" Target="http://pbs.twimg.com/profile_images/889954706285449216/8OOZEX7X_normal.jpg" TargetMode="External" /><Relationship Id="rId754" Type="http://schemas.openxmlformats.org/officeDocument/2006/relationships/hyperlink" Target="http://pbs.twimg.com/profile_images/2406090394/w4ls9jww8trs2u2r0bsz_normal.jpeg" TargetMode="External" /><Relationship Id="rId755" Type="http://schemas.openxmlformats.org/officeDocument/2006/relationships/hyperlink" Target="http://pbs.twimg.com/profile_images/889954706285449216/8OOZEX7X_normal.jpg" TargetMode="External" /><Relationship Id="rId756" Type="http://schemas.openxmlformats.org/officeDocument/2006/relationships/hyperlink" Target="http://pbs.twimg.com/profile_images/2406090394/w4ls9jww8trs2u2r0bsz_normal.jpeg" TargetMode="External" /><Relationship Id="rId757" Type="http://schemas.openxmlformats.org/officeDocument/2006/relationships/hyperlink" Target="http://pbs.twimg.com/profile_images/889954706285449216/8OOZEX7X_normal.jpg" TargetMode="External" /><Relationship Id="rId758" Type="http://schemas.openxmlformats.org/officeDocument/2006/relationships/hyperlink" Target="http://pbs.twimg.com/profile_images/2406090394/w4ls9jww8trs2u2r0bsz_normal.jpeg" TargetMode="External" /><Relationship Id="rId759" Type="http://schemas.openxmlformats.org/officeDocument/2006/relationships/hyperlink" Target="http://pbs.twimg.com/profile_images/693173481853341696/24DGCmiT_normal.jpg" TargetMode="External" /><Relationship Id="rId760" Type="http://schemas.openxmlformats.org/officeDocument/2006/relationships/hyperlink" Target="http://pbs.twimg.com/profile_images/693173481853341696/24DGCmiT_normal.jpg" TargetMode="External" /><Relationship Id="rId761" Type="http://schemas.openxmlformats.org/officeDocument/2006/relationships/hyperlink" Target="http://pbs.twimg.com/profile_images/693173481853341696/24DGCmiT_normal.jpg" TargetMode="External" /><Relationship Id="rId762" Type="http://schemas.openxmlformats.org/officeDocument/2006/relationships/hyperlink" Target="http://pbs.twimg.com/profile_images/693173481853341696/24DGCmiT_normal.jpg" TargetMode="External" /><Relationship Id="rId763" Type="http://schemas.openxmlformats.org/officeDocument/2006/relationships/hyperlink" Target="http://pbs.twimg.com/profile_images/693173481853341696/24DGCmiT_normal.jpg" TargetMode="External" /><Relationship Id="rId764" Type="http://schemas.openxmlformats.org/officeDocument/2006/relationships/hyperlink" Target="http://pbs.twimg.com/profile_images/693173481853341696/24DGCmiT_normal.jpg" TargetMode="External" /><Relationship Id="rId765" Type="http://schemas.openxmlformats.org/officeDocument/2006/relationships/hyperlink" Target="http://pbs.twimg.com/profile_images/693173481853341696/24DGCmiT_normal.jpg" TargetMode="External" /><Relationship Id="rId766" Type="http://schemas.openxmlformats.org/officeDocument/2006/relationships/hyperlink" Target="http://pbs.twimg.com/profile_images/841806866891984896/DTwq5g4x_normal.jpg" TargetMode="External" /><Relationship Id="rId767" Type="http://schemas.openxmlformats.org/officeDocument/2006/relationships/hyperlink" Target="http://pbs.twimg.com/profile_images/99978402/HarishPillaycloseupshot_normal.jpg" TargetMode="External" /><Relationship Id="rId768" Type="http://schemas.openxmlformats.org/officeDocument/2006/relationships/hyperlink" Target="http://pbs.twimg.com/profile_images/598705897959919616/3D38GB71_normal.jpg" TargetMode="External" /><Relationship Id="rId769" Type="http://schemas.openxmlformats.org/officeDocument/2006/relationships/hyperlink" Target="http://pbs.twimg.com/profile_images/598705897959919616/3D38GB71_normal.jpg" TargetMode="External" /><Relationship Id="rId770" Type="http://schemas.openxmlformats.org/officeDocument/2006/relationships/hyperlink" Target="https://pbs.twimg.com/media/EFp1dCsXkAUoVnr.jpg" TargetMode="External" /><Relationship Id="rId771" Type="http://schemas.openxmlformats.org/officeDocument/2006/relationships/hyperlink" Target="http://pbs.twimg.com/profile_images/858732102862483456/rzI0kX-i_normal.jpg" TargetMode="External" /><Relationship Id="rId772" Type="http://schemas.openxmlformats.org/officeDocument/2006/relationships/hyperlink" Target="http://pbs.twimg.com/profile_images/861540695940714498/qqksZ8UK_normal.jpg" TargetMode="External" /><Relationship Id="rId773" Type="http://schemas.openxmlformats.org/officeDocument/2006/relationships/hyperlink" Target="http://pbs.twimg.com/profile_images/858732102862483456/rzI0kX-i_normal.jpg" TargetMode="External" /><Relationship Id="rId774" Type="http://schemas.openxmlformats.org/officeDocument/2006/relationships/hyperlink" Target="http://pbs.twimg.com/profile_images/861540695940714498/qqksZ8UK_normal.jpg" TargetMode="External" /><Relationship Id="rId775" Type="http://schemas.openxmlformats.org/officeDocument/2006/relationships/hyperlink" Target="http://pbs.twimg.com/profile_images/861540695940714498/qqksZ8UK_normal.jpg" TargetMode="External" /><Relationship Id="rId776" Type="http://schemas.openxmlformats.org/officeDocument/2006/relationships/hyperlink" Target="http://pbs.twimg.com/profile_images/822692976304340993/jMQjWo1h_normal.jpg" TargetMode="External" /><Relationship Id="rId777" Type="http://schemas.openxmlformats.org/officeDocument/2006/relationships/hyperlink" Target="http://pbs.twimg.com/profile_images/861540695940714498/qqksZ8UK_normal.jpg" TargetMode="External" /><Relationship Id="rId778" Type="http://schemas.openxmlformats.org/officeDocument/2006/relationships/hyperlink" Target="http://pbs.twimg.com/profile_images/1113037453311520769/sBb_3KZm_normal.jpg" TargetMode="External" /><Relationship Id="rId779" Type="http://schemas.openxmlformats.org/officeDocument/2006/relationships/hyperlink" Target="http://pbs.twimg.com/profile_images/861540695940714498/qqksZ8UK_normal.jpg" TargetMode="External" /><Relationship Id="rId780" Type="http://schemas.openxmlformats.org/officeDocument/2006/relationships/hyperlink" Target="http://pbs.twimg.com/profile_images/1113037453311520769/sBb_3KZm_normal.jpg" TargetMode="External" /><Relationship Id="rId781" Type="http://schemas.openxmlformats.org/officeDocument/2006/relationships/hyperlink" Target="http://pbs.twimg.com/profile_images/989733170068144129/JrgW58w3_normal.jpg" TargetMode="External" /><Relationship Id="rId782" Type="http://schemas.openxmlformats.org/officeDocument/2006/relationships/hyperlink" Target="http://pbs.twimg.com/profile_images/1014664309815689216/zZZGcN3c_normal.jpg" TargetMode="External" /><Relationship Id="rId783" Type="http://schemas.openxmlformats.org/officeDocument/2006/relationships/hyperlink" Target="http://pbs.twimg.com/profile_images/989733170068144129/JrgW58w3_normal.jpg" TargetMode="External" /><Relationship Id="rId784" Type="http://schemas.openxmlformats.org/officeDocument/2006/relationships/hyperlink" Target="http://pbs.twimg.com/profile_images/1014664309815689216/zZZGcN3c_normal.jpg" TargetMode="External" /><Relationship Id="rId785" Type="http://schemas.openxmlformats.org/officeDocument/2006/relationships/hyperlink" Target="https://pbs.twimg.com/media/EA-ORCaW4AAJDGb.jpg" TargetMode="External" /><Relationship Id="rId786" Type="http://schemas.openxmlformats.org/officeDocument/2006/relationships/hyperlink" Target="http://pbs.twimg.com/profile_images/633957468528373761/mD-uuuWj_normal.jpg" TargetMode="External" /><Relationship Id="rId787" Type="http://schemas.openxmlformats.org/officeDocument/2006/relationships/hyperlink" Target="http://pbs.twimg.com/profile_images/1173500289338376193/8DeB1hBc_normal.jpg" TargetMode="External" /><Relationship Id="rId788" Type="http://schemas.openxmlformats.org/officeDocument/2006/relationships/hyperlink" Target="http://pbs.twimg.com/profile_images/633957468528373761/mD-uuuWj_normal.jpg" TargetMode="External" /><Relationship Id="rId789" Type="http://schemas.openxmlformats.org/officeDocument/2006/relationships/hyperlink" Target="http://pbs.twimg.com/profile_images/865915523804037120/cBg9O608_normal.jpg" TargetMode="External" /><Relationship Id="rId790" Type="http://schemas.openxmlformats.org/officeDocument/2006/relationships/hyperlink" Target="http://pbs.twimg.com/profile_images/865915523804037120/cBg9O608_normal.jpg" TargetMode="External" /><Relationship Id="rId791" Type="http://schemas.openxmlformats.org/officeDocument/2006/relationships/hyperlink" Target="http://pbs.twimg.com/profile_images/865915523804037120/cBg9O608_normal.jpg" TargetMode="External" /><Relationship Id="rId792" Type="http://schemas.openxmlformats.org/officeDocument/2006/relationships/hyperlink" Target="http://pbs.twimg.com/profile_images/865915523804037120/cBg9O608_normal.jpg" TargetMode="External" /><Relationship Id="rId793" Type="http://schemas.openxmlformats.org/officeDocument/2006/relationships/hyperlink" Target="http://pbs.twimg.com/profile_images/633957468528373761/mD-uuuWj_normal.jpg" TargetMode="External" /><Relationship Id="rId794" Type="http://schemas.openxmlformats.org/officeDocument/2006/relationships/hyperlink" Target="http://pbs.twimg.com/profile_images/1161402778775904256/c33gux6j_normal.jpg" TargetMode="External" /><Relationship Id="rId795" Type="http://schemas.openxmlformats.org/officeDocument/2006/relationships/hyperlink" Target="http://pbs.twimg.com/profile_images/1161402778775904256/c33gux6j_normal.jpg" TargetMode="External" /><Relationship Id="rId796" Type="http://schemas.openxmlformats.org/officeDocument/2006/relationships/hyperlink" Target="http://pbs.twimg.com/profile_images/1161402778775904256/c33gux6j_normal.jpg" TargetMode="External" /><Relationship Id="rId797" Type="http://schemas.openxmlformats.org/officeDocument/2006/relationships/hyperlink" Target="http://pbs.twimg.com/profile_images/1161402778775904256/c33gux6j_normal.jpg" TargetMode="External" /><Relationship Id="rId798" Type="http://schemas.openxmlformats.org/officeDocument/2006/relationships/hyperlink" Target="http://pbs.twimg.com/profile_images/633957468528373761/mD-uuuWj_normal.jpg" TargetMode="External" /><Relationship Id="rId799" Type="http://schemas.openxmlformats.org/officeDocument/2006/relationships/hyperlink" Target="http://pbs.twimg.com/profile_images/1044560201557430272/NcZVdGwo_normal.jpg" TargetMode="External" /><Relationship Id="rId800" Type="http://schemas.openxmlformats.org/officeDocument/2006/relationships/hyperlink" Target="http://pbs.twimg.com/profile_images/3585253114/ac0eb46b98e381977d0bb32371516bf8_normal.png" TargetMode="External" /><Relationship Id="rId801" Type="http://schemas.openxmlformats.org/officeDocument/2006/relationships/hyperlink" Target="http://pbs.twimg.com/profile_images/633957468528373761/mD-uuuWj_normal.jpg" TargetMode="External" /><Relationship Id="rId802" Type="http://schemas.openxmlformats.org/officeDocument/2006/relationships/hyperlink" Target="http://pbs.twimg.com/profile_images/3585253114/ac0eb46b98e381977d0bb32371516bf8_normal.png" TargetMode="External" /><Relationship Id="rId803" Type="http://schemas.openxmlformats.org/officeDocument/2006/relationships/hyperlink" Target="http://pbs.twimg.com/profile_images/3585253114/ac0eb46b98e381977d0bb32371516bf8_normal.png" TargetMode="External" /><Relationship Id="rId804" Type="http://schemas.openxmlformats.org/officeDocument/2006/relationships/hyperlink" Target="http://pbs.twimg.com/profile_images/633957468528373761/mD-uuuWj_normal.jpg" TargetMode="External" /><Relationship Id="rId805" Type="http://schemas.openxmlformats.org/officeDocument/2006/relationships/hyperlink" Target="http://pbs.twimg.com/profile_images/633957468528373761/mD-uuuWj_normal.jpg" TargetMode="External" /><Relationship Id="rId806" Type="http://schemas.openxmlformats.org/officeDocument/2006/relationships/hyperlink" Target="http://pbs.twimg.com/profile_images/633957468528373761/mD-uuuWj_normal.jpg" TargetMode="External" /><Relationship Id="rId807" Type="http://schemas.openxmlformats.org/officeDocument/2006/relationships/hyperlink" Target="https://pbs.twimg.com/media/EEGJtPgW4AAprNE.png" TargetMode="External" /><Relationship Id="rId808" Type="http://schemas.openxmlformats.org/officeDocument/2006/relationships/hyperlink" Target="http://pbs.twimg.com/profile_images/633957468528373761/mD-uuuWj_normal.jpg" TargetMode="External" /><Relationship Id="rId809" Type="http://schemas.openxmlformats.org/officeDocument/2006/relationships/hyperlink" Target="https://pbs.twimg.com/media/EEGJtPgW4AAprNE.png" TargetMode="External" /><Relationship Id="rId810" Type="http://schemas.openxmlformats.org/officeDocument/2006/relationships/hyperlink" Target="http://pbs.twimg.com/profile_images/633957468528373761/mD-uuuWj_normal.jpg" TargetMode="External" /><Relationship Id="rId811" Type="http://schemas.openxmlformats.org/officeDocument/2006/relationships/hyperlink" Target="https://pbs.twimg.com/media/EEGJtPgW4AAprNE.png" TargetMode="External" /><Relationship Id="rId812" Type="http://schemas.openxmlformats.org/officeDocument/2006/relationships/hyperlink" Target="http://pbs.twimg.com/profile_images/633957468528373761/mD-uuuWj_normal.jpg" TargetMode="External" /><Relationship Id="rId813" Type="http://schemas.openxmlformats.org/officeDocument/2006/relationships/hyperlink" Target="http://pbs.twimg.com/profile_images/633957468528373761/mD-uuuWj_normal.jpg" TargetMode="External" /><Relationship Id="rId814" Type="http://schemas.openxmlformats.org/officeDocument/2006/relationships/hyperlink" Target="http://pbs.twimg.com/profile_images/633957468528373761/mD-uuuWj_normal.jpg" TargetMode="External" /><Relationship Id="rId815" Type="http://schemas.openxmlformats.org/officeDocument/2006/relationships/hyperlink" Target="http://pbs.twimg.com/profile_images/1027598664653402112/yTTqkBbA_normal.jpg" TargetMode="External" /><Relationship Id="rId816" Type="http://schemas.openxmlformats.org/officeDocument/2006/relationships/hyperlink" Target="http://pbs.twimg.com/profile_images/1027598664653402112/yTTqkBbA_normal.jpg" TargetMode="External" /><Relationship Id="rId817" Type="http://schemas.openxmlformats.org/officeDocument/2006/relationships/hyperlink" Target="http://pbs.twimg.com/profile_images/776255219722313728/7l16enZp_normal.jpg" TargetMode="External" /><Relationship Id="rId818" Type="http://schemas.openxmlformats.org/officeDocument/2006/relationships/hyperlink" Target="http://pbs.twimg.com/profile_images/776255219722313728/7l16enZp_normal.jpg" TargetMode="External" /><Relationship Id="rId819" Type="http://schemas.openxmlformats.org/officeDocument/2006/relationships/hyperlink" Target="http://pbs.twimg.com/profile_images/633957468528373761/mD-uuuWj_normal.jpg" TargetMode="External" /><Relationship Id="rId820" Type="http://schemas.openxmlformats.org/officeDocument/2006/relationships/hyperlink" Target="http://pbs.twimg.com/profile_images/633957468528373761/mD-uuuWj_normal.jpg" TargetMode="External" /><Relationship Id="rId821" Type="http://schemas.openxmlformats.org/officeDocument/2006/relationships/hyperlink" Target="http://pbs.twimg.com/profile_images/776255219722313728/7l16enZp_normal.jpg" TargetMode="External" /><Relationship Id="rId822" Type="http://schemas.openxmlformats.org/officeDocument/2006/relationships/hyperlink" Target="http://pbs.twimg.com/profile_images/633957468528373761/mD-uuuWj_normal.jpg" TargetMode="External" /><Relationship Id="rId823" Type="http://schemas.openxmlformats.org/officeDocument/2006/relationships/hyperlink" Target="http://pbs.twimg.com/profile_images/776255219722313728/7l16enZp_normal.jpg" TargetMode="External" /><Relationship Id="rId824" Type="http://schemas.openxmlformats.org/officeDocument/2006/relationships/hyperlink" Target="http://pbs.twimg.com/profile_images/633957468528373761/mD-uuuWj_normal.jpg" TargetMode="External" /><Relationship Id="rId825" Type="http://schemas.openxmlformats.org/officeDocument/2006/relationships/hyperlink" Target="http://pbs.twimg.com/profile_images/633957468528373761/mD-uuuWj_normal.jpg" TargetMode="External" /><Relationship Id="rId826" Type="http://schemas.openxmlformats.org/officeDocument/2006/relationships/hyperlink" Target="http://pbs.twimg.com/profile_images/1089275377279741954/pO6hnPgT_normal.jpg" TargetMode="External" /><Relationship Id="rId827" Type="http://schemas.openxmlformats.org/officeDocument/2006/relationships/hyperlink" Target="http://pbs.twimg.com/profile_images/1089275377279741954/pO6hnPgT_normal.jpg" TargetMode="External" /><Relationship Id="rId828" Type="http://schemas.openxmlformats.org/officeDocument/2006/relationships/hyperlink" Target="http://pbs.twimg.com/profile_images/633957468528373761/mD-uuuWj_normal.jpg" TargetMode="External" /><Relationship Id="rId829" Type="http://schemas.openxmlformats.org/officeDocument/2006/relationships/hyperlink" Target="http://pbs.twimg.com/profile_images/1111252220731756545/SHEtxW_k_normal.jpg" TargetMode="External" /><Relationship Id="rId830" Type="http://schemas.openxmlformats.org/officeDocument/2006/relationships/hyperlink" Target="http://pbs.twimg.com/profile_images/1111252220731756545/SHEtxW_k_normal.jpg" TargetMode="External" /><Relationship Id="rId831" Type="http://schemas.openxmlformats.org/officeDocument/2006/relationships/hyperlink" Target="http://pbs.twimg.com/profile_images/1111252220731756545/SHEtxW_k_normal.jpg" TargetMode="External" /><Relationship Id="rId832" Type="http://schemas.openxmlformats.org/officeDocument/2006/relationships/hyperlink" Target="http://pbs.twimg.com/profile_images/633957468528373761/mD-uuuWj_normal.jpg" TargetMode="External" /><Relationship Id="rId833" Type="http://schemas.openxmlformats.org/officeDocument/2006/relationships/hyperlink" Target="http://pbs.twimg.com/profile_images/776255219722313728/7l16enZp_normal.jpg" TargetMode="External" /><Relationship Id="rId834" Type="http://schemas.openxmlformats.org/officeDocument/2006/relationships/hyperlink" Target="http://pbs.twimg.com/profile_images/776255219722313728/7l16enZp_normal.jpg" TargetMode="External" /><Relationship Id="rId835" Type="http://schemas.openxmlformats.org/officeDocument/2006/relationships/hyperlink" Target="http://pbs.twimg.com/profile_images/776255219722313728/7l16enZp_normal.jpg" TargetMode="External" /><Relationship Id="rId836" Type="http://schemas.openxmlformats.org/officeDocument/2006/relationships/hyperlink" Target="http://pbs.twimg.com/profile_images/633957468528373761/mD-uuuWj_normal.jpg" TargetMode="External" /><Relationship Id="rId837" Type="http://schemas.openxmlformats.org/officeDocument/2006/relationships/hyperlink" Target="http://pbs.twimg.com/profile_images/633957468528373761/mD-uuuWj_normal.jpg" TargetMode="External" /><Relationship Id="rId838" Type="http://schemas.openxmlformats.org/officeDocument/2006/relationships/hyperlink" Target="https://pbs.twimg.com/media/ECBFsVkXYAAy0qq.png" TargetMode="External" /><Relationship Id="rId839" Type="http://schemas.openxmlformats.org/officeDocument/2006/relationships/hyperlink" Target="http://pbs.twimg.com/profile_images/633957468528373761/mD-uuuWj_normal.jpg" TargetMode="External" /><Relationship Id="rId840" Type="http://schemas.openxmlformats.org/officeDocument/2006/relationships/hyperlink" Target="http://pbs.twimg.com/profile_images/633957468528373761/mD-uuuWj_normal.jpg" TargetMode="External" /><Relationship Id="rId841" Type="http://schemas.openxmlformats.org/officeDocument/2006/relationships/hyperlink" Target="http://pbs.twimg.com/profile_images/720332841305812992/Raq_tVbf_normal.jpg" TargetMode="External" /><Relationship Id="rId842" Type="http://schemas.openxmlformats.org/officeDocument/2006/relationships/hyperlink" Target="http://pbs.twimg.com/profile_images/720332841305812992/Raq_tVbf_normal.jpg" TargetMode="External" /><Relationship Id="rId843" Type="http://schemas.openxmlformats.org/officeDocument/2006/relationships/hyperlink" Target="https://pbs.twimg.com/tweet_video_thumb/ED-K26PXoAAg-Ep.jpg" TargetMode="External" /><Relationship Id="rId844" Type="http://schemas.openxmlformats.org/officeDocument/2006/relationships/hyperlink" Target="http://pbs.twimg.com/profile_images/720332841305812992/Raq_tVbf_normal.jpg" TargetMode="External" /><Relationship Id="rId845" Type="http://schemas.openxmlformats.org/officeDocument/2006/relationships/hyperlink" Target="http://pbs.twimg.com/profile_images/720332841305812992/Raq_tVbf_normal.jpg" TargetMode="External" /><Relationship Id="rId846" Type="http://schemas.openxmlformats.org/officeDocument/2006/relationships/hyperlink" Target="http://pbs.twimg.com/profile_images/720332841305812992/Raq_tVbf_normal.jpg" TargetMode="External" /><Relationship Id="rId847" Type="http://schemas.openxmlformats.org/officeDocument/2006/relationships/hyperlink" Target="http://pbs.twimg.com/profile_images/720332841305812992/Raq_tVbf_normal.jpg" TargetMode="External" /><Relationship Id="rId848" Type="http://schemas.openxmlformats.org/officeDocument/2006/relationships/hyperlink" Target="http://pbs.twimg.com/profile_images/720332841305812992/Raq_tVbf_normal.jpg" TargetMode="External" /><Relationship Id="rId849" Type="http://schemas.openxmlformats.org/officeDocument/2006/relationships/hyperlink" Target="http://pbs.twimg.com/profile_images/720332841305812992/Raq_tVbf_normal.jpg" TargetMode="External" /><Relationship Id="rId850" Type="http://schemas.openxmlformats.org/officeDocument/2006/relationships/hyperlink" Target="http://pbs.twimg.com/profile_images/1074878911962443776/GzUtUN0a_normal.jpg" TargetMode="External" /><Relationship Id="rId851" Type="http://schemas.openxmlformats.org/officeDocument/2006/relationships/hyperlink" Target="http://pbs.twimg.com/profile_images/1074878911962443776/GzUtUN0a_normal.jpg" TargetMode="External" /><Relationship Id="rId852" Type="http://schemas.openxmlformats.org/officeDocument/2006/relationships/hyperlink" Target="http://pbs.twimg.com/profile_images/1074878911962443776/GzUtUN0a_normal.jpg" TargetMode="External" /><Relationship Id="rId853" Type="http://schemas.openxmlformats.org/officeDocument/2006/relationships/hyperlink" Target="http://pbs.twimg.com/profile_images/633957468528373761/mD-uuuWj_normal.jpg" TargetMode="External" /><Relationship Id="rId854" Type="http://schemas.openxmlformats.org/officeDocument/2006/relationships/hyperlink" Target="http://pbs.twimg.com/profile_images/633957468528373761/mD-uuuWj_normal.jpg" TargetMode="External" /><Relationship Id="rId855" Type="http://schemas.openxmlformats.org/officeDocument/2006/relationships/hyperlink" Target="http://pbs.twimg.com/profile_images/1074878911962443776/GzUtUN0a_normal.jpg" TargetMode="External" /><Relationship Id="rId856" Type="http://schemas.openxmlformats.org/officeDocument/2006/relationships/hyperlink" Target="http://pbs.twimg.com/profile_images/1074878911962443776/GzUtUN0a_normal.jpg" TargetMode="External" /><Relationship Id="rId857" Type="http://schemas.openxmlformats.org/officeDocument/2006/relationships/hyperlink" Target="http://pbs.twimg.com/profile_images/1074878911962443776/GzUtUN0a_normal.jpg" TargetMode="External" /><Relationship Id="rId858" Type="http://schemas.openxmlformats.org/officeDocument/2006/relationships/hyperlink" Target="http://pbs.twimg.com/profile_images/1074878911962443776/GzUtUN0a_normal.jpg" TargetMode="External" /><Relationship Id="rId859" Type="http://schemas.openxmlformats.org/officeDocument/2006/relationships/hyperlink" Target="http://pbs.twimg.com/profile_images/633957468528373761/mD-uuuWj_normal.jpg" TargetMode="External" /><Relationship Id="rId860" Type="http://schemas.openxmlformats.org/officeDocument/2006/relationships/hyperlink" Target="http://pbs.twimg.com/profile_images/633957468528373761/mD-uuuWj_normal.jpg" TargetMode="External" /><Relationship Id="rId861" Type="http://schemas.openxmlformats.org/officeDocument/2006/relationships/hyperlink" Target="http://pbs.twimg.com/profile_images/633957468528373761/mD-uuuWj_normal.jpg" TargetMode="External" /><Relationship Id="rId862" Type="http://schemas.openxmlformats.org/officeDocument/2006/relationships/hyperlink" Target="http://pbs.twimg.com/profile_images/633957468528373761/mD-uuuWj_normal.jpg" TargetMode="External" /><Relationship Id="rId863" Type="http://schemas.openxmlformats.org/officeDocument/2006/relationships/hyperlink" Target="http://pbs.twimg.com/profile_images/510517460773007360/UKfBppaU_normal.jpeg" TargetMode="External" /><Relationship Id="rId864" Type="http://schemas.openxmlformats.org/officeDocument/2006/relationships/hyperlink" Target="http://pbs.twimg.com/profile_images/633957468528373761/mD-uuuWj_normal.jpg" TargetMode="External" /><Relationship Id="rId865" Type="http://schemas.openxmlformats.org/officeDocument/2006/relationships/hyperlink" Target="http://pbs.twimg.com/profile_images/510517460773007360/UKfBppaU_normal.jpeg" TargetMode="External" /><Relationship Id="rId866" Type="http://schemas.openxmlformats.org/officeDocument/2006/relationships/hyperlink" Target="http://pbs.twimg.com/profile_images/633957468528373761/mD-uuuWj_normal.jpg" TargetMode="External" /><Relationship Id="rId867" Type="http://schemas.openxmlformats.org/officeDocument/2006/relationships/hyperlink" Target="http://pbs.twimg.com/profile_images/510517460773007360/UKfBppaU_normal.jpeg" TargetMode="External" /><Relationship Id="rId868" Type="http://schemas.openxmlformats.org/officeDocument/2006/relationships/hyperlink" Target="http://pbs.twimg.com/profile_images/633957468528373761/mD-uuuWj_normal.jpg" TargetMode="External" /><Relationship Id="rId869" Type="http://schemas.openxmlformats.org/officeDocument/2006/relationships/hyperlink" Target="http://pbs.twimg.com/profile_images/510517460773007360/UKfBppaU_normal.jpeg" TargetMode="External" /><Relationship Id="rId870" Type="http://schemas.openxmlformats.org/officeDocument/2006/relationships/hyperlink" Target="http://pbs.twimg.com/profile_images/633957468528373761/mD-uuuWj_normal.jpg" TargetMode="External" /><Relationship Id="rId871" Type="http://schemas.openxmlformats.org/officeDocument/2006/relationships/hyperlink" Target="https://pbs.twimg.com/media/EA5WL5zXsAAw7y-.png" TargetMode="External" /><Relationship Id="rId872" Type="http://schemas.openxmlformats.org/officeDocument/2006/relationships/hyperlink" Target="https://pbs.twimg.com/media/EA5a0YwX4AEPLhT.jpg" TargetMode="External" /><Relationship Id="rId873" Type="http://schemas.openxmlformats.org/officeDocument/2006/relationships/hyperlink" Target="http://pbs.twimg.com/profile_images/633957468528373761/mD-uuuWj_normal.jpg" TargetMode="External" /><Relationship Id="rId874" Type="http://schemas.openxmlformats.org/officeDocument/2006/relationships/hyperlink" Target="https://pbs.twimg.com/media/EDku9ikXYAAZutZ.jpg" TargetMode="External" /><Relationship Id="rId875" Type="http://schemas.openxmlformats.org/officeDocument/2006/relationships/hyperlink" Target="https://pbs.twimg.com/tweet_video_thumb/ED-K26PXoAAg-Ep.jpg" TargetMode="External" /><Relationship Id="rId876" Type="http://schemas.openxmlformats.org/officeDocument/2006/relationships/hyperlink" Target="https://pbs.twimg.com/media/EESk6wlWkAsFMka.png" TargetMode="External" /><Relationship Id="rId877" Type="http://schemas.openxmlformats.org/officeDocument/2006/relationships/hyperlink" Target="https://pbs.twimg.com/media/EEXM611W4AAEFSK.png" TargetMode="External" /><Relationship Id="rId878" Type="http://schemas.openxmlformats.org/officeDocument/2006/relationships/hyperlink" Target="https://pbs.twimg.com/tweet_video_thumb/EEi1lPoX4AASikp.jpg" TargetMode="External" /><Relationship Id="rId879" Type="http://schemas.openxmlformats.org/officeDocument/2006/relationships/hyperlink" Target="http://pbs.twimg.com/profile_images/854589472716890112/bYPrnwMv_normal.jpg" TargetMode="External" /><Relationship Id="rId880" Type="http://schemas.openxmlformats.org/officeDocument/2006/relationships/hyperlink" Target="https://pbs.twimg.com/media/ECEfmU1U4AEFqcL.jpg" TargetMode="External" /><Relationship Id="rId881" Type="http://schemas.openxmlformats.org/officeDocument/2006/relationships/hyperlink" Target="http://pbs.twimg.com/profile_images/854589472716890112/bYPrnwMv_normal.jpg" TargetMode="External" /><Relationship Id="rId882" Type="http://schemas.openxmlformats.org/officeDocument/2006/relationships/hyperlink" Target="http://pbs.twimg.com/profile_images/1545711218/Poker_Baays_normal.jpg" TargetMode="External" /><Relationship Id="rId883" Type="http://schemas.openxmlformats.org/officeDocument/2006/relationships/hyperlink" Target="https://twitter.com/#!/wikiresearch/status/1139117807734546432" TargetMode="External" /><Relationship Id="rId884" Type="http://schemas.openxmlformats.org/officeDocument/2006/relationships/hyperlink" Target="https://twitter.com/#!/wikiresearch/status/1139117807734546432" TargetMode="External" /><Relationship Id="rId885" Type="http://schemas.openxmlformats.org/officeDocument/2006/relationships/hyperlink" Target="https://twitter.com/#!/swarnadas18/status/1159709921820073984" TargetMode="External" /><Relationship Id="rId886" Type="http://schemas.openxmlformats.org/officeDocument/2006/relationships/hyperlink" Target="https://twitter.com/#!/25lettori/status/1171368795044286464" TargetMode="External" /><Relationship Id="rId887" Type="http://schemas.openxmlformats.org/officeDocument/2006/relationships/hyperlink" Target="https://twitter.com/#!/knowlab/status/1171440415863496704" TargetMode="External" /><Relationship Id="rId888" Type="http://schemas.openxmlformats.org/officeDocument/2006/relationships/hyperlink" Target="https://twitter.com/#!/knowlab/status/1171440415863496704" TargetMode="External" /><Relationship Id="rId889" Type="http://schemas.openxmlformats.org/officeDocument/2006/relationships/hyperlink" Target="https://twitter.com/#!/knowlab/status/1171440415863496704" TargetMode="External" /><Relationship Id="rId890" Type="http://schemas.openxmlformats.org/officeDocument/2006/relationships/hyperlink" Target="https://twitter.com/#!/knowlab/status/1171440415863496704" TargetMode="External" /><Relationship Id="rId891" Type="http://schemas.openxmlformats.org/officeDocument/2006/relationships/hyperlink" Target="https://twitter.com/#!/ic2s2/status/1181279698044588032" TargetMode="External" /><Relationship Id="rId892" Type="http://schemas.openxmlformats.org/officeDocument/2006/relationships/hyperlink" Target="https://twitter.com/#!/bgzimmer/status/1012018198932283393" TargetMode="External" /><Relationship Id="rId893" Type="http://schemas.openxmlformats.org/officeDocument/2006/relationships/hyperlink" Target="https://twitter.com/#!/bgzimmer/status/1012018198932283393" TargetMode="External" /><Relationship Id="rId894" Type="http://schemas.openxmlformats.org/officeDocument/2006/relationships/hyperlink" Target="https://twitter.com/#!/rejectionking/status/1156926687814344704" TargetMode="External" /><Relationship Id="rId895" Type="http://schemas.openxmlformats.org/officeDocument/2006/relationships/hyperlink" Target="https://twitter.com/#!/faineg/status/1156926932757483521" TargetMode="External" /><Relationship Id="rId896" Type="http://schemas.openxmlformats.org/officeDocument/2006/relationships/hyperlink" Target="https://twitter.com/#!/arkaitz/status/1156957442946805761" TargetMode="External" /><Relationship Id="rId897" Type="http://schemas.openxmlformats.org/officeDocument/2006/relationships/hyperlink" Target="https://twitter.com/#!/natematias/status/1156957939464396800" TargetMode="External" /><Relationship Id="rId898" Type="http://schemas.openxmlformats.org/officeDocument/2006/relationships/hyperlink" Target="https://twitter.com/#!/aaroniidx/status/1156962861454782464" TargetMode="External" /><Relationship Id="rId899" Type="http://schemas.openxmlformats.org/officeDocument/2006/relationships/hyperlink" Target="https://twitter.com/#!/dilrukshi_isac/status/1156967754659971072" TargetMode="External" /><Relationship Id="rId900" Type="http://schemas.openxmlformats.org/officeDocument/2006/relationships/hyperlink" Target="https://twitter.com/#!/mstrohm/status/1157013000601182209" TargetMode="External" /><Relationship Id="rId901" Type="http://schemas.openxmlformats.org/officeDocument/2006/relationships/hyperlink" Target="https://twitter.com/#!/ctrattner/status/1157016559249973251" TargetMode="External" /><Relationship Id="rId902" Type="http://schemas.openxmlformats.org/officeDocument/2006/relationships/hyperlink" Target="https://twitter.com/#!/emmaspiro/status/1157048458865336320" TargetMode="External" /><Relationship Id="rId903" Type="http://schemas.openxmlformats.org/officeDocument/2006/relationships/hyperlink" Target="https://twitter.com/#!/snchancellor/status/1157055733197918208" TargetMode="External" /><Relationship Id="rId904" Type="http://schemas.openxmlformats.org/officeDocument/2006/relationships/hyperlink" Target="https://twitter.com/#!/eliminare/status/1157058804086759426" TargetMode="External" /><Relationship Id="rId905" Type="http://schemas.openxmlformats.org/officeDocument/2006/relationships/hyperlink" Target="https://twitter.com/#!/eliminare/status/1157058804086759426" TargetMode="External" /><Relationship Id="rId906" Type="http://schemas.openxmlformats.org/officeDocument/2006/relationships/hyperlink" Target="https://twitter.com/#!/eliminare/status/1157058804086759426" TargetMode="External" /><Relationship Id="rId907" Type="http://schemas.openxmlformats.org/officeDocument/2006/relationships/hyperlink" Target="https://twitter.com/#!/femtech_/status/1157058826178314240" TargetMode="External" /><Relationship Id="rId908" Type="http://schemas.openxmlformats.org/officeDocument/2006/relationships/hyperlink" Target="https://twitter.com/#!/femtech_/status/1157058826178314240" TargetMode="External" /><Relationship Id="rId909" Type="http://schemas.openxmlformats.org/officeDocument/2006/relationships/hyperlink" Target="https://twitter.com/#!/femtech_/status/1157058826178314240" TargetMode="External" /><Relationship Id="rId910" Type="http://schemas.openxmlformats.org/officeDocument/2006/relationships/hyperlink" Target="https://twitter.com/#!/haewoon/status/1157063975730917376" TargetMode="External" /><Relationship Id="rId911" Type="http://schemas.openxmlformats.org/officeDocument/2006/relationships/hyperlink" Target="https://twitter.com/#!/gvrkiran/status/1157067127716765696" TargetMode="External" /><Relationship Id="rId912" Type="http://schemas.openxmlformats.org/officeDocument/2006/relationships/hyperlink" Target="https://twitter.com/#!/clauwa/status/1157180114301591552" TargetMode="External" /><Relationship Id="rId913" Type="http://schemas.openxmlformats.org/officeDocument/2006/relationships/hyperlink" Target="https://twitter.com/#!/davlanade/status/1157182838569152512" TargetMode="External" /><Relationship Id="rId914" Type="http://schemas.openxmlformats.org/officeDocument/2006/relationships/hyperlink" Target="https://twitter.com/#!/mathcolorstrees/status/1157185611473625088" TargetMode="External" /><Relationship Id="rId915" Type="http://schemas.openxmlformats.org/officeDocument/2006/relationships/hyperlink" Target="https://twitter.com/#!/kareem2darwish/status/1157201346728271873" TargetMode="External" /><Relationship Id="rId916" Type="http://schemas.openxmlformats.org/officeDocument/2006/relationships/hyperlink" Target="https://twitter.com/#!/aekpalakorn/status/1157235271957532674" TargetMode="External" /><Relationship Id="rId917" Type="http://schemas.openxmlformats.org/officeDocument/2006/relationships/hyperlink" Target="https://twitter.com/#!/m_eliciacortes/status/1157249237647863810" TargetMode="External" /><Relationship Id="rId918" Type="http://schemas.openxmlformats.org/officeDocument/2006/relationships/hyperlink" Target="https://twitter.com/#!/m_eliciacortes/status/1157249237647863810" TargetMode="External" /><Relationship Id="rId919" Type="http://schemas.openxmlformats.org/officeDocument/2006/relationships/hyperlink" Target="https://twitter.com/#!/grouplens/status/1157301012400693249" TargetMode="External" /><Relationship Id="rId920" Type="http://schemas.openxmlformats.org/officeDocument/2006/relationships/hyperlink" Target="https://twitter.com/#!/grouplens/status/1157301012400693249" TargetMode="External" /><Relationship Id="rId921" Type="http://schemas.openxmlformats.org/officeDocument/2006/relationships/hyperlink" Target="https://twitter.com/#!/jmhessel/status/1157323393739345920" TargetMode="External" /><Relationship Id="rId922" Type="http://schemas.openxmlformats.org/officeDocument/2006/relationships/hyperlink" Target="https://twitter.com/#!/jmhessel/status/1157323393739345920" TargetMode="External" /><Relationship Id="rId923" Type="http://schemas.openxmlformats.org/officeDocument/2006/relationships/hyperlink" Target="https://twitter.com/#!/bolu_kya/status/1157371013140602880" TargetMode="External" /><Relationship Id="rId924" Type="http://schemas.openxmlformats.org/officeDocument/2006/relationships/hyperlink" Target="https://twitter.com/#!/suriname0/status/1157393204167303169" TargetMode="External" /><Relationship Id="rId925" Type="http://schemas.openxmlformats.org/officeDocument/2006/relationships/hyperlink" Target="https://twitter.com/#!/suriname0/status/1157393204167303169" TargetMode="External" /><Relationship Id="rId926" Type="http://schemas.openxmlformats.org/officeDocument/2006/relationships/hyperlink" Target="https://twitter.com/#!/marquettecs/status/1157446417935405056" TargetMode="External" /><Relationship Id="rId927" Type="http://schemas.openxmlformats.org/officeDocument/2006/relationships/hyperlink" Target="https://twitter.com/#!/shanhaha3/status/1157768252887429120" TargetMode="External" /><Relationship Id="rId928" Type="http://schemas.openxmlformats.org/officeDocument/2006/relationships/hyperlink" Target="https://twitter.com/#!/rlhoyle/status/1157780377957818370" TargetMode="External" /><Relationship Id="rId929" Type="http://schemas.openxmlformats.org/officeDocument/2006/relationships/hyperlink" Target="https://twitter.com/#!/htenenbaum/status/1158294467184680961" TargetMode="External" /><Relationship Id="rId930" Type="http://schemas.openxmlformats.org/officeDocument/2006/relationships/hyperlink" Target="https://twitter.com/#!/htenenbaum/status/1158294467184680961" TargetMode="External" /><Relationship Id="rId931" Type="http://schemas.openxmlformats.org/officeDocument/2006/relationships/hyperlink" Target="https://twitter.com/#!/a_papasavva/status/1158301751608520704" TargetMode="External" /><Relationship Id="rId932" Type="http://schemas.openxmlformats.org/officeDocument/2006/relationships/hyperlink" Target="https://twitter.com/#!/a_papasavva/status/1158301751608520704" TargetMode="External" /><Relationship Id="rId933" Type="http://schemas.openxmlformats.org/officeDocument/2006/relationships/hyperlink" Target="https://twitter.com/#!/uclisec/status/1158342009775689729" TargetMode="External" /><Relationship Id="rId934" Type="http://schemas.openxmlformats.org/officeDocument/2006/relationships/hyperlink" Target="https://twitter.com/#!/uclisec/status/1158342009775689729" TargetMode="External" /><Relationship Id="rId935" Type="http://schemas.openxmlformats.org/officeDocument/2006/relationships/hyperlink" Target="https://twitter.com/#!/genomeprivacy/status/1158367181366792194" TargetMode="External" /><Relationship Id="rId936" Type="http://schemas.openxmlformats.org/officeDocument/2006/relationships/hyperlink" Target="https://twitter.com/#!/genomeprivacy/status/1158367181366792194" TargetMode="External" /><Relationship Id="rId937" Type="http://schemas.openxmlformats.org/officeDocument/2006/relationships/hyperlink" Target="https://twitter.com/#!/encase_h2020/status/1158370075155587073" TargetMode="External" /><Relationship Id="rId938" Type="http://schemas.openxmlformats.org/officeDocument/2006/relationships/hyperlink" Target="https://twitter.com/#!/encase_h2020/status/1158370075155587073" TargetMode="External" /><Relationship Id="rId939" Type="http://schemas.openxmlformats.org/officeDocument/2006/relationships/hyperlink" Target="https://twitter.com/#!/sof14g1l/status/1157019255164088320" TargetMode="External" /><Relationship Id="rId940" Type="http://schemas.openxmlformats.org/officeDocument/2006/relationships/hyperlink" Target="https://twitter.com/#!/d_alburez/status/1158384124157206528" TargetMode="External" /><Relationship Id="rId941" Type="http://schemas.openxmlformats.org/officeDocument/2006/relationships/hyperlink" Target="https://twitter.com/#!/privacurity/status/1158390773852905473" TargetMode="External" /><Relationship Id="rId942" Type="http://schemas.openxmlformats.org/officeDocument/2006/relationships/hyperlink" Target="https://twitter.com/#!/privacurity/status/1158390773852905473" TargetMode="External" /><Relationship Id="rId943" Type="http://schemas.openxmlformats.org/officeDocument/2006/relationships/hyperlink" Target="https://twitter.com/#!/guijacob91/status/1158412120536625153" TargetMode="External" /><Relationship Id="rId944" Type="http://schemas.openxmlformats.org/officeDocument/2006/relationships/hyperlink" Target="https://twitter.com/#!/guijacob91/status/1158412120536625153" TargetMode="External" /><Relationship Id="rId945" Type="http://schemas.openxmlformats.org/officeDocument/2006/relationships/hyperlink" Target="https://twitter.com/#!/guijacob91/status/1158412120536625153" TargetMode="External" /><Relationship Id="rId946" Type="http://schemas.openxmlformats.org/officeDocument/2006/relationships/hyperlink" Target="https://twitter.com/#!/d_alburez/status/1158384124157206528" TargetMode="External" /><Relationship Id="rId947" Type="http://schemas.openxmlformats.org/officeDocument/2006/relationships/hyperlink" Target="https://twitter.com/#!/ezagheni/status/1158415784839995398" TargetMode="External" /><Relationship Id="rId948" Type="http://schemas.openxmlformats.org/officeDocument/2006/relationships/hyperlink" Target="https://twitter.com/#!/ezagheni/status/1158415784839995398" TargetMode="External" /><Relationship Id="rId949" Type="http://schemas.openxmlformats.org/officeDocument/2006/relationships/hyperlink" Target="https://twitter.com/#!/ezagheni/status/1158415784839995398" TargetMode="External" /><Relationship Id="rId950" Type="http://schemas.openxmlformats.org/officeDocument/2006/relationships/hyperlink" Target="https://twitter.com/#!/demografia_csic/status/1158483876123222016" TargetMode="External" /><Relationship Id="rId951" Type="http://schemas.openxmlformats.org/officeDocument/2006/relationships/hyperlink" Target="https://twitter.com/#!/demografia_csic/status/1158483876123222016" TargetMode="External" /><Relationship Id="rId952" Type="http://schemas.openxmlformats.org/officeDocument/2006/relationships/hyperlink" Target="https://twitter.com/#!/demografia_csic/status/1158483876123222016" TargetMode="External" /><Relationship Id="rId953" Type="http://schemas.openxmlformats.org/officeDocument/2006/relationships/hyperlink" Target="https://twitter.com/#!/benwagne_r/status/1158627560038834176" TargetMode="External" /><Relationship Id="rId954" Type="http://schemas.openxmlformats.org/officeDocument/2006/relationships/hyperlink" Target="https://twitter.com/#!/benwagne_r/status/1158627560038834176" TargetMode="External" /><Relationship Id="rId955" Type="http://schemas.openxmlformats.org/officeDocument/2006/relationships/hyperlink" Target="https://twitter.com/#!/yusrilim_/status/1158690847430328320" TargetMode="External" /><Relationship Id="rId956" Type="http://schemas.openxmlformats.org/officeDocument/2006/relationships/hyperlink" Target="https://twitter.com/#!/enricomariconti/status/1158750512981979136" TargetMode="External" /><Relationship Id="rId957" Type="http://schemas.openxmlformats.org/officeDocument/2006/relationships/hyperlink" Target="https://twitter.com/#!/enricomariconti/status/1158750512981979136" TargetMode="External" /><Relationship Id="rId958" Type="http://schemas.openxmlformats.org/officeDocument/2006/relationships/hyperlink" Target="https://twitter.com/#!/d_alburez/status/1158384124157206528" TargetMode="External" /><Relationship Id="rId959" Type="http://schemas.openxmlformats.org/officeDocument/2006/relationships/hyperlink" Target="https://twitter.com/#!/d_alburez/status/1158384124157206528" TargetMode="External" /><Relationship Id="rId960" Type="http://schemas.openxmlformats.org/officeDocument/2006/relationships/hyperlink" Target="https://twitter.com/#!/iussp/status/1159095960632512512" TargetMode="External" /><Relationship Id="rId961" Type="http://schemas.openxmlformats.org/officeDocument/2006/relationships/hyperlink" Target="https://twitter.com/#!/iussp/status/1159095960632512512" TargetMode="External" /><Relationship Id="rId962" Type="http://schemas.openxmlformats.org/officeDocument/2006/relationships/hyperlink" Target="https://twitter.com/#!/pvachher/status/1159564216916832257" TargetMode="External" /><Relationship Id="rId963" Type="http://schemas.openxmlformats.org/officeDocument/2006/relationships/hyperlink" Target="https://twitter.com/#!/pvachher/status/1159564216916832257" TargetMode="External" /><Relationship Id="rId964" Type="http://schemas.openxmlformats.org/officeDocument/2006/relationships/hyperlink" Target="https://twitter.com/#!/cubic_logic/status/1159581281753206785" TargetMode="External" /><Relationship Id="rId965" Type="http://schemas.openxmlformats.org/officeDocument/2006/relationships/hyperlink" Target="https://twitter.com/#!/degenrolf/status/1141258449403240448" TargetMode="External" /><Relationship Id="rId966" Type="http://schemas.openxmlformats.org/officeDocument/2006/relationships/hyperlink" Target="https://twitter.com/#!/mln_26/status/1160198216303947776" TargetMode="External" /><Relationship Id="rId967" Type="http://schemas.openxmlformats.org/officeDocument/2006/relationships/hyperlink" Target="https://twitter.com/#!/tahayasseri/status/936613947410612224" TargetMode="External" /><Relationship Id="rId968" Type="http://schemas.openxmlformats.org/officeDocument/2006/relationships/hyperlink" Target="https://twitter.com/#!/bbeliteshoes/status/1160572686625456129" TargetMode="External" /><Relationship Id="rId969" Type="http://schemas.openxmlformats.org/officeDocument/2006/relationships/hyperlink" Target="https://twitter.com/#!/dennis4its/status/1161721980585988096" TargetMode="External" /><Relationship Id="rId970" Type="http://schemas.openxmlformats.org/officeDocument/2006/relationships/hyperlink" Target="https://twitter.com/#!/dennis4its/status/1161721980585988096" TargetMode="External" /><Relationship Id="rId971" Type="http://schemas.openxmlformats.org/officeDocument/2006/relationships/hyperlink" Target="https://twitter.com/#!/dennis4its/status/1161721980585988096" TargetMode="External" /><Relationship Id="rId972" Type="http://schemas.openxmlformats.org/officeDocument/2006/relationships/hyperlink" Target="https://twitter.com/#!/j_shotwell/status/1161774548704006144" TargetMode="External" /><Relationship Id="rId973" Type="http://schemas.openxmlformats.org/officeDocument/2006/relationships/hyperlink" Target="https://twitter.com/#!/realyangzhang/status/1162007514017222656" TargetMode="External" /><Relationship Id="rId974" Type="http://schemas.openxmlformats.org/officeDocument/2006/relationships/hyperlink" Target="https://twitter.com/#!/phonedude_mln/status/1162038025871904769" TargetMode="External" /><Relationship Id="rId975" Type="http://schemas.openxmlformats.org/officeDocument/2006/relationships/hyperlink" Target="https://twitter.com/#!/bkeegan/status/1156977332654993409" TargetMode="External" /><Relationship Id="rId976" Type="http://schemas.openxmlformats.org/officeDocument/2006/relationships/hyperlink" Target="https://twitter.com/#!/bkeegan/status/1162045323390246913" TargetMode="External" /><Relationship Id="rId977" Type="http://schemas.openxmlformats.org/officeDocument/2006/relationships/hyperlink" Target="https://twitter.com/#!/cathrinesot/status/1162093109167173632" TargetMode="External" /><Relationship Id="rId978" Type="http://schemas.openxmlformats.org/officeDocument/2006/relationships/hyperlink" Target="https://twitter.com/#!/themayden/status/1162275895442198528" TargetMode="External" /><Relationship Id="rId979" Type="http://schemas.openxmlformats.org/officeDocument/2006/relationships/hyperlink" Target="https://twitter.com/#!/giuliorossetti/status/1162389451324186626" TargetMode="External" /><Relationship Id="rId980" Type="http://schemas.openxmlformats.org/officeDocument/2006/relationships/hyperlink" Target="https://twitter.com/#!/richmatt2018/status/1162798890464292869" TargetMode="External" /><Relationship Id="rId981" Type="http://schemas.openxmlformats.org/officeDocument/2006/relationships/hyperlink" Target="https://twitter.com/#!/meisiska14/status/1162917190191865857" TargetMode="External" /><Relationship Id="rId982" Type="http://schemas.openxmlformats.org/officeDocument/2006/relationships/hyperlink" Target="https://twitter.com/#!/mariska_elv/status/1162918018281721857" TargetMode="External" /><Relationship Id="rId983" Type="http://schemas.openxmlformats.org/officeDocument/2006/relationships/hyperlink" Target="https://twitter.com/#!/sitichaa9/status/1162931489639555072" TargetMode="External" /><Relationship Id="rId984" Type="http://schemas.openxmlformats.org/officeDocument/2006/relationships/hyperlink" Target="https://twitter.com/#!/renjaniayu/status/1162932247277649920" TargetMode="External" /><Relationship Id="rId985" Type="http://schemas.openxmlformats.org/officeDocument/2006/relationships/hyperlink" Target="https://twitter.com/#!/abdul_juga/status/1162932580255010816" TargetMode="External" /><Relationship Id="rId986" Type="http://schemas.openxmlformats.org/officeDocument/2006/relationships/hyperlink" Target="https://twitter.com/#!/edwinjanuar8/status/1162933140299505664" TargetMode="External" /><Relationship Id="rId987" Type="http://schemas.openxmlformats.org/officeDocument/2006/relationships/hyperlink" Target="https://twitter.com/#!/savira_hana/status/1162935635507679232" TargetMode="External" /><Relationship Id="rId988" Type="http://schemas.openxmlformats.org/officeDocument/2006/relationships/hyperlink" Target="https://twitter.com/#!/indichaa/status/1162936169975336960" TargetMode="External" /><Relationship Id="rId989" Type="http://schemas.openxmlformats.org/officeDocument/2006/relationships/hyperlink" Target="https://twitter.com/#!/aymiegoreng/status/1162936699002875905" TargetMode="External" /><Relationship Id="rId990" Type="http://schemas.openxmlformats.org/officeDocument/2006/relationships/hyperlink" Target="https://twitter.com/#!/raza_aja/status/1162937155380862976" TargetMode="External" /><Relationship Id="rId991" Type="http://schemas.openxmlformats.org/officeDocument/2006/relationships/hyperlink" Target="https://twitter.com/#!/farahdilah62/status/1162937767044587520" TargetMode="External" /><Relationship Id="rId992" Type="http://schemas.openxmlformats.org/officeDocument/2006/relationships/hyperlink" Target="https://twitter.com/#!/vikaadriana1/status/1162938196662951937" TargetMode="External" /><Relationship Id="rId993" Type="http://schemas.openxmlformats.org/officeDocument/2006/relationships/hyperlink" Target="https://twitter.com/#!/bekasi_gadis/status/1162938664894099456" TargetMode="External" /><Relationship Id="rId994" Type="http://schemas.openxmlformats.org/officeDocument/2006/relationships/hyperlink" Target="https://twitter.com/#!/ekawatirani/status/1162939185239511040" TargetMode="External" /><Relationship Id="rId995" Type="http://schemas.openxmlformats.org/officeDocument/2006/relationships/hyperlink" Target="https://twitter.com/#!/miadp/status/1163014461889941504" TargetMode="External" /><Relationship Id="rId996" Type="http://schemas.openxmlformats.org/officeDocument/2006/relationships/hyperlink" Target="https://twitter.com/#!/miadp/status/1163014461889941504" TargetMode="External" /><Relationship Id="rId997" Type="http://schemas.openxmlformats.org/officeDocument/2006/relationships/hyperlink" Target="https://twitter.com/#!/miadp/status/1163014461889941504" TargetMode="External" /><Relationship Id="rId998" Type="http://schemas.openxmlformats.org/officeDocument/2006/relationships/hyperlink" Target="https://twitter.com/#!/caohancheng/status/1163114918356193282" TargetMode="External" /><Relationship Id="rId999" Type="http://schemas.openxmlformats.org/officeDocument/2006/relationships/hyperlink" Target="https://twitter.com/#!/yelenamejova/status/1157202061974523905" TargetMode="External" /><Relationship Id="rId1000" Type="http://schemas.openxmlformats.org/officeDocument/2006/relationships/hyperlink" Target="https://twitter.com/#!/dozee_sim/status/1163213448076857345" TargetMode="External" /><Relationship Id="rId1001" Type="http://schemas.openxmlformats.org/officeDocument/2006/relationships/hyperlink" Target="https://twitter.com/#!/dozee_sim/status/1163213448076857345" TargetMode="External" /><Relationship Id="rId1002" Type="http://schemas.openxmlformats.org/officeDocument/2006/relationships/hyperlink" Target="https://twitter.com/#!/rehamtamime/status/1163485061750149126" TargetMode="External" /><Relationship Id="rId1003" Type="http://schemas.openxmlformats.org/officeDocument/2006/relationships/hyperlink" Target="https://twitter.com/#!/eredmil1/status/1139356924280037377" TargetMode="External" /><Relationship Id="rId1004" Type="http://schemas.openxmlformats.org/officeDocument/2006/relationships/hyperlink" Target="https://twitter.com/#!/eredmil1/status/1139356924280037377" TargetMode="External" /><Relationship Id="rId1005" Type="http://schemas.openxmlformats.org/officeDocument/2006/relationships/hyperlink" Target="https://twitter.com/#!/eredmil1/status/1139356924280037377" TargetMode="External" /><Relationship Id="rId1006" Type="http://schemas.openxmlformats.org/officeDocument/2006/relationships/hyperlink" Target="https://twitter.com/#!/eredmil1/status/1162050805202948096" TargetMode="External" /><Relationship Id="rId1007" Type="http://schemas.openxmlformats.org/officeDocument/2006/relationships/hyperlink" Target="https://twitter.com/#!/eredmil1/status/1163679733579542528" TargetMode="External" /><Relationship Id="rId1008" Type="http://schemas.openxmlformats.org/officeDocument/2006/relationships/hyperlink" Target="https://twitter.com/#!/eredmil1/status/1163679733579542528" TargetMode="External" /><Relationship Id="rId1009" Type="http://schemas.openxmlformats.org/officeDocument/2006/relationships/hyperlink" Target="https://twitter.com/#!/eredmil1/status/1163679733579542528" TargetMode="External" /><Relationship Id="rId1010" Type="http://schemas.openxmlformats.org/officeDocument/2006/relationships/hyperlink" Target="https://twitter.com/#!/eredmil1/status/1163679733579542528" TargetMode="External" /><Relationship Id="rId1011" Type="http://schemas.openxmlformats.org/officeDocument/2006/relationships/hyperlink" Target="https://twitter.com/#!/eredmil1/status/1163679733579542528" TargetMode="External" /><Relationship Id="rId1012" Type="http://schemas.openxmlformats.org/officeDocument/2006/relationships/hyperlink" Target="https://twitter.com/#!/eredmil1/status/1163679733579542528" TargetMode="External" /><Relationship Id="rId1013" Type="http://schemas.openxmlformats.org/officeDocument/2006/relationships/hyperlink" Target="https://twitter.com/#!/kous2v/status/1163666204197904384" TargetMode="External" /><Relationship Id="rId1014" Type="http://schemas.openxmlformats.org/officeDocument/2006/relationships/hyperlink" Target="https://twitter.com/#!/emrek/status/1163674049257463808" TargetMode="External" /><Relationship Id="rId1015" Type="http://schemas.openxmlformats.org/officeDocument/2006/relationships/hyperlink" Target="https://twitter.com/#!/icatgt/status/1163792418220728322" TargetMode="External" /><Relationship Id="rId1016" Type="http://schemas.openxmlformats.org/officeDocument/2006/relationships/hyperlink" Target="https://twitter.com/#!/kous2v/status/1163666204197904384" TargetMode="External" /><Relationship Id="rId1017" Type="http://schemas.openxmlformats.org/officeDocument/2006/relationships/hyperlink" Target="https://twitter.com/#!/emrek/status/1163674049257463808" TargetMode="External" /><Relationship Id="rId1018" Type="http://schemas.openxmlformats.org/officeDocument/2006/relationships/hyperlink" Target="https://twitter.com/#!/icatgt/status/1163792418220728322" TargetMode="External" /><Relationship Id="rId1019" Type="http://schemas.openxmlformats.org/officeDocument/2006/relationships/hyperlink" Target="https://twitter.com/#!/kous2v/status/1163666204197904384" TargetMode="External" /><Relationship Id="rId1020" Type="http://schemas.openxmlformats.org/officeDocument/2006/relationships/hyperlink" Target="https://twitter.com/#!/emrek/status/1157053005453094912" TargetMode="External" /><Relationship Id="rId1021" Type="http://schemas.openxmlformats.org/officeDocument/2006/relationships/hyperlink" Target="https://twitter.com/#!/emrek/status/1163674049257463808" TargetMode="External" /><Relationship Id="rId1022" Type="http://schemas.openxmlformats.org/officeDocument/2006/relationships/hyperlink" Target="https://twitter.com/#!/emrek/status/1163674049257463808" TargetMode="External" /><Relationship Id="rId1023" Type="http://schemas.openxmlformats.org/officeDocument/2006/relationships/hyperlink" Target="https://twitter.com/#!/emrek/status/1163674049257463808" TargetMode="External" /><Relationship Id="rId1024" Type="http://schemas.openxmlformats.org/officeDocument/2006/relationships/hyperlink" Target="https://twitter.com/#!/icatgt/status/1163792418220728322" TargetMode="External" /><Relationship Id="rId1025" Type="http://schemas.openxmlformats.org/officeDocument/2006/relationships/hyperlink" Target="https://twitter.com/#!/kous2v/status/1157110964891684865" TargetMode="External" /><Relationship Id="rId1026" Type="http://schemas.openxmlformats.org/officeDocument/2006/relationships/hyperlink" Target="https://twitter.com/#!/kous2v/status/1157131092731686912" TargetMode="External" /><Relationship Id="rId1027" Type="http://schemas.openxmlformats.org/officeDocument/2006/relationships/hyperlink" Target="https://twitter.com/#!/kous2v/status/1157131092731686912" TargetMode="External" /><Relationship Id="rId1028" Type="http://schemas.openxmlformats.org/officeDocument/2006/relationships/hyperlink" Target="https://twitter.com/#!/kous2v/status/1163666204197904384" TargetMode="External" /><Relationship Id="rId1029" Type="http://schemas.openxmlformats.org/officeDocument/2006/relationships/hyperlink" Target="https://twitter.com/#!/kous2v/status/1163666204197904384" TargetMode="External" /><Relationship Id="rId1030" Type="http://schemas.openxmlformats.org/officeDocument/2006/relationships/hyperlink" Target="https://twitter.com/#!/icatgt/status/1163792418220728322" TargetMode="External" /><Relationship Id="rId1031" Type="http://schemas.openxmlformats.org/officeDocument/2006/relationships/hyperlink" Target="https://twitter.com/#!/icatgt/status/1163792418220728322" TargetMode="External" /><Relationship Id="rId1032" Type="http://schemas.openxmlformats.org/officeDocument/2006/relationships/hyperlink" Target="https://twitter.com/#!/alsothings/status/1164108531085258757" TargetMode="External" /><Relationship Id="rId1033" Type="http://schemas.openxmlformats.org/officeDocument/2006/relationships/hyperlink" Target="https://twitter.com/#!/falkfischer/status/1164262385277919233" TargetMode="External" /><Relationship Id="rId1034" Type="http://schemas.openxmlformats.org/officeDocument/2006/relationships/hyperlink" Target="https://twitter.com/#!/holden/status/1164367730385903616" TargetMode="External" /><Relationship Id="rId1035" Type="http://schemas.openxmlformats.org/officeDocument/2006/relationships/hyperlink" Target="https://twitter.com/#!/holden/status/1164367730385903616" TargetMode="External" /><Relationship Id="rId1036" Type="http://schemas.openxmlformats.org/officeDocument/2006/relationships/hyperlink" Target="https://twitter.com/#!/ktsukuda/status/1164372626799677440" TargetMode="External" /><Relationship Id="rId1037" Type="http://schemas.openxmlformats.org/officeDocument/2006/relationships/hyperlink" Target="https://twitter.com/#!/emilio__ferrara/status/1138223920103022592" TargetMode="External" /><Relationship Id="rId1038" Type="http://schemas.openxmlformats.org/officeDocument/2006/relationships/hyperlink" Target="https://twitter.com/#!/emilio__ferrara/status/1138223920103022592" TargetMode="External" /><Relationship Id="rId1039" Type="http://schemas.openxmlformats.org/officeDocument/2006/relationships/hyperlink" Target="https://twitter.com/#!/emilio__ferrara/status/1163846577896611840" TargetMode="External" /><Relationship Id="rId1040" Type="http://schemas.openxmlformats.org/officeDocument/2006/relationships/hyperlink" Target="https://twitter.com/#!/emilio__ferrara/status/1163846577896611840" TargetMode="External" /><Relationship Id="rId1041" Type="http://schemas.openxmlformats.org/officeDocument/2006/relationships/hyperlink" Target="https://twitter.com/#!/emilio__ferrara/status/1138223920103022592" TargetMode="External" /><Relationship Id="rId1042" Type="http://schemas.openxmlformats.org/officeDocument/2006/relationships/hyperlink" Target="https://twitter.com/#!/emilio__ferrara/status/1163846577896611840" TargetMode="External" /><Relationship Id="rId1043" Type="http://schemas.openxmlformats.org/officeDocument/2006/relationships/hyperlink" Target="https://twitter.com/#!/xandaschofield/status/1165302245992189952" TargetMode="External" /><Relationship Id="rId1044" Type="http://schemas.openxmlformats.org/officeDocument/2006/relationships/hyperlink" Target="https://twitter.com/#!/emilio__ferrara/status/1165022403681906688" TargetMode="External" /><Relationship Id="rId1045" Type="http://schemas.openxmlformats.org/officeDocument/2006/relationships/hyperlink" Target="https://twitter.com/#!/mr_prime69/status/1165318996662673410" TargetMode="External" /><Relationship Id="rId1046" Type="http://schemas.openxmlformats.org/officeDocument/2006/relationships/hyperlink" Target="https://twitter.com/#!/emilio__ferrara/status/1165022403681906688" TargetMode="External" /><Relationship Id="rId1047" Type="http://schemas.openxmlformats.org/officeDocument/2006/relationships/hyperlink" Target="https://twitter.com/#!/mr_prime69/status/1165318996662673410" TargetMode="External" /><Relationship Id="rId1048" Type="http://schemas.openxmlformats.org/officeDocument/2006/relationships/hyperlink" Target="https://twitter.com/#!/emilio__ferrara/status/1165022403681906688" TargetMode="External" /><Relationship Id="rId1049" Type="http://schemas.openxmlformats.org/officeDocument/2006/relationships/hyperlink" Target="https://twitter.com/#!/mr_prime69/status/1165318996662673410" TargetMode="External" /><Relationship Id="rId1050" Type="http://schemas.openxmlformats.org/officeDocument/2006/relationships/hyperlink" Target="https://twitter.com/#!/emilio__ferrara/status/1165022403681906688" TargetMode="External" /><Relationship Id="rId1051" Type="http://schemas.openxmlformats.org/officeDocument/2006/relationships/hyperlink" Target="https://twitter.com/#!/mr_prime69/status/1165318996662673410" TargetMode="External" /><Relationship Id="rId1052" Type="http://schemas.openxmlformats.org/officeDocument/2006/relationships/hyperlink" Target="https://twitter.com/#!/emilio__ferrara/status/1138223920103022592" TargetMode="External" /><Relationship Id="rId1053" Type="http://schemas.openxmlformats.org/officeDocument/2006/relationships/hyperlink" Target="https://twitter.com/#!/emilio__ferrara/status/1156975335235313665" TargetMode="External" /><Relationship Id="rId1054" Type="http://schemas.openxmlformats.org/officeDocument/2006/relationships/hyperlink" Target="https://twitter.com/#!/emilio__ferrara/status/1162212723343515649" TargetMode="External" /><Relationship Id="rId1055" Type="http://schemas.openxmlformats.org/officeDocument/2006/relationships/hyperlink" Target="https://twitter.com/#!/emilio__ferrara/status/1165022403681906688" TargetMode="External" /><Relationship Id="rId1056" Type="http://schemas.openxmlformats.org/officeDocument/2006/relationships/hyperlink" Target="https://twitter.com/#!/mr_prime69/status/1165318996662673410" TargetMode="External" /><Relationship Id="rId1057" Type="http://schemas.openxmlformats.org/officeDocument/2006/relationships/hyperlink" Target="https://twitter.com/#!/jkineman/status/1165593753991561216" TargetMode="External" /><Relationship Id="rId1058" Type="http://schemas.openxmlformats.org/officeDocument/2006/relationships/hyperlink" Target="https://twitter.com/#!/jkineman/status/1165593753991561216" TargetMode="External" /><Relationship Id="rId1059" Type="http://schemas.openxmlformats.org/officeDocument/2006/relationships/hyperlink" Target="https://twitter.com/#!/jkineman/status/1165593753991561216" TargetMode="External" /><Relationship Id="rId1060" Type="http://schemas.openxmlformats.org/officeDocument/2006/relationships/hyperlink" Target="https://twitter.com/#!/jkineman/status/1165593753991561216" TargetMode="External" /><Relationship Id="rId1061" Type="http://schemas.openxmlformats.org/officeDocument/2006/relationships/hyperlink" Target="https://twitter.com/#!/jkineman/status/1165593753991561216" TargetMode="External" /><Relationship Id="rId1062" Type="http://schemas.openxmlformats.org/officeDocument/2006/relationships/hyperlink" Target="https://twitter.com/#!/jkineman/status/1165593753991561216" TargetMode="External" /><Relationship Id="rId1063" Type="http://schemas.openxmlformats.org/officeDocument/2006/relationships/hyperlink" Target="https://twitter.com/#!/jkineman/status/1165593753991561216" TargetMode="External" /><Relationship Id="rId1064" Type="http://schemas.openxmlformats.org/officeDocument/2006/relationships/hyperlink" Target="https://twitter.com/#!/jkineman/status/1165593753991561216" TargetMode="External" /><Relationship Id="rId1065" Type="http://schemas.openxmlformats.org/officeDocument/2006/relationships/hyperlink" Target="https://twitter.com/#!/jkineman/status/1165593753991561216" TargetMode="External" /><Relationship Id="rId1066" Type="http://schemas.openxmlformats.org/officeDocument/2006/relationships/hyperlink" Target="https://twitter.com/#!/jkineman/status/1165593753991561216" TargetMode="External" /><Relationship Id="rId1067" Type="http://schemas.openxmlformats.org/officeDocument/2006/relationships/hyperlink" Target="https://twitter.com/#!/jkineman/status/1165593753991561216" TargetMode="External" /><Relationship Id="rId1068" Type="http://schemas.openxmlformats.org/officeDocument/2006/relationships/hyperlink" Target="https://twitter.com/#!/jkineman/status/1165593753991561216" TargetMode="External" /><Relationship Id="rId1069" Type="http://schemas.openxmlformats.org/officeDocument/2006/relationships/hyperlink" Target="https://twitter.com/#!/jkineman/status/1165593753991561216" TargetMode="External" /><Relationship Id="rId1070" Type="http://schemas.openxmlformats.org/officeDocument/2006/relationships/hyperlink" Target="https://twitter.com/#!/jkineman/status/1165593753991561216" TargetMode="External" /><Relationship Id="rId1071" Type="http://schemas.openxmlformats.org/officeDocument/2006/relationships/hyperlink" Target="https://twitter.com/#!/jkineman/status/1165593753991561216" TargetMode="External" /><Relationship Id="rId1072" Type="http://schemas.openxmlformats.org/officeDocument/2006/relationships/hyperlink" Target="https://twitter.com/#!/jkineman/status/1165593753991561216" TargetMode="External" /><Relationship Id="rId1073" Type="http://schemas.openxmlformats.org/officeDocument/2006/relationships/hyperlink" Target="https://twitter.com/#!/jkineman/status/1165593753991561216" TargetMode="External" /><Relationship Id="rId1074" Type="http://schemas.openxmlformats.org/officeDocument/2006/relationships/hyperlink" Target="https://twitter.com/#!/jkineman/status/1165593753991561216" TargetMode="External" /><Relationship Id="rId1075" Type="http://schemas.openxmlformats.org/officeDocument/2006/relationships/hyperlink" Target="https://twitter.com/#!/jkineman/status/1165593753991561216" TargetMode="External" /><Relationship Id="rId1076" Type="http://schemas.openxmlformats.org/officeDocument/2006/relationships/hyperlink" Target="https://twitter.com/#!/jkineman/status/1165593753991561216" TargetMode="External" /><Relationship Id="rId1077" Type="http://schemas.openxmlformats.org/officeDocument/2006/relationships/hyperlink" Target="https://twitter.com/#!/jkineman/status/1165593753991561216" TargetMode="External" /><Relationship Id="rId1078" Type="http://schemas.openxmlformats.org/officeDocument/2006/relationships/hyperlink" Target="https://twitter.com/#!/jkineman/status/1165593753991561216" TargetMode="External" /><Relationship Id="rId1079" Type="http://schemas.openxmlformats.org/officeDocument/2006/relationships/hyperlink" Target="https://twitter.com/#!/jkineman/status/1165593753991561216" TargetMode="External" /><Relationship Id="rId1080" Type="http://schemas.openxmlformats.org/officeDocument/2006/relationships/hyperlink" Target="https://twitter.com/#!/jkineman/status/1165593753991561216" TargetMode="External" /><Relationship Id="rId1081" Type="http://schemas.openxmlformats.org/officeDocument/2006/relationships/hyperlink" Target="https://twitter.com/#!/jkineman/status/1165593753991561216" TargetMode="External" /><Relationship Id="rId1082" Type="http://schemas.openxmlformats.org/officeDocument/2006/relationships/hyperlink" Target="https://twitter.com/#!/jkineman/status/1165593753991561216" TargetMode="External" /><Relationship Id="rId1083" Type="http://schemas.openxmlformats.org/officeDocument/2006/relationships/hyperlink" Target="https://twitter.com/#!/blunter_/status/1165824138889453568" TargetMode="External" /><Relationship Id="rId1084" Type="http://schemas.openxmlformats.org/officeDocument/2006/relationships/hyperlink" Target="https://twitter.com/#!/blunter_/status/1165824138889453568" TargetMode="External" /><Relationship Id="rId1085" Type="http://schemas.openxmlformats.org/officeDocument/2006/relationships/hyperlink" Target="https://twitter.com/#!/justinpatchin/status/1165997950482440194" TargetMode="External" /><Relationship Id="rId1086" Type="http://schemas.openxmlformats.org/officeDocument/2006/relationships/hyperlink" Target="https://twitter.com/#!/fabiorojas/status/1166159504796463104" TargetMode="External" /><Relationship Id="rId1087" Type="http://schemas.openxmlformats.org/officeDocument/2006/relationships/hyperlink" Target="https://twitter.com/#!/fabiorojas/status/1166159504796463104" TargetMode="External" /><Relationship Id="rId1088" Type="http://schemas.openxmlformats.org/officeDocument/2006/relationships/hyperlink" Target="https://twitter.com/#!/fabiorojas/status/1166159504796463104" TargetMode="External" /><Relationship Id="rId1089" Type="http://schemas.openxmlformats.org/officeDocument/2006/relationships/hyperlink" Target="https://twitter.com/#!/fabiorojas/status/1166159504796463104" TargetMode="External" /><Relationship Id="rId1090" Type="http://schemas.openxmlformats.org/officeDocument/2006/relationships/hyperlink" Target="https://twitter.com/#!/fabiorojas/status/1166159504796463104" TargetMode="External" /><Relationship Id="rId1091" Type="http://schemas.openxmlformats.org/officeDocument/2006/relationships/hyperlink" Target="https://twitter.com/#!/fabiorojas/status/1166159504796463104" TargetMode="External" /><Relationship Id="rId1092" Type="http://schemas.openxmlformats.org/officeDocument/2006/relationships/hyperlink" Target="https://twitter.com/#!/fabiorojas/status/1166159504796463104" TargetMode="External" /><Relationship Id="rId1093" Type="http://schemas.openxmlformats.org/officeDocument/2006/relationships/hyperlink" Target="https://twitter.com/#!/fabiorojas/status/1166159504796463104" TargetMode="External" /><Relationship Id="rId1094" Type="http://schemas.openxmlformats.org/officeDocument/2006/relationships/hyperlink" Target="https://twitter.com/#!/fabiorojas/status/1166159504796463104" TargetMode="External" /><Relationship Id="rId1095" Type="http://schemas.openxmlformats.org/officeDocument/2006/relationships/hyperlink" Target="https://twitter.com/#!/fabiorojas/status/1166159504796463104" TargetMode="External" /><Relationship Id="rId1096" Type="http://schemas.openxmlformats.org/officeDocument/2006/relationships/hyperlink" Target="https://twitter.com/#!/chss_hbku/status/1166319615124942848" TargetMode="External" /><Relationship Id="rId1097" Type="http://schemas.openxmlformats.org/officeDocument/2006/relationships/hyperlink" Target="https://twitter.com/#!/celiphany/status/1166958113619988480" TargetMode="External" /><Relationship Id="rId1098" Type="http://schemas.openxmlformats.org/officeDocument/2006/relationships/hyperlink" Target="https://twitter.com/#!/parissie084/status/1166961393192452097" TargetMode="External" /><Relationship Id="rId1099" Type="http://schemas.openxmlformats.org/officeDocument/2006/relationships/hyperlink" Target="https://twitter.com/#!/parissie084/status/1166961393192452097" TargetMode="External" /><Relationship Id="rId1100" Type="http://schemas.openxmlformats.org/officeDocument/2006/relationships/hyperlink" Target="https://twitter.com/#!/angryosman/status/1166993647721701376" TargetMode="External" /><Relationship Id="rId1101" Type="http://schemas.openxmlformats.org/officeDocument/2006/relationships/hyperlink" Target="https://twitter.com/#!/ajungherr/status/1167062319911919617" TargetMode="External" /><Relationship Id="rId1102" Type="http://schemas.openxmlformats.org/officeDocument/2006/relationships/hyperlink" Target="https://twitter.com/#!/ajungherr/status/1167062319911919617" TargetMode="External" /><Relationship Id="rId1103" Type="http://schemas.openxmlformats.org/officeDocument/2006/relationships/hyperlink" Target="https://twitter.com/#!/ajungherr/status/1167062319911919617" TargetMode="External" /><Relationship Id="rId1104" Type="http://schemas.openxmlformats.org/officeDocument/2006/relationships/hyperlink" Target="https://twitter.com/#!/leelum/status/1167370056537387013" TargetMode="External" /><Relationship Id="rId1105" Type="http://schemas.openxmlformats.org/officeDocument/2006/relationships/hyperlink" Target="https://twitter.com/#!/leelum/status/1167370056537387013" TargetMode="External" /><Relationship Id="rId1106" Type="http://schemas.openxmlformats.org/officeDocument/2006/relationships/hyperlink" Target="https://twitter.com/#!/leelum/status/1167370056537387013" TargetMode="External" /><Relationship Id="rId1107" Type="http://schemas.openxmlformats.org/officeDocument/2006/relationships/hyperlink" Target="https://twitter.com/#!/leelum/status/1167370056537387013" TargetMode="External" /><Relationship Id="rId1108" Type="http://schemas.openxmlformats.org/officeDocument/2006/relationships/hyperlink" Target="https://twitter.com/#!/latifajackson/status/1169023705130971136" TargetMode="External" /><Relationship Id="rId1109" Type="http://schemas.openxmlformats.org/officeDocument/2006/relationships/hyperlink" Target="https://twitter.com/#!/sroylee/status/1169025195610398720" TargetMode="External" /><Relationship Id="rId1110" Type="http://schemas.openxmlformats.org/officeDocument/2006/relationships/hyperlink" Target="https://twitter.com/#!/_conferencelist/status/1157062924457824258" TargetMode="External" /><Relationship Id="rId1111" Type="http://schemas.openxmlformats.org/officeDocument/2006/relationships/hyperlink" Target="https://twitter.com/#!/_conferencelist/status/1169082255634878464" TargetMode="External" /><Relationship Id="rId1112" Type="http://schemas.openxmlformats.org/officeDocument/2006/relationships/hyperlink" Target="https://twitter.com/#!/shawnmjones/status/1162053503830769665" TargetMode="External" /><Relationship Id="rId1113" Type="http://schemas.openxmlformats.org/officeDocument/2006/relationships/hyperlink" Target="https://twitter.com/#!/shawnmjones/status/1169230321004367873" TargetMode="External" /><Relationship Id="rId1114" Type="http://schemas.openxmlformats.org/officeDocument/2006/relationships/hyperlink" Target="https://twitter.com/#!/alvinyxz/status/1169616171676684288" TargetMode="External" /><Relationship Id="rId1115" Type="http://schemas.openxmlformats.org/officeDocument/2006/relationships/hyperlink" Target="https://twitter.com/#!/meresophistry/status/1169616201632403458" TargetMode="External" /><Relationship Id="rId1116" Type="http://schemas.openxmlformats.org/officeDocument/2006/relationships/hyperlink" Target="https://twitter.com/#!/elaragon/status/1157177584817496065" TargetMode="External" /><Relationship Id="rId1117" Type="http://schemas.openxmlformats.org/officeDocument/2006/relationships/hyperlink" Target="https://twitter.com/#!/elaragon/status/1169616234310230020" TargetMode="External" /><Relationship Id="rId1118" Type="http://schemas.openxmlformats.org/officeDocument/2006/relationships/hyperlink" Target="https://twitter.com/#!/followlori/status/1169616843369340929" TargetMode="External" /><Relationship Id="rId1119" Type="http://schemas.openxmlformats.org/officeDocument/2006/relationships/hyperlink" Target="https://twitter.com/#!/griverorz/status/1169617788622819329" TargetMode="External" /><Relationship Id="rId1120" Type="http://schemas.openxmlformats.org/officeDocument/2006/relationships/hyperlink" Target="https://twitter.com/#!/step_apsa/status/1169621787371552769" TargetMode="External" /><Relationship Id="rId1121" Type="http://schemas.openxmlformats.org/officeDocument/2006/relationships/hyperlink" Target="https://twitter.com/#!/scott_althaus/status/1169624913516355584" TargetMode="External" /><Relationship Id="rId1122" Type="http://schemas.openxmlformats.org/officeDocument/2006/relationships/hyperlink" Target="https://twitter.com/#!/dtracy2/status/1169625178596413441" TargetMode="External" /><Relationship Id="rId1123" Type="http://schemas.openxmlformats.org/officeDocument/2006/relationships/hyperlink" Target="https://twitter.com/#!/reveluntsong/status/1169628636002996225" TargetMode="External" /><Relationship Id="rId1124" Type="http://schemas.openxmlformats.org/officeDocument/2006/relationships/hyperlink" Target="https://twitter.com/#!/cuhkhailiang/status/1169636843328901120" TargetMode="External" /><Relationship Id="rId1125" Type="http://schemas.openxmlformats.org/officeDocument/2006/relationships/hyperlink" Target="https://twitter.com/#!/ebigsby/status/1169646379389595650" TargetMode="External" /><Relationship Id="rId1126" Type="http://schemas.openxmlformats.org/officeDocument/2006/relationships/hyperlink" Target="https://twitter.com/#!/britdavidson/status/1169652981081530371" TargetMode="External" /><Relationship Id="rId1127" Type="http://schemas.openxmlformats.org/officeDocument/2006/relationships/hyperlink" Target="https://twitter.com/#!/allison_eden/status/1169655510913540096" TargetMode="External" /><Relationship Id="rId1128" Type="http://schemas.openxmlformats.org/officeDocument/2006/relationships/hyperlink" Target="https://twitter.com/#!/ekvraga/status/1169667976397762561" TargetMode="External" /><Relationship Id="rId1129" Type="http://schemas.openxmlformats.org/officeDocument/2006/relationships/hyperlink" Target="https://twitter.com/#!/dilarakkl/status/1169672505788948482" TargetMode="External" /><Relationship Id="rId1130" Type="http://schemas.openxmlformats.org/officeDocument/2006/relationships/hyperlink" Target="https://twitter.com/#!/annie_waldherr/status/1169680234238631936" TargetMode="External" /><Relationship Id="rId1131" Type="http://schemas.openxmlformats.org/officeDocument/2006/relationships/hyperlink" Target="https://twitter.com/#!/boomgaardenhg/status/1169706731066314754" TargetMode="External" /><Relationship Id="rId1132" Type="http://schemas.openxmlformats.org/officeDocument/2006/relationships/hyperlink" Target="https://twitter.com/#!/tobias_keller/status/1169720684378898433" TargetMode="External" /><Relationship Id="rId1133" Type="http://schemas.openxmlformats.org/officeDocument/2006/relationships/hyperlink" Target="https://twitter.com/#!/katypearce/status/1169820172317675520" TargetMode="External" /><Relationship Id="rId1134" Type="http://schemas.openxmlformats.org/officeDocument/2006/relationships/hyperlink" Target="https://twitter.com/#!/kellybergstrom/status/1169824089210421248" TargetMode="External" /><Relationship Id="rId1135" Type="http://schemas.openxmlformats.org/officeDocument/2006/relationships/hyperlink" Target="https://twitter.com/#!/rayoptland/status/1169824922811523077" TargetMode="External" /><Relationship Id="rId1136" Type="http://schemas.openxmlformats.org/officeDocument/2006/relationships/hyperlink" Target="https://twitter.com/#!/sgonzalezbailon/status/1169830084649181186" TargetMode="External" /><Relationship Id="rId1137" Type="http://schemas.openxmlformats.org/officeDocument/2006/relationships/hyperlink" Target="https://twitter.com/#!/pablodesoto/status/1169863495229132800" TargetMode="External" /><Relationship Id="rId1138" Type="http://schemas.openxmlformats.org/officeDocument/2006/relationships/hyperlink" Target="https://twitter.com/#!/monrodriguez/status/1169882502921510913" TargetMode="External" /><Relationship Id="rId1139" Type="http://schemas.openxmlformats.org/officeDocument/2006/relationships/hyperlink" Target="https://twitter.com/#!/hauschke/status/1169914377971163138" TargetMode="External" /><Relationship Id="rId1140" Type="http://schemas.openxmlformats.org/officeDocument/2006/relationships/hyperlink" Target="https://twitter.com/#!/hauschke/status/1169914377971163138" TargetMode="External" /><Relationship Id="rId1141" Type="http://schemas.openxmlformats.org/officeDocument/2006/relationships/hyperlink" Target="https://twitter.com/#!/lusantala/status/1169922604737736706" TargetMode="External" /><Relationship Id="rId1142" Type="http://schemas.openxmlformats.org/officeDocument/2006/relationships/hyperlink" Target="https://twitter.com/#!/lusantala/status/1169922604737736706" TargetMode="External" /><Relationship Id="rId1143" Type="http://schemas.openxmlformats.org/officeDocument/2006/relationships/hyperlink" Target="https://twitter.com/#!/jdfoote/status/1169932695092305920" TargetMode="External" /><Relationship Id="rId1144" Type="http://schemas.openxmlformats.org/officeDocument/2006/relationships/hyperlink" Target="https://twitter.com/#!/researchcentrai/status/1169944068006318081" TargetMode="External" /><Relationship Id="rId1145" Type="http://schemas.openxmlformats.org/officeDocument/2006/relationships/hyperlink" Target="https://twitter.com/#!/jjsantana/status/1169949087593979904" TargetMode="External" /><Relationship Id="rId1146" Type="http://schemas.openxmlformats.org/officeDocument/2006/relationships/hyperlink" Target="https://twitter.com/#!/tullney/status/1169879066092007426" TargetMode="External" /><Relationship Id="rId1147" Type="http://schemas.openxmlformats.org/officeDocument/2006/relationships/hyperlink" Target="https://twitter.com/#!/tullney/status/1169960002213306372" TargetMode="External" /><Relationship Id="rId1148" Type="http://schemas.openxmlformats.org/officeDocument/2006/relationships/hyperlink" Target="https://twitter.com/#!/chrisjvargo/status/1169964439514357761" TargetMode="External" /><Relationship Id="rId1149" Type="http://schemas.openxmlformats.org/officeDocument/2006/relationships/hyperlink" Target="https://twitter.com/#!/blasettiale/status/1170006123518337025" TargetMode="External" /><Relationship Id="rId1150" Type="http://schemas.openxmlformats.org/officeDocument/2006/relationships/hyperlink" Target="https://twitter.com/#!/blasettiale/status/1170006123518337025" TargetMode="External" /><Relationship Id="rId1151" Type="http://schemas.openxmlformats.org/officeDocument/2006/relationships/hyperlink" Target="https://twitter.com/#!/dhbbaw/status/1170059176283955201" TargetMode="External" /><Relationship Id="rId1152" Type="http://schemas.openxmlformats.org/officeDocument/2006/relationships/hyperlink" Target="https://twitter.com/#!/dhbbaw/status/1170059176283955201" TargetMode="External" /><Relationship Id="rId1153" Type="http://schemas.openxmlformats.org/officeDocument/2006/relationships/hyperlink" Target="https://twitter.com/#!/bjoern_buss/status/1170256936295682050" TargetMode="External" /><Relationship Id="rId1154" Type="http://schemas.openxmlformats.org/officeDocument/2006/relationships/hyperlink" Target="https://twitter.com/#!/igorbrigadir/status/1170421082207244291" TargetMode="External" /><Relationship Id="rId1155" Type="http://schemas.openxmlformats.org/officeDocument/2006/relationships/hyperlink" Target="https://twitter.com/#!/faabom/status/1170851214348754944" TargetMode="External" /><Relationship Id="rId1156" Type="http://schemas.openxmlformats.org/officeDocument/2006/relationships/hyperlink" Target="https://twitter.com/#!/liuhuan/status/1162357687620734976" TargetMode="External" /><Relationship Id="rId1157" Type="http://schemas.openxmlformats.org/officeDocument/2006/relationships/hyperlink" Target="https://twitter.com/#!/liuhuan/status/1171059653150511104" TargetMode="External" /><Relationship Id="rId1158" Type="http://schemas.openxmlformats.org/officeDocument/2006/relationships/hyperlink" Target="https://twitter.com/#!/junghwanyang/status/1171074726426488832" TargetMode="External" /><Relationship Id="rId1159" Type="http://schemas.openxmlformats.org/officeDocument/2006/relationships/hyperlink" Target="https://twitter.com/#!/junghwanyang/status/1171074726426488832" TargetMode="External" /><Relationship Id="rId1160" Type="http://schemas.openxmlformats.org/officeDocument/2006/relationships/hyperlink" Target="https://twitter.com/#!/poli_com/status/1169618326475223040" TargetMode="External" /><Relationship Id="rId1161" Type="http://schemas.openxmlformats.org/officeDocument/2006/relationships/hyperlink" Target="https://twitter.com/#!/junghwanyang/status/1169615625033064448" TargetMode="External" /><Relationship Id="rId1162" Type="http://schemas.openxmlformats.org/officeDocument/2006/relationships/hyperlink" Target="https://twitter.com/#!/junghwanyang/status/1171074726426488832" TargetMode="External" /><Relationship Id="rId1163" Type="http://schemas.openxmlformats.org/officeDocument/2006/relationships/hyperlink" Target="https://twitter.com/#!/ica_cm/status/1169644234548436992" TargetMode="External" /><Relationship Id="rId1164" Type="http://schemas.openxmlformats.org/officeDocument/2006/relationships/hyperlink" Target="https://twitter.com/#!/junghwanyang/status/1169615625033064448" TargetMode="External" /><Relationship Id="rId1165" Type="http://schemas.openxmlformats.org/officeDocument/2006/relationships/hyperlink" Target="https://twitter.com/#!/junghwanyang/status/1171074726426488832" TargetMode="External" /><Relationship Id="rId1166" Type="http://schemas.openxmlformats.org/officeDocument/2006/relationships/hyperlink" Target="https://twitter.com/#!/junghwanyang/status/1171074726426488832" TargetMode="External" /><Relationship Id="rId1167" Type="http://schemas.openxmlformats.org/officeDocument/2006/relationships/hyperlink" Target="https://twitter.com/#!/junghwanyang/status/1171074726426488832" TargetMode="External" /><Relationship Id="rId1168" Type="http://schemas.openxmlformats.org/officeDocument/2006/relationships/hyperlink" Target="https://twitter.com/#!/junghwanyang/status/1171074726426488832" TargetMode="External" /><Relationship Id="rId1169" Type="http://schemas.openxmlformats.org/officeDocument/2006/relationships/hyperlink" Target="https://twitter.com/#!/junghwanyang/status/1171074726426488832" TargetMode="External" /><Relationship Id="rId1170" Type="http://schemas.openxmlformats.org/officeDocument/2006/relationships/hyperlink" Target="https://twitter.com/#!/cerenbudak/status/1162056474702467072" TargetMode="External" /><Relationship Id="rId1171" Type="http://schemas.openxmlformats.org/officeDocument/2006/relationships/hyperlink" Target="https://twitter.com/#!/cerenbudak/status/1171202894747623425" TargetMode="External" /><Relationship Id="rId1172" Type="http://schemas.openxmlformats.org/officeDocument/2006/relationships/hyperlink" Target="https://twitter.com/#!/tylersnetwork/status/1157142925374922752" TargetMode="External" /><Relationship Id="rId1173" Type="http://schemas.openxmlformats.org/officeDocument/2006/relationships/hyperlink" Target="https://twitter.com/#!/tylersnetwork/status/1171346019264557056" TargetMode="External" /><Relationship Id="rId1174" Type="http://schemas.openxmlformats.org/officeDocument/2006/relationships/hyperlink" Target="https://twitter.com/#!/michaelbolden/status/1171410604315136000" TargetMode="External" /><Relationship Id="rId1175" Type="http://schemas.openxmlformats.org/officeDocument/2006/relationships/hyperlink" Target="https://twitter.com/#!/michaelbolden/status/1171410604315136000" TargetMode="External" /><Relationship Id="rId1176" Type="http://schemas.openxmlformats.org/officeDocument/2006/relationships/hyperlink" Target="https://twitter.com/#!/michaelbolden/status/1171410604315136000" TargetMode="External" /><Relationship Id="rId1177" Type="http://schemas.openxmlformats.org/officeDocument/2006/relationships/hyperlink" Target="https://twitter.com/#!/michaelbolden/status/1171410604315136000" TargetMode="External" /><Relationship Id="rId1178" Type="http://schemas.openxmlformats.org/officeDocument/2006/relationships/hyperlink" Target="https://twitter.com/#!/michaelbolden/status/1171410604315136000" TargetMode="External" /><Relationship Id="rId1179" Type="http://schemas.openxmlformats.org/officeDocument/2006/relationships/hyperlink" Target="https://twitter.com/#!/itsilverback/status/1171469926080499712" TargetMode="External" /><Relationship Id="rId1180" Type="http://schemas.openxmlformats.org/officeDocument/2006/relationships/hyperlink" Target="https://twitter.com/#!/johnmshuster/status/1171469988495949825" TargetMode="External" /><Relationship Id="rId1181" Type="http://schemas.openxmlformats.org/officeDocument/2006/relationships/hyperlink" Target="https://twitter.com/#!/rqskye/status/1171473246849363969" TargetMode="External" /><Relationship Id="rId1182" Type="http://schemas.openxmlformats.org/officeDocument/2006/relationships/hyperlink" Target="https://twitter.com/#!/homegypsy/status/1171489110533402624" TargetMode="External" /><Relationship Id="rId1183" Type="http://schemas.openxmlformats.org/officeDocument/2006/relationships/hyperlink" Target="https://twitter.com/#!/liwiebe/status/1171504360104198144" TargetMode="External" /><Relationship Id="rId1184" Type="http://schemas.openxmlformats.org/officeDocument/2006/relationships/hyperlink" Target="https://twitter.com/#!/wendt_law/status/1171535333571223554" TargetMode="External" /><Relationship Id="rId1185" Type="http://schemas.openxmlformats.org/officeDocument/2006/relationships/hyperlink" Target="https://twitter.com/#!/skotbotcambo/status/1171614638125047808" TargetMode="External" /><Relationship Id="rId1186" Type="http://schemas.openxmlformats.org/officeDocument/2006/relationships/hyperlink" Target="https://twitter.com/#!/compstorylab/status/1171829368836038656" TargetMode="External" /><Relationship Id="rId1187" Type="http://schemas.openxmlformats.org/officeDocument/2006/relationships/hyperlink" Target="https://twitter.com/#!/compstorylab/status/1171829368836038656" TargetMode="External" /><Relationship Id="rId1188" Type="http://schemas.openxmlformats.org/officeDocument/2006/relationships/hyperlink" Target="https://twitter.com/#!/compstorylab/status/1171829368836038656" TargetMode="External" /><Relationship Id="rId1189" Type="http://schemas.openxmlformats.org/officeDocument/2006/relationships/hyperlink" Target="https://twitter.com/#!/compstorylab/status/1171829368836038656" TargetMode="External" /><Relationship Id="rId1190" Type="http://schemas.openxmlformats.org/officeDocument/2006/relationships/hyperlink" Target="https://twitter.com/#!/johnjhorton/status/1171835028080340997" TargetMode="External" /><Relationship Id="rId1191" Type="http://schemas.openxmlformats.org/officeDocument/2006/relationships/hyperlink" Target="https://twitter.com/#!/johnjhorton/status/1171835028080340997" TargetMode="External" /><Relationship Id="rId1192" Type="http://schemas.openxmlformats.org/officeDocument/2006/relationships/hyperlink" Target="https://twitter.com/#!/johnjhorton/status/1171835028080340997" TargetMode="External" /><Relationship Id="rId1193" Type="http://schemas.openxmlformats.org/officeDocument/2006/relationships/hyperlink" Target="https://twitter.com/#!/johnjhorton/status/1171835028080340997" TargetMode="External" /><Relationship Id="rId1194" Type="http://schemas.openxmlformats.org/officeDocument/2006/relationships/hyperlink" Target="https://twitter.com/#!/cnicolaides/status/1171836697673441280" TargetMode="External" /><Relationship Id="rId1195" Type="http://schemas.openxmlformats.org/officeDocument/2006/relationships/hyperlink" Target="https://twitter.com/#!/cnicolaides/status/1171836697673441280" TargetMode="External" /><Relationship Id="rId1196" Type="http://schemas.openxmlformats.org/officeDocument/2006/relationships/hyperlink" Target="https://twitter.com/#!/cnicolaides/status/1171836697673441280" TargetMode="External" /><Relationship Id="rId1197" Type="http://schemas.openxmlformats.org/officeDocument/2006/relationships/hyperlink" Target="https://twitter.com/#!/cnicolaides/status/1171836697673441280" TargetMode="External" /><Relationship Id="rId1198" Type="http://schemas.openxmlformats.org/officeDocument/2006/relationships/hyperlink" Target="https://twitter.com/#!/jessecshore/status/1171836830104375297" TargetMode="External" /><Relationship Id="rId1199" Type="http://schemas.openxmlformats.org/officeDocument/2006/relationships/hyperlink" Target="https://twitter.com/#!/jessecshore/status/1171836830104375297" TargetMode="External" /><Relationship Id="rId1200" Type="http://schemas.openxmlformats.org/officeDocument/2006/relationships/hyperlink" Target="https://twitter.com/#!/jessecshore/status/1171836830104375297" TargetMode="External" /><Relationship Id="rId1201" Type="http://schemas.openxmlformats.org/officeDocument/2006/relationships/hyperlink" Target="https://twitter.com/#!/jessecshore/status/1171836830104375297" TargetMode="External" /><Relationship Id="rId1202" Type="http://schemas.openxmlformats.org/officeDocument/2006/relationships/hyperlink" Target="https://twitter.com/#!/kamerondharris/status/1171838913343713280" TargetMode="External" /><Relationship Id="rId1203" Type="http://schemas.openxmlformats.org/officeDocument/2006/relationships/hyperlink" Target="https://twitter.com/#!/kamerondharris/status/1171838913343713280" TargetMode="External" /><Relationship Id="rId1204" Type="http://schemas.openxmlformats.org/officeDocument/2006/relationships/hyperlink" Target="https://twitter.com/#!/kamerondharris/status/1171838913343713280" TargetMode="External" /><Relationship Id="rId1205" Type="http://schemas.openxmlformats.org/officeDocument/2006/relationships/hyperlink" Target="https://twitter.com/#!/kamerondharris/status/1171838913343713280" TargetMode="External" /><Relationship Id="rId1206" Type="http://schemas.openxmlformats.org/officeDocument/2006/relationships/hyperlink" Target="https://twitter.com/#!/dg_rand/status/1171843175163543552" TargetMode="External" /><Relationship Id="rId1207" Type="http://schemas.openxmlformats.org/officeDocument/2006/relationships/hyperlink" Target="https://twitter.com/#!/dg_rand/status/1171843175163543552" TargetMode="External" /><Relationship Id="rId1208" Type="http://schemas.openxmlformats.org/officeDocument/2006/relationships/hyperlink" Target="https://twitter.com/#!/dg_rand/status/1171843175163543552" TargetMode="External" /><Relationship Id="rId1209" Type="http://schemas.openxmlformats.org/officeDocument/2006/relationships/hyperlink" Target="https://twitter.com/#!/dg_rand/status/1171843175163543552" TargetMode="External" /><Relationship Id="rId1210" Type="http://schemas.openxmlformats.org/officeDocument/2006/relationships/hyperlink" Target="https://twitter.com/#!/bjoseph/status/1171853719081586688" TargetMode="External" /><Relationship Id="rId1211" Type="http://schemas.openxmlformats.org/officeDocument/2006/relationships/hyperlink" Target="https://twitter.com/#!/bjoseph/status/1171853719081586688" TargetMode="External" /><Relationship Id="rId1212" Type="http://schemas.openxmlformats.org/officeDocument/2006/relationships/hyperlink" Target="https://twitter.com/#!/bjoseph/status/1171853719081586688" TargetMode="External" /><Relationship Id="rId1213" Type="http://schemas.openxmlformats.org/officeDocument/2006/relationships/hyperlink" Target="https://twitter.com/#!/bjoseph/status/1171853719081586688" TargetMode="External" /><Relationship Id="rId1214" Type="http://schemas.openxmlformats.org/officeDocument/2006/relationships/hyperlink" Target="https://twitter.com/#!/george_berry/status/1165357010768060416" TargetMode="External" /><Relationship Id="rId1215" Type="http://schemas.openxmlformats.org/officeDocument/2006/relationships/hyperlink" Target="https://twitter.com/#!/george_berry/status/1171854070115655681" TargetMode="External" /><Relationship Id="rId1216" Type="http://schemas.openxmlformats.org/officeDocument/2006/relationships/hyperlink" Target="https://twitter.com/#!/george_berry/status/1171854070115655681" TargetMode="External" /><Relationship Id="rId1217" Type="http://schemas.openxmlformats.org/officeDocument/2006/relationships/hyperlink" Target="https://twitter.com/#!/george_berry/status/1171854070115655681" TargetMode="External" /><Relationship Id="rId1218" Type="http://schemas.openxmlformats.org/officeDocument/2006/relationships/hyperlink" Target="https://twitter.com/#!/george_berry/status/1171854070115655681" TargetMode="External" /><Relationship Id="rId1219" Type="http://schemas.openxmlformats.org/officeDocument/2006/relationships/hyperlink" Target="https://twitter.com/#!/ciro/status/1171872757077991425" TargetMode="External" /><Relationship Id="rId1220" Type="http://schemas.openxmlformats.org/officeDocument/2006/relationships/hyperlink" Target="https://twitter.com/#!/ciro/status/1171872757077991425" TargetMode="External" /><Relationship Id="rId1221" Type="http://schemas.openxmlformats.org/officeDocument/2006/relationships/hyperlink" Target="https://twitter.com/#!/ciro/status/1171872757077991425" TargetMode="External" /><Relationship Id="rId1222" Type="http://schemas.openxmlformats.org/officeDocument/2006/relationships/hyperlink" Target="https://twitter.com/#!/ciro/status/1171872757077991425" TargetMode="External" /><Relationship Id="rId1223" Type="http://schemas.openxmlformats.org/officeDocument/2006/relationships/hyperlink" Target="https://twitter.com/#!/soni_sandeep/status/1171873657037021184" TargetMode="External" /><Relationship Id="rId1224" Type="http://schemas.openxmlformats.org/officeDocument/2006/relationships/hyperlink" Target="https://twitter.com/#!/soni_sandeep/status/1171873657037021184" TargetMode="External" /><Relationship Id="rId1225" Type="http://schemas.openxmlformats.org/officeDocument/2006/relationships/hyperlink" Target="https://twitter.com/#!/soni_sandeep/status/1171873657037021184" TargetMode="External" /><Relationship Id="rId1226" Type="http://schemas.openxmlformats.org/officeDocument/2006/relationships/hyperlink" Target="https://twitter.com/#!/soni_sandeep/status/1171873657037021184" TargetMode="External" /><Relationship Id="rId1227" Type="http://schemas.openxmlformats.org/officeDocument/2006/relationships/hyperlink" Target="https://twitter.com/#!/jugander/status/1171820911638368256" TargetMode="External" /><Relationship Id="rId1228" Type="http://schemas.openxmlformats.org/officeDocument/2006/relationships/hyperlink" Target="https://twitter.com/#!/5harad/status/1171883654429184003" TargetMode="External" /><Relationship Id="rId1229" Type="http://schemas.openxmlformats.org/officeDocument/2006/relationships/hyperlink" Target="https://twitter.com/#!/5harad/status/1171883654429184003" TargetMode="External" /><Relationship Id="rId1230" Type="http://schemas.openxmlformats.org/officeDocument/2006/relationships/hyperlink" Target="https://twitter.com/#!/5harad/status/1171883654429184003" TargetMode="External" /><Relationship Id="rId1231" Type="http://schemas.openxmlformats.org/officeDocument/2006/relationships/hyperlink" Target="https://twitter.com/#!/5harad/status/1171883654429184003" TargetMode="External" /><Relationship Id="rId1232" Type="http://schemas.openxmlformats.org/officeDocument/2006/relationships/hyperlink" Target="https://twitter.com/#!/alex_peys/status/1171884599582121984" TargetMode="External" /><Relationship Id="rId1233" Type="http://schemas.openxmlformats.org/officeDocument/2006/relationships/hyperlink" Target="https://twitter.com/#!/alex_peys/status/1171884599582121984" TargetMode="External" /><Relationship Id="rId1234" Type="http://schemas.openxmlformats.org/officeDocument/2006/relationships/hyperlink" Target="https://twitter.com/#!/alex_peys/status/1171884599582121984" TargetMode="External" /><Relationship Id="rId1235" Type="http://schemas.openxmlformats.org/officeDocument/2006/relationships/hyperlink" Target="https://twitter.com/#!/alex_peys/status/1171884599582121984" TargetMode="External" /><Relationship Id="rId1236" Type="http://schemas.openxmlformats.org/officeDocument/2006/relationships/hyperlink" Target="https://twitter.com/#!/complexexplorer/status/1171884678321704961" TargetMode="External" /><Relationship Id="rId1237" Type="http://schemas.openxmlformats.org/officeDocument/2006/relationships/hyperlink" Target="https://twitter.com/#!/complexexplorer/status/1171884678321704961" TargetMode="External" /><Relationship Id="rId1238" Type="http://schemas.openxmlformats.org/officeDocument/2006/relationships/hyperlink" Target="https://twitter.com/#!/complexexplorer/status/1171884678321704961" TargetMode="External" /><Relationship Id="rId1239" Type="http://schemas.openxmlformats.org/officeDocument/2006/relationships/hyperlink" Target="https://twitter.com/#!/complexexplorer/status/1171884678321704961" TargetMode="External" /><Relationship Id="rId1240" Type="http://schemas.openxmlformats.org/officeDocument/2006/relationships/hyperlink" Target="https://twitter.com/#!/sinanaral/status/1171886175969320960" TargetMode="External" /><Relationship Id="rId1241" Type="http://schemas.openxmlformats.org/officeDocument/2006/relationships/hyperlink" Target="https://twitter.com/#!/sinanaral/status/1171886175969320960" TargetMode="External" /><Relationship Id="rId1242" Type="http://schemas.openxmlformats.org/officeDocument/2006/relationships/hyperlink" Target="https://twitter.com/#!/sinanaral/status/1171886175969320960" TargetMode="External" /><Relationship Id="rId1243" Type="http://schemas.openxmlformats.org/officeDocument/2006/relationships/hyperlink" Target="https://twitter.com/#!/sinanaral/status/1171886175969320960" TargetMode="External" /><Relationship Id="rId1244" Type="http://schemas.openxmlformats.org/officeDocument/2006/relationships/hyperlink" Target="https://twitter.com/#!/iyadrahwan/status/1171887287854149634" TargetMode="External" /><Relationship Id="rId1245" Type="http://schemas.openxmlformats.org/officeDocument/2006/relationships/hyperlink" Target="https://twitter.com/#!/iyadrahwan/status/1171887287854149634" TargetMode="External" /><Relationship Id="rId1246" Type="http://schemas.openxmlformats.org/officeDocument/2006/relationships/hyperlink" Target="https://twitter.com/#!/iyadrahwan/status/1171887287854149634" TargetMode="External" /><Relationship Id="rId1247" Type="http://schemas.openxmlformats.org/officeDocument/2006/relationships/hyperlink" Target="https://twitter.com/#!/iyadrahwan/status/1171887287854149634" TargetMode="External" /><Relationship Id="rId1248" Type="http://schemas.openxmlformats.org/officeDocument/2006/relationships/hyperlink" Target="https://twitter.com/#!/ewancolman/status/1171888464700289027" TargetMode="External" /><Relationship Id="rId1249" Type="http://schemas.openxmlformats.org/officeDocument/2006/relationships/hyperlink" Target="https://twitter.com/#!/ewancolman/status/1171888464700289027" TargetMode="External" /><Relationship Id="rId1250" Type="http://schemas.openxmlformats.org/officeDocument/2006/relationships/hyperlink" Target="https://twitter.com/#!/ewancolman/status/1171888464700289027" TargetMode="External" /><Relationship Id="rId1251" Type="http://schemas.openxmlformats.org/officeDocument/2006/relationships/hyperlink" Target="https://twitter.com/#!/ewancolman/status/1171888464700289027" TargetMode="External" /><Relationship Id="rId1252" Type="http://schemas.openxmlformats.org/officeDocument/2006/relationships/hyperlink" Target="https://twitter.com/#!/msaveski/status/1171895632035905536" TargetMode="External" /><Relationship Id="rId1253" Type="http://schemas.openxmlformats.org/officeDocument/2006/relationships/hyperlink" Target="https://twitter.com/#!/msaveski/status/1171895632035905536" TargetMode="External" /><Relationship Id="rId1254" Type="http://schemas.openxmlformats.org/officeDocument/2006/relationships/hyperlink" Target="https://twitter.com/#!/msaveski/status/1171895632035905536" TargetMode="External" /><Relationship Id="rId1255" Type="http://schemas.openxmlformats.org/officeDocument/2006/relationships/hyperlink" Target="https://twitter.com/#!/msaveski/status/1171895632035905536" TargetMode="External" /><Relationship Id="rId1256" Type="http://schemas.openxmlformats.org/officeDocument/2006/relationships/hyperlink" Target="https://twitter.com/#!/eulersbridge/status/1171897368599379968" TargetMode="External" /><Relationship Id="rId1257" Type="http://schemas.openxmlformats.org/officeDocument/2006/relationships/hyperlink" Target="https://twitter.com/#!/eulersbridge/status/1171897368599379968" TargetMode="External" /><Relationship Id="rId1258" Type="http://schemas.openxmlformats.org/officeDocument/2006/relationships/hyperlink" Target="https://twitter.com/#!/eulersbridge/status/1171897368599379968" TargetMode="External" /><Relationship Id="rId1259" Type="http://schemas.openxmlformats.org/officeDocument/2006/relationships/hyperlink" Target="https://twitter.com/#!/eulersbridge/status/1171897368599379968" TargetMode="External" /><Relationship Id="rId1260" Type="http://schemas.openxmlformats.org/officeDocument/2006/relationships/hyperlink" Target="https://twitter.com/#!/nachristakis/status/1171922894412275714" TargetMode="External" /><Relationship Id="rId1261" Type="http://schemas.openxmlformats.org/officeDocument/2006/relationships/hyperlink" Target="https://twitter.com/#!/nachristakis/status/1171922894412275714" TargetMode="External" /><Relationship Id="rId1262" Type="http://schemas.openxmlformats.org/officeDocument/2006/relationships/hyperlink" Target="https://twitter.com/#!/nachristakis/status/1171922894412275714" TargetMode="External" /><Relationship Id="rId1263" Type="http://schemas.openxmlformats.org/officeDocument/2006/relationships/hyperlink" Target="https://twitter.com/#!/nachristakis/status/1171922894412275714" TargetMode="External" /><Relationship Id="rId1264" Type="http://schemas.openxmlformats.org/officeDocument/2006/relationships/hyperlink" Target="https://twitter.com/#!/raneeque/status/1171939394602688512" TargetMode="External" /><Relationship Id="rId1265" Type="http://schemas.openxmlformats.org/officeDocument/2006/relationships/hyperlink" Target="https://twitter.com/#!/raneeque/status/1171939394602688512" TargetMode="External" /><Relationship Id="rId1266" Type="http://schemas.openxmlformats.org/officeDocument/2006/relationships/hyperlink" Target="https://twitter.com/#!/raneeque/status/1171939394602688512" TargetMode="External" /><Relationship Id="rId1267" Type="http://schemas.openxmlformats.org/officeDocument/2006/relationships/hyperlink" Target="https://twitter.com/#!/raneeque/status/1171939394602688512" TargetMode="External" /><Relationship Id="rId1268" Type="http://schemas.openxmlformats.org/officeDocument/2006/relationships/hyperlink" Target="https://twitter.com/#!/djpardis/status/1171944976621506560" TargetMode="External" /><Relationship Id="rId1269" Type="http://schemas.openxmlformats.org/officeDocument/2006/relationships/hyperlink" Target="https://twitter.com/#!/djpardis/status/1171944976621506560" TargetMode="External" /><Relationship Id="rId1270" Type="http://schemas.openxmlformats.org/officeDocument/2006/relationships/hyperlink" Target="https://twitter.com/#!/djpardis/status/1171944976621506560" TargetMode="External" /><Relationship Id="rId1271" Type="http://schemas.openxmlformats.org/officeDocument/2006/relationships/hyperlink" Target="https://twitter.com/#!/djpardis/status/1171944976621506560" TargetMode="External" /><Relationship Id="rId1272" Type="http://schemas.openxmlformats.org/officeDocument/2006/relationships/hyperlink" Target="https://twitter.com/#!/ryanjgallag/status/1171945858520121344" TargetMode="External" /><Relationship Id="rId1273" Type="http://schemas.openxmlformats.org/officeDocument/2006/relationships/hyperlink" Target="https://twitter.com/#!/ryanjgallag/status/1171945858520121344" TargetMode="External" /><Relationship Id="rId1274" Type="http://schemas.openxmlformats.org/officeDocument/2006/relationships/hyperlink" Target="https://twitter.com/#!/ryanjgallag/status/1171945858520121344" TargetMode="External" /><Relationship Id="rId1275" Type="http://schemas.openxmlformats.org/officeDocument/2006/relationships/hyperlink" Target="https://twitter.com/#!/ryanjgallag/status/1171945858520121344" TargetMode="External" /><Relationship Id="rId1276" Type="http://schemas.openxmlformats.org/officeDocument/2006/relationships/hyperlink" Target="https://twitter.com/#!/kaizhu717/status/1171948433860628480" TargetMode="External" /><Relationship Id="rId1277" Type="http://schemas.openxmlformats.org/officeDocument/2006/relationships/hyperlink" Target="https://twitter.com/#!/kaizhu717/status/1171948433860628480" TargetMode="External" /><Relationship Id="rId1278" Type="http://schemas.openxmlformats.org/officeDocument/2006/relationships/hyperlink" Target="https://twitter.com/#!/kaizhu717/status/1171948433860628480" TargetMode="External" /><Relationship Id="rId1279" Type="http://schemas.openxmlformats.org/officeDocument/2006/relationships/hyperlink" Target="https://twitter.com/#!/kaizhu717/status/1171948433860628480" TargetMode="External" /><Relationship Id="rId1280" Type="http://schemas.openxmlformats.org/officeDocument/2006/relationships/hyperlink" Target="https://twitter.com/#!/seanjtaylor/status/1171950425156702208" TargetMode="External" /><Relationship Id="rId1281" Type="http://schemas.openxmlformats.org/officeDocument/2006/relationships/hyperlink" Target="https://twitter.com/#!/seanjtaylor/status/1171950425156702208" TargetMode="External" /><Relationship Id="rId1282" Type="http://schemas.openxmlformats.org/officeDocument/2006/relationships/hyperlink" Target="https://twitter.com/#!/seanjtaylor/status/1171950425156702208" TargetMode="External" /><Relationship Id="rId1283" Type="http://schemas.openxmlformats.org/officeDocument/2006/relationships/hyperlink" Target="https://twitter.com/#!/seanjtaylor/status/1171950425156702208" TargetMode="External" /><Relationship Id="rId1284" Type="http://schemas.openxmlformats.org/officeDocument/2006/relationships/hyperlink" Target="https://twitter.com/#!/rushibhavsar/status/1171962459747442689" TargetMode="External" /><Relationship Id="rId1285" Type="http://schemas.openxmlformats.org/officeDocument/2006/relationships/hyperlink" Target="https://twitter.com/#!/rushibhavsar/status/1171962459747442689" TargetMode="External" /><Relationship Id="rId1286" Type="http://schemas.openxmlformats.org/officeDocument/2006/relationships/hyperlink" Target="https://twitter.com/#!/rushibhavsar/status/1171962459747442689" TargetMode="External" /><Relationship Id="rId1287" Type="http://schemas.openxmlformats.org/officeDocument/2006/relationships/hyperlink" Target="https://twitter.com/#!/rushibhavsar/status/1171962459747442689" TargetMode="External" /><Relationship Id="rId1288" Type="http://schemas.openxmlformats.org/officeDocument/2006/relationships/hyperlink" Target="https://twitter.com/#!/timothyjgraham/status/1157032706959523840" TargetMode="External" /><Relationship Id="rId1289" Type="http://schemas.openxmlformats.org/officeDocument/2006/relationships/hyperlink" Target="https://twitter.com/#!/timothyjgraham/status/1172117516878897152" TargetMode="External" /><Relationship Id="rId1290" Type="http://schemas.openxmlformats.org/officeDocument/2006/relationships/hyperlink" Target="https://twitter.com/#!/timothyjgraham/status/1172117516878897152" TargetMode="External" /><Relationship Id="rId1291" Type="http://schemas.openxmlformats.org/officeDocument/2006/relationships/hyperlink" Target="https://twitter.com/#!/timothyjgraham/status/1172117516878897152" TargetMode="External" /><Relationship Id="rId1292" Type="http://schemas.openxmlformats.org/officeDocument/2006/relationships/hyperlink" Target="https://twitter.com/#!/timothyjgraham/status/1172117516878897152" TargetMode="External" /><Relationship Id="rId1293" Type="http://schemas.openxmlformats.org/officeDocument/2006/relationships/hyperlink" Target="https://twitter.com/#!/jasonmfletcher/status/1172127459392798721" TargetMode="External" /><Relationship Id="rId1294" Type="http://schemas.openxmlformats.org/officeDocument/2006/relationships/hyperlink" Target="https://twitter.com/#!/jasonmfletcher/status/1172127459392798721" TargetMode="External" /><Relationship Id="rId1295" Type="http://schemas.openxmlformats.org/officeDocument/2006/relationships/hyperlink" Target="https://twitter.com/#!/jasonmfletcher/status/1172127459392798721" TargetMode="External" /><Relationship Id="rId1296" Type="http://schemas.openxmlformats.org/officeDocument/2006/relationships/hyperlink" Target="https://twitter.com/#!/jasonmfletcher/status/1172127459392798721" TargetMode="External" /><Relationship Id="rId1297" Type="http://schemas.openxmlformats.org/officeDocument/2006/relationships/hyperlink" Target="https://twitter.com/#!/t_takaguchi/status/1172128936462962693" TargetMode="External" /><Relationship Id="rId1298" Type="http://schemas.openxmlformats.org/officeDocument/2006/relationships/hyperlink" Target="https://twitter.com/#!/t_takaguchi/status/1172128936462962693" TargetMode="External" /><Relationship Id="rId1299" Type="http://schemas.openxmlformats.org/officeDocument/2006/relationships/hyperlink" Target="https://twitter.com/#!/t_takaguchi/status/1172128936462962693" TargetMode="External" /><Relationship Id="rId1300" Type="http://schemas.openxmlformats.org/officeDocument/2006/relationships/hyperlink" Target="https://twitter.com/#!/t_takaguchi/status/1172128936462962693" TargetMode="External" /><Relationship Id="rId1301" Type="http://schemas.openxmlformats.org/officeDocument/2006/relationships/hyperlink" Target="https://twitter.com/#!/bertil_hatt/status/1172131742200848384" TargetMode="External" /><Relationship Id="rId1302" Type="http://schemas.openxmlformats.org/officeDocument/2006/relationships/hyperlink" Target="https://twitter.com/#!/bertil_hatt/status/1172131742200848384" TargetMode="External" /><Relationship Id="rId1303" Type="http://schemas.openxmlformats.org/officeDocument/2006/relationships/hyperlink" Target="https://twitter.com/#!/bertil_hatt/status/1172131742200848384" TargetMode="External" /><Relationship Id="rId1304" Type="http://schemas.openxmlformats.org/officeDocument/2006/relationships/hyperlink" Target="https://twitter.com/#!/bertil_hatt/status/1172131742200848384" TargetMode="External" /><Relationship Id="rId1305" Type="http://schemas.openxmlformats.org/officeDocument/2006/relationships/hyperlink" Target="https://twitter.com/#!/soojongkim_1/status/1172149497805385731" TargetMode="External" /><Relationship Id="rId1306" Type="http://schemas.openxmlformats.org/officeDocument/2006/relationships/hyperlink" Target="https://twitter.com/#!/soojongkim_1/status/1172149497805385731" TargetMode="External" /><Relationship Id="rId1307" Type="http://schemas.openxmlformats.org/officeDocument/2006/relationships/hyperlink" Target="https://twitter.com/#!/soojongkim_1/status/1172149497805385731" TargetMode="External" /><Relationship Id="rId1308" Type="http://schemas.openxmlformats.org/officeDocument/2006/relationships/hyperlink" Target="https://twitter.com/#!/soojongkim_1/status/1172149497805385731" TargetMode="External" /><Relationship Id="rId1309" Type="http://schemas.openxmlformats.org/officeDocument/2006/relationships/hyperlink" Target="https://twitter.com/#!/anibalmastobiza/status/1172168056891744268" TargetMode="External" /><Relationship Id="rId1310" Type="http://schemas.openxmlformats.org/officeDocument/2006/relationships/hyperlink" Target="https://twitter.com/#!/anibalmastobiza/status/1172168056891744268" TargetMode="External" /><Relationship Id="rId1311" Type="http://schemas.openxmlformats.org/officeDocument/2006/relationships/hyperlink" Target="https://twitter.com/#!/anibalmastobiza/status/1172168056891744268" TargetMode="External" /><Relationship Id="rId1312" Type="http://schemas.openxmlformats.org/officeDocument/2006/relationships/hyperlink" Target="https://twitter.com/#!/anibalmastobiza/status/1172168056891744268" TargetMode="External" /><Relationship Id="rId1313" Type="http://schemas.openxmlformats.org/officeDocument/2006/relationships/hyperlink" Target="https://twitter.com/#!/alqithami/status/1172195695496957952" TargetMode="External" /><Relationship Id="rId1314" Type="http://schemas.openxmlformats.org/officeDocument/2006/relationships/hyperlink" Target="https://twitter.com/#!/alqithami/status/1172195695496957952" TargetMode="External" /><Relationship Id="rId1315" Type="http://schemas.openxmlformats.org/officeDocument/2006/relationships/hyperlink" Target="https://twitter.com/#!/alqithami/status/1172195695496957952" TargetMode="External" /><Relationship Id="rId1316" Type="http://schemas.openxmlformats.org/officeDocument/2006/relationships/hyperlink" Target="https://twitter.com/#!/alqithami/status/1172195695496957952" TargetMode="External" /><Relationship Id="rId1317" Type="http://schemas.openxmlformats.org/officeDocument/2006/relationships/hyperlink" Target="https://twitter.com/#!/jhblackb/status/1158359164541906944" TargetMode="External" /><Relationship Id="rId1318" Type="http://schemas.openxmlformats.org/officeDocument/2006/relationships/hyperlink" Target="https://twitter.com/#!/jhblackb/status/1158359164541906944" TargetMode="External" /><Relationship Id="rId1319" Type="http://schemas.openxmlformats.org/officeDocument/2006/relationships/hyperlink" Target="https://twitter.com/#!/jhblackb/status/1161707333183070210" TargetMode="External" /><Relationship Id="rId1320" Type="http://schemas.openxmlformats.org/officeDocument/2006/relationships/hyperlink" Target="https://twitter.com/#!/jhblackb/status/1161707333183070210" TargetMode="External" /><Relationship Id="rId1321" Type="http://schemas.openxmlformats.org/officeDocument/2006/relationships/hyperlink" Target="https://twitter.com/#!/jhblackb/status/1161707333183070210" TargetMode="External" /><Relationship Id="rId1322" Type="http://schemas.openxmlformats.org/officeDocument/2006/relationships/hyperlink" Target="https://twitter.com/#!/jhblackb/status/1162425127864348672" TargetMode="External" /><Relationship Id="rId1323" Type="http://schemas.openxmlformats.org/officeDocument/2006/relationships/hyperlink" Target="https://twitter.com/#!/jhblackb/status/1162425127864348672" TargetMode="External" /><Relationship Id="rId1324" Type="http://schemas.openxmlformats.org/officeDocument/2006/relationships/hyperlink" Target="https://twitter.com/#!/jhblackb/status/1162425127864348672" TargetMode="External" /><Relationship Id="rId1325" Type="http://schemas.openxmlformats.org/officeDocument/2006/relationships/hyperlink" Target="https://twitter.com/#!/jhblackb/status/1172243927467986959" TargetMode="External" /><Relationship Id="rId1326" Type="http://schemas.openxmlformats.org/officeDocument/2006/relationships/hyperlink" Target="https://twitter.com/#!/idramalab/status/1172243990357401601" TargetMode="External" /><Relationship Id="rId1327" Type="http://schemas.openxmlformats.org/officeDocument/2006/relationships/hyperlink" Target="https://twitter.com/#!/ingmarweber/status/1157105815402307584" TargetMode="External" /><Relationship Id="rId1328" Type="http://schemas.openxmlformats.org/officeDocument/2006/relationships/hyperlink" Target="https://twitter.com/#!/ingmarweber/status/1172285800052080645" TargetMode="External" /><Relationship Id="rId1329" Type="http://schemas.openxmlformats.org/officeDocument/2006/relationships/hyperlink" Target="https://twitter.com/#!/winteram/status/1157283061698088960" TargetMode="External" /><Relationship Id="rId1330" Type="http://schemas.openxmlformats.org/officeDocument/2006/relationships/hyperlink" Target="https://twitter.com/#!/winteram/status/1162045142141952001" TargetMode="External" /><Relationship Id="rId1331" Type="http://schemas.openxmlformats.org/officeDocument/2006/relationships/hyperlink" Target="https://twitter.com/#!/winteram/status/1169061113574678530" TargetMode="External" /><Relationship Id="rId1332" Type="http://schemas.openxmlformats.org/officeDocument/2006/relationships/hyperlink" Target="https://twitter.com/#!/winteram/status/1172313120473092097" TargetMode="External" /><Relationship Id="rId1333" Type="http://schemas.openxmlformats.org/officeDocument/2006/relationships/hyperlink" Target="https://twitter.com/#!/munmun10/status/1157009412524916736" TargetMode="External" /><Relationship Id="rId1334" Type="http://schemas.openxmlformats.org/officeDocument/2006/relationships/hyperlink" Target="https://twitter.com/#!/munmun10/status/1172243644671234062" TargetMode="External" /><Relationship Id="rId1335" Type="http://schemas.openxmlformats.org/officeDocument/2006/relationships/hyperlink" Target="https://twitter.com/#!/alethioguy/status/1172675860840833024" TargetMode="External" /><Relationship Id="rId1336" Type="http://schemas.openxmlformats.org/officeDocument/2006/relationships/hyperlink" Target="https://twitter.com/#!/swarnadas18/status/1159709921820073984" TargetMode="External" /><Relationship Id="rId1337" Type="http://schemas.openxmlformats.org/officeDocument/2006/relationships/hyperlink" Target="https://twitter.com/#!/jurgenpfeffer/status/1156959729475866624" TargetMode="External" /><Relationship Id="rId1338" Type="http://schemas.openxmlformats.org/officeDocument/2006/relationships/hyperlink" Target="https://twitter.com/#!/jurgenpfeffer/status/1162006407601938432" TargetMode="External" /><Relationship Id="rId1339" Type="http://schemas.openxmlformats.org/officeDocument/2006/relationships/hyperlink" Target="https://twitter.com/#!/jurgenpfeffer/status/1170807773187203072" TargetMode="External" /><Relationship Id="rId1340" Type="http://schemas.openxmlformats.org/officeDocument/2006/relationships/hyperlink" Target="https://twitter.com/#!/jurgenpfeffer/status/1172944417524789248" TargetMode="External" /><Relationship Id="rId1341" Type="http://schemas.openxmlformats.org/officeDocument/2006/relationships/hyperlink" Target="https://twitter.com/#!/jurgenpfeffer/status/1172944417524789248" TargetMode="External" /><Relationship Id="rId1342" Type="http://schemas.openxmlformats.org/officeDocument/2006/relationships/hyperlink" Target="https://twitter.com/#!/raquelrecuero/status/1173191353662136320" TargetMode="External" /><Relationship Id="rId1343" Type="http://schemas.openxmlformats.org/officeDocument/2006/relationships/hyperlink" Target="https://twitter.com/#!/keiichi_ochiai/status/1158799316909056000" TargetMode="External" /><Relationship Id="rId1344" Type="http://schemas.openxmlformats.org/officeDocument/2006/relationships/hyperlink" Target="https://twitter.com/#!/knittedkittie/status/1173889531768127488" TargetMode="External" /><Relationship Id="rId1345" Type="http://schemas.openxmlformats.org/officeDocument/2006/relationships/hyperlink" Target="https://twitter.com/#!/zerogravitasksc/status/1172651528034902016" TargetMode="External" /><Relationship Id="rId1346" Type="http://schemas.openxmlformats.org/officeDocument/2006/relationships/hyperlink" Target="https://twitter.com/#!/moniquedhooghe/status/1173897760816414720" TargetMode="External" /><Relationship Id="rId1347" Type="http://schemas.openxmlformats.org/officeDocument/2006/relationships/hyperlink" Target="https://twitter.com/#!/mountainherder/status/1156925704518426624" TargetMode="External" /><Relationship Id="rId1348" Type="http://schemas.openxmlformats.org/officeDocument/2006/relationships/hyperlink" Target="https://twitter.com/#!/mountainherder/status/1156925704518426624" TargetMode="External" /><Relationship Id="rId1349" Type="http://schemas.openxmlformats.org/officeDocument/2006/relationships/hyperlink" Target="https://twitter.com/#!/fabiogiglietto/status/1162016762004692993" TargetMode="External" /><Relationship Id="rId1350" Type="http://schemas.openxmlformats.org/officeDocument/2006/relationships/hyperlink" Target="https://twitter.com/#!/mountainherder/status/1165253785473753088" TargetMode="External" /><Relationship Id="rId1351" Type="http://schemas.openxmlformats.org/officeDocument/2006/relationships/hyperlink" Target="https://twitter.com/#!/mountainherder/status/1174711150719750146" TargetMode="External" /><Relationship Id="rId1352" Type="http://schemas.openxmlformats.org/officeDocument/2006/relationships/hyperlink" Target="https://twitter.com/#!/mountainherder/status/1174711150719750146" TargetMode="External" /><Relationship Id="rId1353" Type="http://schemas.openxmlformats.org/officeDocument/2006/relationships/hyperlink" Target="https://twitter.com/#!/shionguha/status/1157414177729908741" TargetMode="External" /><Relationship Id="rId1354" Type="http://schemas.openxmlformats.org/officeDocument/2006/relationships/hyperlink" Target="https://twitter.com/#!/shionguha/status/1163500964395048960" TargetMode="External" /><Relationship Id="rId1355" Type="http://schemas.openxmlformats.org/officeDocument/2006/relationships/hyperlink" Target="https://twitter.com/#!/shionguha/status/1163500964395048960" TargetMode="External" /><Relationship Id="rId1356" Type="http://schemas.openxmlformats.org/officeDocument/2006/relationships/hyperlink" Target="https://twitter.com/#!/shionguha/status/1175100943332978688" TargetMode="External" /><Relationship Id="rId1357" Type="http://schemas.openxmlformats.org/officeDocument/2006/relationships/hyperlink" Target="https://twitter.com/#!/shionguha/status/1175100943332978688" TargetMode="External" /><Relationship Id="rId1358" Type="http://schemas.openxmlformats.org/officeDocument/2006/relationships/hyperlink" Target="https://twitter.com/#!/cfiesler/status/1164907993705529345" TargetMode="External" /><Relationship Id="rId1359" Type="http://schemas.openxmlformats.org/officeDocument/2006/relationships/hyperlink" Target="https://twitter.com/#!/cfiesler/status/1164907993705529345" TargetMode="External" /><Relationship Id="rId1360" Type="http://schemas.openxmlformats.org/officeDocument/2006/relationships/hyperlink" Target="https://twitter.com/#!/cfiesler/status/1164907993705529345" TargetMode="External" /><Relationship Id="rId1361" Type="http://schemas.openxmlformats.org/officeDocument/2006/relationships/hyperlink" Target="https://twitter.com/#!/cfiesler/status/1164907993705529345" TargetMode="External" /><Relationship Id="rId1362" Type="http://schemas.openxmlformats.org/officeDocument/2006/relationships/hyperlink" Target="https://twitter.com/#!/cfiesler/status/1164907993705529345" TargetMode="External" /><Relationship Id="rId1363" Type="http://schemas.openxmlformats.org/officeDocument/2006/relationships/hyperlink" Target="https://twitter.com/#!/eegilbert/status/1173667605615235073" TargetMode="External" /><Relationship Id="rId1364" Type="http://schemas.openxmlformats.org/officeDocument/2006/relationships/hyperlink" Target="https://twitter.com/#!/cfiesler/status/1173669335912476672" TargetMode="External" /><Relationship Id="rId1365" Type="http://schemas.openxmlformats.org/officeDocument/2006/relationships/hyperlink" Target="https://twitter.com/#!/eegilbert/status/1173667605615235073" TargetMode="External" /><Relationship Id="rId1366" Type="http://schemas.openxmlformats.org/officeDocument/2006/relationships/hyperlink" Target="https://twitter.com/#!/cfiesler/status/1173669335912476672" TargetMode="External" /><Relationship Id="rId1367" Type="http://schemas.openxmlformats.org/officeDocument/2006/relationships/hyperlink" Target="https://twitter.com/#!/eegilbert/status/1173667605615235073" TargetMode="External" /><Relationship Id="rId1368" Type="http://schemas.openxmlformats.org/officeDocument/2006/relationships/hyperlink" Target="https://twitter.com/#!/cfiesler/status/1173669335912476672" TargetMode="External" /><Relationship Id="rId1369" Type="http://schemas.openxmlformats.org/officeDocument/2006/relationships/hyperlink" Target="https://twitter.com/#!/eszter/status/1175108442962497536" TargetMode="External" /><Relationship Id="rId1370" Type="http://schemas.openxmlformats.org/officeDocument/2006/relationships/hyperlink" Target="https://twitter.com/#!/eszter/status/1175108442962497536" TargetMode="External" /><Relationship Id="rId1371" Type="http://schemas.openxmlformats.org/officeDocument/2006/relationships/hyperlink" Target="https://twitter.com/#!/roguechi/status/1175109796699107328" TargetMode="External" /><Relationship Id="rId1372" Type="http://schemas.openxmlformats.org/officeDocument/2006/relationships/hyperlink" Target="https://twitter.com/#!/roguechi/status/1175109796699107328" TargetMode="External" /><Relationship Id="rId1373" Type="http://schemas.openxmlformats.org/officeDocument/2006/relationships/hyperlink" Target="https://twitter.com/#!/roguechi/status/1175109796699107328" TargetMode="External" /><Relationship Id="rId1374" Type="http://schemas.openxmlformats.org/officeDocument/2006/relationships/hyperlink" Target="https://twitter.com/#!/mdekstrand/status/1175120364801839104" TargetMode="External" /><Relationship Id="rId1375" Type="http://schemas.openxmlformats.org/officeDocument/2006/relationships/hyperlink" Target="https://twitter.com/#!/mdekstrand/status/1175120364801839104" TargetMode="External" /><Relationship Id="rId1376" Type="http://schemas.openxmlformats.org/officeDocument/2006/relationships/hyperlink" Target="https://twitter.com/#!/mdekstrand/status/1175120364801839104" TargetMode="External" /><Relationship Id="rId1377" Type="http://schemas.openxmlformats.org/officeDocument/2006/relationships/hyperlink" Target="https://twitter.com/#!/mariaglymour/status/1175143079130451973" TargetMode="External" /><Relationship Id="rId1378" Type="http://schemas.openxmlformats.org/officeDocument/2006/relationships/hyperlink" Target="https://twitter.com/#!/theshubhanshu/status/1175237780345163776" TargetMode="External" /><Relationship Id="rId1379" Type="http://schemas.openxmlformats.org/officeDocument/2006/relationships/hyperlink" Target="https://twitter.com/#!/jugander/status/1171820911638368256" TargetMode="External" /><Relationship Id="rId1380" Type="http://schemas.openxmlformats.org/officeDocument/2006/relationships/hyperlink" Target="https://twitter.com/#!/krishna_kamath/status/1175751863196454917" TargetMode="External" /><Relationship Id="rId1381" Type="http://schemas.openxmlformats.org/officeDocument/2006/relationships/hyperlink" Target="https://twitter.com/#!/jugander/status/1171820911638368256" TargetMode="External" /><Relationship Id="rId1382" Type="http://schemas.openxmlformats.org/officeDocument/2006/relationships/hyperlink" Target="https://twitter.com/#!/krishna_kamath/status/1175751863196454917" TargetMode="External" /><Relationship Id="rId1383" Type="http://schemas.openxmlformats.org/officeDocument/2006/relationships/hyperlink" Target="https://twitter.com/#!/jugander/status/1171820911638368256" TargetMode="External" /><Relationship Id="rId1384" Type="http://schemas.openxmlformats.org/officeDocument/2006/relationships/hyperlink" Target="https://twitter.com/#!/krishna_kamath/status/1175751863196454917" TargetMode="External" /><Relationship Id="rId1385" Type="http://schemas.openxmlformats.org/officeDocument/2006/relationships/hyperlink" Target="https://twitter.com/#!/syardi/status/1166378792043958273" TargetMode="External" /><Relationship Id="rId1386" Type="http://schemas.openxmlformats.org/officeDocument/2006/relationships/hyperlink" Target="https://twitter.com/#!/syardi/status/1166378792043958273" TargetMode="External" /><Relationship Id="rId1387" Type="http://schemas.openxmlformats.org/officeDocument/2006/relationships/hyperlink" Target="https://twitter.com/#!/syardi/status/1176126070598373376" TargetMode="External" /><Relationship Id="rId1388" Type="http://schemas.openxmlformats.org/officeDocument/2006/relationships/hyperlink" Target="https://twitter.com/#!/syardi/status/1176151689717592077" TargetMode="External" /><Relationship Id="rId1389" Type="http://schemas.openxmlformats.org/officeDocument/2006/relationships/hyperlink" Target="https://twitter.com/#!/syardi/status/1176126070598373376" TargetMode="External" /><Relationship Id="rId1390" Type="http://schemas.openxmlformats.org/officeDocument/2006/relationships/hyperlink" Target="https://twitter.com/#!/syardi/status/1176151689717592077" TargetMode="External" /><Relationship Id="rId1391" Type="http://schemas.openxmlformats.org/officeDocument/2006/relationships/hyperlink" Target="https://twitter.com/#!/syardi/status/1176151689717592077" TargetMode="External" /><Relationship Id="rId1392" Type="http://schemas.openxmlformats.org/officeDocument/2006/relationships/hyperlink" Target="https://twitter.com/#!/alphaque/status/1152449684679430144" TargetMode="External" /><Relationship Id="rId1393" Type="http://schemas.openxmlformats.org/officeDocument/2006/relationships/hyperlink" Target="https://twitter.com/#!/harishpillay/status/1176791516527742977" TargetMode="External" /><Relationship Id="rId1394" Type="http://schemas.openxmlformats.org/officeDocument/2006/relationships/hyperlink" Target="https://twitter.com/#!/boomchatter/status/1177581655902392321" TargetMode="External" /><Relationship Id="rId1395" Type="http://schemas.openxmlformats.org/officeDocument/2006/relationships/hyperlink" Target="https://twitter.com/#!/boomchatter/status/1177581655902392321" TargetMode="External" /><Relationship Id="rId1396" Type="http://schemas.openxmlformats.org/officeDocument/2006/relationships/hyperlink" Target="https://twitter.com/#!/master_kula/status/1178383400048234498" TargetMode="External" /><Relationship Id="rId1397" Type="http://schemas.openxmlformats.org/officeDocument/2006/relationships/hyperlink" Target="https://twitter.com/#!/gianluca_string/status/1161707219399745537" TargetMode="External" /><Relationship Id="rId1398" Type="http://schemas.openxmlformats.org/officeDocument/2006/relationships/hyperlink" Target="https://twitter.com/#!/emilianoucl/status/1161709260813864965" TargetMode="External" /><Relationship Id="rId1399" Type="http://schemas.openxmlformats.org/officeDocument/2006/relationships/hyperlink" Target="https://twitter.com/#!/gianluca_string/status/1161707219399745537" TargetMode="External" /><Relationship Id="rId1400" Type="http://schemas.openxmlformats.org/officeDocument/2006/relationships/hyperlink" Target="https://twitter.com/#!/emilianoucl/status/1161709260813864965" TargetMode="External" /><Relationship Id="rId1401" Type="http://schemas.openxmlformats.org/officeDocument/2006/relationships/hyperlink" Target="https://twitter.com/#!/emilianoucl/status/1161709260813864965" TargetMode="External" /><Relationship Id="rId1402" Type="http://schemas.openxmlformats.org/officeDocument/2006/relationships/hyperlink" Target="https://twitter.com/#!/katestarbird/status/1171467707260100609" TargetMode="External" /><Relationship Id="rId1403" Type="http://schemas.openxmlformats.org/officeDocument/2006/relationships/hyperlink" Target="https://twitter.com/#!/emilianoucl/status/1180480421718614017" TargetMode="External" /><Relationship Id="rId1404" Type="http://schemas.openxmlformats.org/officeDocument/2006/relationships/hyperlink" Target="https://twitter.com/#!/ttoconference/status/1180480509824176128" TargetMode="External" /><Relationship Id="rId1405" Type="http://schemas.openxmlformats.org/officeDocument/2006/relationships/hyperlink" Target="https://twitter.com/#!/emilianoucl/status/1158293321502121985" TargetMode="External" /><Relationship Id="rId1406" Type="http://schemas.openxmlformats.org/officeDocument/2006/relationships/hyperlink" Target="https://twitter.com/#!/ttoconference/status/1180480509824176128" TargetMode="External" /><Relationship Id="rId1407" Type="http://schemas.openxmlformats.org/officeDocument/2006/relationships/hyperlink" Target="https://twitter.com/#!/carmelva/status/1181093973735170048" TargetMode="External" /><Relationship Id="rId1408" Type="http://schemas.openxmlformats.org/officeDocument/2006/relationships/hyperlink" Target="https://twitter.com/#!/standefer/status/1181095106536820738" TargetMode="External" /><Relationship Id="rId1409" Type="http://schemas.openxmlformats.org/officeDocument/2006/relationships/hyperlink" Target="https://twitter.com/#!/carmelva/status/1181093973735170048" TargetMode="External" /><Relationship Id="rId1410" Type="http://schemas.openxmlformats.org/officeDocument/2006/relationships/hyperlink" Target="https://twitter.com/#!/standefer/status/1181095106536820738" TargetMode="External" /><Relationship Id="rId1411" Type="http://schemas.openxmlformats.org/officeDocument/2006/relationships/hyperlink" Target="https://twitter.com/#!/zwlevonian/status/1157300057596661761" TargetMode="External" /><Relationship Id="rId1412" Type="http://schemas.openxmlformats.org/officeDocument/2006/relationships/hyperlink" Target="https://twitter.com/#!/icwsm/status/1157916218499772416" TargetMode="External" /><Relationship Id="rId1413" Type="http://schemas.openxmlformats.org/officeDocument/2006/relationships/hyperlink" Target="https://twitter.com/#!/creativity_thre/status/1161697202487476224" TargetMode="External" /><Relationship Id="rId1414" Type="http://schemas.openxmlformats.org/officeDocument/2006/relationships/hyperlink" Target="https://twitter.com/#!/icwsm/status/1162121005025976320" TargetMode="External" /><Relationship Id="rId1415" Type="http://schemas.openxmlformats.org/officeDocument/2006/relationships/hyperlink" Target="https://twitter.com/#!/zsavvas90/status/1162019043030765569" TargetMode="External" /><Relationship Id="rId1416" Type="http://schemas.openxmlformats.org/officeDocument/2006/relationships/hyperlink" Target="https://twitter.com/#!/zsavvas90/status/1162019043030765569" TargetMode="External" /><Relationship Id="rId1417" Type="http://schemas.openxmlformats.org/officeDocument/2006/relationships/hyperlink" Target="https://twitter.com/#!/zsavvas90/status/1162425243048325120" TargetMode="External" /><Relationship Id="rId1418" Type="http://schemas.openxmlformats.org/officeDocument/2006/relationships/hyperlink" Target="https://twitter.com/#!/zsavvas90/status/1162425243048325120" TargetMode="External" /><Relationship Id="rId1419" Type="http://schemas.openxmlformats.org/officeDocument/2006/relationships/hyperlink" Target="https://twitter.com/#!/icwsm/status/1162424717577457664" TargetMode="External" /><Relationship Id="rId1420" Type="http://schemas.openxmlformats.org/officeDocument/2006/relationships/hyperlink" Target="https://twitter.com/#!/junghwanyang/status/1169615625033064448" TargetMode="External" /><Relationship Id="rId1421" Type="http://schemas.openxmlformats.org/officeDocument/2006/relationships/hyperlink" Target="https://twitter.com/#!/junghwanyang/status/1169615625033064448" TargetMode="External" /><Relationship Id="rId1422" Type="http://schemas.openxmlformats.org/officeDocument/2006/relationships/hyperlink" Target="https://twitter.com/#!/junghwanyang/status/1171074726426488832" TargetMode="External" /><Relationship Id="rId1423" Type="http://schemas.openxmlformats.org/officeDocument/2006/relationships/hyperlink" Target="https://twitter.com/#!/junghwanyang/status/1171074726426488832" TargetMode="External" /><Relationship Id="rId1424" Type="http://schemas.openxmlformats.org/officeDocument/2006/relationships/hyperlink" Target="https://twitter.com/#!/icwsm/status/1169669725401559040" TargetMode="External" /><Relationship Id="rId1425" Type="http://schemas.openxmlformats.org/officeDocument/2006/relationships/hyperlink" Target="https://twitter.com/#!/h_mihaljevic/status/1169948343071588352" TargetMode="External" /><Relationship Id="rId1426" Type="http://schemas.openxmlformats.org/officeDocument/2006/relationships/hyperlink" Target="https://twitter.com/#!/tullney/status/1169879066092007426" TargetMode="External" /><Relationship Id="rId1427" Type="http://schemas.openxmlformats.org/officeDocument/2006/relationships/hyperlink" Target="https://twitter.com/#!/icwsm/status/1170426677786284032" TargetMode="External" /><Relationship Id="rId1428" Type="http://schemas.openxmlformats.org/officeDocument/2006/relationships/hyperlink" Target="https://twitter.com/#!/tullney/status/1169879066092007426" TargetMode="External" /><Relationship Id="rId1429" Type="http://schemas.openxmlformats.org/officeDocument/2006/relationships/hyperlink" Target="https://twitter.com/#!/tullney/status/1169960002213306372" TargetMode="External" /><Relationship Id="rId1430" Type="http://schemas.openxmlformats.org/officeDocument/2006/relationships/hyperlink" Target="https://twitter.com/#!/icwsm/status/1170426677786284032" TargetMode="External" /><Relationship Id="rId1431" Type="http://schemas.openxmlformats.org/officeDocument/2006/relationships/hyperlink" Target="https://twitter.com/#!/icwsm/status/1170945946773053440" TargetMode="External" /><Relationship Id="rId1432" Type="http://schemas.openxmlformats.org/officeDocument/2006/relationships/hyperlink" Target="https://twitter.com/#!/icwsm/status/1171862566760529928" TargetMode="External" /><Relationship Id="rId1433" Type="http://schemas.openxmlformats.org/officeDocument/2006/relationships/hyperlink" Target="https://twitter.com/#!/25lettori/status/1171368795044286464" TargetMode="External" /><Relationship Id="rId1434" Type="http://schemas.openxmlformats.org/officeDocument/2006/relationships/hyperlink" Target="https://twitter.com/#!/icwsm/status/1171862566760529928" TargetMode="External" /><Relationship Id="rId1435" Type="http://schemas.openxmlformats.org/officeDocument/2006/relationships/hyperlink" Target="https://twitter.com/#!/25lettori/status/1171368795044286464" TargetMode="External" /><Relationship Id="rId1436" Type="http://schemas.openxmlformats.org/officeDocument/2006/relationships/hyperlink" Target="https://twitter.com/#!/icwsm/status/1171862566760529928" TargetMode="External" /><Relationship Id="rId1437" Type="http://schemas.openxmlformats.org/officeDocument/2006/relationships/hyperlink" Target="https://twitter.com/#!/25lettori/status/1171368795044286464" TargetMode="External" /><Relationship Id="rId1438" Type="http://schemas.openxmlformats.org/officeDocument/2006/relationships/hyperlink" Target="https://twitter.com/#!/icwsm/status/1171862566760529928" TargetMode="External" /><Relationship Id="rId1439" Type="http://schemas.openxmlformats.org/officeDocument/2006/relationships/hyperlink" Target="https://twitter.com/#!/icwsm/status/1171862566760529928" TargetMode="External" /><Relationship Id="rId1440" Type="http://schemas.openxmlformats.org/officeDocument/2006/relationships/hyperlink" Target="https://twitter.com/#!/icwsm/status/1171863357147746305" TargetMode="External" /><Relationship Id="rId1441" Type="http://schemas.openxmlformats.org/officeDocument/2006/relationships/hyperlink" Target="https://twitter.com/#!/jackbandy/status/1171485477733486595" TargetMode="External" /><Relationship Id="rId1442" Type="http://schemas.openxmlformats.org/officeDocument/2006/relationships/hyperlink" Target="https://twitter.com/#!/jackbandy/status/1171485477733486595" TargetMode="External" /><Relationship Id="rId1443" Type="http://schemas.openxmlformats.org/officeDocument/2006/relationships/hyperlink" Target="https://twitter.com/#!/ndiakopoulos/status/1171410078848733185" TargetMode="External" /><Relationship Id="rId1444" Type="http://schemas.openxmlformats.org/officeDocument/2006/relationships/hyperlink" Target="https://twitter.com/#!/ndiakopoulos/status/1171486359447433217" TargetMode="External" /><Relationship Id="rId1445" Type="http://schemas.openxmlformats.org/officeDocument/2006/relationships/hyperlink" Target="https://twitter.com/#!/icwsm/status/1171863306119852032" TargetMode="External" /><Relationship Id="rId1446" Type="http://schemas.openxmlformats.org/officeDocument/2006/relationships/hyperlink" Target="https://twitter.com/#!/icwsm/status/1171863357147746305" TargetMode="External" /><Relationship Id="rId1447" Type="http://schemas.openxmlformats.org/officeDocument/2006/relationships/hyperlink" Target="https://twitter.com/#!/ndiakopoulos/status/1171410078848733185" TargetMode="External" /><Relationship Id="rId1448" Type="http://schemas.openxmlformats.org/officeDocument/2006/relationships/hyperlink" Target="https://twitter.com/#!/icwsm/status/1171863357147746305" TargetMode="External" /><Relationship Id="rId1449" Type="http://schemas.openxmlformats.org/officeDocument/2006/relationships/hyperlink" Target="https://twitter.com/#!/ndiakopoulos/status/1171410078848733185" TargetMode="External" /><Relationship Id="rId1450" Type="http://schemas.openxmlformats.org/officeDocument/2006/relationships/hyperlink" Target="https://twitter.com/#!/icwsm/status/1171863357147746305" TargetMode="External" /><Relationship Id="rId1451" Type="http://schemas.openxmlformats.org/officeDocument/2006/relationships/hyperlink" Target="https://twitter.com/#!/icwsm/status/1171863722501033989" TargetMode="External" /><Relationship Id="rId1452" Type="http://schemas.openxmlformats.org/officeDocument/2006/relationships/hyperlink" Target="https://twitter.com/#!/raquelrecuero/status/1172943623954075648" TargetMode="External" /><Relationship Id="rId1453" Type="http://schemas.openxmlformats.org/officeDocument/2006/relationships/hyperlink" Target="https://twitter.com/#!/raquelrecuero/status/1173191353662136320" TargetMode="External" /><Relationship Id="rId1454" Type="http://schemas.openxmlformats.org/officeDocument/2006/relationships/hyperlink" Target="https://twitter.com/#!/icwsm/status/1173283038106705923" TargetMode="External" /><Relationship Id="rId1455" Type="http://schemas.openxmlformats.org/officeDocument/2006/relationships/hyperlink" Target="https://twitter.com/#!/keiichi_ochiai/status/1173147509473996800" TargetMode="External" /><Relationship Id="rId1456" Type="http://schemas.openxmlformats.org/officeDocument/2006/relationships/hyperlink" Target="https://twitter.com/#!/keiichi_ochiai/status/1173394797878366209" TargetMode="External" /><Relationship Id="rId1457" Type="http://schemas.openxmlformats.org/officeDocument/2006/relationships/hyperlink" Target="https://twitter.com/#!/keiichi_ochiai/status/1173516589762658304" TargetMode="External" /><Relationship Id="rId1458" Type="http://schemas.openxmlformats.org/officeDocument/2006/relationships/hyperlink" Target="https://twitter.com/#!/icwsm/status/1173515959455404032" TargetMode="External" /><Relationship Id="rId1459" Type="http://schemas.openxmlformats.org/officeDocument/2006/relationships/hyperlink" Target="https://twitter.com/#!/ndiakopoulos/status/1174313197534351361" TargetMode="External" /><Relationship Id="rId1460" Type="http://schemas.openxmlformats.org/officeDocument/2006/relationships/hyperlink" Target="https://twitter.com/#!/ndiakopoulos/status/1157009697184059392" TargetMode="External" /><Relationship Id="rId1461" Type="http://schemas.openxmlformats.org/officeDocument/2006/relationships/hyperlink" Target="https://twitter.com/#!/ndiakopoulos/status/1171410078848733185" TargetMode="External" /><Relationship Id="rId1462" Type="http://schemas.openxmlformats.org/officeDocument/2006/relationships/hyperlink" Target="https://twitter.com/#!/icwsm/status/1171863357147746305" TargetMode="External" /><Relationship Id="rId1463" Type="http://schemas.openxmlformats.org/officeDocument/2006/relationships/hyperlink" Target="https://twitter.com/#!/icwsm/status/1174328876736098307" TargetMode="External" /><Relationship Id="rId1464" Type="http://schemas.openxmlformats.org/officeDocument/2006/relationships/hyperlink" Target="https://twitter.com/#!/icwsm/status/1162005607861424129" TargetMode="External" /><Relationship Id="rId1465" Type="http://schemas.openxmlformats.org/officeDocument/2006/relationships/hyperlink" Target="https://twitter.com/#!/icwsm/status/1162424717577457664" TargetMode="External" /><Relationship Id="rId1466" Type="http://schemas.openxmlformats.org/officeDocument/2006/relationships/hyperlink" Target="https://twitter.com/#!/icwsm/status/1175062856380899328" TargetMode="External" /><Relationship Id="rId1467" Type="http://schemas.openxmlformats.org/officeDocument/2006/relationships/hyperlink" Target="https://twitter.com/#!/codybuntain/status/1156957345127325696" TargetMode="External" /><Relationship Id="rId1468" Type="http://schemas.openxmlformats.org/officeDocument/2006/relationships/hyperlink" Target="https://twitter.com/#!/codybuntain/status/1169018357628264451" TargetMode="External" /><Relationship Id="rId1469" Type="http://schemas.openxmlformats.org/officeDocument/2006/relationships/hyperlink" Target="https://twitter.com/#!/codybuntain/status/1170807260651675648" TargetMode="External" /><Relationship Id="rId1470" Type="http://schemas.openxmlformats.org/officeDocument/2006/relationships/hyperlink" Target="https://twitter.com/#!/codybuntain/status/1172243380325244930" TargetMode="External" /><Relationship Id="rId1471" Type="http://schemas.openxmlformats.org/officeDocument/2006/relationships/hyperlink" Target="https://twitter.com/#!/codybuntain/status/1172588719662161920" TargetMode="External" /><Relationship Id="rId1472" Type="http://schemas.openxmlformats.org/officeDocument/2006/relationships/hyperlink" Target="https://twitter.com/#!/codybuntain/status/1173387479841431552" TargetMode="External" /><Relationship Id="rId1473" Type="http://schemas.openxmlformats.org/officeDocument/2006/relationships/hyperlink" Target="https://twitter.com/#!/codybuntain/status/1173387615267151872" TargetMode="External" /><Relationship Id="rId1474" Type="http://schemas.openxmlformats.org/officeDocument/2006/relationships/hyperlink" Target="https://twitter.com/#!/codybuntain/status/1175097902777208832" TargetMode="External" /><Relationship Id="rId1475" Type="http://schemas.openxmlformats.org/officeDocument/2006/relationships/hyperlink" Target="https://twitter.com/#!/codybuntain/status/1175097902777208832" TargetMode="External" /><Relationship Id="rId1476" Type="http://schemas.openxmlformats.org/officeDocument/2006/relationships/hyperlink" Target="https://twitter.com/#!/cfiesler/status/1175098502562512897" TargetMode="External" /><Relationship Id="rId1477" Type="http://schemas.openxmlformats.org/officeDocument/2006/relationships/hyperlink" Target="https://twitter.com/#!/cfiesler/status/1175101151663906816" TargetMode="External" /><Relationship Id="rId1478" Type="http://schemas.openxmlformats.org/officeDocument/2006/relationships/hyperlink" Target="https://twitter.com/#!/cfiesler/status/1175101450218663936" TargetMode="External" /><Relationship Id="rId1479" Type="http://schemas.openxmlformats.org/officeDocument/2006/relationships/hyperlink" Target="https://twitter.com/#!/icwsm/status/1175099558860414977" TargetMode="External" /><Relationship Id="rId1480" Type="http://schemas.openxmlformats.org/officeDocument/2006/relationships/hyperlink" Target="https://twitter.com/#!/icwsm/status/1175102670601936897" TargetMode="External" /><Relationship Id="rId1481" Type="http://schemas.openxmlformats.org/officeDocument/2006/relationships/hyperlink" Target="https://twitter.com/#!/cfiesler/status/1175096154289127425" TargetMode="External" /><Relationship Id="rId1482" Type="http://schemas.openxmlformats.org/officeDocument/2006/relationships/hyperlink" Target="https://twitter.com/#!/cfiesler/status/1175098502562512897" TargetMode="External" /><Relationship Id="rId1483" Type="http://schemas.openxmlformats.org/officeDocument/2006/relationships/hyperlink" Target="https://twitter.com/#!/cfiesler/status/1175101151663906816" TargetMode="External" /><Relationship Id="rId1484" Type="http://schemas.openxmlformats.org/officeDocument/2006/relationships/hyperlink" Target="https://twitter.com/#!/cfiesler/status/1175101450218663936" TargetMode="External" /><Relationship Id="rId1485" Type="http://schemas.openxmlformats.org/officeDocument/2006/relationships/hyperlink" Target="https://twitter.com/#!/icwsm/status/1175099558860414977" TargetMode="External" /><Relationship Id="rId1486" Type="http://schemas.openxmlformats.org/officeDocument/2006/relationships/hyperlink" Target="https://twitter.com/#!/icwsm/status/1175102670601936897" TargetMode="External" /><Relationship Id="rId1487" Type="http://schemas.openxmlformats.org/officeDocument/2006/relationships/hyperlink" Target="https://twitter.com/#!/icwsm/status/1181595603786227713" TargetMode="External" /><Relationship Id="rId1488" Type="http://schemas.openxmlformats.org/officeDocument/2006/relationships/hyperlink" Target="https://twitter.com/#!/icwsm/status/1181595780408381440" TargetMode="External" /><Relationship Id="rId1489" Type="http://schemas.openxmlformats.org/officeDocument/2006/relationships/hyperlink" Target="https://twitter.com/#!/bgzimmer/status/1012018198932283393" TargetMode="External" /><Relationship Id="rId1490" Type="http://schemas.openxmlformats.org/officeDocument/2006/relationships/hyperlink" Target="https://twitter.com/#!/icwsm/status/1181595780408381440" TargetMode="External" /><Relationship Id="rId1491" Type="http://schemas.openxmlformats.org/officeDocument/2006/relationships/hyperlink" Target="https://twitter.com/#!/bgzimmer/status/1012018198932283393" TargetMode="External" /><Relationship Id="rId1492" Type="http://schemas.openxmlformats.org/officeDocument/2006/relationships/hyperlink" Target="https://twitter.com/#!/icwsm/status/1181595780408381440" TargetMode="External" /><Relationship Id="rId1493" Type="http://schemas.openxmlformats.org/officeDocument/2006/relationships/hyperlink" Target="https://twitter.com/#!/bgzimmer/status/1012018198932283393" TargetMode="External" /><Relationship Id="rId1494" Type="http://schemas.openxmlformats.org/officeDocument/2006/relationships/hyperlink" Target="https://twitter.com/#!/icwsm/status/1181595780408381440" TargetMode="External" /><Relationship Id="rId1495" Type="http://schemas.openxmlformats.org/officeDocument/2006/relationships/hyperlink" Target="https://twitter.com/#!/bgzimmer/status/1012018198932283393" TargetMode="External" /><Relationship Id="rId1496" Type="http://schemas.openxmlformats.org/officeDocument/2006/relationships/hyperlink" Target="https://twitter.com/#!/icwsm/status/1181595780408381440" TargetMode="External" /><Relationship Id="rId1497" Type="http://schemas.openxmlformats.org/officeDocument/2006/relationships/hyperlink" Target="https://twitter.com/#!/icwsm/status/1156957172686868480" TargetMode="External" /><Relationship Id="rId1498" Type="http://schemas.openxmlformats.org/officeDocument/2006/relationships/hyperlink" Target="https://twitter.com/#!/icwsm/status/1156962264018235393" TargetMode="External" /><Relationship Id="rId1499" Type="http://schemas.openxmlformats.org/officeDocument/2006/relationships/hyperlink" Target="https://twitter.com/#!/icwsm/status/1164291637373222913" TargetMode="External" /><Relationship Id="rId1500" Type="http://schemas.openxmlformats.org/officeDocument/2006/relationships/hyperlink" Target="https://twitter.com/#!/icwsm/status/1169017215707963393" TargetMode="External" /><Relationship Id="rId1501" Type="http://schemas.openxmlformats.org/officeDocument/2006/relationships/hyperlink" Target="https://twitter.com/#!/icwsm/status/1170807110285897728" TargetMode="External" /><Relationship Id="rId1502" Type="http://schemas.openxmlformats.org/officeDocument/2006/relationships/hyperlink" Target="https://twitter.com/#!/icwsm/status/1172243143074492418" TargetMode="External" /><Relationship Id="rId1503" Type="http://schemas.openxmlformats.org/officeDocument/2006/relationships/hyperlink" Target="https://twitter.com/#!/icwsm/status/1172568594053586955" TargetMode="External" /><Relationship Id="rId1504" Type="http://schemas.openxmlformats.org/officeDocument/2006/relationships/hyperlink" Target="https://twitter.com/#!/icwsm/status/1173387363231371265" TargetMode="External" /><Relationship Id="rId1505" Type="http://schemas.openxmlformats.org/officeDocument/2006/relationships/hyperlink" Target="https://twitter.com/#!/mtknnktm/status/1164687217635155968" TargetMode="External" /><Relationship Id="rId1506" Type="http://schemas.openxmlformats.org/officeDocument/2006/relationships/hyperlink" Target="https://twitter.com/#!/mtknnktm/status/1162244926739869696" TargetMode="External" /><Relationship Id="rId1507" Type="http://schemas.openxmlformats.org/officeDocument/2006/relationships/hyperlink" Target="https://twitter.com/#!/mtknnktm/status/1182218739749507075" TargetMode="External" /><Relationship Id="rId1508" Type="http://schemas.openxmlformats.org/officeDocument/2006/relationships/hyperlink" Target="https://twitter.com/#!/anirudhacharya1/status/1182646647760670721" TargetMode="External" /><Relationship Id="rId1509" Type="http://schemas.openxmlformats.org/officeDocument/2006/relationships/hyperlink" Target="https://api.twitter.com/1.1/geo/id/7b9254d3f3763854.json" TargetMode="External" /><Relationship Id="rId1510" Type="http://schemas.openxmlformats.org/officeDocument/2006/relationships/hyperlink" Target="https://api.twitter.com/1.1/geo/id/7b9254d3f3763854.json" TargetMode="External" /><Relationship Id="rId1511" Type="http://schemas.openxmlformats.org/officeDocument/2006/relationships/hyperlink" Target="https://api.twitter.com/1.1/geo/id/7b9254d3f3763854.json" TargetMode="External" /><Relationship Id="rId1512" Type="http://schemas.openxmlformats.org/officeDocument/2006/relationships/hyperlink" Target="https://api.twitter.com/1.1/geo/id/7b9254d3f3763854.json" TargetMode="External" /><Relationship Id="rId1513" Type="http://schemas.openxmlformats.org/officeDocument/2006/relationships/hyperlink" Target="https://api.twitter.com/1.1/geo/id/7b9254d3f3763854.json" TargetMode="External" /><Relationship Id="rId1514" Type="http://schemas.openxmlformats.org/officeDocument/2006/relationships/comments" Target="../comments1.xml" /><Relationship Id="rId1515" Type="http://schemas.openxmlformats.org/officeDocument/2006/relationships/vmlDrawing" Target="../drawings/vmlDrawing1.vml" /><Relationship Id="rId1516" Type="http://schemas.openxmlformats.org/officeDocument/2006/relationships/table" Target="../tables/table1.xml" /><Relationship Id="rId15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aaai.org/ojs/index.php/ICWSM/article/view/3207/3075" TargetMode="External" /><Relationship Id="rId2" Type="http://schemas.openxmlformats.org/officeDocument/2006/relationships/hyperlink" Target="https://www.cambridge.org/core/journals/perspectives-on-politics/article/dont-republicans-tweet-too-using-twitter-to-assess-the-consequences-of-political-endorsements-by-celebrities/B2915BB8FBD93D0555D8C3D77CB00E65" TargetMode="External" /><Relationship Id="rId3" Type="http://schemas.openxmlformats.org/officeDocument/2006/relationships/hyperlink" Target="https://www.topcoder.com/challenges/30100548" TargetMode="External" /><Relationship Id="rId4" Type="http://schemas.openxmlformats.org/officeDocument/2006/relationships/hyperlink" Target="https://www.wired.com/story/academic-emoji-conference/" TargetMode="External" /><Relationship Id="rId5" Type="http://schemas.openxmlformats.org/officeDocument/2006/relationships/hyperlink" Target="https://icwsm.org/2020/" TargetMode="External" /><Relationship Id="rId6" Type="http://schemas.openxmlformats.org/officeDocument/2006/relationships/hyperlink" Target="https://icwsm.org/2020/" TargetMode="External" /><Relationship Id="rId7" Type="http://schemas.openxmlformats.org/officeDocument/2006/relationships/hyperlink" Target="https://twitter.com/icwsm/status/1156957172686868480" TargetMode="External" /><Relationship Id="rId8" Type="http://schemas.openxmlformats.org/officeDocument/2006/relationships/hyperlink" Target="https://icwsm.org/2020/" TargetMode="External" /><Relationship Id="rId9" Type="http://schemas.openxmlformats.org/officeDocument/2006/relationships/hyperlink" Target="https://icwsm.org/2020/" TargetMode="External" /><Relationship Id="rId10" Type="http://schemas.openxmlformats.org/officeDocument/2006/relationships/hyperlink" Target="https://icwsm.org/2020/" TargetMode="External" /><Relationship Id="rId11" Type="http://schemas.openxmlformats.org/officeDocument/2006/relationships/hyperlink" Target="https://icwsm.org/2020/" TargetMode="External" /><Relationship Id="rId12" Type="http://schemas.openxmlformats.org/officeDocument/2006/relationships/hyperlink" Target="https://icwsm.org/2020/" TargetMode="External" /><Relationship Id="rId13" Type="http://schemas.openxmlformats.org/officeDocument/2006/relationships/hyperlink" Target="https://icwsm.org/2020/" TargetMode="External" /><Relationship Id="rId14" Type="http://schemas.openxmlformats.org/officeDocument/2006/relationships/hyperlink" Target="https://icwsm.org/2020/" TargetMode="External" /><Relationship Id="rId15" Type="http://schemas.openxmlformats.org/officeDocument/2006/relationships/hyperlink" Target="https://icwsm.org/2020/" TargetMode="External" /><Relationship Id="rId16" Type="http://schemas.openxmlformats.org/officeDocument/2006/relationships/hyperlink" Target="https://icwsm.org/2020/" TargetMode="External" /><Relationship Id="rId17" Type="http://schemas.openxmlformats.org/officeDocument/2006/relationships/hyperlink" Target="https://icwsm.org/2020/" TargetMode="External" /><Relationship Id="rId18" Type="http://schemas.openxmlformats.org/officeDocument/2006/relationships/hyperlink" Target="https://icwsm.org/2020/" TargetMode="External" /><Relationship Id="rId19" Type="http://schemas.openxmlformats.org/officeDocument/2006/relationships/hyperlink" Target="https://icwsm.org/2020/" TargetMode="External" /><Relationship Id="rId20" Type="http://schemas.openxmlformats.org/officeDocument/2006/relationships/hyperlink" Target="https://icwsm.org/2020/" TargetMode="External" /><Relationship Id="rId21" Type="http://schemas.openxmlformats.org/officeDocument/2006/relationships/hyperlink" Target="https://icwsm.org/2020/" TargetMode="External" /><Relationship Id="rId22" Type="http://schemas.openxmlformats.org/officeDocument/2006/relationships/hyperlink" Target="http://www.ccs.neu.edu/~amislove/publications/Weather-ICWSM.pdf" TargetMode="External" /><Relationship Id="rId23" Type="http://schemas.openxmlformats.org/officeDocument/2006/relationships/hyperlink" Target="https://icwsm.org/2020/" TargetMode="External" /><Relationship Id="rId24" Type="http://schemas.openxmlformats.org/officeDocument/2006/relationships/hyperlink" Target="https://iussp.org/en/workshop-demographic-research-web-and-social-media-data" TargetMode="External" /><Relationship Id="rId25" Type="http://schemas.openxmlformats.org/officeDocument/2006/relationships/hyperlink" Target="https://www.aaai.org/ocs/index.php/ICWSM/ICWSM16/paper/download/13166/12817" TargetMode="External" /><Relationship Id="rId26" Type="http://schemas.openxmlformats.org/officeDocument/2006/relationships/hyperlink" Target="https://www.aaai.org/ocs/index.php/ICWSM/ICWSM13/paper/viewFile/6124/6351" TargetMode="External" /><Relationship Id="rId27" Type="http://schemas.openxmlformats.org/officeDocument/2006/relationships/hyperlink" Target="https://www.aaai.org/ojs/index.php/ICWSM/article/view/3212" TargetMode="External" /><Relationship Id="rId28" Type="http://schemas.openxmlformats.org/officeDocument/2006/relationships/hyperlink" Target="https://www.aaai.org/ojs/index.php/ICWSM/article/view/3212" TargetMode="External" /><Relationship Id="rId29" Type="http://schemas.openxmlformats.org/officeDocument/2006/relationships/hyperlink" Target="https://www.aaai.org/ocs/index.php/ICWSM/ICWSM13/paper/viewFile/6093/6350" TargetMode="External" /><Relationship Id="rId30" Type="http://schemas.openxmlformats.org/officeDocument/2006/relationships/hyperlink" Target="https://research.fb.com/request-for-proposals-for-economic-opportunity-research-announced-at-icwsm-2019/?utm_campaign=everyonesocial&amp;utm_source=178996&amp;utm_medium=twitter&amp;es_p=9808567" TargetMode="External" /><Relationship Id="rId31" Type="http://schemas.openxmlformats.org/officeDocument/2006/relationships/hyperlink" Target="https://icwsm.org/2020/" TargetMode="External" /><Relationship Id="rId32" Type="http://schemas.openxmlformats.org/officeDocument/2006/relationships/hyperlink" Target="https://www.aaai.org/ocs/index.php/ICWSM/ICWSM13/paper/viewFile/6124/6351" TargetMode="External" /><Relationship Id="rId33" Type="http://schemas.openxmlformats.org/officeDocument/2006/relationships/hyperlink" Target="https://www.kaskus.co.id/surl/iCwsm" TargetMode="External" /><Relationship Id="rId34" Type="http://schemas.openxmlformats.org/officeDocument/2006/relationships/hyperlink" Target="https://www.kaskus.co.id/surl/iCwsm" TargetMode="External" /><Relationship Id="rId35" Type="http://schemas.openxmlformats.org/officeDocument/2006/relationships/hyperlink" Target="https://www.kaskus.co.id/surl/iCwsm" TargetMode="External" /><Relationship Id="rId36" Type="http://schemas.openxmlformats.org/officeDocument/2006/relationships/hyperlink" Target="https://www.kaskus.co.id/surl/iCwsm" TargetMode="External" /><Relationship Id="rId37" Type="http://schemas.openxmlformats.org/officeDocument/2006/relationships/hyperlink" Target="https://www.kaskus.co.id/surl/iCwsm" TargetMode="External" /><Relationship Id="rId38" Type="http://schemas.openxmlformats.org/officeDocument/2006/relationships/hyperlink" Target="https://www.kaskus.co.id/surl/iCwsm" TargetMode="External" /><Relationship Id="rId39" Type="http://schemas.openxmlformats.org/officeDocument/2006/relationships/hyperlink" Target="https://www.kaskus.co.id/surl/iCwsm" TargetMode="External" /><Relationship Id="rId40" Type="http://schemas.openxmlformats.org/officeDocument/2006/relationships/hyperlink" Target="https://www.kaskus.co.id/surl/iCwsm" TargetMode="External" /><Relationship Id="rId41" Type="http://schemas.openxmlformats.org/officeDocument/2006/relationships/hyperlink" Target="https://www.kaskus.co.id/surl/iCwsm" TargetMode="External" /><Relationship Id="rId42" Type="http://schemas.openxmlformats.org/officeDocument/2006/relationships/hyperlink" Target="https://www.kaskus.co.id/surl/iCwsm" TargetMode="External" /><Relationship Id="rId43" Type="http://schemas.openxmlformats.org/officeDocument/2006/relationships/hyperlink" Target="https://www.kaskus.co.id/surl/iCwsm" TargetMode="External" /><Relationship Id="rId44" Type="http://schemas.openxmlformats.org/officeDocument/2006/relationships/hyperlink" Target="https://www.kaskus.co.id/surl/iCwsm" TargetMode="External" /><Relationship Id="rId45" Type="http://schemas.openxmlformats.org/officeDocument/2006/relationships/hyperlink" Target="https://www.kaskus.co.id/surl/iCwsm" TargetMode="External" /><Relationship Id="rId46" Type="http://schemas.openxmlformats.org/officeDocument/2006/relationships/hyperlink" Target="https://www.kaskus.co.id/surl/iCwsm" TargetMode="External" /><Relationship Id="rId47" Type="http://schemas.openxmlformats.org/officeDocument/2006/relationships/hyperlink" Target="https://arxiv.org/abs/1908.05409" TargetMode="External" /><Relationship Id="rId48" Type="http://schemas.openxmlformats.org/officeDocument/2006/relationships/hyperlink" Target="https://icwsm.org/2020/" TargetMode="External" /><Relationship Id="rId49" Type="http://schemas.openxmlformats.org/officeDocument/2006/relationships/hyperlink" Target="https://research.fb.com/safety-experiences-on-social-media/" TargetMode="External" /><Relationship Id="rId50" Type="http://schemas.openxmlformats.org/officeDocument/2006/relationships/hyperlink" Target="https://icwsm.org/2020/" TargetMode="External" /><Relationship Id="rId51" Type="http://schemas.openxmlformats.org/officeDocument/2006/relationships/hyperlink" Target="https://icwsm.org/2020/" TargetMode="External" /><Relationship Id="rId52" Type="http://schemas.openxmlformats.org/officeDocument/2006/relationships/hyperlink" Target="https://www.aaai.org/ocs/index.php/ICWSM/ICWSM16/paper/view/13167/12746" TargetMode="External" /><Relationship Id="rId53" Type="http://schemas.openxmlformats.org/officeDocument/2006/relationships/hyperlink" Target="http://ktsukuda.me/research_topic/creator-collaboration/" TargetMode="External" /><Relationship Id="rId54" Type="http://schemas.openxmlformats.org/officeDocument/2006/relationships/hyperlink" Target="https://www.aaai.org/ojs/index.php/ICWSM/article/view/3205" TargetMode="External" /><Relationship Id="rId55" Type="http://schemas.openxmlformats.org/officeDocument/2006/relationships/hyperlink" Target="https://www.aaai.org/ocs/index.php/ICWSM/ICWSM10/paper/viewPaper/1509" TargetMode="External" /><Relationship Id="rId56" Type="http://schemas.openxmlformats.org/officeDocument/2006/relationships/hyperlink" Target="https://scholar.google.com/citations?hl=en&amp;view_op=list_hcore&amp;venue=eH4qSzdbVtwJ.2019&amp;vq=eng_databasesinformationsystems&amp;cstart=0" TargetMode="External" /><Relationship Id="rId57" Type="http://schemas.openxmlformats.org/officeDocument/2006/relationships/hyperlink" Target="https://aaai.org/ocs/index.php/ICWSM/ICWSM17/paper/download/15587/14817" TargetMode="External" /><Relationship Id="rId58" Type="http://schemas.openxmlformats.org/officeDocument/2006/relationships/hyperlink" Target="https://www.aaai.org/ojs/index.php/ICWSM/article/view/3357/3225" TargetMode="External" /><Relationship Id="rId59" Type="http://schemas.openxmlformats.org/officeDocument/2006/relationships/hyperlink" Target="https://www.aaai.org/ocs/index.php/ICWSM/ICWSM13/paper/viewFile/6093/6350" TargetMode="External" /><Relationship Id="rId60" Type="http://schemas.openxmlformats.org/officeDocument/2006/relationships/hyperlink" Target="https://www.aaai.org/ocs/index.php/ICWSM/ICWSM16/paper/view/13003/12748" TargetMode="External" /><Relationship Id="rId61" Type="http://schemas.openxmlformats.org/officeDocument/2006/relationships/hyperlink" Target="https://www.aaai.org/ocs/index.php/ICWSM/ICWSM15/paper/viewPaper/10469" TargetMode="External" /><Relationship Id="rId62" Type="http://schemas.openxmlformats.org/officeDocument/2006/relationships/hyperlink" Target="https://www.aaai.org/ocs/index.php/ICWSM/ICWSM10/paper/viewFile/1536/1842" TargetMode="External" /><Relationship Id="rId63" Type="http://schemas.openxmlformats.org/officeDocument/2006/relationships/hyperlink" Target="https://www.aaai.org/ojs/index.php/ICWSM/article/view/3210" TargetMode="External" /><Relationship Id="rId64" Type="http://schemas.openxmlformats.org/officeDocument/2006/relationships/hyperlink" Target="https://aaai.org/ocs/index.php/ICWSM/ICWSM18/paper/view/17861/17060" TargetMode="External" /><Relationship Id="rId65" Type="http://schemas.openxmlformats.org/officeDocument/2006/relationships/hyperlink" Target="https://icwsm.org/2020/" TargetMode="External" /><Relationship Id="rId66" Type="http://schemas.openxmlformats.org/officeDocument/2006/relationships/hyperlink" Target="https://www.frontiersin.org/article/10.3389/fdata.2019.00029/full" TargetMode="External" /><Relationship Id="rId67" Type="http://schemas.openxmlformats.org/officeDocument/2006/relationships/hyperlink" Target="https://www.frontiersin.org/research-topics/9706/workshop-proceedings-of-the-13th-international-aaai-conference-on-web-and-social-media#articles" TargetMode="External" /><Relationship Id="rId68" Type="http://schemas.openxmlformats.org/officeDocument/2006/relationships/hyperlink" Target="https://twitter.com/IgorBrigadir/status/553230370569994240" TargetMode="External" /><Relationship Id="rId69" Type="http://schemas.openxmlformats.org/officeDocument/2006/relationships/hyperlink" Target="https://jobs.illinois.edu/academic-job-board/job-details?jobID=121227&amp;job=college-of-liberal-arts-sciences-assistant-professor-department-of-communication-121227&amp;fbclid=IwAR3wT3gfz47FGd9qoOz1gKcUklwTwawht6wKGogwDKFMQ5MNgYB-0HnVaz4" TargetMode="External" /><Relationship Id="rId70" Type="http://schemas.openxmlformats.org/officeDocument/2006/relationships/hyperlink" Target="https://icwsm.org/2020/" TargetMode="External" /><Relationship Id="rId71" Type="http://schemas.openxmlformats.org/officeDocument/2006/relationships/hyperlink" Target="http://faculty.washington.edu/kstarbi/Starbird-et-al-ICWSM-2018-Echosystem-final.pdf" TargetMode="External" /><Relationship Id="rId72" Type="http://schemas.openxmlformats.org/officeDocument/2006/relationships/hyperlink" Target="http://faculty.washington.edu/kstarbi/Starbird-et-al-ICWSM-2018-Echosystem-final.pdf" TargetMode="External" /><Relationship Id="rId73" Type="http://schemas.openxmlformats.org/officeDocument/2006/relationships/hyperlink" Target="http://faculty.washington.edu/kstarbi/Starbird-et-al-ICWSM-2018-Echosystem-final.pdf" TargetMode="External" /><Relationship Id="rId74" Type="http://schemas.openxmlformats.org/officeDocument/2006/relationships/hyperlink" Target="http://faculty.washington.edu/kstarbi/Starbird-et-al-ICWSM-2018-Echosystem-final.pdf" TargetMode="External" /><Relationship Id="rId75" Type="http://schemas.openxmlformats.org/officeDocument/2006/relationships/hyperlink" Target="https://aaai.org/ojs/index.php/ICWSM/article/view/3357" TargetMode="External" /><Relationship Id="rId76" Type="http://schemas.openxmlformats.org/officeDocument/2006/relationships/hyperlink" Target="https://arxiv.org/abs/1909.03543" TargetMode="External" /><Relationship Id="rId77" Type="http://schemas.openxmlformats.org/officeDocument/2006/relationships/hyperlink" Target="https://icwsm.org/2020/" TargetMode="External" /><Relationship Id="rId78" Type="http://schemas.openxmlformats.org/officeDocument/2006/relationships/hyperlink" Target="https://new.precisionconference.com/user/login?society=aaai" TargetMode="External" /><Relationship Id="rId79" Type="http://schemas.openxmlformats.org/officeDocument/2006/relationships/hyperlink" Target="https://new.precisionconference.com/user/login?society=aaai" TargetMode="External" /><Relationship Id="rId80" Type="http://schemas.openxmlformats.org/officeDocument/2006/relationships/hyperlink" Target="https://icwsm.org/2020/" TargetMode="External" /><Relationship Id="rId81" Type="http://schemas.openxmlformats.org/officeDocument/2006/relationships/hyperlink" Target="https://new.precisionconference.com/user/login?society=aaai" TargetMode="External" /><Relationship Id="rId82" Type="http://schemas.openxmlformats.org/officeDocument/2006/relationships/hyperlink" Target="https://icwsm.org/2020/" TargetMode="External" /><Relationship Id="rId83" Type="http://schemas.openxmlformats.org/officeDocument/2006/relationships/hyperlink" Target="https://new.precisionconference.com/user/login?society=aaai" TargetMode="External" /><Relationship Id="rId84" Type="http://schemas.openxmlformats.org/officeDocument/2006/relationships/hyperlink" Target="https://icwsm.org/2020/" TargetMode="External" /><Relationship Id="rId85" Type="http://schemas.openxmlformats.org/officeDocument/2006/relationships/hyperlink" Target="https://new.precisionconference.com/user/login?society=aaai" TargetMode="External" /><Relationship Id="rId86" Type="http://schemas.openxmlformats.org/officeDocument/2006/relationships/hyperlink" Target="https://icwsm.org/2020/" TargetMode="External" /><Relationship Id="rId87" Type="http://schemas.openxmlformats.org/officeDocument/2006/relationships/hyperlink" Target="https://www.aaai.org/ocs/index.php/ICWSM/ICWSM13/paper/viewFile/5988/6372" TargetMode="External" /><Relationship Id="rId88" Type="http://schemas.openxmlformats.org/officeDocument/2006/relationships/hyperlink" Target="https://faculty.washington.edu/kstarbi/Starbird-et-al-ICWSM-2018-Echosystem-final.pdf" TargetMode="External" /><Relationship Id="rId89" Type="http://schemas.openxmlformats.org/officeDocument/2006/relationships/hyperlink" Target="https://faculty.washington.edu/kstarbi/Starbird-et-al-ICWSM-2018-Echosystem-final.pdf" TargetMode="External" /><Relationship Id="rId90" Type="http://schemas.openxmlformats.org/officeDocument/2006/relationships/hyperlink" Target="https://faculty.washington.edu/kstarbi/Starbird-et-al-ICWSM-2018-Echosystem-final.pdf" TargetMode="External" /><Relationship Id="rId91" Type="http://schemas.openxmlformats.org/officeDocument/2006/relationships/hyperlink" Target="https://icwsm.org/2020/" TargetMode="External" /><Relationship Id="rId92" Type="http://schemas.openxmlformats.org/officeDocument/2006/relationships/hyperlink" Target="https://twitter.com/rogueCHI/status/1174776264227311616" TargetMode="External" /><Relationship Id="rId93" Type="http://schemas.openxmlformats.org/officeDocument/2006/relationships/hyperlink" Target="https://www.aaai.org/ojs/index.php/ICWSM/article/view/3360" TargetMode="External" /><Relationship Id="rId94" Type="http://schemas.openxmlformats.org/officeDocument/2006/relationships/hyperlink" Target="https://users.ics.aalto.fi/kiran/whatsapp-tutorial/" TargetMode="External" /><Relationship Id="rId95" Type="http://schemas.openxmlformats.org/officeDocument/2006/relationships/hyperlink" Target="https://aaai.org/ojs/index.php/ICWSM/index" TargetMode="External" /><Relationship Id="rId96" Type="http://schemas.openxmlformats.org/officeDocument/2006/relationships/hyperlink" Target="https://www.aaai.org/ocs/index.php/ICWSM/ICWSM18/paper/download/17839/17066" TargetMode="External" /><Relationship Id="rId97" Type="http://schemas.openxmlformats.org/officeDocument/2006/relationships/hyperlink" Target="https://aaai.org/ocs/index.php/ICWSM/ICWSM18/paper/download/17861/17060" TargetMode="External" /><Relationship Id="rId98" Type="http://schemas.openxmlformats.org/officeDocument/2006/relationships/hyperlink" Target="https://www.aaai.org/ojs/index.php/ICWSM/article/download/3209/3077/&amp;ved=2ahUKEwjd6Yv31_bkAhVeAhAIHYMOBp0QFjACegQIAxAB&amp;usg=AOvVaw2Un7T7D4KyrhyEMSGjUlqH" TargetMode="External" /><Relationship Id="rId99" Type="http://schemas.openxmlformats.org/officeDocument/2006/relationships/hyperlink" Target="http://faculty.washington.edu/kstarbi/Starbird-et-al-ICWSM-2018-Echosystem-final.pdf" TargetMode="External" /><Relationship Id="rId100" Type="http://schemas.openxmlformats.org/officeDocument/2006/relationships/hyperlink" Target="https://www.aaai.org/ocs/index.php/ICWSM/ICWSM16/paper/view/13171/12837" TargetMode="External" /><Relationship Id="rId101" Type="http://schemas.openxmlformats.org/officeDocument/2006/relationships/hyperlink" Target="https://www-users.cs.umn.edu/~levon003/files/levonian_icwsm2020_preprint.pdf" TargetMode="External" /><Relationship Id="rId102" Type="http://schemas.openxmlformats.org/officeDocument/2006/relationships/hyperlink" Target="https://twitter.com/CJR/status/1171406154741604354" TargetMode="External" /><Relationship Id="rId103" Type="http://schemas.openxmlformats.org/officeDocument/2006/relationships/hyperlink" Target="https://twitter.com/CJR/status/1171406154741604354" TargetMode="External" /><Relationship Id="rId104" Type="http://schemas.openxmlformats.org/officeDocument/2006/relationships/hyperlink" Target="https://twitter.com/icwsm/status/1172243143074492418" TargetMode="External" /><Relationship Id="rId105" Type="http://schemas.openxmlformats.org/officeDocument/2006/relationships/hyperlink" Target="https://cj2020.northeastern.edu/" TargetMode="External" /><Relationship Id="rId106" Type="http://schemas.openxmlformats.org/officeDocument/2006/relationships/hyperlink" Target="https://icwsm.org/2020/" TargetMode="External" /><Relationship Id="rId107" Type="http://schemas.openxmlformats.org/officeDocument/2006/relationships/hyperlink" Target="https://cj2020.northeastern.edu/" TargetMode="External" /><Relationship Id="rId108" Type="http://schemas.openxmlformats.org/officeDocument/2006/relationships/hyperlink" Target="https://icwsm.org/" TargetMode="External" /><Relationship Id="rId109" Type="http://schemas.openxmlformats.org/officeDocument/2006/relationships/hyperlink" Target="https://icwsm.org/2020/" TargetMode="External" /><Relationship Id="rId110" Type="http://schemas.openxmlformats.org/officeDocument/2006/relationships/hyperlink" Target="https://new.precisionconference.com/user/login?society=aaai" TargetMode="External" /><Relationship Id="rId111" Type="http://schemas.openxmlformats.org/officeDocument/2006/relationships/hyperlink" Target="https://twitter.com/icwsm/status/1173387363231371265" TargetMode="External" /><Relationship Id="rId112" Type="http://schemas.openxmlformats.org/officeDocument/2006/relationships/hyperlink" Target="https://twitter.com/smunson/status/1175084989815222272" TargetMode="External" /><Relationship Id="rId113" Type="http://schemas.openxmlformats.org/officeDocument/2006/relationships/hyperlink" Target="https://icwsm.org/2020/" TargetMode="External" /><Relationship Id="rId114" Type="http://schemas.openxmlformats.org/officeDocument/2006/relationships/hyperlink" Target="https://new.precisionconference.com/user/login?society=aaai" TargetMode="External" /><Relationship Id="rId115" Type="http://schemas.openxmlformats.org/officeDocument/2006/relationships/hyperlink" Target="https://new.precisionconference.com/user/login?society=aaai" TargetMode="External" /><Relationship Id="rId116" Type="http://schemas.openxmlformats.org/officeDocument/2006/relationships/hyperlink" Target="https://new.precisionconference.com/user/login?society=aaai" TargetMode="External" /><Relationship Id="rId117" Type="http://schemas.openxmlformats.org/officeDocument/2006/relationships/hyperlink" Target="https://new.precisionconference.com/user/login?society=aaai" TargetMode="External" /><Relationship Id="rId118" Type="http://schemas.openxmlformats.org/officeDocument/2006/relationships/hyperlink" Target="https://nodexlgraphgallery.org/Pages/InteractiveGraph.aspx?graphID=199783" TargetMode="External" /><Relationship Id="rId119" Type="http://schemas.openxmlformats.org/officeDocument/2006/relationships/hyperlink" Target="https://jp.reuters.com/article/hongkong-protests-apple-idJPKBN1WP0K0" TargetMode="External" /><Relationship Id="rId120" Type="http://schemas.openxmlformats.org/officeDocument/2006/relationships/hyperlink" Target="https://pbs.twimg.com/media/D871cKLW4AEYUaz.png" TargetMode="External" /><Relationship Id="rId121" Type="http://schemas.openxmlformats.org/officeDocument/2006/relationships/hyperlink" Target="https://pbs.twimg.com/media/EBgeAsWU0AAkNRa.jpg" TargetMode="External" /><Relationship Id="rId122" Type="http://schemas.openxmlformats.org/officeDocument/2006/relationships/hyperlink" Target="https://pbs.twimg.com/media/EEGJtPgW4AAprNE.png" TargetMode="External" /><Relationship Id="rId123" Type="http://schemas.openxmlformats.org/officeDocument/2006/relationships/hyperlink" Target="https://pbs.twimg.com/tweet_video_thumb/EGS_napX0AQyPmo.jpg" TargetMode="External" /><Relationship Id="rId124" Type="http://schemas.openxmlformats.org/officeDocument/2006/relationships/hyperlink" Target="https://pbs.twimg.com/media/EBNn7AqW4AcJ8DJ.jpg" TargetMode="External" /><Relationship Id="rId125" Type="http://schemas.openxmlformats.org/officeDocument/2006/relationships/hyperlink" Target="https://pbs.twimg.com/media/EBepBuGXsAEaWxA.png" TargetMode="External" /><Relationship Id="rId126" Type="http://schemas.openxmlformats.org/officeDocument/2006/relationships/hyperlink" Target="https://pbs.twimg.com/media/D9aPxBJXYAUJfII.jpg" TargetMode="External" /><Relationship Id="rId127" Type="http://schemas.openxmlformats.org/officeDocument/2006/relationships/hyperlink" Target="https://pbs.twimg.com/media/DP-FIKUXcAEzm8f.png" TargetMode="External" /><Relationship Id="rId128" Type="http://schemas.openxmlformats.org/officeDocument/2006/relationships/hyperlink" Target="https://pbs.twimg.com/media/ECODBC3VUAAwljg.jpg" TargetMode="External" /><Relationship Id="rId129" Type="http://schemas.openxmlformats.org/officeDocument/2006/relationships/hyperlink" Target="https://pbs.twimg.com/media/ECODxNMUwAEjNJA.jpg" TargetMode="External" /><Relationship Id="rId130" Type="http://schemas.openxmlformats.org/officeDocument/2006/relationships/hyperlink" Target="https://pbs.twimg.com/media/ECOQAl1UEAAErV0.jpg" TargetMode="External" /><Relationship Id="rId131" Type="http://schemas.openxmlformats.org/officeDocument/2006/relationships/hyperlink" Target="https://pbs.twimg.com/media/ECOQtRLUIAA7b6h.jpg" TargetMode="External" /><Relationship Id="rId132" Type="http://schemas.openxmlformats.org/officeDocument/2006/relationships/hyperlink" Target="https://pbs.twimg.com/media/ECORAzmUIAAloEz.jpg" TargetMode="External" /><Relationship Id="rId133" Type="http://schemas.openxmlformats.org/officeDocument/2006/relationships/hyperlink" Target="https://pbs.twimg.com/media/ECORhPYU0AAZdce.jpg" TargetMode="External" /><Relationship Id="rId134" Type="http://schemas.openxmlformats.org/officeDocument/2006/relationships/hyperlink" Target="https://pbs.twimg.com/media/ECOTxrbU0AAtVig.jpg" TargetMode="External" /><Relationship Id="rId135" Type="http://schemas.openxmlformats.org/officeDocument/2006/relationships/hyperlink" Target="https://pbs.twimg.com/media/ECOURwBUEAA5tWW.jpg" TargetMode="External" /><Relationship Id="rId136" Type="http://schemas.openxmlformats.org/officeDocument/2006/relationships/hyperlink" Target="https://pbs.twimg.com/media/ECOUwcwU4AAh7Xr.jpg" TargetMode="External" /><Relationship Id="rId137" Type="http://schemas.openxmlformats.org/officeDocument/2006/relationships/hyperlink" Target="https://pbs.twimg.com/media/ECOVLJTU0AEIlJV.jpg" TargetMode="External" /><Relationship Id="rId138" Type="http://schemas.openxmlformats.org/officeDocument/2006/relationships/hyperlink" Target="https://pbs.twimg.com/media/ECOVuGCUcAAGGUa.jpg" TargetMode="External" /><Relationship Id="rId139" Type="http://schemas.openxmlformats.org/officeDocument/2006/relationships/hyperlink" Target="https://pbs.twimg.com/media/ECOWHwgUYAAniNW.jpg" TargetMode="External" /><Relationship Id="rId140" Type="http://schemas.openxmlformats.org/officeDocument/2006/relationships/hyperlink" Target="https://pbs.twimg.com/media/ECOWjBgUEAUDp6t.jpg" TargetMode="External" /><Relationship Id="rId141" Type="http://schemas.openxmlformats.org/officeDocument/2006/relationships/hyperlink" Target="https://pbs.twimg.com/media/ECOXBRDU0AEKAcn.jpg" TargetMode="External" /><Relationship Id="rId142" Type="http://schemas.openxmlformats.org/officeDocument/2006/relationships/hyperlink" Target="https://pbs.twimg.com/media/ECQ2ZAtVUAA1gZ4.jpg" TargetMode="External" /><Relationship Id="rId143" Type="http://schemas.openxmlformats.org/officeDocument/2006/relationships/hyperlink" Target="https://pbs.twimg.com/media/D8_PDusXsAAsuzb.jpg" TargetMode="External" /><Relationship Id="rId144" Type="http://schemas.openxmlformats.org/officeDocument/2006/relationships/hyperlink" Target="https://pbs.twimg.com/media/D8vInQhX4AE1nAC.png" TargetMode="External" /><Relationship Id="rId145" Type="http://schemas.openxmlformats.org/officeDocument/2006/relationships/hyperlink" Target="https://pbs.twimg.com/media/EC-ZgJQWwAARGO-.jpg" TargetMode="External" /><Relationship Id="rId146" Type="http://schemas.openxmlformats.org/officeDocument/2006/relationships/hyperlink" Target="https://pbs.twimg.com/tweet_video_thumb/ED-K26PXoAAg-Ep.jpg" TargetMode="External" /><Relationship Id="rId147" Type="http://schemas.openxmlformats.org/officeDocument/2006/relationships/hyperlink" Target="https://pbs.twimg.com/tweet_video_thumb/ED-K26PXoAAg-Ep.jpg" TargetMode="External" /><Relationship Id="rId148" Type="http://schemas.openxmlformats.org/officeDocument/2006/relationships/hyperlink" Target="https://pbs.twimg.com/tweet_video_thumb/ED-K26PXoAAg-Ep.jpg" TargetMode="External" /><Relationship Id="rId149" Type="http://schemas.openxmlformats.org/officeDocument/2006/relationships/hyperlink" Target="https://pbs.twimg.com/tweet_video_thumb/ED-K26PXoAAg-Ep.jpg" TargetMode="External" /><Relationship Id="rId150" Type="http://schemas.openxmlformats.org/officeDocument/2006/relationships/hyperlink" Target="https://pbs.twimg.com/media/EEYudiZW4AEatQ1.jpg" TargetMode="External" /><Relationship Id="rId151" Type="http://schemas.openxmlformats.org/officeDocument/2006/relationships/hyperlink" Target="https://pbs.twimg.com/tweet_video_thumb/ED-K26PXoAAg-Ep.jpg" TargetMode="External" /><Relationship Id="rId152" Type="http://schemas.openxmlformats.org/officeDocument/2006/relationships/hyperlink" Target="https://pbs.twimg.com/media/EFp1dCsXkAUoVnr.jpg" TargetMode="External" /><Relationship Id="rId153" Type="http://schemas.openxmlformats.org/officeDocument/2006/relationships/hyperlink" Target="https://pbs.twimg.com/media/EA-ORCaW4AAJDGb.jpg" TargetMode="External" /><Relationship Id="rId154" Type="http://schemas.openxmlformats.org/officeDocument/2006/relationships/hyperlink" Target="https://pbs.twimg.com/media/ECBFsVkXYAAy0qq.png" TargetMode="External" /><Relationship Id="rId155" Type="http://schemas.openxmlformats.org/officeDocument/2006/relationships/hyperlink" Target="https://pbs.twimg.com/tweet_video_thumb/ED-K26PXoAAg-Ep.jpg" TargetMode="External" /><Relationship Id="rId156" Type="http://schemas.openxmlformats.org/officeDocument/2006/relationships/hyperlink" Target="https://pbs.twimg.com/media/EA5WL5zXsAAw7y-.png" TargetMode="External" /><Relationship Id="rId157" Type="http://schemas.openxmlformats.org/officeDocument/2006/relationships/hyperlink" Target="https://pbs.twimg.com/media/EA5a0YwX4AEPLhT.jpg" TargetMode="External" /><Relationship Id="rId158" Type="http://schemas.openxmlformats.org/officeDocument/2006/relationships/hyperlink" Target="https://pbs.twimg.com/media/EDku9ikXYAAZutZ.jpg" TargetMode="External" /><Relationship Id="rId159" Type="http://schemas.openxmlformats.org/officeDocument/2006/relationships/hyperlink" Target="https://pbs.twimg.com/tweet_video_thumb/ED-K26PXoAAg-Ep.jpg" TargetMode="External" /><Relationship Id="rId160" Type="http://schemas.openxmlformats.org/officeDocument/2006/relationships/hyperlink" Target="https://pbs.twimg.com/media/EESk6wlWkAsFMka.png" TargetMode="External" /><Relationship Id="rId161" Type="http://schemas.openxmlformats.org/officeDocument/2006/relationships/hyperlink" Target="https://pbs.twimg.com/media/EEXM611W4AAEFSK.png" TargetMode="External" /><Relationship Id="rId162" Type="http://schemas.openxmlformats.org/officeDocument/2006/relationships/hyperlink" Target="https://pbs.twimg.com/tweet_video_thumb/EEi1lPoX4AASikp.jpg" TargetMode="External" /><Relationship Id="rId163" Type="http://schemas.openxmlformats.org/officeDocument/2006/relationships/hyperlink" Target="https://pbs.twimg.com/media/ECEfmU1U4AEFqcL.jpg" TargetMode="External" /><Relationship Id="rId164" Type="http://schemas.openxmlformats.org/officeDocument/2006/relationships/hyperlink" Target="https://pbs.twimg.com/media/D871cKLW4AEYUaz.png" TargetMode="External" /><Relationship Id="rId165" Type="http://schemas.openxmlformats.org/officeDocument/2006/relationships/hyperlink" Target="https://pbs.twimg.com/media/EBgeAsWU0AAkNRa.jpg" TargetMode="External" /><Relationship Id="rId166" Type="http://schemas.openxmlformats.org/officeDocument/2006/relationships/hyperlink" Target="https://pbs.twimg.com/media/EEGJtPgW4AAprNE.png" TargetMode="External" /><Relationship Id="rId167" Type="http://schemas.openxmlformats.org/officeDocument/2006/relationships/hyperlink" Target="http://pbs.twimg.com/profile_images/378800000420122852/2467751b5eaf8575bac07dc86db66004_normal.png" TargetMode="External" /><Relationship Id="rId168" Type="http://schemas.openxmlformats.org/officeDocument/2006/relationships/hyperlink" Target="https://pbs.twimg.com/tweet_video_thumb/EGS_napX0AQyPmo.jpg" TargetMode="External" /><Relationship Id="rId169" Type="http://schemas.openxmlformats.org/officeDocument/2006/relationships/hyperlink" Target="http://pbs.twimg.com/profile_images/510517460773007360/UKfBppaU_normal.jpeg" TargetMode="External" /><Relationship Id="rId170" Type="http://schemas.openxmlformats.org/officeDocument/2006/relationships/hyperlink" Target="http://pbs.twimg.com/profile_images/640563362452099075/Ksw0Ouzp_normal.jpg" TargetMode="External" /><Relationship Id="rId171" Type="http://schemas.openxmlformats.org/officeDocument/2006/relationships/hyperlink" Target="http://pbs.twimg.com/profile_images/802383084557582336/Ruy5hUWa_normal.jpg" TargetMode="External" /><Relationship Id="rId172" Type="http://schemas.openxmlformats.org/officeDocument/2006/relationships/hyperlink" Target="http://pbs.twimg.com/profile_images/903344761343541249/M1cKZg2S_normal.jpg" TargetMode="External" /><Relationship Id="rId173" Type="http://schemas.openxmlformats.org/officeDocument/2006/relationships/hyperlink" Target="http://pbs.twimg.com/profile_images/378800000401092475/b8e2ff437bd0a2bb21d022a73b82756e_normal.png" TargetMode="External" /><Relationship Id="rId174" Type="http://schemas.openxmlformats.org/officeDocument/2006/relationships/hyperlink" Target="http://pbs.twimg.com/profile_images/840083692735283200/24ITv3YL_normal.jpg" TargetMode="External" /><Relationship Id="rId175" Type="http://schemas.openxmlformats.org/officeDocument/2006/relationships/hyperlink" Target="http://pbs.twimg.com/profile_images/378800000858276714/dXQvaol1_normal.jpeg" TargetMode="External" /><Relationship Id="rId176" Type="http://schemas.openxmlformats.org/officeDocument/2006/relationships/hyperlink" Target="http://pbs.twimg.com/profile_images/1791004539/strohmaier_normal.jpg" TargetMode="External" /><Relationship Id="rId177" Type="http://schemas.openxmlformats.org/officeDocument/2006/relationships/hyperlink" Target="http://pbs.twimg.com/profile_images/1162086970539040769/OuFXPVkb_normal.jpg" TargetMode="External" /><Relationship Id="rId178" Type="http://schemas.openxmlformats.org/officeDocument/2006/relationships/hyperlink" Target="http://pbs.twimg.com/profile_images/525366265309720576/8kYn2EfB_normal.jpeg" TargetMode="External" /><Relationship Id="rId179" Type="http://schemas.openxmlformats.org/officeDocument/2006/relationships/hyperlink" Target="http://pbs.twimg.com/profile_images/802975423936098304/D4XkoOnz_normal.jpg" TargetMode="External" /><Relationship Id="rId180" Type="http://schemas.openxmlformats.org/officeDocument/2006/relationships/hyperlink" Target="http://pbs.twimg.com/profile_images/1170576209261907968/w2IVPPFv_normal.jpg" TargetMode="External" /><Relationship Id="rId181" Type="http://schemas.openxmlformats.org/officeDocument/2006/relationships/hyperlink" Target="http://pbs.twimg.com/profile_images/1143536112088035331/XDEmFAaj_normal.png" TargetMode="External" /><Relationship Id="rId182" Type="http://schemas.openxmlformats.org/officeDocument/2006/relationships/hyperlink" Target="http://pbs.twimg.com/profile_images/533324309646045184/gCb_hFpF_normal.jpeg" TargetMode="External" /><Relationship Id="rId183" Type="http://schemas.openxmlformats.org/officeDocument/2006/relationships/hyperlink" Target="http://pbs.twimg.com/profile_images/885550153603588096/FctoJfEm_normal.jpg" TargetMode="External" /><Relationship Id="rId184" Type="http://schemas.openxmlformats.org/officeDocument/2006/relationships/hyperlink" Target="http://pbs.twimg.com/profile_images/826802386442342400/ChCqD4xd_normal.jpg" TargetMode="External" /><Relationship Id="rId185" Type="http://schemas.openxmlformats.org/officeDocument/2006/relationships/hyperlink" Target="http://pbs.twimg.com/profile_images/1032511675872763904/1uqAxB9w_normal.jpg" TargetMode="External" /><Relationship Id="rId186" Type="http://schemas.openxmlformats.org/officeDocument/2006/relationships/hyperlink" Target="http://pbs.twimg.com/profile_images/1132450916047630338/kMhyelCS_normal.jpg" TargetMode="External" /><Relationship Id="rId187" Type="http://schemas.openxmlformats.org/officeDocument/2006/relationships/hyperlink" Target="http://pbs.twimg.com/profile_images/922010198142803968/w8-pO6P4_normal.jpg" TargetMode="External" /><Relationship Id="rId188" Type="http://schemas.openxmlformats.org/officeDocument/2006/relationships/hyperlink" Target="http://pbs.twimg.com/profile_images/634559746830266368/DSL2nEU0_normal.png" TargetMode="External" /><Relationship Id="rId189" Type="http://schemas.openxmlformats.org/officeDocument/2006/relationships/hyperlink" Target="http://pbs.twimg.com/profile_images/832989901708750849/9CuoIZnE_normal.jpg" TargetMode="External" /><Relationship Id="rId190" Type="http://schemas.openxmlformats.org/officeDocument/2006/relationships/hyperlink" Target="http://pbs.twimg.com/profile_images/378800000380161537/b6fa868dce43807d4e67462587d0b0d2_normal.png" TargetMode="External" /><Relationship Id="rId191" Type="http://schemas.openxmlformats.org/officeDocument/2006/relationships/hyperlink" Target="http://pbs.twimg.com/profile_images/1089993283823169537/77BLUIKp_normal.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991062240060166144/MObB3-Mv_normal.jpg" TargetMode="External" /><Relationship Id="rId194" Type="http://schemas.openxmlformats.org/officeDocument/2006/relationships/hyperlink" Target="http://pbs.twimg.com/profile_images/1143592355058061312/BDRTebQX_normal.jpg" TargetMode="External" /><Relationship Id="rId195" Type="http://schemas.openxmlformats.org/officeDocument/2006/relationships/hyperlink" Target="http://pbs.twimg.com/profile_images/1118366365939916805/ZXO-UfGD_normal.jpg" TargetMode="External" /><Relationship Id="rId196" Type="http://schemas.openxmlformats.org/officeDocument/2006/relationships/hyperlink" Target="http://pbs.twimg.com/profile_images/1156235193633710080/9_ivAt-Y_normal.jpg" TargetMode="External" /><Relationship Id="rId197" Type="http://schemas.openxmlformats.org/officeDocument/2006/relationships/hyperlink" Target="http://pbs.twimg.com/profile_images/464495701242552320/wtpAXKAI_normal.jpeg" TargetMode="External" /><Relationship Id="rId198" Type="http://schemas.openxmlformats.org/officeDocument/2006/relationships/hyperlink" Target="http://pbs.twimg.com/profile_images/934099097111408642/x7U9BuLG_normal.jpg" TargetMode="External" /><Relationship Id="rId199" Type="http://schemas.openxmlformats.org/officeDocument/2006/relationships/hyperlink" Target="http://pbs.twimg.com/profile_images/565437941132972032/qaHmxFaB_normal.jpeg" TargetMode="External" /><Relationship Id="rId200" Type="http://schemas.openxmlformats.org/officeDocument/2006/relationships/hyperlink" Target="http://pbs.twimg.com/profile_images/600742982870929408/a9CXOlnW_normal.png" TargetMode="External" /><Relationship Id="rId201" Type="http://schemas.openxmlformats.org/officeDocument/2006/relationships/hyperlink" Target="http://pbs.twimg.com/profile_images/697861531006971905/H95uSJZ1_normal.jpg" TargetMode="External" /><Relationship Id="rId202" Type="http://schemas.openxmlformats.org/officeDocument/2006/relationships/hyperlink" Target="http://pbs.twimg.com/profile_images/1168535728483184641/32qO7SVn_normal.jpg" TargetMode="External" /><Relationship Id="rId203" Type="http://schemas.openxmlformats.org/officeDocument/2006/relationships/hyperlink" Target="https://pbs.twimg.com/media/EBNn7AqW4AcJ8DJ.jpg" TargetMode="External" /><Relationship Id="rId204" Type="http://schemas.openxmlformats.org/officeDocument/2006/relationships/hyperlink" Target="http://pbs.twimg.com/profile_images/1126435295174508544/sX4gZJej_normal.png" TargetMode="External" /><Relationship Id="rId205" Type="http://schemas.openxmlformats.org/officeDocument/2006/relationships/hyperlink" Target="http://pbs.twimg.com/profile_images/1158075400683163648/iS2onlK6_normal.jpg" TargetMode="External" /><Relationship Id="rId206" Type="http://schemas.openxmlformats.org/officeDocument/2006/relationships/hyperlink" Target="http://pbs.twimg.com/profile_images/529859193730121729/QSDFtYXF_normal.jpeg" TargetMode="External" /><Relationship Id="rId207" Type="http://schemas.openxmlformats.org/officeDocument/2006/relationships/hyperlink" Target="http://pbs.twimg.com/profile_images/1083333523392602112/YUSrahyh_normal.jpg" TargetMode="External" /><Relationship Id="rId208" Type="http://schemas.openxmlformats.org/officeDocument/2006/relationships/hyperlink" Target="http://pbs.twimg.com/profile_images/953251712021737472/S79Qd5K2_normal.jpg" TargetMode="External" /><Relationship Id="rId209" Type="http://schemas.openxmlformats.org/officeDocument/2006/relationships/hyperlink" Target="http://pbs.twimg.com/profile_images/1142468375173423105/WnZcbPmN_normal.jpg" TargetMode="External" /><Relationship Id="rId210" Type="http://schemas.openxmlformats.org/officeDocument/2006/relationships/hyperlink" Target="http://pbs.twimg.com/profile_images/887356378448375808/Fr4tSKNy_normal.jpg" TargetMode="External" /><Relationship Id="rId211" Type="http://schemas.openxmlformats.org/officeDocument/2006/relationships/hyperlink" Target="http://pbs.twimg.com/profile_images/618336146456588288/Px9EsoAk_normal.png" TargetMode="External" /><Relationship Id="rId212" Type="http://schemas.openxmlformats.org/officeDocument/2006/relationships/hyperlink" Target="http://pbs.twimg.com/profile_images/714450639095525377/oK5tNwcZ_normal.jpg" TargetMode="External" /><Relationship Id="rId213" Type="http://schemas.openxmlformats.org/officeDocument/2006/relationships/hyperlink" Target="https://pbs.twimg.com/media/EBepBuGXsAEaWxA.png" TargetMode="External" /><Relationship Id="rId214" Type="http://schemas.openxmlformats.org/officeDocument/2006/relationships/hyperlink" Target="https://pbs.twimg.com/media/D9aPxBJXYAUJfII.jpg" TargetMode="External" /><Relationship Id="rId215" Type="http://schemas.openxmlformats.org/officeDocument/2006/relationships/hyperlink" Target="http://pbs.twimg.com/profile_images/887117820106035200/M9HpQt3I_normal.jpg" TargetMode="External" /><Relationship Id="rId216" Type="http://schemas.openxmlformats.org/officeDocument/2006/relationships/hyperlink" Target="https://pbs.twimg.com/media/DP-FIKUXcAEzm8f.png" TargetMode="External" /><Relationship Id="rId217" Type="http://schemas.openxmlformats.org/officeDocument/2006/relationships/hyperlink" Target="http://pbs.twimg.com/profile_images/505272827453272064/P1XJIgEU_normal.jpeg" TargetMode="External" /><Relationship Id="rId218" Type="http://schemas.openxmlformats.org/officeDocument/2006/relationships/hyperlink" Target="http://pbs.twimg.com/profile_images/845189010028822529/7OpfQ7sd_normal.jpg" TargetMode="External" /><Relationship Id="rId219" Type="http://schemas.openxmlformats.org/officeDocument/2006/relationships/hyperlink" Target="http://pbs.twimg.com/profile_images/1032689134249209858/BNgtjTtD_normal.jpg" TargetMode="External" /><Relationship Id="rId220" Type="http://schemas.openxmlformats.org/officeDocument/2006/relationships/hyperlink" Target="http://pbs.twimg.com/profile_images/1158421931898626048/zGBI6TJm_normal.jpg" TargetMode="External" /><Relationship Id="rId221" Type="http://schemas.openxmlformats.org/officeDocument/2006/relationships/hyperlink" Target="http://pbs.twimg.com/profile_images/1099396215538626561/b8OM6dBK_normal.png" TargetMode="External" /><Relationship Id="rId222" Type="http://schemas.openxmlformats.org/officeDocument/2006/relationships/hyperlink" Target="http://pbs.twimg.com/profile_images/664544029225320452/s_W4ACEB_normal.png" TargetMode="External" /><Relationship Id="rId223" Type="http://schemas.openxmlformats.org/officeDocument/2006/relationships/hyperlink" Target="http://pbs.twimg.com/profile_images/664544029225320452/s_W4ACEB_normal.png" TargetMode="External" /><Relationship Id="rId224" Type="http://schemas.openxmlformats.org/officeDocument/2006/relationships/hyperlink" Target="http://pbs.twimg.com/profile_images/877903010042707968/1Ct2NPI__normal.jpg" TargetMode="External" /><Relationship Id="rId225" Type="http://schemas.openxmlformats.org/officeDocument/2006/relationships/hyperlink" Target="http://pbs.twimg.com/profile_images/1149651502975221761/dPm-cLlU_normal.jpg" TargetMode="External" /><Relationship Id="rId226" Type="http://schemas.openxmlformats.org/officeDocument/2006/relationships/hyperlink" Target="http://pbs.twimg.com/profile_images/868721336482508800/ChgstUnn_normal.jp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s://pbs.twimg.com/media/ECODBC3VUAAwljg.jpg" TargetMode="External" /><Relationship Id="rId229" Type="http://schemas.openxmlformats.org/officeDocument/2006/relationships/hyperlink" Target="https://pbs.twimg.com/media/ECODxNMUwAEjNJA.jpg" TargetMode="External" /><Relationship Id="rId230" Type="http://schemas.openxmlformats.org/officeDocument/2006/relationships/hyperlink" Target="https://pbs.twimg.com/media/ECOQAl1UEAAErV0.jpg" TargetMode="External" /><Relationship Id="rId231" Type="http://schemas.openxmlformats.org/officeDocument/2006/relationships/hyperlink" Target="https://pbs.twimg.com/media/ECOQtRLUIAA7b6h.jpg" TargetMode="External" /><Relationship Id="rId232" Type="http://schemas.openxmlformats.org/officeDocument/2006/relationships/hyperlink" Target="https://pbs.twimg.com/media/ECORAzmUIAAloEz.jpg" TargetMode="External" /><Relationship Id="rId233" Type="http://schemas.openxmlformats.org/officeDocument/2006/relationships/hyperlink" Target="https://pbs.twimg.com/media/ECORhPYU0AAZdce.jpg" TargetMode="External" /><Relationship Id="rId234" Type="http://schemas.openxmlformats.org/officeDocument/2006/relationships/hyperlink" Target="https://pbs.twimg.com/media/ECOTxrbU0AAtVig.jpg" TargetMode="External" /><Relationship Id="rId235" Type="http://schemas.openxmlformats.org/officeDocument/2006/relationships/hyperlink" Target="https://pbs.twimg.com/media/ECOURwBUEAA5tWW.jpg" TargetMode="External" /><Relationship Id="rId236" Type="http://schemas.openxmlformats.org/officeDocument/2006/relationships/hyperlink" Target="https://pbs.twimg.com/media/ECOUwcwU4AAh7Xr.jpg" TargetMode="External" /><Relationship Id="rId237" Type="http://schemas.openxmlformats.org/officeDocument/2006/relationships/hyperlink" Target="https://pbs.twimg.com/media/ECOVLJTU0AEIlJV.jpg" TargetMode="External" /><Relationship Id="rId238" Type="http://schemas.openxmlformats.org/officeDocument/2006/relationships/hyperlink" Target="https://pbs.twimg.com/media/ECOVuGCUcAAGGUa.jpg" TargetMode="External" /><Relationship Id="rId239" Type="http://schemas.openxmlformats.org/officeDocument/2006/relationships/hyperlink" Target="https://pbs.twimg.com/media/ECOWHwgUYAAniNW.jpg" TargetMode="External" /><Relationship Id="rId240" Type="http://schemas.openxmlformats.org/officeDocument/2006/relationships/hyperlink" Target="https://pbs.twimg.com/media/ECOWjBgUEAUDp6t.jpg" TargetMode="External" /><Relationship Id="rId241" Type="http://schemas.openxmlformats.org/officeDocument/2006/relationships/hyperlink" Target="https://pbs.twimg.com/media/ECOXBRDU0AEKAcn.jpg" TargetMode="External" /><Relationship Id="rId242" Type="http://schemas.openxmlformats.org/officeDocument/2006/relationships/hyperlink" Target="http://pbs.twimg.com/profile_images/823358151886065664/6uV1H2iZ_normal.jpg" TargetMode="External" /><Relationship Id="rId243" Type="http://schemas.openxmlformats.org/officeDocument/2006/relationships/hyperlink" Target="https://pbs.twimg.com/media/ECQ2ZAtVUAA1gZ4.jpg" TargetMode="External" /><Relationship Id="rId244" Type="http://schemas.openxmlformats.org/officeDocument/2006/relationships/hyperlink" Target="http://pbs.twimg.com/profile_images/733970020519292928/YjuSdhj7_normal.jpg" TargetMode="External" /><Relationship Id="rId245" Type="http://schemas.openxmlformats.org/officeDocument/2006/relationships/hyperlink" Target="http://pbs.twimg.com/profile_images/716992148219019264/vqerpZId_normal.jpg" TargetMode="External" /><Relationship Id="rId246" Type="http://schemas.openxmlformats.org/officeDocument/2006/relationships/hyperlink" Target="http://pbs.twimg.com/profile_images/1175754605013151746/8lUYmXWv_normal.jpg" TargetMode="External" /><Relationship Id="rId247" Type="http://schemas.openxmlformats.org/officeDocument/2006/relationships/hyperlink" Target="https://pbs.twimg.com/media/D8_PDusXsAAsuzb.jpg" TargetMode="External" /><Relationship Id="rId248" Type="http://schemas.openxmlformats.org/officeDocument/2006/relationships/hyperlink" Target="http://pbs.twimg.com/profile_images/1157378921354137600/uSijM077_normal.jpg" TargetMode="External" /><Relationship Id="rId249" Type="http://schemas.openxmlformats.org/officeDocument/2006/relationships/hyperlink" Target="http://pbs.twimg.com/profile_images/1157378921354137600/uSijM077_normal.jpg" TargetMode="External" /><Relationship Id="rId250" Type="http://schemas.openxmlformats.org/officeDocument/2006/relationships/hyperlink" Target="http://pbs.twimg.com/profile_images/907313081595789312/49ZBUvCC_normal.jpg" TargetMode="External" /><Relationship Id="rId251" Type="http://schemas.openxmlformats.org/officeDocument/2006/relationships/hyperlink" Target="http://pbs.twimg.com/profile_images/921869485425885184/UXTl2-ZN_normal.jpg" TargetMode="External" /><Relationship Id="rId252" Type="http://schemas.openxmlformats.org/officeDocument/2006/relationships/hyperlink" Target="http://pbs.twimg.com/profile_images/900443799129702400/x6loB2Tp_normal.jpg" TargetMode="External" /><Relationship Id="rId253" Type="http://schemas.openxmlformats.org/officeDocument/2006/relationships/hyperlink" Target="http://pbs.twimg.com/profile_images/921869485425885184/UXTl2-ZN_normal.jpg" TargetMode="External" /><Relationship Id="rId254" Type="http://schemas.openxmlformats.org/officeDocument/2006/relationships/hyperlink" Target="http://pbs.twimg.com/profile_images/907313081595789312/49ZBUvCC_normal.jpg" TargetMode="External" /><Relationship Id="rId255" Type="http://schemas.openxmlformats.org/officeDocument/2006/relationships/hyperlink" Target="http://pbs.twimg.com/profile_images/907313081595789312/49ZBUvCC_normal.jpg" TargetMode="External" /><Relationship Id="rId256" Type="http://schemas.openxmlformats.org/officeDocument/2006/relationships/hyperlink" Target="http://pbs.twimg.com/profile_images/426002680297713664/TiKLm5Sa_normal.jpeg" TargetMode="External" /><Relationship Id="rId257" Type="http://schemas.openxmlformats.org/officeDocument/2006/relationships/hyperlink" Target="http://pbs.twimg.com/profile_images/1060937068531068929/zyQEOC-k_normal.jpg" TargetMode="External" /><Relationship Id="rId258" Type="http://schemas.openxmlformats.org/officeDocument/2006/relationships/hyperlink" Target="http://pbs.twimg.com/profile_images/1043951271831621637/bAj-6HGE_normal.jpg" TargetMode="External" /><Relationship Id="rId259" Type="http://schemas.openxmlformats.org/officeDocument/2006/relationships/hyperlink" Target="http://pbs.twimg.com/profile_images/1166569194051293184/sID6YwMV_normal.jpg" TargetMode="External" /><Relationship Id="rId260" Type="http://schemas.openxmlformats.org/officeDocument/2006/relationships/hyperlink" Target="https://pbs.twimg.com/media/D8vInQhX4AE1nAC.png" TargetMode="External" /><Relationship Id="rId261" Type="http://schemas.openxmlformats.org/officeDocument/2006/relationships/hyperlink" Target="http://pbs.twimg.com/profile_images/669388577248153601/aB5vhnqL_normal.jpg" TargetMode="External" /><Relationship Id="rId262" Type="http://schemas.openxmlformats.org/officeDocument/2006/relationships/hyperlink" Target="http://pbs.twimg.com/profile_images/1165381409013321728/StxOlYYu_normal.jpg" TargetMode="External" /><Relationship Id="rId263" Type="http://schemas.openxmlformats.org/officeDocument/2006/relationships/hyperlink" Target="http://pbs.twimg.com/profile_images/669388577248153601/aB5vhnqL_normal.jpg" TargetMode="External" /><Relationship Id="rId264" Type="http://schemas.openxmlformats.org/officeDocument/2006/relationships/hyperlink" Target="http://pbs.twimg.com/profile_images/993211909909438465/kuYG1P3H_normal.jpg" TargetMode="External" /><Relationship Id="rId265" Type="http://schemas.openxmlformats.org/officeDocument/2006/relationships/hyperlink" Target="http://pbs.twimg.com/profile_images/669388577248153601/aB5vhnqL_normal.jpg" TargetMode="External" /><Relationship Id="rId266" Type="http://schemas.openxmlformats.org/officeDocument/2006/relationships/hyperlink" Target="http://pbs.twimg.com/profile_images/669388577248153601/aB5vhnqL_normal.jpg" TargetMode="External" /><Relationship Id="rId267" Type="http://schemas.openxmlformats.org/officeDocument/2006/relationships/hyperlink" Target="http://pbs.twimg.com/profile_images/760698401088471044/rItGqFwI_normal.jpg" TargetMode="External" /><Relationship Id="rId268" Type="http://schemas.openxmlformats.org/officeDocument/2006/relationships/hyperlink" Target="http://pbs.twimg.com/profile_images/1038222790271283200/K33xY3Sr_normal.jpg" TargetMode="External" /><Relationship Id="rId269" Type="http://schemas.openxmlformats.org/officeDocument/2006/relationships/hyperlink" Target="http://pbs.twimg.com/profile_images/524912457744015360/kS_NyuED_normal.jpeg" TargetMode="External" /><Relationship Id="rId270" Type="http://schemas.openxmlformats.org/officeDocument/2006/relationships/hyperlink" Target="http://pbs.twimg.com/profile_images/988548526060851201/1VB_Wfs__normal.jpg" TargetMode="External" /><Relationship Id="rId271" Type="http://schemas.openxmlformats.org/officeDocument/2006/relationships/hyperlink" Target="https://pbs.twimg.com/media/EC-ZgJQWwAARGO-.jpg" TargetMode="External" /><Relationship Id="rId272" Type="http://schemas.openxmlformats.org/officeDocument/2006/relationships/hyperlink" Target="http://pbs.twimg.com/profile_images/957177571069763584/8G-H0-rB_normal.jpg" TargetMode="External" /><Relationship Id="rId273" Type="http://schemas.openxmlformats.org/officeDocument/2006/relationships/hyperlink" Target="http://pbs.twimg.com/profile_images/1154968505734840320/m8lpd0Nw_normal.jpg" TargetMode="External" /><Relationship Id="rId274" Type="http://schemas.openxmlformats.org/officeDocument/2006/relationships/hyperlink" Target="http://pbs.twimg.com/profile_images/1153589727947350016/x6WgPfpN_normal.jpg" TargetMode="External" /><Relationship Id="rId275" Type="http://schemas.openxmlformats.org/officeDocument/2006/relationships/hyperlink" Target="http://pbs.twimg.com/profile_images/1385427915/Andreas_Jungherr_normal.jpeg" TargetMode="External" /><Relationship Id="rId276" Type="http://schemas.openxmlformats.org/officeDocument/2006/relationships/hyperlink" Target="http://pbs.twimg.com/profile_images/1147128736082538496/stFo0NL5_normal.png" TargetMode="External" /><Relationship Id="rId277" Type="http://schemas.openxmlformats.org/officeDocument/2006/relationships/hyperlink" Target="http://pbs.twimg.com/profile_images/450095045832478720/7VJH0zPA_normal.jpeg" TargetMode="External" /><Relationship Id="rId278" Type="http://schemas.openxmlformats.org/officeDocument/2006/relationships/hyperlink" Target="http://pbs.twimg.com/profile_images/3207164109/b91c4372db2f4165249a76bc85da3c9b_normal.png" TargetMode="External" /><Relationship Id="rId279" Type="http://schemas.openxmlformats.org/officeDocument/2006/relationships/hyperlink" Target="http://pbs.twimg.com/profile_images/984264970689916928/47zINsuF_normal.jpg" TargetMode="External" /><Relationship Id="rId280" Type="http://schemas.openxmlformats.org/officeDocument/2006/relationships/hyperlink" Target="http://pbs.twimg.com/profile_images/984264970689916928/47zINsuF_normal.jpg" TargetMode="External" /><Relationship Id="rId281" Type="http://schemas.openxmlformats.org/officeDocument/2006/relationships/hyperlink" Target="http://pbs.twimg.com/profile_images/1146562318488068096/4h23mLMm_normal.png" TargetMode="External" /><Relationship Id="rId282" Type="http://schemas.openxmlformats.org/officeDocument/2006/relationships/hyperlink" Target="http://pbs.twimg.com/profile_images/1146562318488068096/4h23mLMm_normal.png" TargetMode="External" /><Relationship Id="rId283" Type="http://schemas.openxmlformats.org/officeDocument/2006/relationships/hyperlink" Target="http://pbs.twimg.com/profile_images/1133890118278877184/m7KhqiKc_normal.jpg" TargetMode="External" /><Relationship Id="rId284" Type="http://schemas.openxmlformats.org/officeDocument/2006/relationships/hyperlink" Target="http://pbs.twimg.com/profile_images/657255935170203648/8XeGA0K5_normal.jpg" TargetMode="External" /><Relationship Id="rId285" Type="http://schemas.openxmlformats.org/officeDocument/2006/relationships/hyperlink" Target="http://pbs.twimg.com/profile_images/859076004211458053/unCr0ZxT_normal.jpg" TargetMode="External" /><Relationship Id="rId286" Type="http://schemas.openxmlformats.org/officeDocument/2006/relationships/hyperlink" Target="http://pbs.twimg.com/profile_images/859076004211458053/unCr0ZxT_normal.jpg" TargetMode="External" /><Relationship Id="rId287" Type="http://schemas.openxmlformats.org/officeDocument/2006/relationships/hyperlink" Target="http://pbs.twimg.com/profile_images/1129562289961488385/YTUdiFkd_normal.png" TargetMode="External" /><Relationship Id="rId288" Type="http://schemas.openxmlformats.org/officeDocument/2006/relationships/hyperlink" Target="http://pbs.twimg.com/profile_images/872125951806779393/NkcasGkc_normal.jpg" TargetMode="External" /><Relationship Id="rId289" Type="http://schemas.openxmlformats.org/officeDocument/2006/relationships/hyperlink" Target="http://pbs.twimg.com/profile_images/753650370652405760/D7EdJEpC_normal.jpg" TargetMode="External" /><Relationship Id="rId290" Type="http://schemas.openxmlformats.org/officeDocument/2006/relationships/hyperlink" Target="http://pbs.twimg.com/profile_images/677894642063433728/ti5xTvth_normal.jpg" TargetMode="External" /><Relationship Id="rId291" Type="http://schemas.openxmlformats.org/officeDocument/2006/relationships/hyperlink" Target="http://pbs.twimg.com/profile_images/684105827100299264/wxulRNEs_normal.jpg" TargetMode="External" /><Relationship Id="rId292" Type="http://schemas.openxmlformats.org/officeDocument/2006/relationships/hyperlink" Target="http://pbs.twimg.com/profile_images/915510174101725185/FhxfOZfv_normal.jpg" TargetMode="External" /><Relationship Id="rId293" Type="http://schemas.openxmlformats.org/officeDocument/2006/relationships/hyperlink" Target="http://pbs.twimg.com/profile_images/1083548531363737600/rPp2Zz8j_normal.jpg" TargetMode="External" /><Relationship Id="rId294" Type="http://schemas.openxmlformats.org/officeDocument/2006/relationships/hyperlink" Target="http://pbs.twimg.com/profile_images/690638708513640448/9o8Nw9Y9_normal.jpg" TargetMode="External" /><Relationship Id="rId295" Type="http://schemas.openxmlformats.org/officeDocument/2006/relationships/hyperlink" Target="http://pbs.twimg.com/profile_images/1134192358365569025/Mia3Bo4x_normal.jpg" TargetMode="External" /><Relationship Id="rId296" Type="http://schemas.openxmlformats.org/officeDocument/2006/relationships/hyperlink" Target="http://pbs.twimg.com/profile_images/1137439230576209924/jAS7s20K_normal.png" TargetMode="External" /><Relationship Id="rId297" Type="http://schemas.openxmlformats.org/officeDocument/2006/relationships/hyperlink" Target="http://pbs.twimg.com/profile_images/740956436117721088/-th-TSpy_normal.jpg" TargetMode="External" /><Relationship Id="rId298" Type="http://schemas.openxmlformats.org/officeDocument/2006/relationships/hyperlink" Target="http://pbs.twimg.com/profile_images/1162780042977525762/v6nLRu_5_normal.jpg" TargetMode="External" /><Relationship Id="rId299" Type="http://schemas.openxmlformats.org/officeDocument/2006/relationships/hyperlink" Target="http://pbs.twimg.com/profile_images/931169103850635265/hE5S4j2k_normal.jpg" TargetMode="External" /><Relationship Id="rId300" Type="http://schemas.openxmlformats.org/officeDocument/2006/relationships/hyperlink" Target="http://pbs.twimg.com/profile_images/784349242110406656/Z4M-uYUx_normal.jpg" TargetMode="External" /><Relationship Id="rId301" Type="http://schemas.openxmlformats.org/officeDocument/2006/relationships/hyperlink" Target="http://pbs.twimg.com/profile_images/847543147274129408/iweRcu-p_normal.jpg" TargetMode="External" /><Relationship Id="rId302" Type="http://schemas.openxmlformats.org/officeDocument/2006/relationships/hyperlink" Target="http://pbs.twimg.com/profile_images/506985389546938368/P8lHZLf7_normal.jpeg" TargetMode="External" /><Relationship Id="rId303" Type="http://schemas.openxmlformats.org/officeDocument/2006/relationships/hyperlink" Target="http://pbs.twimg.com/profile_images/947736243101614080/7glzFPOG_normal.jpg" TargetMode="External" /><Relationship Id="rId304" Type="http://schemas.openxmlformats.org/officeDocument/2006/relationships/hyperlink" Target="http://pbs.twimg.com/profile_images/1137364164932919297/C_lFhOIL_normal.jpg" TargetMode="External" /><Relationship Id="rId305" Type="http://schemas.openxmlformats.org/officeDocument/2006/relationships/hyperlink" Target="http://pbs.twimg.com/profile_images/1133778817116442624/4tR9kxp__normal.jpg" TargetMode="External" /><Relationship Id="rId306" Type="http://schemas.openxmlformats.org/officeDocument/2006/relationships/hyperlink" Target="http://pbs.twimg.com/profile_images/1131144826848776192/ZL4KqC4e_normal.png" TargetMode="External" /><Relationship Id="rId307" Type="http://schemas.openxmlformats.org/officeDocument/2006/relationships/hyperlink" Target="http://pbs.twimg.com/profile_images/921788597761708032/UVjBPNc1_normal.jpg" TargetMode="External" /><Relationship Id="rId308" Type="http://schemas.openxmlformats.org/officeDocument/2006/relationships/hyperlink" Target="http://pbs.twimg.com/profile_images/885710906/hauschke_normal.jpg" TargetMode="External" /><Relationship Id="rId309" Type="http://schemas.openxmlformats.org/officeDocument/2006/relationships/hyperlink" Target="http://pbs.twimg.com/profile_images/875687478472183808/ZUxlVIGa_normal.jpg" TargetMode="External" /><Relationship Id="rId310" Type="http://schemas.openxmlformats.org/officeDocument/2006/relationships/hyperlink" Target="http://pbs.twimg.com/profile_images/716806382532427776/e9HW_HC3_normal.jpg" TargetMode="External" /><Relationship Id="rId311" Type="http://schemas.openxmlformats.org/officeDocument/2006/relationships/hyperlink" Target="http://pbs.twimg.com/profile_images/801014235195179008/H9Pc9Pwt_normal.jpg" TargetMode="External" /><Relationship Id="rId312" Type="http://schemas.openxmlformats.org/officeDocument/2006/relationships/hyperlink" Target="http://pbs.twimg.com/profile_images/1131668702372306944/wfKk66NL_normal.png" TargetMode="External" /><Relationship Id="rId313" Type="http://schemas.openxmlformats.org/officeDocument/2006/relationships/hyperlink" Target="http://pbs.twimg.com/profile_images/3585253114/ac0eb46b98e381977d0bb32371516bf8_normal.png" TargetMode="External" /><Relationship Id="rId314" Type="http://schemas.openxmlformats.org/officeDocument/2006/relationships/hyperlink" Target="http://pbs.twimg.com/profile_images/3585253114/ac0eb46b98e381977d0bb32371516bf8_normal.png" TargetMode="External" /><Relationship Id="rId315" Type="http://schemas.openxmlformats.org/officeDocument/2006/relationships/hyperlink" Target="http://pbs.twimg.com/profile_images/693324946462920704/z4tGvMgJ_normal.jpg" TargetMode="External" /><Relationship Id="rId316" Type="http://schemas.openxmlformats.org/officeDocument/2006/relationships/hyperlink" Target="http://pbs.twimg.com/profile_images/677266390433341440/CVX_l_ks_normal.jpg" TargetMode="External" /><Relationship Id="rId317" Type="http://schemas.openxmlformats.org/officeDocument/2006/relationships/hyperlink" Target="http://pbs.twimg.com/profile_images/674522696760303616/jZzlRQou_normal.jpg" TargetMode="External" /><Relationship Id="rId318" Type="http://schemas.openxmlformats.org/officeDocument/2006/relationships/hyperlink" Target="http://pbs.twimg.com/profile_images/378800000847548445/046678f6398ab9ac4a795a37cdc7b872_normal.jpeg" TargetMode="External" /><Relationship Id="rId319" Type="http://schemas.openxmlformats.org/officeDocument/2006/relationships/hyperlink" Target="http://pbs.twimg.com/profile_images/2538946114/xiveugt78rc97y1dasxf_normal.jpeg" TargetMode="External" /><Relationship Id="rId320" Type="http://schemas.openxmlformats.org/officeDocument/2006/relationships/hyperlink" Target="https://pbs.twimg.com/tweet_video_thumb/ED-K26PXoAAg-Ep.jpg" TargetMode="External" /><Relationship Id="rId321" Type="http://schemas.openxmlformats.org/officeDocument/2006/relationships/hyperlink" Target="http://pbs.twimg.com/profile_images/1159757467/huanliu_normal.jpg" TargetMode="External" /><Relationship Id="rId322" Type="http://schemas.openxmlformats.org/officeDocument/2006/relationships/hyperlink" Target="https://pbs.twimg.com/tweet_video_thumb/ED-K26PXoAAg-Ep.jpg" TargetMode="External" /><Relationship Id="rId323" Type="http://schemas.openxmlformats.org/officeDocument/2006/relationships/hyperlink" Target="http://pbs.twimg.com/profile_images/1161402778775904256/c33gux6j_normal.jpg" TargetMode="External" /><Relationship Id="rId324" Type="http://schemas.openxmlformats.org/officeDocument/2006/relationships/hyperlink" Target="http://pbs.twimg.com/profile_images/708281203/PolCom-mark_normal.gif" TargetMode="External" /><Relationship Id="rId325" Type="http://schemas.openxmlformats.org/officeDocument/2006/relationships/hyperlink" Target="http://pbs.twimg.com/profile_images/1161402778775904256/c33gux6j_normal.jpg" TargetMode="External" /><Relationship Id="rId326" Type="http://schemas.openxmlformats.org/officeDocument/2006/relationships/hyperlink" Target="http://pbs.twimg.com/profile_images/777888342490898432/rIo6X_Oj_normal.jpg" TargetMode="External" /><Relationship Id="rId327" Type="http://schemas.openxmlformats.org/officeDocument/2006/relationships/hyperlink" Target="http://pbs.twimg.com/profile_images/792086614990348288/weV2c7i4_normal.jpg" TargetMode="External" /><Relationship Id="rId328" Type="http://schemas.openxmlformats.org/officeDocument/2006/relationships/hyperlink" Target="https://pbs.twimg.com/tweet_video_thumb/ED-K26PXoAAg-Ep.jpg" TargetMode="External" /><Relationship Id="rId329" Type="http://schemas.openxmlformats.org/officeDocument/2006/relationships/hyperlink" Target="http://pbs.twimg.com/profile_images/1101664340925734912/q8PnFz12_normal.png" TargetMode="External" /><Relationship Id="rId330" Type="http://schemas.openxmlformats.org/officeDocument/2006/relationships/hyperlink" Target="https://pbs.twimg.com/tweet_video_thumb/ED-K26PXoAAg-Ep.jpg" TargetMode="External" /><Relationship Id="rId331" Type="http://schemas.openxmlformats.org/officeDocument/2006/relationships/hyperlink" Target="http://pbs.twimg.com/profile_images/1072580599666360320/vV_9Fdvy_normal.jpg" TargetMode="External" /><Relationship Id="rId332" Type="http://schemas.openxmlformats.org/officeDocument/2006/relationships/hyperlink" Target="http://pbs.twimg.com/profile_images/378800000508682532/3c6a88fe941d1fa4874821678f9c5958_normal.jpeg" TargetMode="External" /><Relationship Id="rId333" Type="http://schemas.openxmlformats.org/officeDocument/2006/relationships/hyperlink" Target="http://pbs.twimg.com/profile_images/1570539496/Shuster_boy_small_normal.jpg" TargetMode="External" /><Relationship Id="rId334" Type="http://schemas.openxmlformats.org/officeDocument/2006/relationships/hyperlink" Target="http://pbs.twimg.com/profile_images/1017567898800250880/Ku3cGF4l_normal.jpg" TargetMode="External" /><Relationship Id="rId335" Type="http://schemas.openxmlformats.org/officeDocument/2006/relationships/hyperlink" Target="http://pbs.twimg.com/profile_images/875919581830725632/S2kdmmwb_normal.jpg" TargetMode="External" /><Relationship Id="rId336" Type="http://schemas.openxmlformats.org/officeDocument/2006/relationships/hyperlink" Target="http://pbs.twimg.com/profile_images/1828415167/ariel_icon_normal.jpg" TargetMode="External" /><Relationship Id="rId337" Type="http://schemas.openxmlformats.org/officeDocument/2006/relationships/hyperlink" Target="http://pbs.twimg.com/profile_images/970765972960350208/tfvtrs0O_normal.jpg" TargetMode="External" /><Relationship Id="rId338" Type="http://schemas.openxmlformats.org/officeDocument/2006/relationships/hyperlink" Target="http://pbs.twimg.com/profile_images/1776303492/120123-160050_normal.jpg" TargetMode="External" /><Relationship Id="rId339" Type="http://schemas.openxmlformats.org/officeDocument/2006/relationships/hyperlink" Target="http://pbs.twimg.com/profile_images/2512872613/3h1zbsh2eb9wj7dlr0ac_normal.jpeg" TargetMode="External" /><Relationship Id="rId340" Type="http://schemas.openxmlformats.org/officeDocument/2006/relationships/hyperlink" Target="http://pbs.twimg.com/profile_images/1173279886124965893/H10oq8GW_normal.jpg" TargetMode="External" /><Relationship Id="rId341" Type="http://schemas.openxmlformats.org/officeDocument/2006/relationships/hyperlink" Target="http://pbs.twimg.com/profile_images/669258805197283328/2PneQNSV_normal.jpg" TargetMode="External" /><Relationship Id="rId342" Type="http://schemas.openxmlformats.org/officeDocument/2006/relationships/hyperlink" Target="http://pbs.twimg.com/profile_images/378800000151204653/8dda416c8b9efeda53e90ad3509a7ea4_normal.jpeg" TargetMode="External" /><Relationship Id="rId343" Type="http://schemas.openxmlformats.org/officeDocument/2006/relationships/hyperlink" Target="http://pbs.twimg.com/profile_images/770888725240750080/B2dP9CHq_normal.jpg" TargetMode="External" /><Relationship Id="rId344" Type="http://schemas.openxmlformats.org/officeDocument/2006/relationships/hyperlink" Target="http://pbs.twimg.com/profile_images/746338228001726464/V0ZZ49wd_normal.jpg" TargetMode="External" /><Relationship Id="rId345" Type="http://schemas.openxmlformats.org/officeDocument/2006/relationships/hyperlink" Target="http://pbs.twimg.com/profile_images/943377966867693568/YYNLpkjO_normal.jpg" TargetMode="External" /><Relationship Id="rId346" Type="http://schemas.openxmlformats.org/officeDocument/2006/relationships/hyperlink" Target="http://pbs.twimg.com/profile_images/1020866479363829760/3-7F2Rpv_normal.jpg" TargetMode="External" /><Relationship Id="rId347" Type="http://schemas.openxmlformats.org/officeDocument/2006/relationships/hyperlink" Target="http://pbs.twimg.com/profile_images/1020866479363829760/3-7F2Rpv_normal.jpg" TargetMode="External" /><Relationship Id="rId348" Type="http://schemas.openxmlformats.org/officeDocument/2006/relationships/hyperlink" Target="http://pbs.twimg.com/profile_images/1142733479127453696/60VPUy83_normal.jpg" TargetMode="External" /><Relationship Id="rId349" Type="http://schemas.openxmlformats.org/officeDocument/2006/relationships/hyperlink" Target="http://pbs.twimg.com/profile_images/746838319477075968/Xd_CUYwh_normal.jpg" TargetMode="External" /><Relationship Id="rId350" Type="http://schemas.openxmlformats.org/officeDocument/2006/relationships/hyperlink" Target="http://pbs.twimg.com/profile_images/889954706285449216/8OOZEX7X_normal.jpg" TargetMode="External" /><Relationship Id="rId351" Type="http://schemas.openxmlformats.org/officeDocument/2006/relationships/hyperlink" Target="http://pbs.twimg.com/profile_images/1183191691/Sharad_Goel_normal.jpeg" TargetMode="External" /><Relationship Id="rId352" Type="http://schemas.openxmlformats.org/officeDocument/2006/relationships/hyperlink" Target="http://pbs.twimg.com/profile_images/1017038003909287936/0d2A3sn-_normal.jpg" TargetMode="External" /><Relationship Id="rId353" Type="http://schemas.openxmlformats.org/officeDocument/2006/relationships/hyperlink" Target="http://pbs.twimg.com/profile_images/1063581394100805632/wZ_I9e6s_normal.jpg" TargetMode="External" /><Relationship Id="rId354" Type="http://schemas.openxmlformats.org/officeDocument/2006/relationships/hyperlink" Target="http://pbs.twimg.com/profile_images/1064642902721204224/0dDeUghS_normal.jpg" TargetMode="External" /><Relationship Id="rId355" Type="http://schemas.openxmlformats.org/officeDocument/2006/relationships/hyperlink" Target="http://pbs.twimg.com/profile_images/955997033084608512/W7TAa00r_normal.jpg" TargetMode="External" /><Relationship Id="rId356" Type="http://schemas.openxmlformats.org/officeDocument/2006/relationships/hyperlink" Target="http://pbs.twimg.com/profile_images/983587324935024641/utuieP5M_normal.jpg" TargetMode="External" /><Relationship Id="rId357" Type="http://schemas.openxmlformats.org/officeDocument/2006/relationships/hyperlink" Target="http://pbs.twimg.com/profile_images/715752209930174464/63AVhJQS_normal.jpg" TargetMode="External" /><Relationship Id="rId358" Type="http://schemas.openxmlformats.org/officeDocument/2006/relationships/hyperlink" Target="http://pbs.twimg.com/profile_images/624445967811514368/bPp1Gdsb_normal.jpg" TargetMode="External" /><Relationship Id="rId359" Type="http://schemas.openxmlformats.org/officeDocument/2006/relationships/hyperlink" Target="http://pbs.twimg.com/profile_images/2554415250/portrait2_normal.jpg" TargetMode="External" /><Relationship Id="rId360" Type="http://schemas.openxmlformats.org/officeDocument/2006/relationships/hyperlink" Target="http://pbs.twimg.com/profile_images/690726278706634752/pXDYM4Sp_normal.jpg" TargetMode="External" /><Relationship Id="rId361" Type="http://schemas.openxmlformats.org/officeDocument/2006/relationships/hyperlink" Target="http://pbs.twimg.com/profile_images/1169673918086410240/9x6nUlYg_normal.png" TargetMode="External" /><Relationship Id="rId362" Type="http://schemas.openxmlformats.org/officeDocument/2006/relationships/hyperlink" Target="http://pbs.twimg.com/profile_images/803418473732997120/MvRK6pV6_normal.jpg" TargetMode="External" /><Relationship Id="rId363" Type="http://schemas.openxmlformats.org/officeDocument/2006/relationships/hyperlink" Target="http://pbs.twimg.com/profile_images/531225079481257984/oofcfNPz_normal.jpeg" TargetMode="External" /><Relationship Id="rId364" Type="http://schemas.openxmlformats.org/officeDocument/2006/relationships/hyperlink" Target="http://pbs.twimg.com/profile_images/592774240845340673/15noASOk_normal.jpg" TargetMode="External" /><Relationship Id="rId365" Type="http://schemas.openxmlformats.org/officeDocument/2006/relationships/hyperlink" Target="http://pbs.twimg.com/profile_images/1133986994369978369/Z2T-kYhj_normal.jpg" TargetMode="External" /><Relationship Id="rId366" Type="http://schemas.openxmlformats.org/officeDocument/2006/relationships/hyperlink" Target="http://pbs.twimg.com/profile_images/1095203377581940737/MuaMbMqm_normal.jpg" TargetMode="External" /><Relationship Id="rId367" Type="http://schemas.openxmlformats.org/officeDocument/2006/relationships/hyperlink" Target="http://pbs.twimg.com/profile_images/1095203377581940737/MuaMbMqm_normal.jpg" TargetMode="External" /><Relationship Id="rId368" Type="http://schemas.openxmlformats.org/officeDocument/2006/relationships/hyperlink" Target="http://pbs.twimg.com/profile_images/766720541185101824/FCovLUeg_normal.jpg" TargetMode="External" /><Relationship Id="rId369" Type="http://schemas.openxmlformats.org/officeDocument/2006/relationships/hyperlink" Target="http://pbs.twimg.com/profile_images/1002513180294242304/TGJTFz-s_normal.jpg" TargetMode="External" /><Relationship Id="rId370" Type="http://schemas.openxmlformats.org/officeDocument/2006/relationships/hyperlink" Target="http://pbs.twimg.com/profile_images/423979175200817152/GkyFvRmI_normal.png" TargetMode="External" /><Relationship Id="rId371" Type="http://schemas.openxmlformats.org/officeDocument/2006/relationships/hyperlink" Target="http://pbs.twimg.com/profile_images/1147181014298451969/p2_bACEk_normal.jpg" TargetMode="External" /><Relationship Id="rId372" Type="http://schemas.openxmlformats.org/officeDocument/2006/relationships/hyperlink" Target="http://pbs.twimg.com/profile_images/557161853726384128/dx6v1teK_normal.jpeg" TargetMode="External" /><Relationship Id="rId373" Type="http://schemas.openxmlformats.org/officeDocument/2006/relationships/hyperlink" Target="http://pbs.twimg.com/profile_images/1160753072697724928/siHkJDQD_normal.jpg" TargetMode="External" /><Relationship Id="rId374" Type="http://schemas.openxmlformats.org/officeDocument/2006/relationships/hyperlink" Target="http://pbs.twimg.com/profile_images/841803825665187841/-Ok2hipH_normal.jpg" TargetMode="External" /><Relationship Id="rId375" Type="http://schemas.openxmlformats.org/officeDocument/2006/relationships/hyperlink" Target="http://pbs.twimg.com/profile_images/841803825665187841/-Ok2hipH_normal.jpg" TargetMode="External" /><Relationship Id="rId376" Type="http://schemas.openxmlformats.org/officeDocument/2006/relationships/hyperlink" Target="http://pbs.twimg.com/profile_images/841803825665187841/-Ok2hipH_normal.jpg" TargetMode="External" /><Relationship Id="rId377" Type="http://schemas.openxmlformats.org/officeDocument/2006/relationships/hyperlink" Target="http://pbs.twimg.com/profile_images/841803825665187841/-Ok2hipH_normal.jpg" TargetMode="External" /><Relationship Id="rId378" Type="http://schemas.openxmlformats.org/officeDocument/2006/relationships/hyperlink" Target="http://pbs.twimg.com/profile_images/882983595744165889/1cDtYfZV_normal.jpg" TargetMode="External" /><Relationship Id="rId379" Type="http://schemas.openxmlformats.org/officeDocument/2006/relationships/hyperlink" Target="http://pbs.twimg.com/profile_images/1148562177378459648/g_cOqg6Q_normal.jpg" TargetMode="External" /><Relationship Id="rId380" Type="http://schemas.openxmlformats.org/officeDocument/2006/relationships/hyperlink" Target="http://pbs.twimg.com/profile_images/1148562177378459648/g_cOqg6Q_normal.jpg" TargetMode="External" /><Relationship Id="rId381" Type="http://schemas.openxmlformats.org/officeDocument/2006/relationships/hyperlink" Target="http://pbs.twimg.com/profile_images/2820996416/5cdddcba9eaee0880bb5d99c1e4e60cc_normal.jpeg" TargetMode="External" /><Relationship Id="rId382" Type="http://schemas.openxmlformats.org/officeDocument/2006/relationships/hyperlink" Target="http://pbs.twimg.com/profile_images/2820996416/5cdddcba9eaee0880bb5d99c1e4e60cc_normal.jpeg" TargetMode="External" /><Relationship Id="rId383" Type="http://schemas.openxmlformats.org/officeDocument/2006/relationships/hyperlink" Target="http://pbs.twimg.com/profile_images/2820996416/5cdddcba9eaee0880bb5d99c1e4e60cc_normal.jpeg" TargetMode="External" /><Relationship Id="rId384" Type="http://schemas.openxmlformats.org/officeDocument/2006/relationships/hyperlink" Target="http://pbs.twimg.com/profile_images/2820996416/5cdddcba9eaee0880bb5d99c1e4e60cc_normal.jpeg" TargetMode="External" /><Relationship Id="rId385" Type="http://schemas.openxmlformats.org/officeDocument/2006/relationships/hyperlink" Target="http://pbs.twimg.com/profile_images/1092151974475182080/jVHCNHcA_normal.jpg" TargetMode="External" /><Relationship Id="rId386" Type="http://schemas.openxmlformats.org/officeDocument/2006/relationships/hyperlink" Target="http://pbs.twimg.com/profile_images/1092151974475182080/jVHCNHcA_normal.jpg" TargetMode="External" /><Relationship Id="rId387" Type="http://schemas.openxmlformats.org/officeDocument/2006/relationships/hyperlink" Target="https://pbs.twimg.com/media/EEYudiZW4AEatQ1.jpg" TargetMode="External" /><Relationship Id="rId388" Type="http://schemas.openxmlformats.org/officeDocument/2006/relationships/hyperlink" Target="http://pbs.twimg.com/profile_images/876913351158362112/2RJy5c_U_normal.jpg" TargetMode="External" /><Relationship Id="rId389" Type="http://schemas.openxmlformats.org/officeDocument/2006/relationships/hyperlink" Target="http://pbs.twimg.com/profile_images/876913351158362112/2RJy5c_U_normal.jpg" TargetMode="External" /><Relationship Id="rId390" Type="http://schemas.openxmlformats.org/officeDocument/2006/relationships/hyperlink" Target="https://pbs.twimg.com/tweet_video_thumb/ED-K26PXoAAg-Ep.jpg" TargetMode="External" /><Relationship Id="rId391" Type="http://schemas.openxmlformats.org/officeDocument/2006/relationships/hyperlink" Target="http://pbs.twimg.com/profile_images/876913351158362112/2RJy5c_U_normal.jpg" TargetMode="External" /><Relationship Id="rId392" Type="http://schemas.openxmlformats.org/officeDocument/2006/relationships/hyperlink" Target="http://pbs.twimg.com/profile_images/1089275377279741954/pO6hnPgT_normal.jpg" TargetMode="External" /><Relationship Id="rId393" Type="http://schemas.openxmlformats.org/officeDocument/2006/relationships/hyperlink" Target="http://pbs.twimg.com/profile_images/1111252220731756545/SHEtxW_k_normal.jpg" TargetMode="External" /><Relationship Id="rId394" Type="http://schemas.openxmlformats.org/officeDocument/2006/relationships/hyperlink" Target="http://pbs.twimg.com/profile_images/1147913742841257985/c4GhCyD0_normal.jpg" TargetMode="External" /><Relationship Id="rId395" Type="http://schemas.openxmlformats.org/officeDocument/2006/relationships/hyperlink" Target="http://pbs.twimg.com/profile_images/1170428760333651970/gODKZDKd_normal.jpg" TargetMode="External" /><Relationship Id="rId396" Type="http://schemas.openxmlformats.org/officeDocument/2006/relationships/hyperlink" Target="http://pbs.twimg.com/profile_images/973364839975473153/UOhpUsXd_normal.jpg" TargetMode="External" /><Relationship Id="rId397" Type="http://schemas.openxmlformats.org/officeDocument/2006/relationships/hyperlink" Target="http://pbs.twimg.com/profile_images/1134084820395536384/I9p-ps8o_normal.jpg" TargetMode="External" /><Relationship Id="rId398" Type="http://schemas.openxmlformats.org/officeDocument/2006/relationships/hyperlink" Target="http://pbs.twimg.com/profile_images/1153207878230118400/48NCIHJf_normal.png" TargetMode="External" /><Relationship Id="rId399" Type="http://schemas.openxmlformats.org/officeDocument/2006/relationships/hyperlink" Target="http://pbs.twimg.com/profile_images/1134084820395536384/I9p-ps8o_normal.jpg" TargetMode="External" /><Relationship Id="rId400" Type="http://schemas.openxmlformats.org/officeDocument/2006/relationships/hyperlink" Target="http://pbs.twimg.com/profile_images/1134084820395536384/I9p-ps8o_normal.jpg" TargetMode="External" /><Relationship Id="rId401" Type="http://schemas.openxmlformats.org/officeDocument/2006/relationships/hyperlink" Target="http://pbs.twimg.com/profile_images/765687785219039233/w5bRXIYM_normal.jpg" TargetMode="External" /><Relationship Id="rId402" Type="http://schemas.openxmlformats.org/officeDocument/2006/relationships/hyperlink" Target="http://pbs.twimg.com/profile_images/765687785219039233/w5bRXIYM_normal.jpg" TargetMode="External" /><Relationship Id="rId403" Type="http://schemas.openxmlformats.org/officeDocument/2006/relationships/hyperlink" Target="http://pbs.twimg.com/profile_images/765687785219039233/w5bRXIYM_normal.jpg" TargetMode="External" /><Relationship Id="rId404" Type="http://schemas.openxmlformats.org/officeDocument/2006/relationships/hyperlink" Target="http://pbs.twimg.com/profile_images/1074878911962443776/GzUtUN0a_normal.jpg" TargetMode="External" /><Relationship Id="rId405" Type="http://schemas.openxmlformats.org/officeDocument/2006/relationships/hyperlink" Target="http://pbs.twimg.com/profile_images/443814601432391680/Oj7pkcry_normal.jpeg" TargetMode="External" /><Relationship Id="rId406" Type="http://schemas.openxmlformats.org/officeDocument/2006/relationships/hyperlink" Target="http://pbs.twimg.com/profile_images/1074878911962443776/GzUtUN0a_normal.jpg" TargetMode="External" /><Relationship Id="rId407" Type="http://schemas.openxmlformats.org/officeDocument/2006/relationships/hyperlink" Target="http://pbs.twimg.com/profile_images/520210645916995585/miag5hB6_normal.jpeg" TargetMode="External" /><Relationship Id="rId408" Type="http://schemas.openxmlformats.org/officeDocument/2006/relationships/hyperlink" Target="http://pbs.twimg.com/profile_images/1166203093010137088/fPKN8ZWN_normal.png" TargetMode="External" /><Relationship Id="rId409" Type="http://schemas.openxmlformats.org/officeDocument/2006/relationships/hyperlink" Target="http://pbs.twimg.com/profile_images/1048455956407832576/B3679yHS_normal.jpg" TargetMode="External" /><Relationship Id="rId410" Type="http://schemas.openxmlformats.org/officeDocument/2006/relationships/hyperlink" Target="http://pbs.twimg.com/profile_images/683705081070358529/eOx52gue_normal.png" TargetMode="External" /><Relationship Id="rId411" Type="http://schemas.openxmlformats.org/officeDocument/2006/relationships/hyperlink" Target="http://pbs.twimg.com/profile_images/482000571210031104/CdTuSt_7_normal.jpeg" TargetMode="External" /><Relationship Id="rId412" Type="http://schemas.openxmlformats.org/officeDocument/2006/relationships/hyperlink" Target="http://pbs.twimg.com/profile_images/2406090394/w4ls9jww8trs2u2r0bsz_normal.jpeg" TargetMode="External" /><Relationship Id="rId413" Type="http://schemas.openxmlformats.org/officeDocument/2006/relationships/hyperlink" Target="http://pbs.twimg.com/profile_images/693173481853341696/24DGCmiT_normal.jpg" TargetMode="External" /><Relationship Id="rId414" Type="http://schemas.openxmlformats.org/officeDocument/2006/relationships/hyperlink" Target="http://pbs.twimg.com/profile_images/693173481853341696/24DGCmiT_normal.jpg" TargetMode="External" /><Relationship Id="rId415" Type="http://schemas.openxmlformats.org/officeDocument/2006/relationships/hyperlink" Target="http://pbs.twimg.com/profile_images/693173481853341696/24DGCmiT_normal.jpg" TargetMode="External" /><Relationship Id="rId416" Type="http://schemas.openxmlformats.org/officeDocument/2006/relationships/hyperlink" Target="http://pbs.twimg.com/profile_images/841806866891984896/DTwq5g4x_normal.jpg" TargetMode="External" /><Relationship Id="rId417" Type="http://schemas.openxmlformats.org/officeDocument/2006/relationships/hyperlink" Target="http://pbs.twimg.com/profile_images/99978402/HarishPillaycloseupshot_normal.jpg" TargetMode="External" /><Relationship Id="rId418" Type="http://schemas.openxmlformats.org/officeDocument/2006/relationships/hyperlink" Target="http://pbs.twimg.com/profile_images/598705897959919616/3D38GB71_normal.jpg" TargetMode="External" /><Relationship Id="rId419" Type="http://schemas.openxmlformats.org/officeDocument/2006/relationships/hyperlink" Target="https://pbs.twimg.com/media/EFp1dCsXkAUoVnr.jpg" TargetMode="External" /><Relationship Id="rId420" Type="http://schemas.openxmlformats.org/officeDocument/2006/relationships/hyperlink" Target="http://pbs.twimg.com/profile_images/858732102862483456/rzI0kX-i_normal.jpg" TargetMode="External" /><Relationship Id="rId421" Type="http://schemas.openxmlformats.org/officeDocument/2006/relationships/hyperlink" Target="http://pbs.twimg.com/profile_images/861540695940714498/qqksZ8UK_normal.jpg" TargetMode="External" /><Relationship Id="rId422" Type="http://schemas.openxmlformats.org/officeDocument/2006/relationships/hyperlink" Target="http://pbs.twimg.com/profile_images/822692976304340993/jMQjWo1h_normal.jpg" TargetMode="External" /><Relationship Id="rId423" Type="http://schemas.openxmlformats.org/officeDocument/2006/relationships/hyperlink" Target="http://pbs.twimg.com/profile_images/861540695940714498/qqksZ8UK_normal.jpg" TargetMode="External" /><Relationship Id="rId424" Type="http://schemas.openxmlformats.org/officeDocument/2006/relationships/hyperlink" Target="http://pbs.twimg.com/profile_images/1113037453311520769/sBb_3KZm_normal.jpg" TargetMode="External" /><Relationship Id="rId425" Type="http://schemas.openxmlformats.org/officeDocument/2006/relationships/hyperlink" Target="http://pbs.twimg.com/profile_images/861540695940714498/qqksZ8UK_normal.jpg" TargetMode="External" /><Relationship Id="rId426" Type="http://schemas.openxmlformats.org/officeDocument/2006/relationships/hyperlink" Target="http://pbs.twimg.com/profile_images/989733170068144129/JrgW58w3_normal.jpg" TargetMode="External" /><Relationship Id="rId427" Type="http://schemas.openxmlformats.org/officeDocument/2006/relationships/hyperlink" Target="http://pbs.twimg.com/profile_images/1014664309815689216/zZZGcN3c_normal.jpg" TargetMode="External" /><Relationship Id="rId428" Type="http://schemas.openxmlformats.org/officeDocument/2006/relationships/hyperlink" Target="https://pbs.twimg.com/media/EA-ORCaW4AAJDGb.jpg" TargetMode="External" /><Relationship Id="rId429" Type="http://schemas.openxmlformats.org/officeDocument/2006/relationships/hyperlink" Target="http://pbs.twimg.com/profile_images/633957468528373761/mD-uuuWj_normal.jpg" TargetMode="External" /><Relationship Id="rId430" Type="http://schemas.openxmlformats.org/officeDocument/2006/relationships/hyperlink" Target="http://pbs.twimg.com/profile_images/1173500289338376193/8DeB1hBc_normal.jpg" TargetMode="External" /><Relationship Id="rId431" Type="http://schemas.openxmlformats.org/officeDocument/2006/relationships/hyperlink" Target="http://pbs.twimg.com/profile_images/633957468528373761/mD-uuuWj_normal.jpg" TargetMode="External" /><Relationship Id="rId432" Type="http://schemas.openxmlformats.org/officeDocument/2006/relationships/hyperlink" Target="http://pbs.twimg.com/profile_images/865915523804037120/cBg9O608_normal.jpg" TargetMode="External" /><Relationship Id="rId433" Type="http://schemas.openxmlformats.org/officeDocument/2006/relationships/hyperlink" Target="http://pbs.twimg.com/profile_images/865915523804037120/cBg9O608_normal.jpg" TargetMode="External" /><Relationship Id="rId434" Type="http://schemas.openxmlformats.org/officeDocument/2006/relationships/hyperlink" Target="http://pbs.twimg.com/profile_images/633957468528373761/mD-uuuWj_normal.jpg" TargetMode="External" /><Relationship Id="rId435" Type="http://schemas.openxmlformats.org/officeDocument/2006/relationships/hyperlink" Target="http://pbs.twimg.com/profile_images/633957468528373761/mD-uuuWj_normal.jpg" TargetMode="External" /><Relationship Id="rId436" Type="http://schemas.openxmlformats.org/officeDocument/2006/relationships/hyperlink" Target="http://pbs.twimg.com/profile_images/1044560201557430272/NcZVdGwo_normal.jpg" TargetMode="External" /><Relationship Id="rId437" Type="http://schemas.openxmlformats.org/officeDocument/2006/relationships/hyperlink" Target="http://pbs.twimg.com/profile_images/633957468528373761/mD-uuuWj_normal.jpg" TargetMode="External" /><Relationship Id="rId438" Type="http://schemas.openxmlformats.org/officeDocument/2006/relationships/hyperlink" Target="http://pbs.twimg.com/profile_images/633957468528373761/mD-uuuWj_normal.jpg" TargetMode="External" /><Relationship Id="rId439" Type="http://schemas.openxmlformats.org/officeDocument/2006/relationships/hyperlink" Target="http://pbs.twimg.com/profile_images/633957468528373761/mD-uuuWj_normal.jpg" TargetMode="External" /><Relationship Id="rId440" Type="http://schemas.openxmlformats.org/officeDocument/2006/relationships/hyperlink" Target="http://pbs.twimg.com/profile_images/633957468528373761/mD-uuuWj_normal.jpg" TargetMode="External" /><Relationship Id="rId441" Type="http://schemas.openxmlformats.org/officeDocument/2006/relationships/hyperlink" Target="http://pbs.twimg.com/profile_images/1027598664653402112/yTTqkBbA_normal.jpg" TargetMode="External" /><Relationship Id="rId442" Type="http://schemas.openxmlformats.org/officeDocument/2006/relationships/hyperlink" Target="http://pbs.twimg.com/profile_images/776255219722313728/7l16enZp_normal.jpg" TargetMode="External" /><Relationship Id="rId443" Type="http://schemas.openxmlformats.org/officeDocument/2006/relationships/hyperlink" Target="http://pbs.twimg.com/profile_images/776255219722313728/7l16enZp_normal.jpg" TargetMode="External" /><Relationship Id="rId444" Type="http://schemas.openxmlformats.org/officeDocument/2006/relationships/hyperlink" Target="http://pbs.twimg.com/profile_images/633957468528373761/mD-uuuWj_normal.jpg" TargetMode="External" /><Relationship Id="rId445" Type="http://schemas.openxmlformats.org/officeDocument/2006/relationships/hyperlink" Target="http://pbs.twimg.com/profile_images/633957468528373761/mD-uuuWj_normal.jpg" TargetMode="External" /><Relationship Id="rId446" Type="http://schemas.openxmlformats.org/officeDocument/2006/relationships/hyperlink" Target="http://pbs.twimg.com/profile_images/1089275377279741954/pO6hnPgT_normal.jpg" TargetMode="External" /><Relationship Id="rId447" Type="http://schemas.openxmlformats.org/officeDocument/2006/relationships/hyperlink" Target="http://pbs.twimg.com/profile_images/633957468528373761/mD-uuuWj_normal.jpg" TargetMode="External" /><Relationship Id="rId448" Type="http://schemas.openxmlformats.org/officeDocument/2006/relationships/hyperlink" Target="http://pbs.twimg.com/profile_images/1111252220731756545/SHEtxW_k_normal.jpg" TargetMode="External" /><Relationship Id="rId449" Type="http://schemas.openxmlformats.org/officeDocument/2006/relationships/hyperlink" Target="http://pbs.twimg.com/profile_images/1111252220731756545/SHEtxW_k_normal.jpg" TargetMode="External" /><Relationship Id="rId450" Type="http://schemas.openxmlformats.org/officeDocument/2006/relationships/hyperlink" Target="http://pbs.twimg.com/profile_images/1111252220731756545/SHEtxW_k_normal.jpg" TargetMode="External" /><Relationship Id="rId451" Type="http://schemas.openxmlformats.org/officeDocument/2006/relationships/hyperlink" Target="http://pbs.twimg.com/profile_images/633957468528373761/mD-uuuWj_normal.jpg" TargetMode="External" /><Relationship Id="rId452" Type="http://schemas.openxmlformats.org/officeDocument/2006/relationships/hyperlink" Target="http://pbs.twimg.com/profile_images/776255219722313728/7l16enZp_normal.jpg" TargetMode="External" /><Relationship Id="rId453" Type="http://schemas.openxmlformats.org/officeDocument/2006/relationships/hyperlink" Target="http://pbs.twimg.com/profile_images/776255219722313728/7l16enZp_normal.jpg" TargetMode="External" /><Relationship Id="rId454" Type="http://schemas.openxmlformats.org/officeDocument/2006/relationships/hyperlink" Target="http://pbs.twimg.com/profile_images/633957468528373761/mD-uuuWj_normal.jpg" TargetMode="External" /><Relationship Id="rId455" Type="http://schemas.openxmlformats.org/officeDocument/2006/relationships/hyperlink" Target="https://pbs.twimg.com/media/ECBFsVkXYAAy0qq.png" TargetMode="External" /><Relationship Id="rId456" Type="http://schemas.openxmlformats.org/officeDocument/2006/relationships/hyperlink" Target="http://pbs.twimg.com/profile_images/633957468528373761/mD-uuuWj_normal.jpg" TargetMode="External" /><Relationship Id="rId457" Type="http://schemas.openxmlformats.org/officeDocument/2006/relationships/hyperlink" Target="http://pbs.twimg.com/profile_images/720332841305812992/Raq_tVbf_normal.jpg" TargetMode="External" /><Relationship Id="rId458" Type="http://schemas.openxmlformats.org/officeDocument/2006/relationships/hyperlink" Target="http://pbs.twimg.com/profile_images/720332841305812992/Raq_tVbf_normal.jpg" TargetMode="External" /><Relationship Id="rId459" Type="http://schemas.openxmlformats.org/officeDocument/2006/relationships/hyperlink" Target="https://pbs.twimg.com/tweet_video_thumb/ED-K26PXoAAg-Ep.jpg" TargetMode="External" /><Relationship Id="rId460" Type="http://schemas.openxmlformats.org/officeDocument/2006/relationships/hyperlink" Target="http://pbs.twimg.com/profile_images/720332841305812992/Raq_tVbf_normal.jpg" TargetMode="External" /><Relationship Id="rId461" Type="http://schemas.openxmlformats.org/officeDocument/2006/relationships/hyperlink" Target="http://pbs.twimg.com/profile_images/720332841305812992/Raq_tVbf_normal.jpg" TargetMode="External" /><Relationship Id="rId462" Type="http://schemas.openxmlformats.org/officeDocument/2006/relationships/hyperlink" Target="http://pbs.twimg.com/profile_images/720332841305812992/Raq_tVbf_normal.jpg" TargetMode="External" /><Relationship Id="rId463" Type="http://schemas.openxmlformats.org/officeDocument/2006/relationships/hyperlink" Target="http://pbs.twimg.com/profile_images/720332841305812992/Raq_tVbf_normal.jpg" TargetMode="External" /><Relationship Id="rId464" Type="http://schemas.openxmlformats.org/officeDocument/2006/relationships/hyperlink" Target="http://pbs.twimg.com/profile_images/720332841305812992/Raq_tVbf_normal.jpg" TargetMode="External" /><Relationship Id="rId465" Type="http://schemas.openxmlformats.org/officeDocument/2006/relationships/hyperlink" Target="http://pbs.twimg.com/profile_images/1074878911962443776/GzUtUN0a_normal.jpg" TargetMode="External" /><Relationship Id="rId466" Type="http://schemas.openxmlformats.org/officeDocument/2006/relationships/hyperlink" Target="http://pbs.twimg.com/profile_images/1074878911962443776/GzUtUN0a_normal.jpg" TargetMode="External" /><Relationship Id="rId467" Type="http://schemas.openxmlformats.org/officeDocument/2006/relationships/hyperlink" Target="http://pbs.twimg.com/profile_images/1074878911962443776/GzUtUN0a_normal.jpg" TargetMode="External" /><Relationship Id="rId468" Type="http://schemas.openxmlformats.org/officeDocument/2006/relationships/hyperlink" Target="http://pbs.twimg.com/profile_images/633957468528373761/mD-uuuWj_normal.jpg" TargetMode="External" /><Relationship Id="rId469" Type="http://schemas.openxmlformats.org/officeDocument/2006/relationships/hyperlink" Target="http://pbs.twimg.com/profile_images/633957468528373761/mD-uuuWj_normal.jpg" TargetMode="External" /><Relationship Id="rId470" Type="http://schemas.openxmlformats.org/officeDocument/2006/relationships/hyperlink" Target="http://pbs.twimg.com/profile_images/1074878911962443776/GzUtUN0a_normal.jpg" TargetMode="External" /><Relationship Id="rId471" Type="http://schemas.openxmlformats.org/officeDocument/2006/relationships/hyperlink" Target="http://pbs.twimg.com/profile_images/633957468528373761/mD-uuuWj_normal.jpg" TargetMode="External" /><Relationship Id="rId472" Type="http://schemas.openxmlformats.org/officeDocument/2006/relationships/hyperlink" Target="http://pbs.twimg.com/profile_images/633957468528373761/mD-uuuWj_normal.jpg" TargetMode="External" /><Relationship Id="rId473" Type="http://schemas.openxmlformats.org/officeDocument/2006/relationships/hyperlink" Target="https://pbs.twimg.com/media/EA5WL5zXsAAw7y-.png" TargetMode="External" /><Relationship Id="rId474" Type="http://schemas.openxmlformats.org/officeDocument/2006/relationships/hyperlink" Target="https://pbs.twimg.com/media/EA5a0YwX4AEPLhT.jpg" TargetMode="External" /><Relationship Id="rId475" Type="http://schemas.openxmlformats.org/officeDocument/2006/relationships/hyperlink" Target="http://pbs.twimg.com/profile_images/633957468528373761/mD-uuuWj_normal.jpg" TargetMode="External" /><Relationship Id="rId476" Type="http://schemas.openxmlformats.org/officeDocument/2006/relationships/hyperlink" Target="https://pbs.twimg.com/media/EDku9ikXYAAZutZ.jpg" TargetMode="External" /><Relationship Id="rId477" Type="http://schemas.openxmlformats.org/officeDocument/2006/relationships/hyperlink" Target="https://pbs.twimg.com/tweet_video_thumb/ED-K26PXoAAg-Ep.jpg" TargetMode="External" /><Relationship Id="rId478" Type="http://schemas.openxmlformats.org/officeDocument/2006/relationships/hyperlink" Target="https://pbs.twimg.com/media/EESk6wlWkAsFMka.png" TargetMode="External" /><Relationship Id="rId479" Type="http://schemas.openxmlformats.org/officeDocument/2006/relationships/hyperlink" Target="https://pbs.twimg.com/media/EEXM611W4AAEFSK.png" TargetMode="External" /><Relationship Id="rId480" Type="http://schemas.openxmlformats.org/officeDocument/2006/relationships/hyperlink" Target="https://pbs.twimg.com/tweet_video_thumb/EEi1lPoX4AASikp.jpg" TargetMode="External" /><Relationship Id="rId481" Type="http://schemas.openxmlformats.org/officeDocument/2006/relationships/hyperlink" Target="http://pbs.twimg.com/profile_images/854589472716890112/bYPrnwMv_normal.jpg" TargetMode="External" /><Relationship Id="rId482" Type="http://schemas.openxmlformats.org/officeDocument/2006/relationships/hyperlink" Target="https://pbs.twimg.com/media/ECEfmU1U4AEFqcL.jpg" TargetMode="External" /><Relationship Id="rId483" Type="http://schemas.openxmlformats.org/officeDocument/2006/relationships/hyperlink" Target="http://pbs.twimg.com/profile_images/854589472716890112/bYPrnwMv_normal.jpg" TargetMode="External" /><Relationship Id="rId484" Type="http://schemas.openxmlformats.org/officeDocument/2006/relationships/hyperlink" Target="http://pbs.twimg.com/profile_images/1545711218/Poker_Baays_normal.jpg" TargetMode="External" /><Relationship Id="rId485" Type="http://schemas.openxmlformats.org/officeDocument/2006/relationships/hyperlink" Target="https://twitter.com/#!/wikiresearch/status/1139117807734546432" TargetMode="External" /><Relationship Id="rId486" Type="http://schemas.openxmlformats.org/officeDocument/2006/relationships/hyperlink" Target="https://twitter.com/#!/swarnadas18/status/1159709921820073984" TargetMode="External" /><Relationship Id="rId487" Type="http://schemas.openxmlformats.org/officeDocument/2006/relationships/hyperlink" Target="https://twitter.com/#!/25lettori/status/1171368795044286464" TargetMode="External" /><Relationship Id="rId488" Type="http://schemas.openxmlformats.org/officeDocument/2006/relationships/hyperlink" Target="https://twitter.com/#!/knowlab/status/1171440415863496704" TargetMode="External" /><Relationship Id="rId489" Type="http://schemas.openxmlformats.org/officeDocument/2006/relationships/hyperlink" Target="https://twitter.com/#!/ic2s2/status/1181279698044588032" TargetMode="External" /><Relationship Id="rId490" Type="http://schemas.openxmlformats.org/officeDocument/2006/relationships/hyperlink" Target="https://twitter.com/#!/bgzimmer/status/1012018198932283393" TargetMode="External" /><Relationship Id="rId491" Type="http://schemas.openxmlformats.org/officeDocument/2006/relationships/hyperlink" Target="https://twitter.com/#!/rejectionking/status/1156926687814344704" TargetMode="External" /><Relationship Id="rId492" Type="http://schemas.openxmlformats.org/officeDocument/2006/relationships/hyperlink" Target="https://twitter.com/#!/faineg/status/1156926932757483521" TargetMode="External" /><Relationship Id="rId493" Type="http://schemas.openxmlformats.org/officeDocument/2006/relationships/hyperlink" Target="https://twitter.com/#!/arkaitz/status/1156957442946805761" TargetMode="External" /><Relationship Id="rId494" Type="http://schemas.openxmlformats.org/officeDocument/2006/relationships/hyperlink" Target="https://twitter.com/#!/natematias/status/1156957939464396800" TargetMode="External" /><Relationship Id="rId495" Type="http://schemas.openxmlformats.org/officeDocument/2006/relationships/hyperlink" Target="https://twitter.com/#!/aaroniidx/status/1156962861454782464" TargetMode="External" /><Relationship Id="rId496" Type="http://schemas.openxmlformats.org/officeDocument/2006/relationships/hyperlink" Target="https://twitter.com/#!/dilrukshi_isac/status/1156967754659971072" TargetMode="External" /><Relationship Id="rId497" Type="http://schemas.openxmlformats.org/officeDocument/2006/relationships/hyperlink" Target="https://twitter.com/#!/mstrohm/status/1157013000601182209" TargetMode="External" /><Relationship Id="rId498" Type="http://schemas.openxmlformats.org/officeDocument/2006/relationships/hyperlink" Target="https://twitter.com/#!/ctrattner/status/1157016559249973251" TargetMode="External" /><Relationship Id="rId499" Type="http://schemas.openxmlformats.org/officeDocument/2006/relationships/hyperlink" Target="https://twitter.com/#!/emmaspiro/status/1157048458865336320" TargetMode="External" /><Relationship Id="rId500" Type="http://schemas.openxmlformats.org/officeDocument/2006/relationships/hyperlink" Target="https://twitter.com/#!/snchancellor/status/1157055733197918208" TargetMode="External" /><Relationship Id="rId501" Type="http://schemas.openxmlformats.org/officeDocument/2006/relationships/hyperlink" Target="https://twitter.com/#!/eliminare/status/1157058804086759426" TargetMode="External" /><Relationship Id="rId502" Type="http://schemas.openxmlformats.org/officeDocument/2006/relationships/hyperlink" Target="https://twitter.com/#!/femtech_/status/1157058826178314240" TargetMode="External" /><Relationship Id="rId503" Type="http://schemas.openxmlformats.org/officeDocument/2006/relationships/hyperlink" Target="https://twitter.com/#!/haewoon/status/1157063975730917376" TargetMode="External" /><Relationship Id="rId504" Type="http://schemas.openxmlformats.org/officeDocument/2006/relationships/hyperlink" Target="https://twitter.com/#!/gvrkiran/status/1157067127716765696" TargetMode="External" /><Relationship Id="rId505" Type="http://schemas.openxmlformats.org/officeDocument/2006/relationships/hyperlink" Target="https://twitter.com/#!/clauwa/status/1157180114301591552" TargetMode="External" /><Relationship Id="rId506" Type="http://schemas.openxmlformats.org/officeDocument/2006/relationships/hyperlink" Target="https://twitter.com/#!/davlanade/status/1157182838569152512" TargetMode="External" /><Relationship Id="rId507" Type="http://schemas.openxmlformats.org/officeDocument/2006/relationships/hyperlink" Target="https://twitter.com/#!/mathcolorstrees/status/1157185611473625088" TargetMode="External" /><Relationship Id="rId508" Type="http://schemas.openxmlformats.org/officeDocument/2006/relationships/hyperlink" Target="https://twitter.com/#!/kareem2darwish/status/1157201346728271873" TargetMode="External" /><Relationship Id="rId509" Type="http://schemas.openxmlformats.org/officeDocument/2006/relationships/hyperlink" Target="https://twitter.com/#!/aekpalakorn/status/1157235271957532674" TargetMode="External" /><Relationship Id="rId510" Type="http://schemas.openxmlformats.org/officeDocument/2006/relationships/hyperlink" Target="https://twitter.com/#!/m_eliciacortes/status/1157249237647863810" TargetMode="External" /><Relationship Id="rId511" Type="http://schemas.openxmlformats.org/officeDocument/2006/relationships/hyperlink" Target="https://twitter.com/#!/grouplens/status/1157301012400693249" TargetMode="External" /><Relationship Id="rId512" Type="http://schemas.openxmlformats.org/officeDocument/2006/relationships/hyperlink" Target="https://twitter.com/#!/jmhessel/status/1157323393739345920" TargetMode="External" /><Relationship Id="rId513" Type="http://schemas.openxmlformats.org/officeDocument/2006/relationships/hyperlink" Target="https://twitter.com/#!/bolu_kya/status/1157371013140602880" TargetMode="External" /><Relationship Id="rId514" Type="http://schemas.openxmlformats.org/officeDocument/2006/relationships/hyperlink" Target="https://twitter.com/#!/suriname0/status/1157393204167303169" TargetMode="External" /><Relationship Id="rId515" Type="http://schemas.openxmlformats.org/officeDocument/2006/relationships/hyperlink" Target="https://twitter.com/#!/marquettecs/status/1157446417935405056" TargetMode="External" /><Relationship Id="rId516" Type="http://schemas.openxmlformats.org/officeDocument/2006/relationships/hyperlink" Target="https://twitter.com/#!/shanhaha3/status/1157768252887429120" TargetMode="External" /><Relationship Id="rId517" Type="http://schemas.openxmlformats.org/officeDocument/2006/relationships/hyperlink" Target="https://twitter.com/#!/rlhoyle/status/1157780377957818370" TargetMode="External" /><Relationship Id="rId518" Type="http://schemas.openxmlformats.org/officeDocument/2006/relationships/hyperlink" Target="https://twitter.com/#!/htenenbaum/status/1158294467184680961" TargetMode="External" /><Relationship Id="rId519" Type="http://schemas.openxmlformats.org/officeDocument/2006/relationships/hyperlink" Target="https://twitter.com/#!/a_papasavva/status/1158301751608520704" TargetMode="External" /><Relationship Id="rId520" Type="http://schemas.openxmlformats.org/officeDocument/2006/relationships/hyperlink" Target="https://twitter.com/#!/uclisec/status/1158342009775689729" TargetMode="External" /><Relationship Id="rId521" Type="http://schemas.openxmlformats.org/officeDocument/2006/relationships/hyperlink" Target="https://twitter.com/#!/genomeprivacy/status/1158367181366792194" TargetMode="External" /><Relationship Id="rId522" Type="http://schemas.openxmlformats.org/officeDocument/2006/relationships/hyperlink" Target="https://twitter.com/#!/encase_h2020/status/1158370075155587073" TargetMode="External" /><Relationship Id="rId523" Type="http://schemas.openxmlformats.org/officeDocument/2006/relationships/hyperlink" Target="https://twitter.com/#!/sof14g1l/status/1157019255164088320" TargetMode="External" /><Relationship Id="rId524" Type="http://schemas.openxmlformats.org/officeDocument/2006/relationships/hyperlink" Target="https://twitter.com/#!/d_alburez/status/1158384124157206528" TargetMode="External" /><Relationship Id="rId525" Type="http://schemas.openxmlformats.org/officeDocument/2006/relationships/hyperlink" Target="https://twitter.com/#!/privacurity/status/1158390773852905473" TargetMode="External" /><Relationship Id="rId526" Type="http://schemas.openxmlformats.org/officeDocument/2006/relationships/hyperlink" Target="https://twitter.com/#!/guijacob91/status/1158412120536625153" TargetMode="External" /><Relationship Id="rId527" Type="http://schemas.openxmlformats.org/officeDocument/2006/relationships/hyperlink" Target="https://twitter.com/#!/ezagheni/status/1158415784839995398" TargetMode="External" /><Relationship Id="rId528" Type="http://schemas.openxmlformats.org/officeDocument/2006/relationships/hyperlink" Target="https://twitter.com/#!/demografia_csic/status/1158483876123222016" TargetMode="External" /><Relationship Id="rId529" Type="http://schemas.openxmlformats.org/officeDocument/2006/relationships/hyperlink" Target="https://twitter.com/#!/benwagne_r/status/1158627560038834176" TargetMode="External" /><Relationship Id="rId530" Type="http://schemas.openxmlformats.org/officeDocument/2006/relationships/hyperlink" Target="https://twitter.com/#!/yusrilim_/status/1158690847430328320" TargetMode="External" /><Relationship Id="rId531" Type="http://schemas.openxmlformats.org/officeDocument/2006/relationships/hyperlink" Target="https://twitter.com/#!/enricomariconti/status/1158750512981979136" TargetMode="External" /><Relationship Id="rId532" Type="http://schemas.openxmlformats.org/officeDocument/2006/relationships/hyperlink" Target="https://twitter.com/#!/iussp/status/1159095960632512512" TargetMode="External" /><Relationship Id="rId533" Type="http://schemas.openxmlformats.org/officeDocument/2006/relationships/hyperlink" Target="https://twitter.com/#!/pvachher/status/1159564216916832257" TargetMode="External" /><Relationship Id="rId534" Type="http://schemas.openxmlformats.org/officeDocument/2006/relationships/hyperlink" Target="https://twitter.com/#!/cubic_logic/status/1159581281753206785" TargetMode="External" /><Relationship Id="rId535" Type="http://schemas.openxmlformats.org/officeDocument/2006/relationships/hyperlink" Target="https://twitter.com/#!/degenrolf/status/1141258449403240448" TargetMode="External" /><Relationship Id="rId536" Type="http://schemas.openxmlformats.org/officeDocument/2006/relationships/hyperlink" Target="https://twitter.com/#!/mln_26/status/1160198216303947776" TargetMode="External" /><Relationship Id="rId537" Type="http://schemas.openxmlformats.org/officeDocument/2006/relationships/hyperlink" Target="https://twitter.com/#!/tahayasseri/status/936613947410612224" TargetMode="External" /><Relationship Id="rId538" Type="http://schemas.openxmlformats.org/officeDocument/2006/relationships/hyperlink" Target="https://twitter.com/#!/bbeliteshoes/status/1160572686625456129" TargetMode="External" /><Relationship Id="rId539" Type="http://schemas.openxmlformats.org/officeDocument/2006/relationships/hyperlink" Target="https://twitter.com/#!/dennis4its/status/1161721980585988096" TargetMode="External" /><Relationship Id="rId540" Type="http://schemas.openxmlformats.org/officeDocument/2006/relationships/hyperlink" Target="https://twitter.com/#!/j_shotwell/status/1161774548704006144" TargetMode="External" /><Relationship Id="rId541" Type="http://schemas.openxmlformats.org/officeDocument/2006/relationships/hyperlink" Target="https://twitter.com/#!/realyangzhang/status/1162007514017222656" TargetMode="External" /><Relationship Id="rId542" Type="http://schemas.openxmlformats.org/officeDocument/2006/relationships/hyperlink" Target="https://twitter.com/#!/phonedude_mln/status/1162038025871904769" TargetMode="External" /><Relationship Id="rId543" Type="http://schemas.openxmlformats.org/officeDocument/2006/relationships/hyperlink" Target="https://twitter.com/#!/bkeegan/status/1156977332654993409" TargetMode="External" /><Relationship Id="rId544" Type="http://schemas.openxmlformats.org/officeDocument/2006/relationships/hyperlink" Target="https://twitter.com/#!/bkeegan/status/1162045323390246913" TargetMode="External" /><Relationship Id="rId545" Type="http://schemas.openxmlformats.org/officeDocument/2006/relationships/hyperlink" Target="https://twitter.com/#!/cathrinesot/status/1162093109167173632" TargetMode="External" /><Relationship Id="rId546" Type="http://schemas.openxmlformats.org/officeDocument/2006/relationships/hyperlink" Target="https://twitter.com/#!/themayden/status/1162275895442198528" TargetMode="External" /><Relationship Id="rId547" Type="http://schemas.openxmlformats.org/officeDocument/2006/relationships/hyperlink" Target="https://twitter.com/#!/giuliorossetti/status/1162389451324186626" TargetMode="External" /><Relationship Id="rId548" Type="http://schemas.openxmlformats.org/officeDocument/2006/relationships/hyperlink" Target="https://twitter.com/#!/richmatt2018/status/1162798890464292869" TargetMode="External" /><Relationship Id="rId549" Type="http://schemas.openxmlformats.org/officeDocument/2006/relationships/hyperlink" Target="https://twitter.com/#!/meisiska14/status/1162917190191865857" TargetMode="External" /><Relationship Id="rId550" Type="http://schemas.openxmlformats.org/officeDocument/2006/relationships/hyperlink" Target="https://twitter.com/#!/mariska_elv/status/1162918018281721857" TargetMode="External" /><Relationship Id="rId551" Type="http://schemas.openxmlformats.org/officeDocument/2006/relationships/hyperlink" Target="https://twitter.com/#!/sitichaa9/status/1162931489639555072" TargetMode="External" /><Relationship Id="rId552" Type="http://schemas.openxmlformats.org/officeDocument/2006/relationships/hyperlink" Target="https://twitter.com/#!/renjaniayu/status/1162932247277649920" TargetMode="External" /><Relationship Id="rId553" Type="http://schemas.openxmlformats.org/officeDocument/2006/relationships/hyperlink" Target="https://twitter.com/#!/abdul_juga/status/1162932580255010816" TargetMode="External" /><Relationship Id="rId554" Type="http://schemas.openxmlformats.org/officeDocument/2006/relationships/hyperlink" Target="https://twitter.com/#!/edwinjanuar8/status/1162933140299505664" TargetMode="External" /><Relationship Id="rId555" Type="http://schemas.openxmlformats.org/officeDocument/2006/relationships/hyperlink" Target="https://twitter.com/#!/savira_hana/status/1162935635507679232" TargetMode="External" /><Relationship Id="rId556" Type="http://schemas.openxmlformats.org/officeDocument/2006/relationships/hyperlink" Target="https://twitter.com/#!/indichaa/status/1162936169975336960" TargetMode="External" /><Relationship Id="rId557" Type="http://schemas.openxmlformats.org/officeDocument/2006/relationships/hyperlink" Target="https://twitter.com/#!/aymiegoreng/status/1162936699002875905" TargetMode="External" /><Relationship Id="rId558" Type="http://schemas.openxmlformats.org/officeDocument/2006/relationships/hyperlink" Target="https://twitter.com/#!/raza_aja/status/1162937155380862976" TargetMode="External" /><Relationship Id="rId559" Type="http://schemas.openxmlformats.org/officeDocument/2006/relationships/hyperlink" Target="https://twitter.com/#!/farahdilah62/status/1162937767044587520" TargetMode="External" /><Relationship Id="rId560" Type="http://schemas.openxmlformats.org/officeDocument/2006/relationships/hyperlink" Target="https://twitter.com/#!/vikaadriana1/status/1162938196662951937" TargetMode="External" /><Relationship Id="rId561" Type="http://schemas.openxmlformats.org/officeDocument/2006/relationships/hyperlink" Target="https://twitter.com/#!/bekasi_gadis/status/1162938664894099456" TargetMode="External" /><Relationship Id="rId562" Type="http://schemas.openxmlformats.org/officeDocument/2006/relationships/hyperlink" Target="https://twitter.com/#!/ekawatirani/status/1162939185239511040" TargetMode="External" /><Relationship Id="rId563" Type="http://schemas.openxmlformats.org/officeDocument/2006/relationships/hyperlink" Target="https://twitter.com/#!/miadp/status/1163014461889941504" TargetMode="External" /><Relationship Id="rId564" Type="http://schemas.openxmlformats.org/officeDocument/2006/relationships/hyperlink" Target="https://twitter.com/#!/caohancheng/status/1163114918356193282" TargetMode="External" /><Relationship Id="rId565" Type="http://schemas.openxmlformats.org/officeDocument/2006/relationships/hyperlink" Target="https://twitter.com/#!/yelenamejova/status/1157202061974523905" TargetMode="External" /><Relationship Id="rId566" Type="http://schemas.openxmlformats.org/officeDocument/2006/relationships/hyperlink" Target="https://twitter.com/#!/dozee_sim/status/1163213448076857345" TargetMode="External" /><Relationship Id="rId567" Type="http://schemas.openxmlformats.org/officeDocument/2006/relationships/hyperlink" Target="https://twitter.com/#!/rehamtamime/status/1163485061750149126" TargetMode="External" /><Relationship Id="rId568" Type="http://schemas.openxmlformats.org/officeDocument/2006/relationships/hyperlink" Target="https://twitter.com/#!/eredmil1/status/1139356924280037377" TargetMode="External" /><Relationship Id="rId569" Type="http://schemas.openxmlformats.org/officeDocument/2006/relationships/hyperlink" Target="https://twitter.com/#!/eredmil1/status/1162050805202948096" TargetMode="External" /><Relationship Id="rId570" Type="http://schemas.openxmlformats.org/officeDocument/2006/relationships/hyperlink" Target="https://twitter.com/#!/eredmil1/status/1163679733579542528" TargetMode="External" /><Relationship Id="rId571" Type="http://schemas.openxmlformats.org/officeDocument/2006/relationships/hyperlink" Target="https://twitter.com/#!/kous2v/status/1163666204197904384" TargetMode="External" /><Relationship Id="rId572" Type="http://schemas.openxmlformats.org/officeDocument/2006/relationships/hyperlink" Target="https://twitter.com/#!/emrek/status/1163674049257463808" TargetMode="External" /><Relationship Id="rId573" Type="http://schemas.openxmlformats.org/officeDocument/2006/relationships/hyperlink" Target="https://twitter.com/#!/icatgt/status/1163792418220728322" TargetMode="External" /><Relationship Id="rId574" Type="http://schemas.openxmlformats.org/officeDocument/2006/relationships/hyperlink" Target="https://twitter.com/#!/emrek/status/1157053005453094912" TargetMode="External" /><Relationship Id="rId575" Type="http://schemas.openxmlformats.org/officeDocument/2006/relationships/hyperlink" Target="https://twitter.com/#!/kous2v/status/1157110964891684865" TargetMode="External" /><Relationship Id="rId576" Type="http://schemas.openxmlformats.org/officeDocument/2006/relationships/hyperlink" Target="https://twitter.com/#!/kous2v/status/1157131092731686912" TargetMode="External" /><Relationship Id="rId577" Type="http://schemas.openxmlformats.org/officeDocument/2006/relationships/hyperlink" Target="https://twitter.com/#!/alsothings/status/1164108531085258757" TargetMode="External" /><Relationship Id="rId578" Type="http://schemas.openxmlformats.org/officeDocument/2006/relationships/hyperlink" Target="https://twitter.com/#!/falkfischer/status/1164262385277919233" TargetMode="External" /><Relationship Id="rId579" Type="http://schemas.openxmlformats.org/officeDocument/2006/relationships/hyperlink" Target="https://twitter.com/#!/holden/status/1164367730385903616" TargetMode="External" /><Relationship Id="rId580" Type="http://schemas.openxmlformats.org/officeDocument/2006/relationships/hyperlink" Target="https://twitter.com/#!/ktsukuda/status/1164372626799677440" TargetMode="External" /><Relationship Id="rId581" Type="http://schemas.openxmlformats.org/officeDocument/2006/relationships/hyperlink" Target="https://twitter.com/#!/emilio__ferrara/status/1138223920103022592" TargetMode="External" /><Relationship Id="rId582" Type="http://schemas.openxmlformats.org/officeDocument/2006/relationships/hyperlink" Target="https://twitter.com/#!/emilio__ferrara/status/1163846577896611840" TargetMode="External" /><Relationship Id="rId583" Type="http://schemas.openxmlformats.org/officeDocument/2006/relationships/hyperlink" Target="https://twitter.com/#!/xandaschofield/status/1165302245992189952" TargetMode="External" /><Relationship Id="rId584" Type="http://schemas.openxmlformats.org/officeDocument/2006/relationships/hyperlink" Target="https://twitter.com/#!/emilio__ferrara/status/1165022403681906688" TargetMode="External" /><Relationship Id="rId585" Type="http://schemas.openxmlformats.org/officeDocument/2006/relationships/hyperlink" Target="https://twitter.com/#!/mr_prime69/status/1165318996662673410" TargetMode="External" /><Relationship Id="rId586" Type="http://schemas.openxmlformats.org/officeDocument/2006/relationships/hyperlink" Target="https://twitter.com/#!/emilio__ferrara/status/1156975335235313665" TargetMode="External" /><Relationship Id="rId587" Type="http://schemas.openxmlformats.org/officeDocument/2006/relationships/hyperlink" Target="https://twitter.com/#!/emilio__ferrara/status/1162212723343515649" TargetMode="External" /><Relationship Id="rId588" Type="http://schemas.openxmlformats.org/officeDocument/2006/relationships/hyperlink" Target="https://twitter.com/#!/jkineman/status/1165593753991561216" TargetMode="External" /><Relationship Id="rId589" Type="http://schemas.openxmlformats.org/officeDocument/2006/relationships/hyperlink" Target="https://twitter.com/#!/blunter_/status/1165824138889453568" TargetMode="External" /><Relationship Id="rId590" Type="http://schemas.openxmlformats.org/officeDocument/2006/relationships/hyperlink" Target="https://twitter.com/#!/justinpatchin/status/1165997950482440194" TargetMode="External" /><Relationship Id="rId591" Type="http://schemas.openxmlformats.org/officeDocument/2006/relationships/hyperlink" Target="https://twitter.com/#!/fabiorojas/status/1166159504796463104" TargetMode="External" /><Relationship Id="rId592" Type="http://schemas.openxmlformats.org/officeDocument/2006/relationships/hyperlink" Target="https://twitter.com/#!/chss_hbku/status/1166319615124942848" TargetMode="External" /><Relationship Id="rId593" Type="http://schemas.openxmlformats.org/officeDocument/2006/relationships/hyperlink" Target="https://twitter.com/#!/celiphany/status/1166958113619988480" TargetMode="External" /><Relationship Id="rId594" Type="http://schemas.openxmlformats.org/officeDocument/2006/relationships/hyperlink" Target="https://twitter.com/#!/parissie084/status/1166961393192452097" TargetMode="External" /><Relationship Id="rId595" Type="http://schemas.openxmlformats.org/officeDocument/2006/relationships/hyperlink" Target="https://twitter.com/#!/angryosman/status/1166993647721701376" TargetMode="External" /><Relationship Id="rId596" Type="http://schemas.openxmlformats.org/officeDocument/2006/relationships/hyperlink" Target="https://twitter.com/#!/ajungherr/status/1167062319911919617" TargetMode="External" /><Relationship Id="rId597" Type="http://schemas.openxmlformats.org/officeDocument/2006/relationships/hyperlink" Target="https://twitter.com/#!/leelum/status/1167370056537387013" TargetMode="External" /><Relationship Id="rId598" Type="http://schemas.openxmlformats.org/officeDocument/2006/relationships/hyperlink" Target="https://twitter.com/#!/latifajackson/status/1169023705130971136" TargetMode="External" /><Relationship Id="rId599" Type="http://schemas.openxmlformats.org/officeDocument/2006/relationships/hyperlink" Target="https://twitter.com/#!/sroylee/status/1169025195610398720" TargetMode="External" /><Relationship Id="rId600" Type="http://schemas.openxmlformats.org/officeDocument/2006/relationships/hyperlink" Target="https://twitter.com/#!/_conferencelist/status/1157062924457824258" TargetMode="External" /><Relationship Id="rId601" Type="http://schemas.openxmlformats.org/officeDocument/2006/relationships/hyperlink" Target="https://twitter.com/#!/_conferencelist/status/1169082255634878464" TargetMode="External" /><Relationship Id="rId602" Type="http://schemas.openxmlformats.org/officeDocument/2006/relationships/hyperlink" Target="https://twitter.com/#!/shawnmjones/status/1162053503830769665" TargetMode="External" /><Relationship Id="rId603" Type="http://schemas.openxmlformats.org/officeDocument/2006/relationships/hyperlink" Target="https://twitter.com/#!/shawnmjones/status/1169230321004367873" TargetMode="External" /><Relationship Id="rId604" Type="http://schemas.openxmlformats.org/officeDocument/2006/relationships/hyperlink" Target="https://twitter.com/#!/alvinyxz/status/1169616171676684288" TargetMode="External" /><Relationship Id="rId605" Type="http://schemas.openxmlformats.org/officeDocument/2006/relationships/hyperlink" Target="https://twitter.com/#!/meresophistry/status/1169616201632403458" TargetMode="External" /><Relationship Id="rId606" Type="http://schemas.openxmlformats.org/officeDocument/2006/relationships/hyperlink" Target="https://twitter.com/#!/elaragon/status/1157177584817496065" TargetMode="External" /><Relationship Id="rId607" Type="http://schemas.openxmlformats.org/officeDocument/2006/relationships/hyperlink" Target="https://twitter.com/#!/elaragon/status/1169616234310230020" TargetMode="External" /><Relationship Id="rId608" Type="http://schemas.openxmlformats.org/officeDocument/2006/relationships/hyperlink" Target="https://twitter.com/#!/followlori/status/1169616843369340929" TargetMode="External" /><Relationship Id="rId609" Type="http://schemas.openxmlformats.org/officeDocument/2006/relationships/hyperlink" Target="https://twitter.com/#!/griverorz/status/1169617788622819329" TargetMode="External" /><Relationship Id="rId610" Type="http://schemas.openxmlformats.org/officeDocument/2006/relationships/hyperlink" Target="https://twitter.com/#!/step_apsa/status/1169621787371552769" TargetMode="External" /><Relationship Id="rId611" Type="http://schemas.openxmlformats.org/officeDocument/2006/relationships/hyperlink" Target="https://twitter.com/#!/scott_althaus/status/1169624913516355584" TargetMode="External" /><Relationship Id="rId612" Type="http://schemas.openxmlformats.org/officeDocument/2006/relationships/hyperlink" Target="https://twitter.com/#!/dtracy2/status/1169625178596413441" TargetMode="External" /><Relationship Id="rId613" Type="http://schemas.openxmlformats.org/officeDocument/2006/relationships/hyperlink" Target="https://twitter.com/#!/reveluntsong/status/1169628636002996225" TargetMode="External" /><Relationship Id="rId614" Type="http://schemas.openxmlformats.org/officeDocument/2006/relationships/hyperlink" Target="https://twitter.com/#!/cuhkhailiang/status/1169636843328901120" TargetMode="External" /><Relationship Id="rId615" Type="http://schemas.openxmlformats.org/officeDocument/2006/relationships/hyperlink" Target="https://twitter.com/#!/ebigsby/status/1169646379389595650" TargetMode="External" /><Relationship Id="rId616" Type="http://schemas.openxmlformats.org/officeDocument/2006/relationships/hyperlink" Target="https://twitter.com/#!/britdavidson/status/1169652981081530371" TargetMode="External" /><Relationship Id="rId617" Type="http://schemas.openxmlformats.org/officeDocument/2006/relationships/hyperlink" Target="https://twitter.com/#!/allison_eden/status/1169655510913540096" TargetMode="External" /><Relationship Id="rId618" Type="http://schemas.openxmlformats.org/officeDocument/2006/relationships/hyperlink" Target="https://twitter.com/#!/ekvraga/status/1169667976397762561" TargetMode="External" /><Relationship Id="rId619" Type="http://schemas.openxmlformats.org/officeDocument/2006/relationships/hyperlink" Target="https://twitter.com/#!/dilarakkl/status/1169672505788948482" TargetMode="External" /><Relationship Id="rId620" Type="http://schemas.openxmlformats.org/officeDocument/2006/relationships/hyperlink" Target="https://twitter.com/#!/annie_waldherr/status/1169680234238631936" TargetMode="External" /><Relationship Id="rId621" Type="http://schemas.openxmlformats.org/officeDocument/2006/relationships/hyperlink" Target="https://twitter.com/#!/boomgaardenhg/status/1169706731066314754" TargetMode="External" /><Relationship Id="rId622" Type="http://schemas.openxmlformats.org/officeDocument/2006/relationships/hyperlink" Target="https://twitter.com/#!/tobias_keller/status/1169720684378898433" TargetMode="External" /><Relationship Id="rId623" Type="http://schemas.openxmlformats.org/officeDocument/2006/relationships/hyperlink" Target="https://twitter.com/#!/katypearce/status/1169820172317675520" TargetMode="External" /><Relationship Id="rId624" Type="http://schemas.openxmlformats.org/officeDocument/2006/relationships/hyperlink" Target="https://twitter.com/#!/kellybergstrom/status/1169824089210421248" TargetMode="External" /><Relationship Id="rId625" Type="http://schemas.openxmlformats.org/officeDocument/2006/relationships/hyperlink" Target="https://twitter.com/#!/rayoptland/status/1169824922811523077" TargetMode="External" /><Relationship Id="rId626" Type="http://schemas.openxmlformats.org/officeDocument/2006/relationships/hyperlink" Target="https://twitter.com/#!/sgonzalezbailon/status/1169830084649181186" TargetMode="External" /><Relationship Id="rId627" Type="http://schemas.openxmlformats.org/officeDocument/2006/relationships/hyperlink" Target="https://twitter.com/#!/pablodesoto/status/1169863495229132800" TargetMode="External" /><Relationship Id="rId628" Type="http://schemas.openxmlformats.org/officeDocument/2006/relationships/hyperlink" Target="https://twitter.com/#!/monrodriguez/status/1169882502921510913" TargetMode="External" /><Relationship Id="rId629" Type="http://schemas.openxmlformats.org/officeDocument/2006/relationships/hyperlink" Target="https://twitter.com/#!/hauschke/status/1169914377971163138" TargetMode="External" /><Relationship Id="rId630" Type="http://schemas.openxmlformats.org/officeDocument/2006/relationships/hyperlink" Target="https://twitter.com/#!/lusantala/status/1169922604737736706" TargetMode="External" /><Relationship Id="rId631" Type="http://schemas.openxmlformats.org/officeDocument/2006/relationships/hyperlink" Target="https://twitter.com/#!/jdfoote/status/1169932695092305920" TargetMode="External" /><Relationship Id="rId632" Type="http://schemas.openxmlformats.org/officeDocument/2006/relationships/hyperlink" Target="https://twitter.com/#!/researchcentrai/status/1169944068006318081" TargetMode="External" /><Relationship Id="rId633" Type="http://schemas.openxmlformats.org/officeDocument/2006/relationships/hyperlink" Target="https://twitter.com/#!/jjsantana/status/1169949087593979904" TargetMode="External" /><Relationship Id="rId634" Type="http://schemas.openxmlformats.org/officeDocument/2006/relationships/hyperlink" Target="https://twitter.com/#!/tullney/status/1169879066092007426" TargetMode="External" /><Relationship Id="rId635" Type="http://schemas.openxmlformats.org/officeDocument/2006/relationships/hyperlink" Target="https://twitter.com/#!/tullney/status/1169960002213306372" TargetMode="External" /><Relationship Id="rId636" Type="http://schemas.openxmlformats.org/officeDocument/2006/relationships/hyperlink" Target="https://twitter.com/#!/chrisjvargo/status/1169964439514357761" TargetMode="External" /><Relationship Id="rId637" Type="http://schemas.openxmlformats.org/officeDocument/2006/relationships/hyperlink" Target="https://twitter.com/#!/blasettiale/status/1170006123518337025" TargetMode="External" /><Relationship Id="rId638" Type="http://schemas.openxmlformats.org/officeDocument/2006/relationships/hyperlink" Target="https://twitter.com/#!/dhbbaw/status/1170059176283955201" TargetMode="External" /><Relationship Id="rId639" Type="http://schemas.openxmlformats.org/officeDocument/2006/relationships/hyperlink" Target="https://twitter.com/#!/bjoern_buss/status/1170256936295682050" TargetMode="External" /><Relationship Id="rId640" Type="http://schemas.openxmlformats.org/officeDocument/2006/relationships/hyperlink" Target="https://twitter.com/#!/igorbrigadir/status/1170421082207244291" TargetMode="External" /><Relationship Id="rId641" Type="http://schemas.openxmlformats.org/officeDocument/2006/relationships/hyperlink" Target="https://twitter.com/#!/faabom/status/1170851214348754944" TargetMode="External" /><Relationship Id="rId642" Type="http://schemas.openxmlformats.org/officeDocument/2006/relationships/hyperlink" Target="https://twitter.com/#!/liuhuan/status/1162357687620734976" TargetMode="External" /><Relationship Id="rId643" Type="http://schemas.openxmlformats.org/officeDocument/2006/relationships/hyperlink" Target="https://twitter.com/#!/liuhuan/status/1171059653150511104" TargetMode="External" /><Relationship Id="rId644" Type="http://schemas.openxmlformats.org/officeDocument/2006/relationships/hyperlink" Target="https://twitter.com/#!/junghwanyang/status/1171074726426488832" TargetMode="External" /><Relationship Id="rId645" Type="http://schemas.openxmlformats.org/officeDocument/2006/relationships/hyperlink" Target="https://twitter.com/#!/poli_com/status/1169618326475223040" TargetMode="External" /><Relationship Id="rId646" Type="http://schemas.openxmlformats.org/officeDocument/2006/relationships/hyperlink" Target="https://twitter.com/#!/junghwanyang/status/1169615625033064448" TargetMode="External" /><Relationship Id="rId647" Type="http://schemas.openxmlformats.org/officeDocument/2006/relationships/hyperlink" Target="https://twitter.com/#!/ica_cm/status/1169644234548436992" TargetMode="External" /><Relationship Id="rId648" Type="http://schemas.openxmlformats.org/officeDocument/2006/relationships/hyperlink" Target="https://twitter.com/#!/cerenbudak/status/1162056474702467072" TargetMode="External" /><Relationship Id="rId649" Type="http://schemas.openxmlformats.org/officeDocument/2006/relationships/hyperlink" Target="https://twitter.com/#!/cerenbudak/status/1171202894747623425" TargetMode="External" /><Relationship Id="rId650" Type="http://schemas.openxmlformats.org/officeDocument/2006/relationships/hyperlink" Target="https://twitter.com/#!/tylersnetwork/status/1157142925374922752" TargetMode="External" /><Relationship Id="rId651" Type="http://schemas.openxmlformats.org/officeDocument/2006/relationships/hyperlink" Target="https://twitter.com/#!/tylersnetwork/status/1171346019264557056" TargetMode="External" /><Relationship Id="rId652" Type="http://schemas.openxmlformats.org/officeDocument/2006/relationships/hyperlink" Target="https://twitter.com/#!/michaelbolden/status/1171410604315136000" TargetMode="External" /><Relationship Id="rId653" Type="http://schemas.openxmlformats.org/officeDocument/2006/relationships/hyperlink" Target="https://twitter.com/#!/itsilverback/status/1171469926080499712" TargetMode="External" /><Relationship Id="rId654" Type="http://schemas.openxmlformats.org/officeDocument/2006/relationships/hyperlink" Target="https://twitter.com/#!/johnmshuster/status/1171469988495949825" TargetMode="External" /><Relationship Id="rId655" Type="http://schemas.openxmlformats.org/officeDocument/2006/relationships/hyperlink" Target="https://twitter.com/#!/rqskye/status/1171473246849363969" TargetMode="External" /><Relationship Id="rId656" Type="http://schemas.openxmlformats.org/officeDocument/2006/relationships/hyperlink" Target="https://twitter.com/#!/homegypsy/status/1171489110533402624" TargetMode="External" /><Relationship Id="rId657" Type="http://schemas.openxmlformats.org/officeDocument/2006/relationships/hyperlink" Target="https://twitter.com/#!/liwiebe/status/1171504360104198144" TargetMode="External" /><Relationship Id="rId658" Type="http://schemas.openxmlformats.org/officeDocument/2006/relationships/hyperlink" Target="https://twitter.com/#!/wendt_law/status/1171535333571223554" TargetMode="External" /><Relationship Id="rId659" Type="http://schemas.openxmlformats.org/officeDocument/2006/relationships/hyperlink" Target="https://twitter.com/#!/skotbotcambo/status/1171614638125047808" TargetMode="External" /><Relationship Id="rId660" Type="http://schemas.openxmlformats.org/officeDocument/2006/relationships/hyperlink" Target="https://twitter.com/#!/compstorylab/status/1171829368836038656" TargetMode="External" /><Relationship Id="rId661" Type="http://schemas.openxmlformats.org/officeDocument/2006/relationships/hyperlink" Target="https://twitter.com/#!/johnjhorton/status/1171835028080340997" TargetMode="External" /><Relationship Id="rId662" Type="http://schemas.openxmlformats.org/officeDocument/2006/relationships/hyperlink" Target="https://twitter.com/#!/cnicolaides/status/1171836697673441280" TargetMode="External" /><Relationship Id="rId663" Type="http://schemas.openxmlformats.org/officeDocument/2006/relationships/hyperlink" Target="https://twitter.com/#!/jessecshore/status/1171836830104375297" TargetMode="External" /><Relationship Id="rId664" Type="http://schemas.openxmlformats.org/officeDocument/2006/relationships/hyperlink" Target="https://twitter.com/#!/kamerondharris/status/1171838913343713280" TargetMode="External" /><Relationship Id="rId665" Type="http://schemas.openxmlformats.org/officeDocument/2006/relationships/hyperlink" Target="https://twitter.com/#!/dg_rand/status/1171843175163543552" TargetMode="External" /><Relationship Id="rId666" Type="http://schemas.openxmlformats.org/officeDocument/2006/relationships/hyperlink" Target="https://twitter.com/#!/bjoseph/status/1171853719081586688" TargetMode="External" /><Relationship Id="rId667" Type="http://schemas.openxmlformats.org/officeDocument/2006/relationships/hyperlink" Target="https://twitter.com/#!/george_berry/status/1165357010768060416" TargetMode="External" /><Relationship Id="rId668" Type="http://schemas.openxmlformats.org/officeDocument/2006/relationships/hyperlink" Target="https://twitter.com/#!/george_berry/status/1171854070115655681" TargetMode="External" /><Relationship Id="rId669" Type="http://schemas.openxmlformats.org/officeDocument/2006/relationships/hyperlink" Target="https://twitter.com/#!/ciro/status/1171872757077991425" TargetMode="External" /><Relationship Id="rId670" Type="http://schemas.openxmlformats.org/officeDocument/2006/relationships/hyperlink" Target="https://twitter.com/#!/soni_sandeep/status/1171873657037021184" TargetMode="External" /><Relationship Id="rId671" Type="http://schemas.openxmlformats.org/officeDocument/2006/relationships/hyperlink" Target="https://twitter.com/#!/jugander/status/1171820911638368256" TargetMode="External" /><Relationship Id="rId672" Type="http://schemas.openxmlformats.org/officeDocument/2006/relationships/hyperlink" Target="https://twitter.com/#!/5harad/status/1171883654429184003" TargetMode="External" /><Relationship Id="rId673" Type="http://schemas.openxmlformats.org/officeDocument/2006/relationships/hyperlink" Target="https://twitter.com/#!/alex_peys/status/1171884599582121984" TargetMode="External" /><Relationship Id="rId674" Type="http://schemas.openxmlformats.org/officeDocument/2006/relationships/hyperlink" Target="https://twitter.com/#!/complexexplorer/status/1171884678321704961" TargetMode="External" /><Relationship Id="rId675" Type="http://schemas.openxmlformats.org/officeDocument/2006/relationships/hyperlink" Target="https://twitter.com/#!/sinanaral/status/1171886175969320960" TargetMode="External" /><Relationship Id="rId676" Type="http://schemas.openxmlformats.org/officeDocument/2006/relationships/hyperlink" Target="https://twitter.com/#!/iyadrahwan/status/1171887287854149634" TargetMode="External" /><Relationship Id="rId677" Type="http://schemas.openxmlformats.org/officeDocument/2006/relationships/hyperlink" Target="https://twitter.com/#!/ewancolman/status/1171888464700289027" TargetMode="External" /><Relationship Id="rId678" Type="http://schemas.openxmlformats.org/officeDocument/2006/relationships/hyperlink" Target="https://twitter.com/#!/msaveski/status/1171895632035905536" TargetMode="External" /><Relationship Id="rId679" Type="http://schemas.openxmlformats.org/officeDocument/2006/relationships/hyperlink" Target="https://twitter.com/#!/eulersbridge/status/1171897368599379968" TargetMode="External" /><Relationship Id="rId680" Type="http://schemas.openxmlformats.org/officeDocument/2006/relationships/hyperlink" Target="https://twitter.com/#!/nachristakis/status/1171922894412275714" TargetMode="External" /><Relationship Id="rId681" Type="http://schemas.openxmlformats.org/officeDocument/2006/relationships/hyperlink" Target="https://twitter.com/#!/raneeque/status/1171939394602688512" TargetMode="External" /><Relationship Id="rId682" Type="http://schemas.openxmlformats.org/officeDocument/2006/relationships/hyperlink" Target="https://twitter.com/#!/djpardis/status/1171944976621506560" TargetMode="External" /><Relationship Id="rId683" Type="http://schemas.openxmlformats.org/officeDocument/2006/relationships/hyperlink" Target="https://twitter.com/#!/ryanjgallag/status/1171945858520121344" TargetMode="External" /><Relationship Id="rId684" Type="http://schemas.openxmlformats.org/officeDocument/2006/relationships/hyperlink" Target="https://twitter.com/#!/kaizhu717/status/1171948433860628480" TargetMode="External" /><Relationship Id="rId685" Type="http://schemas.openxmlformats.org/officeDocument/2006/relationships/hyperlink" Target="https://twitter.com/#!/seanjtaylor/status/1171950425156702208" TargetMode="External" /><Relationship Id="rId686" Type="http://schemas.openxmlformats.org/officeDocument/2006/relationships/hyperlink" Target="https://twitter.com/#!/rushibhavsar/status/1171962459747442689" TargetMode="External" /><Relationship Id="rId687" Type="http://schemas.openxmlformats.org/officeDocument/2006/relationships/hyperlink" Target="https://twitter.com/#!/timothyjgraham/status/1157032706959523840" TargetMode="External" /><Relationship Id="rId688" Type="http://schemas.openxmlformats.org/officeDocument/2006/relationships/hyperlink" Target="https://twitter.com/#!/timothyjgraham/status/1172117516878897152" TargetMode="External" /><Relationship Id="rId689" Type="http://schemas.openxmlformats.org/officeDocument/2006/relationships/hyperlink" Target="https://twitter.com/#!/jasonmfletcher/status/1172127459392798721" TargetMode="External" /><Relationship Id="rId690" Type="http://schemas.openxmlformats.org/officeDocument/2006/relationships/hyperlink" Target="https://twitter.com/#!/t_takaguchi/status/1172128936462962693" TargetMode="External" /><Relationship Id="rId691" Type="http://schemas.openxmlformats.org/officeDocument/2006/relationships/hyperlink" Target="https://twitter.com/#!/bertil_hatt/status/1172131742200848384" TargetMode="External" /><Relationship Id="rId692" Type="http://schemas.openxmlformats.org/officeDocument/2006/relationships/hyperlink" Target="https://twitter.com/#!/soojongkim_1/status/1172149497805385731" TargetMode="External" /><Relationship Id="rId693" Type="http://schemas.openxmlformats.org/officeDocument/2006/relationships/hyperlink" Target="https://twitter.com/#!/anibalmastobiza/status/1172168056891744268" TargetMode="External" /><Relationship Id="rId694" Type="http://schemas.openxmlformats.org/officeDocument/2006/relationships/hyperlink" Target="https://twitter.com/#!/alqithami/status/1172195695496957952" TargetMode="External" /><Relationship Id="rId695" Type="http://schemas.openxmlformats.org/officeDocument/2006/relationships/hyperlink" Target="https://twitter.com/#!/jhblackb/status/1158359164541906944" TargetMode="External" /><Relationship Id="rId696" Type="http://schemas.openxmlformats.org/officeDocument/2006/relationships/hyperlink" Target="https://twitter.com/#!/jhblackb/status/1161707333183070210" TargetMode="External" /><Relationship Id="rId697" Type="http://schemas.openxmlformats.org/officeDocument/2006/relationships/hyperlink" Target="https://twitter.com/#!/jhblackb/status/1162425127864348672" TargetMode="External" /><Relationship Id="rId698" Type="http://schemas.openxmlformats.org/officeDocument/2006/relationships/hyperlink" Target="https://twitter.com/#!/jhblackb/status/1172243927467986959" TargetMode="External" /><Relationship Id="rId699" Type="http://schemas.openxmlformats.org/officeDocument/2006/relationships/hyperlink" Target="https://twitter.com/#!/idramalab/status/1172243990357401601" TargetMode="External" /><Relationship Id="rId700" Type="http://schemas.openxmlformats.org/officeDocument/2006/relationships/hyperlink" Target="https://twitter.com/#!/ingmarweber/status/1157105815402307584" TargetMode="External" /><Relationship Id="rId701" Type="http://schemas.openxmlformats.org/officeDocument/2006/relationships/hyperlink" Target="https://twitter.com/#!/ingmarweber/status/1172285800052080645" TargetMode="External" /><Relationship Id="rId702" Type="http://schemas.openxmlformats.org/officeDocument/2006/relationships/hyperlink" Target="https://twitter.com/#!/winteram/status/1157283061698088960" TargetMode="External" /><Relationship Id="rId703" Type="http://schemas.openxmlformats.org/officeDocument/2006/relationships/hyperlink" Target="https://twitter.com/#!/winteram/status/1162045142141952001" TargetMode="External" /><Relationship Id="rId704" Type="http://schemas.openxmlformats.org/officeDocument/2006/relationships/hyperlink" Target="https://twitter.com/#!/winteram/status/1169061113574678530" TargetMode="External" /><Relationship Id="rId705" Type="http://schemas.openxmlformats.org/officeDocument/2006/relationships/hyperlink" Target="https://twitter.com/#!/winteram/status/1172313120473092097" TargetMode="External" /><Relationship Id="rId706" Type="http://schemas.openxmlformats.org/officeDocument/2006/relationships/hyperlink" Target="https://twitter.com/#!/munmun10/status/1157009412524916736" TargetMode="External" /><Relationship Id="rId707" Type="http://schemas.openxmlformats.org/officeDocument/2006/relationships/hyperlink" Target="https://twitter.com/#!/munmun10/status/1172243644671234062" TargetMode="External" /><Relationship Id="rId708" Type="http://schemas.openxmlformats.org/officeDocument/2006/relationships/hyperlink" Target="https://twitter.com/#!/alethioguy/status/1172675860840833024" TargetMode="External" /><Relationship Id="rId709" Type="http://schemas.openxmlformats.org/officeDocument/2006/relationships/hyperlink" Target="https://twitter.com/#!/jurgenpfeffer/status/1156959729475866624" TargetMode="External" /><Relationship Id="rId710" Type="http://schemas.openxmlformats.org/officeDocument/2006/relationships/hyperlink" Target="https://twitter.com/#!/jurgenpfeffer/status/1162006407601938432" TargetMode="External" /><Relationship Id="rId711" Type="http://schemas.openxmlformats.org/officeDocument/2006/relationships/hyperlink" Target="https://twitter.com/#!/jurgenpfeffer/status/1170807773187203072" TargetMode="External" /><Relationship Id="rId712" Type="http://schemas.openxmlformats.org/officeDocument/2006/relationships/hyperlink" Target="https://twitter.com/#!/jurgenpfeffer/status/1172944417524789248" TargetMode="External" /><Relationship Id="rId713" Type="http://schemas.openxmlformats.org/officeDocument/2006/relationships/hyperlink" Target="https://twitter.com/#!/raquelrecuero/status/1173191353662136320" TargetMode="External" /><Relationship Id="rId714" Type="http://schemas.openxmlformats.org/officeDocument/2006/relationships/hyperlink" Target="https://twitter.com/#!/keiichi_ochiai/status/1158799316909056000" TargetMode="External" /><Relationship Id="rId715" Type="http://schemas.openxmlformats.org/officeDocument/2006/relationships/hyperlink" Target="https://twitter.com/#!/knittedkittie/status/1173889531768127488" TargetMode="External" /><Relationship Id="rId716" Type="http://schemas.openxmlformats.org/officeDocument/2006/relationships/hyperlink" Target="https://twitter.com/#!/zerogravitasksc/status/1172651528034902016" TargetMode="External" /><Relationship Id="rId717" Type="http://schemas.openxmlformats.org/officeDocument/2006/relationships/hyperlink" Target="https://twitter.com/#!/moniquedhooghe/status/1173897760816414720" TargetMode="External" /><Relationship Id="rId718" Type="http://schemas.openxmlformats.org/officeDocument/2006/relationships/hyperlink" Target="https://twitter.com/#!/mountainherder/status/1156925704518426624" TargetMode="External" /><Relationship Id="rId719" Type="http://schemas.openxmlformats.org/officeDocument/2006/relationships/hyperlink" Target="https://twitter.com/#!/fabiogiglietto/status/1162016762004692993" TargetMode="External" /><Relationship Id="rId720" Type="http://schemas.openxmlformats.org/officeDocument/2006/relationships/hyperlink" Target="https://twitter.com/#!/mountainherder/status/1165253785473753088" TargetMode="External" /><Relationship Id="rId721" Type="http://schemas.openxmlformats.org/officeDocument/2006/relationships/hyperlink" Target="https://twitter.com/#!/mountainherder/status/1174711150719750146" TargetMode="External" /><Relationship Id="rId722" Type="http://schemas.openxmlformats.org/officeDocument/2006/relationships/hyperlink" Target="https://twitter.com/#!/shionguha/status/1157414177729908741" TargetMode="External" /><Relationship Id="rId723" Type="http://schemas.openxmlformats.org/officeDocument/2006/relationships/hyperlink" Target="https://twitter.com/#!/shionguha/status/1163500964395048960" TargetMode="External" /><Relationship Id="rId724" Type="http://schemas.openxmlformats.org/officeDocument/2006/relationships/hyperlink" Target="https://twitter.com/#!/shionguha/status/1175100943332978688" TargetMode="External" /><Relationship Id="rId725" Type="http://schemas.openxmlformats.org/officeDocument/2006/relationships/hyperlink" Target="https://twitter.com/#!/cfiesler/status/1164907993705529345" TargetMode="External" /><Relationship Id="rId726" Type="http://schemas.openxmlformats.org/officeDocument/2006/relationships/hyperlink" Target="https://twitter.com/#!/eegilbert/status/1173667605615235073" TargetMode="External" /><Relationship Id="rId727" Type="http://schemas.openxmlformats.org/officeDocument/2006/relationships/hyperlink" Target="https://twitter.com/#!/cfiesler/status/1173669335912476672" TargetMode="External" /><Relationship Id="rId728" Type="http://schemas.openxmlformats.org/officeDocument/2006/relationships/hyperlink" Target="https://twitter.com/#!/eszter/status/1175108442962497536" TargetMode="External" /><Relationship Id="rId729" Type="http://schemas.openxmlformats.org/officeDocument/2006/relationships/hyperlink" Target="https://twitter.com/#!/roguechi/status/1175109796699107328" TargetMode="External" /><Relationship Id="rId730" Type="http://schemas.openxmlformats.org/officeDocument/2006/relationships/hyperlink" Target="https://twitter.com/#!/mdekstrand/status/1175120364801839104" TargetMode="External" /><Relationship Id="rId731" Type="http://schemas.openxmlformats.org/officeDocument/2006/relationships/hyperlink" Target="https://twitter.com/#!/mariaglymour/status/1175143079130451973" TargetMode="External" /><Relationship Id="rId732" Type="http://schemas.openxmlformats.org/officeDocument/2006/relationships/hyperlink" Target="https://twitter.com/#!/theshubhanshu/status/1175237780345163776" TargetMode="External" /><Relationship Id="rId733" Type="http://schemas.openxmlformats.org/officeDocument/2006/relationships/hyperlink" Target="https://twitter.com/#!/krishna_kamath/status/1175751863196454917" TargetMode="External" /><Relationship Id="rId734" Type="http://schemas.openxmlformats.org/officeDocument/2006/relationships/hyperlink" Target="https://twitter.com/#!/syardi/status/1166378792043958273" TargetMode="External" /><Relationship Id="rId735" Type="http://schemas.openxmlformats.org/officeDocument/2006/relationships/hyperlink" Target="https://twitter.com/#!/syardi/status/1176126070598373376" TargetMode="External" /><Relationship Id="rId736" Type="http://schemas.openxmlformats.org/officeDocument/2006/relationships/hyperlink" Target="https://twitter.com/#!/syardi/status/1176151689717592077" TargetMode="External" /><Relationship Id="rId737" Type="http://schemas.openxmlformats.org/officeDocument/2006/relationships/hyperlink" Target="https://twitter.com/#!/alphaque/status/1152449684679430144" TargetMode="External" /><Relationship Id="rId738" Type="http://schemas.openxmlformats.org/officeDocument/2006/relationships/hyperlink" Target="https://twitter.com/#!/harishpillay/status/1176791516527742977" TargetMode="External" /><Relationship Id="rId739" Type="http://schemas.openxmlformats.org/officeDocument/2006/relationships/hyperlink" Target="https://twitter.com/#!/boomchatter/status/1177581655902392321" TargetMode="External" /><Relationship Id="rId740" Type="http://schemas.openxmlformats.org/officeDocument/2006/relationships/hyperlink" Target="https://twitter.com/#!/master_kula/status/1178383400048234498" TargetMode="External" /><Relationship Id="rId741" Type="http://schemas.openxmlformats.org/officeDocument/2006/relationships/hyperlink" Target="https://twitter.com/#!/gianluca_string/status/1161707219399745537" TargetMode="External" /><Relationship Id="rId742" Type="http://schemas.openxmlformats.org/officeDocument/2006/relationships/hyperlink" Target="https://twitter.com/#!/emilianoucl/status/1161709260813864965" TargetMode="External" /><Relationship Id="rId743" Type="http://schemas.openxmlformats.org/officeDocument/2006/relationships/hyperlink" Target="https://twitter.com/#!/katestarbird/status/1171467707260100609" TargetMode="External" /><Relationship Id="rId744" Type="http://schemas.openxmlformats.org/officeDocument/2006/relationships/hyperlink" Target="https://twitter.com/#!/emilianoucl/status/1180480421718614017" TargetMode="External" /><Relationship Id="rId745" Type="http://schemas.openxmlformats.org/officeDocument/2006/relationships/hyperlink" Target="https://twitter.com/#!/ttoconference/status/1180480509824176128" TargetMode="External" /><Relationship Id="rId746" Type="http://schemas.openxmlformats.org/officeDocument/2006/relationships/hyperlink" Target="https://twitter.com/#!/emilianoucl/status/1158293321502121985" TargetMode="External" /><Relationship Id="rId747" Type="http://schemas.openxmlformats.org/officeDocument/2006/relationships/hyperlink" Target="https://twitter.com/#!/carmelva/status/1181093973735170048" TargetMode="External" /><Relationship Id="rId748" Type="http://schemas.openxmlformats.org/officeDocument/2006/relationships/hyperlink" Target="https://twitter.com/#!/standefer/status/1181095106536820738" TargetMode="External" /><Relationship Id="rId749" Type="http://schemas.openxmlformats.org/officeDocument/2006/relationships/hyperlink" Target="https://twitter.com/#!/zwlevonian/status/1157300057596661761" TargetMode="External" /><Relationship Id="rId750" Type="http://schemas.openxmlformats.org/officeDocument/2006/relationships/hyperlink" Target="https://twitter.com/#!/icwsm/status/1157916218499772416" TargetMode="External" /><Relationship Id="rId751" Type="http://schemas.openxmlformats.org/officeDocument/2006/relationships/hyperlink" Target="https://twitter.com/#!/creativity_thre/status/1161697202487476224" TargetMode="External" /><Relationship Id="rId752" Type="http://schemas.openxmlformats.org/officeDocument/2006/relationships/hyperlink" Target="https://twitter.com/#!/icwsm/status/1162121005025976320" TargetMode="External" /><Relationship Id="rId753" Type="http://schemas.openxmlformats.org/officeDocument/2006/relationships/hyperlink" Target="https://twitter.com/#!/zsavvas90/status/1162019043030765569" TargetMode="External" /><Relationship Id="rId754" Type="http://schemas.openxmlformats.org/officeDocument/2006/relationships/hyperlink" Target="https://twitter.com/#!/zsavvas90/status/1162425243048325120" TargetMode="External" /><Relationship Id="rId755" Type="http://schemas.openxmlformats.org/officeDocument/2006/relationships/hyperlink" Target="https://twitter.com/#!/icwsm/status/1162424717577457664" TargetMode="External" /><Relationship Id="rId756" Type="http://schemas.openxmlformats.org/officeDocument/2006/relationships/hyperlink" Target="https://twitter.com/#!/icwsm/status/1169669725401559040" TargetMode="External" /><Relationship Id="rId757" Type="http://schemas.openxmlformats.org/officeDocument/2006/relationships/hyperlink" Target="https://twitter.com/#!/h_mihaljevic/status/1169948343071588352" TargetMode="External" /><Relationship Id="rId758" Type="http://schemas.openxmlformats.org/officeDocument/2006/relationships/hyperlink" Target="https://twitter.com/#!/icwsm/status/1170426677786284032" TargetMode="External" /><Relationship Id="rId759" Type="http://schemas.openxmlformats.org/officeDocument/2006/relationships/hyperlink" Target="https://twitter.com/#!/icwsm/status/1170945946773053440" TargetMode="External" /><Relationship Id="rId760" Type="http://schemas.openxmlformats.org/officeDocument/2006/relationships/hyperlink" Target="https://twitter.com/#!/icwsm/status/1171862566760529928" TargetMode="External" /><Relationship Id="rId761" Type="http://schemas.openxmlformats.org/officeDocument/2006/relationships/hyperlink" Target="https://twitter.com/#!/icwsm/status/1171863357147746305" TargetMode="External" /><Relationship Id="rId762" Type="http://schemas.openxmlformats.org/officeDocument/2006/relationships/hyperlink" Target="https://twitter.com/#!/jackbandy/status/1171485477733486595" TargetMode="External" /><Relationship Id="rId763" Type="http://schemas.openxmlformats.org/officeDocument/2006/relationships/hyperlink" Target="https://twitter.com/#!/ndiakopoulos/status/1171410078848733185" TargetMode="External" /><Relationship Id="rId764" Type="http://schemas.openxmlformats.org/officeDocument/2006/relationships/hyperlink" Target="https://twitter.com/#!/ndiakopoulos/status/1171486359447433217" TargetMode="External" /><Relationship Id="rId765" Type="http://schemas.openxmlformats.org/officeDocument/2006/relationships/hyperlink" Target="https://twitter.com/#!/icwsm/status/1171863306119852032" TargetMode="External" /><Relationship Id="rId766" Type="http://schemas.openxmlformats.org/officeDocument/2006/relationships/hyperlink" Target="https://twitter.com/#!/icwsm/status/1171863722501033989" TargetMode="External" /><Relationship Id="rId767" Type="http://schemas.openxmlformats.org/officeDocument/2006/relationships/hyperlink" Target="https://twitter.com/#!/raquelrecuero/status/1172943623954075648" TargetMode="External" /><Relationship Id="rId768" Type="http://schemas.openxmlformats.org/officeDocument/2006/relationships/hyperlink" Target="https://twitter.com/#!/icwsm/status/1173283038106705923" TargetMode="External" /><Relationship Id="rId769" Type="http://schemas.openxmlformats.org/officeDocument/2006/relationships/hyperlink" Target="https://twitter.com/#!/keiichi_ochiai/status/1173147509473996800" TargetMode="External" /><Relationship Id="rId770" Type="http://schemas.openxmlformats.org/officeDocument/2006/relationships/hyperlink" Target="https://twitter.com/#!/keiichi_ochiai/status/1173394797878366209" TargetMode="External" /><Relationship Id="rId771" Type="http://schemas.openxmlformats.org/officeDocument/2006/relationships/hyperlink" Target="https://twitter.com/#!/keiichi_ochiai/status/1173516589762658304" TargetMode="External" /><Relationship Id="rId772" Type="http://schemas.openxmlformats.org/officeDocument/2006/relationships/hyperlink" Target="https://twitter.com/#!/icwsm/status/1173515959455404032" TargetMode="External" /><Relationship Id="rId773" Type="http://schemas.openxmlformats.org/officeDocument/2006/relationships/hyperlink" Target="https://twitter.com/#!/ndiakopoulos/status/1174313197534351361" TargetMode="External" /><Relationship Id="rId774" Type="http://schemas.openxmlformats.org/officeDocument/2006/relationships/hyperlink" Target="https://twitter.com/#!/ndiakopoulos/status/1157009697184059392" TargetMode="External" /><Relationship Id="rId775" Type="http://schemas.openxmlformats.org/officeDocument/2006/relationships/hyperlink" Target="https://twitter.com/#!/icwsm/status/1174328876736098307" TargetMode="External" /><Relationship Id="rId776" Type="http://schemas.openxmlformats.org/officeDocument/2006/relationships/hyperlink" Target="https://twitter.com/#!/icwsm/status/1162005607861424129" TargetMode="External" /><Relationship Id="rId777" Type="http://schemas.openxmlformats.org/officeDocument/2006/relationships/hyperlink" Target="https://twitter.com/#!/icwsm/status/1175062856380899328" TargetMode="External" /><Relationship Id="rId778" Type="http://schemas.openxmlformats.org/officeDocument/2006/relationships/hyperlink" Target="https://twitter.com/#!/codybuntain/status/1156957345127325696" TargetMode="External" /><Relationship Id="rId779" Type="http://schemas.openxmlformats.org/officeDocument/2006/relationships/hyperlink" Target="https://twitter.com/#!/codybuntain/status/1169018357628264451" TargetMode="External" /><Relationship Id="rId780" Type="http://schemas.openxmlformats.org/officeDocument/2006/relationships/hyperlink" Target="https://twitter.com/#!/codybuntain/status/1170807260651675648" TargetMode="External" /><Relationship Id="rId781" Type="http://schemas.openxmlformats.org/officeDocument/2006/relationships/hyperlink" Target="https://twitter.com/#!/codybuntain/status/1172243380325244930" TargetMode="External" /><Relationship Id="rId782" Type="http://schemas.openxmlformats.org/officeDocument/2006/relationships/hyperlink" Target="https://twitter.com/#!/codybuntain/status/1172588719662161920" TargetMode="External" /><Relationship Id="rId783" Type="http://schemas.openxmlformats.org/officeDocument/2006/relationships/hyperlink" Target="https://twitter.com/#!/codybuntain/status/1173387479841431552" TargetMode="External" /><Relationship Id="rId784" Type="http://schemas.openxmlformats.org/officeDocument/2006/relationships/hyperlink" Target="https://twitter.com/#!/codybuntain/status/1173387615267151872" TargetMode="External" /><Relationship Id="rId785" Type="http://schemas.openxmlformats.org/officeDocument/2006/relationships/hyperlink" Target="https://twitter.com/#!/codybuntain/status/1175097902777208832" TargetMode="External" /><Relationship Id="rId786" Type="http://schemas.openxmlformats.org/officeDocument/2006/relationships/hyperlink" Target="https://twitter.com/#!/cfiesler/status/1175098502562512897" TargetMode="External" /><Relationship Id="rId787" Type="http://schemas.openxmlformats.org/officeDocument/2006/relationships/hyperlink" Target="https://twitter.com/#!/cfiesler/status/1175101151663906816" TargetMode="External" /><Relationship Id="rId788" Type="http://schemas.openxmlformats.org/officeDocument/2006/relationships/hyperlink" Target="https://twitter.com/#!/cfiesler/status/1175101450218663936" TargetMode="External" /><Relationship Id="rId789" Type="http://schemas.openxmlformats.org/officeDocument/2006/relationships/hyperlink" Target="https://twitter.com/#!/icwsm/status/1175099558860414977" TargetMode="External" /><Relationship Id="rId790" Type="http://schemas.openxmlformats.org/officeDocument/2006/relationships/hyperlink" Target="https://twitter.com/#!/icwsm/status/1175102670601936897" TargetMode="External" /><Relationship Id="rId791" Type="http://schemas.openxmlformats.org/officeDocument/2006/relationships/hyperlink" Target="https://twitter.com/#!/cfiesler/status/1175096154289127425" TargetMode="External" /><Relationship Id="rId792" Type="http://schemas.openxmlformats.org/officeDocument/2006/relationships/hyperlink" Target="https://twitter.com/#!/icwsm/status/1181595603786227713" TargetMode="External" /><Relationship Id="rId793" Type="http://schemas.openxmlformats.org/officeDocument/2006/relationships/hyperlink" Target="https://twitter.com/#!/icwsm/status/1181595780408381440" TargetMode="External" /><Relationship Id="rId794" Type="http://schemas.openxmlformats.org/officeDocument/2006/relationships/hyperlink" Target="https://twitter.com/#!/icwsm/status/1156957172686868480" TargetMode="External" /><Relationship Id="rId795" Type="http://schemas.openxmlformats.org/officeDocument/2006/relationships/hyperlink" Target="https://twitter.com/#!/icwsm/status/1156962264018235393" TargetMode="External" /><Relationship Id="rId796" Type="http://schemas.openxmlformats.org/officeDocument/2006/relationships/hyperlink" Target="https://twitter.com/#!/icwsm/status/1164291637373222913" TargetMode="External" /><Relationship Id="rId797" Type="http://schemas.openxmlformats.org/officeDocument/2006/relationships/hyperlink" Target="https://twitter.com/#!/icwsm/status/1169017215707963393" TargetMode="External" /><Relationship Id="rId798" Type="http://schemas.openxmlformats.org/officeDocument/2006/relationships/hyperlink" Target="https://twitter.com/#!/icwsm/status/1170807110285897728" TargetMode="External" /><Relationship Id="rId799" Type="http://schemas.openxmlformats.org/officeDocument/2006/relationships/hyperlink" Target="https://twitter.com/#!/icwsm/status/1172243143074492418" TargetMode="External" /><Relationship Id="rId800" Type="http://schemas.openxmlformats.org/officeDocument/2006/relationships/hyperlink" Target="https://twitter.com/#!/icwsm/status/1172568594053586955" TargetMode="External" /><Relationship Id="rId801" Type="http://schemas.openxmlformats.org/officeDocument/2006/relationships/hyperlink" Target="https://twitter.com/#!/icwsm/status/1173387363231371265" TargetMode="External" /><Relationship Id="rId802" Type="http://schemas.openxmlformats.org/officeDocument/2006/relationships/hyperlink" Target="https://twitter.com/#!/mtknnktm/status/1164687217635155968" TargetMode="External" /><Relationship Id="rId803" Type="http://schemas.openxmlformats.org/officeDocument/2006/relationships/hyperlink" Target="https://twitter.com/#!/mtknnktm/status/1162244926739869696" TargetMode="External" /><Relationship Id="rId804" Type="http://schemas.openxmlformats.org/officeDocument/2006/relationships/hyperlink" Target="https://twitter.com/#!/mtknnktm/status/1182218739749507075" TargetMode="External" /><Relationship Id="rId805" Type="http://schemas.openxmlformats.org/officeDocument/2006/relationships/hyperlink" Target="https://twitter.com/#!/anirudhacharya1/status/1182646647760670721" TargetMode="External" /><Relationship Id="rId806" Type="http://schemas.openxmlformats.org/officeDocument/2006/relationships/hyperlink" Target="https://api.twitter.com/1.1/geo/id/7b9254d3f3763854.json" TargetMode="External" /><Relationship Id="rId807" Type="http://schemas.openxmlformats.org/officeDocument/2006/relationships/comments" Target="../comments13.xml" /><Relationship Id="rId808" Type="http://schemas.openxmlformats.org/officeDocument/2006/relationships/vmlDrawing" Target="../drawings/vmlDrawing6.vml" /><Relationship Id="rId809" Type="http://schemas.openxmlformats.org/officeDocument/2006/relationships/table" Target="../tables/table23.xml" /><Relationship Id="rId8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yVNnqG3vu" TargetMode="External" /><Relationship Id="rId2" Type="http://schemas.openxmlformats.org/officeDocument/2006/relationships/hyperlink" Target="http://www.ecs.soton.ac.uk/~wh" TargetMode="External" /><Relationship Id="rId3" Type="http://schemas.openxmlformats.org/officeDocument/2006/relationships/hyperlink" Target="https://t.co/bsYvBJBXXF" TargetMode="External" /><Relationship Id="rId4" Type="http://schemas.openxmlformats.org/officeDocument/2006/relationships/hyperlink" Target="https://t.co/eQAuDxDBMH" TargetMode="External" /><Relationship Id="rId5" Type="http://schemas.openxmlformats.org/officeDocument/2006/relationships/hyperlink" Target="https://t.co/GFu4Ir5qMI" TargetMode="External" /><Relationship Id="rId6" Type="http://schemas.openxmlformats.org/officeDocument/2006/relationships/hyperlink" Target="http://t.co/FsI1C76keg" TargetMode="External" /><Relationship Id="rId7" Type="http://schemas.openxmlformats.org/officeDocument/2006/relationships/hyperlink" Target="http://t.co/MIqRKLBWUS" TargetMode="External" /><Relationship Id="rId8" Type="http://schemas.openxmlformats.org/officeDocument/2006/relationships/hyperlink" Target="https://t.co/BcSM95c8Y9" TargetMode="External" /><Relationship Id="rId9" Type="http://schemas.openxmlformats.org/officeDocument/2006/relationships/hyperlink" Target="https://t.co/BuLGbspdsE" TargetMode="External" /><Relationship Id="rId10" Type="http://schemas.openxmlformats.org/officeDocument/2006/relationships/hyperlink" Target="https://www.oii.ox.ac.uk/people/krafft/" TargetMode="External" /><Relationship Id="rId11" Type="http://schemas.openxmlformats.org/officeDocument/2006/relationships/hyperlink" Target="https://t.co/LLQucgHyaT" TargetMode="External" /><Relationship Id="rId12" Type="http://schemas.openxmlformats.org/officeDocument/2006/relationships/hyperlink" Target="https://t.co/rdljF2o3ck" TargetMode="External" /><Relationship Id="rId13" Type="http://schemas.openxmlformats.org/officeDocument/2006/relationships/hyperlink" Target="https://t.co/HWvbHhxFkM" TargetMode="External" /><Relationship Id="rId14" Type="http://schemas.openxmlformats.org/officeDocument/2006/relationships/hyperlink" Target="http://t.co/1m2ix6t5Jo" TargetMode="External" /><Relationship Id="rId15" Type="http://schemas.openxmlformats.org/officeDocument/2006/relationships/hyperlink" Target="http://knoesis.org/amit" TargetMode="External" /><Relationship Id="rId16" Type="http://schemas.openxmlformats.org/officeDocument/2006/relationships/hyperlink" Target="https://t.co/Qe83KUP4YH" TargetMode="External" /><Relationship Id="rId17" Type="http://schemas.openxmlformats.org/officeDocument/2006/relationships/hyperlink" Target="http://www.theloopcast.com/" TargetMode="External" /><Relationship Id="rId18" Type="http://schemas.openxmlformats.org/officeDocument/2006/relationships/hyperlink" Target="https://t.co/82PhIbj1Tm" TargetMode="External" /><Relationship Id="rId19" Type="http://schemas.openxmlformats.org/officeDocument/2006/relationships/hyperlink" Target="https://t.co/9SlG02udmU" TargetMode="External" /><Relationship Id="rId20" Type="http://schemas.openxmlformats.org/officeDocument/2006/relationships/hyperlink" Target="http://www.zubiaga.org/" TargetMode="External" /><Relationship Id="rId21" Type="http://schemas.openxmlformats.org/officeDocument/2006/relationships/hyperlink" Target="https://t.co/ZBaxJVtSzK" TargetMode="External" /><Relationship Id="rId22" Type="http://schemas.openxmlformats.org/officeDocument/2006/relationships/hyperlink" Target="https://t.co/eaQEkolG8X" TargetMode="External" /><Relationship Id="rId23" Type="http://schemas.openxmlformats.org/officeDocument/2006/relationships/hyperlink" Target="https://t.co/VseGi17FDB" TargetMode="External" /><Relationship Id="rId24" Type="http://schemas.openxmlformats.org/officeDocument/2006/relationships/hyperlink" Target="http://www.dilrukshigamage.com/" TargetMode="External" /><Relationship Id="rId25" Type="http://schemas.openxmlformats.org/officeDocument/2006/relationships/hyperlink" Target="https://t.co/oKVptIxsJu" TargetMode="External" /><Relationship Id="rId26" Type="http://schemas.openxmlformats.org/officeDocument/2006/relationships/hyperlink" Target="https://t.co/0ES7OhRtE0" TargetMode="External" /><Relationship Id="rId27" Type="http://schemas.openxmlformats.org/officeDocument/2006/relationships/hyperlink" Target="http://t.co/L3ALPihdsQ" TargetMode="External" /><Relationship Id="rId28" Type="http://schemas.openxmlformats.org/officeDocument/2006/relationships/hyperlink" Target="https://t.co/qUVQ4tKCNb" TargetMode="External" /><Relationship Id="rId29" Type="http://schemas.openxmlformats.org/officeDocument/2006/relationships/hyperlink" Target="http://t.co/7bZ2KCQJ2k" TargetMode="External" /><Relationship Id="rId30" Type="http://schemas.openxmlformats.org/officeDocument/2006/relationships/hyperlink" Target="https://t.co/mNOa3WEIzb" TargetMode="External" /><Relationship Id="rId31" Type="http://schemas.openxmlformats.org/officeDocument/2006/relationships/hyperlink" Target="https://t.co/OSXssSKTMS" TargetMode="External" /><Relationship Id="rId32" Type="http://schemas.openxmlformats.org/officeDocument/2006/relationships/hyperlink" Target="https://users.ics.aalto.fi/kiran/" TargetMode="External" /><Relationship Id="rId33" Type="http://schemas.openxmlformats.org/officeDocument/2006/relationships/hyperlink" Target="http://t.co/GOP9En3DTL" TargetMode="External" /><Relationship Id="rId34" Type="http://schemas.openxmlformats.org/officeDocument/2006/relationships/hyperlink" Target="https://t.co/6FKQuBvwDL" TargetMode="External" /><Relationship Id="rId35" Type="http://schemas.openxmlformats.org/officeDocument/2006/relationships/hyperlink" Target="https://t.co/hFoVXeq00U" TargetMode="External" /><Relationship Id="rId36" Type="http://schemas.openxmlformats.org/officeDocument/2006/relationships/hyperlink" Target="http://t.co/B7RakPzRCs" TargetMode="External" /><Relationship Id="rId37" Type="http://schemas.openxmlformats.org/officeDocument/2006/relationships/hyperlink" Target="http://t.co/mexuG89HhA" TargetMode="External" /><Relationship Id="rId38" Type="http://schemas.openxmlformats.org/officeDocument/2006/relationships/hyperlink" Target="https://t.co/DLDLCzkWS6" TargetMode="External" /><Relationship Id="rId39" Type="http://schemas.openxmlformats.org/officeDocument/2006/relationships/hyperlink" Target="https://t.co/sFad4v1aCd" TargetMode="External" /><Relationship Id="rId40" Type="http://schemas.openxmlformats.org/officeDocument/2006/relationships/hyperlink" Target="https://t.co/G15zwIgWsJ" TargetMode="External" /><Relationship Id="rId41" Type="http://schemas.openxmlformats.org/officeDocument/2006/relationships/hyperlink" Target="https://t.co/fV1Vh6hsLC" TargetMode="External" /><Relationship Id="rId42" Type="http://schemas.openxmlformats.org/officeDocument/2006/relationships/hyperlink" Target="https://t.co/ShBBvqjUts" TargetMode="External" /><Relationship Id="rId43" Type="http://schemas.openxmlformats.org/officeDocument/2006/relationships/hyperlink" Target="http://sec.cs.ucl.ac.uk/" TargetMode="External" /><Relationship Id="rId44" Type="http://schemas.openxmlformats.org/officeDocument/2006/relationships/hyperlink" Target="http://encase.socialcomputing.eu/" TargetMode="External" /><Relationship Id="rId45" Type="http://schemas.openxmlformats.org/officeDocument/2006/relationships/hyperlink" Target="https://t.co/psDluYmowa" TargetMode="External" /><Relationship Id="rId46" Type="http://schemas.openxmlformats.org/officeDocument/2006/relationships/hyperlink" Target="https://t.co/s2s67HHmBO" TargetMode="External" /><Relationship Id="rId47" Type="http://schemas.openxmlformats.org/officeDocument/2006/relationships/hyperlink" Target="https://t.co/nJwdQtetMH" TargetMode="External" /><Relationship Id="rId48" Type="http://schemas.openxmlformats.org/officeDocument/2006/relationships/hyperlink" Target="https://t.co/rJHy6SIGyF" TargetMode="External" /><Relationship Id="rId49" Type="http://schemas.openxmlformats.org/officeDocument/2006/relationships/hyperlink" Target="http://t.co/3ejHijynk4" TargetMode="External" /><Relationship Id="rId50" Type="http://schemas.openxmlformats.org/officeDocument/2006/relationships/hyperlink" Target="http://t.co/KiQUmXhE" TargetMode="External" /><Relationship Id="rId51" Type="http://schemas.openxmlformats.org/officeDocument/2006/relationships/hyperlink" Target="https://t.co/e0GE0sllE9" TargetMode="External" /><Relationship Id="rId52" Type="http://schemas.openxmlformats.org/officeDocument/2006/relationships/hyperlink" Target="http://www.privacylab.at/" TargetMode="External" /><Relationship Id="rId53" Type="http://schemas.openxmlformats.org/officeDocument/2006/relationships/hyperlink" Target="https://t.co/kNb39CrXoF" TargetMode="External" /><Relationship Id="rId54" Type="http://schemas.openxmlformats.org/officeDocument/2006/relationships/hyperlink" Target="https://t.co/wkHfeNaKa5" TargetMode="External" /><Relationship Id="rId55" Type="http://schemas.openxmlformats.org/officeDocument/2006/relationships/hyperlink" Target="http://www.oii.ox.ac.uk/people/yasseri/" TargetMode="External" /><Relationship Id="rId56" Type="http://schemas.openxmlformats.org/officeDocument/2006/relationships/hyperlink" Target="https://t.co/cUhPRdE9wY" TargetMode="External" /><Relationship Id="rId57" Type="http://schemas.openxmlformats.org/officeDocument/2006/relationships/hyperlink" Target="https://t.co/0zB66HDmqj" TargetMode="External" /><Relationship Id="rId58" Type="http://schemas.openxmlformats.org/officeDocument/2006/relationships/hyperlink" Target="https://t.co/Rf2nsiXWa5" TargetMode="External" /><Relationship Id="rId59" Type="http://schemas.openxmlformats.org/officeDocument/2006/relationships/hyperlink" Target="https://t.co/xuQUzsxRCF" TargetMode="External" /><Relationship Id="rId60" Type="http://schemas.openxmlformats.org/officeDocument/2006/relationships/hyperlink" Target="https://t.co/UM6T1MHTjG" TargetMode="External" /><Relationship Id="rId61" Type="http://schemas.openxmlformats.org/officeDocument/2006/relationships/hyperlink" Target="http://t.co/n87m0lRDpD" TargetMode="External" /><Relationship Id="rId62" Type="http://schemas.openxmlformats.org/officeDocument/2006/relationships/hyperlink" Target="https://t.co/HkgceId6xT" TargetMode="External" /><Relationship Id="rId63" Type="http://schemas.openxmlformats.org/officeDocument/2006/relationships/hyperlink" Target="https://t.co/VMwNYDoRWy" TargetMode="External" /><Relationship Id="rId64" Type="http://schemas.openxmlformats.org/officeDocument/2006/relationships/hyperlink" Target="https://t.co/dvw4LdqRgW" TargetMode="External" /><Relationship Id="rId65" Type="http://schemas.openxmlformats.org/officeDocument/2006/relationships/hyperlink" Target="https://t.co/HxOsRO00iS" TargetMode="External" /><Relationship Id="rId66" Type="http://schemas.openxmlformats.org/officeDocument/2006/relationships/hyperlink" Target="https://t.co/86olkfhzvy" TargetMode="External" /><Relationship Id="rId67" Type="http://schemas.openxmlformats.org/officeDocument/2006/relationships/hyperlink" Target="https://t.co/6Vpifxcu3Z" TargetMode="External" /><Relationship Id="rId68" Type="http://schemas.openxmlformats.org/officeDocument/2006/relationships/hyperlink" Target="https://t.co/JQHChmDlLU" TargetMode="External" /><Relationship Id="rId69" Type="http://schemas.openxmlformats.org/officeDocument/2006/relationships/hyperlink" Target="http://www.emilio.ferrara.name/" TargetMode="External" /><Relationship Id="rId70" Type="http://schemas.openxmlformats.org/officeDocument/2006/relationships/hyperlink" Target="https://t.co/F9DgNXDEeo" TargetMode="External" /><Relationship Id="rId71" Type="http://schemas.openxmlformats.org/officeDocument/2006/relationships/hyperlink" Target="http://yelenamejova.com/" TargetMode="External" /><Relationship Id="rId72" Type="http://schemas.openxmlformats.org/officeDocument/2006/relationships/hyperlink" Target="https://t.co/KqBdtfIkNN" TargetMode="External" /><Relationship Id="rId73" Type="http://schemas.openxmlformats.org/officeDocument/2006/relationships/hyperlink" Target="https://t.co/dpGF1AUT3Q" TargetMode="External" /><Relationship Id="rId74" Type="http://schemas.openxmlformats.org/officeDocument/2006/relationships/hyperlink" Target="https://t.co/1G9T2YhMYC" TargetMode="External" /><Relationship Id="rId75" Type="http://schemas.openxmlformats.org/officeDocument/2006/relationships/hyperlink" Target="https://t.co/r7NXbDIK9Z" TargetMode="External" /><Relationship Id="rId76" Type="http://schemas.openxmlformats.org/officeDocument/2006/relationships/hyperlink" Target="https://t.co/8yHimHQqlz" TargetMode="External" /><Relationship Id="rId77" Type="http://schemas.openxmlformats.org/officeDocument/2006/relationships/hyperlink" Target="https://t.co/fbQ2OvWMSl" TargetMode="External" /><Relationship Id="rId78" Type="http://schemas.openxmlformats.org/officeDocument/2006/relationships/hyperlink" Target="https://t.co/rAzXKokVGC" TargetMode="External" /><Relationship Id="rId79" Type="http://schemas.openxmlformats.org/officeDocument/2006/relationships/hyperlink" Target="http://benfields.net/" TargetMode="External" /><Relationship Id="rId80" Type="http://schemas.openxmlformats.org/officeDocument/2006/relationships/hyperlink" Target="https://t.co/ty2GJPfEz8" TargetMode="External" /><Relationship Id="rId81" Type="http://schemas.openxmlformats.org/officeDocument/2006/relationships/hyperlink" Target="http://faculty.washington.edu/kstarbi/publications.html" TargetMode="External" /><Relationship Id="rId82" Type="http://schemas.openxmlformats.org/officeDocument/2006/relationships/hyperlink" Target="https://t.co/4lVTGrtcOq" TargetMode="External" /><Relationship Id="rId83" Type="http://schemas.openxmlformats.org/officeDocument/2006/relationships/hyperlink" Target="http://scf.usc.edu/~nalipour/" TargetMode="External" /><Relationship Id="rId84" Type="http://schemas.openxmlformats.org/officeDocument/2006/relationships/hyperlink" Target="https://t.co/z7ogrA1ypr" TargetMode="External" /><Relationship Id="rId85" Type="http://schemas.openxmlformats.org/officeDocument/2006/relationships/hyperlink" Target="https://t.co/ipEfXdhGtq" TargetMode="External" /><Relationship Id="rId86" Type="http://schemas.openxmlformats.org/officeDocument/2006/relationships/hyperlink" Target="https://t.co/veNmETc6mu" TargetMode="External" /><Relationship Id="rId87" Type="http://schemas.openxmlformats.org/officeDocument/2006/relationships/hyperlink" Target="http://thelibtardlounge.com/" TargetMode="External" /><Relationship Id="rId88" Type="http://schemas.openxmlformats.org/officeDocument/2006/relationships/hyperlink" Target="https://t.co/gUsbFM17uU" TargetMode="External" /><Relationship Id="rId89" Type="http://schemas.openxmlformats.org/officeDocument/2006/relationships/hyperlink" Target="http://leslielivingandlearning.wordpress.com/" TargetMode="External" /><Relationship Id="rId90" Type="http://schemas.openxmlformats.org/officeDocument/2006/relationships/hyperlink" Target="https://t.co/mFpnED4XSH" TargetMode="External" /><Relationship Id="rId91" Type="http://schemas.openxmlformats.org/officeDocument/2006/relationships/hyperlink" Target="https://t.co/pV7h9f0Pjz" TargetMode="External" /><Relationship Id="rId92" Type="http://schemas.openxmlformats.org/officeDocument/2006/relationships/hyperlink" Target="https://t.co/YUfKHK6qLg" TargetMode="External" /><Relationship Id="rId93" Type="http://schemas.openxmlformats.org/officeDocument/2006/relationships/hyperlink" Target="https://twitter.com/search?q=from:Nicoxw1/exclude:replies" TargetMode="External" /><Relationship Id="rId94" Type="http://schemas.openxmlformats.org/officeDocument/2006/relationships/hyperlink" Target="https://t.co/LD7hDFlfYb" TargetMode="External" /><Relationship Id="rId95" Type="http://schemas.openxmlformats.org/officeDocument/2006/relationships/hyperlink" Target="https://t.co/WMtnbJ6mpu" TargetMode="External" /><Relationship Id="rId96" Type="http://schemas.openxmlformats.org/officeDocument/2006/relationships/hyperlink" Target="https://t.co/ZaNgbLgbk0" TargetMode="External" /><Relationship Id="rId97" Type="http://schemas.openxmlformats.org/officeDocument/2006/relationships/hyperlink" Target="https://t.co/sUSvnInX9l" TargetMode="External" /><Relationship Id="rId98" Type="http://schemas.openxmlformats.org/officeDocument/2006/relationships/hyperlink" Target="http://t.co/CefkblfoGq" TargetMode="External" /><Relationship Id="rId99" Type="http://schemas.openxmlformats.org/officeDocument/2006/relationships/hyperlink" Target="http://crystal.uta.edu/~shirin/" TargetMode="External" /><Relationship Id="rId100" Type="http://schemas.openxmlformats.org/officeDocument/2006/relationships/hyperlink" Target="https://t.co/shxlm38wi7" TargetMode="External" /><Relationship Id="rId101" Type="http://schemas.openxmlformats.org/officeDocument/2006/relationships/hyperlink" Target="http://t.co/bk0NBq2zDx" TargetMode="External" /><Relationship Id="rId102" Type="http://schemas.openxmlformats.org/officeDocument/2006/relationships/hyperlink" Target="http://as.tufts.edu/sociology/people/faculty/sobieraj" TargetMode="External" /><Relationship Id="rId103" Type="http://schemas.openxmlformats.org/officeDocument/2006/relationships/hyperlink" Target="https://t.co/XXI7wm4K1q" TargetMode="External" /><Relationship Id="rId104" Type="http://schemas.openxmlformats.org/officeDocument/2006/relationships/hyperlink" Target="https://t.co/Zo7BrbmTrC" TargetMode="External" /><Relationship Id="rId105" Type="http://schemas.openxmlformats.org/officeDocument/2006/relationships/hyperlink" Target="http://www.michaeltheaney.com/" TargetMode="External" /><Relationship Id="rId106" Type="http://schemas.openxmlformats.org/officeDocument/2006/relationships/hyperlink" Target="https://t.co/waiZ7AfwTz" TargetMode="External" /><Relationship Id="rId107" Type="http://schemas.openxmlformats.org/officeDocument/2006/relationships/hyperlink" Target="https://t.co/wBvB5TQjra" TargetMode="External" /><Relationship Id="rId108" Type="http://schemas.openxmlformats.org/officeDocument/2006/relationships/hyperlink" Target="http://andreasjungherr.net/about/" TargetMode="External" /><Relationship Id="rId109" Type="http://schemas.openxmlformats.org/officeDocument/2006/relationships/hyperlink" Target="https://t.co/5bLhnQhbdH" TargetMode="External" /><Relationship Id="rId110" Type="http://schemas.openxmlformats.org/officeDocument/2006/relationships/hyperlink" Target="https://t.co/zEiGwkbY6n" TargetMode="External" /><Relationship Id="rId111" Type="http://schemas.openxmlformats.org/officeDocument/2006/relationships/hyperlink" Target="http://leelum.com/" TargetMode="External" /><Relationship Id="rId112" Type="http://schemas.openxmlformats.org/officeDocument/2006/relationships/hyperlink" Target="https://t.co/7Jsc6erD3d" TargetMode="External" /><Relationship Id="rId113" Type="http://schemas.openxmlformats.org/officeDocument/2006/relationships/hyperlink" Target="http://radcliffe.harvard.edu/" TargetMode="External" /><Relationship Id="rId114" Type="http://schemas.openxmlformats.org/officeDocument/2006/relationships/hyperlink" Target="https://t.co/EXd5Qxf7Jv" TargetMode="External" /><Relationship Id="rId115" Type="http://schemas.openxmlformats.org/officeDocument/2006/relationships/hyperlink" Target="https://t.co/DNiHH3jMWK" TargetMode="External" /><Relationship Id="rId116" Type="http://schemas.openxmlformats.org/officeDocument/2006/relationships/hyperlink" Target="https://t.co/HxQRwXBiJ6" TargetMode="External" /><Relationship Id="rId117" Type="http://schemas.openxmlformats.org/officeDocument/2006/relationships/hyperlink" Target="https://t.co/95P1l15ySY" TargetMode="External" /><Relationship Id="rId118" Type="http://schemas.openxmlformats.org/officeDocument/2006/relationships/hyperlink" Target="https://t.co/d5V0stTjsa" TargetMode="External" /><Relationship Id="rId119" Type="http://schemas.openxmlformats.org/officeDocument/2006/relationships/hyperlink" Target="https://t.co/zlixRlJiQK" TargetMode="External" /><Relationship Id="rId120" Type="http://schemas.openxmlformats.org/officeDocument/2006/relationships/hyperlink" Target="https://t.co/7FWIBID0VV" TargetMode="External" /><Relationship Id="rId121" Type="http://schemas.openxmlformats.org/officeDocument/2006/relationships/hyperlink" Target="https://t.co/t0fDwrXgH8" TargetMode="External" /><Relationship Id="rId122" Type="http://schemas.openxmlformats.org/officeDocument/2006/relationships/hyperlink" Target="https://t.co/owUdgQOsNc" TargetMode="External" /><Relationship Id="rId123" Type="http://schemas.openxmlformats.org/officeDocument/2006/relationships/hyperlink" Target="https://t.co/lYbPkCgUiB" TargetMode="External" /><Relationship Id="rId124" Type="http://schemas.openxmlformats.org/officeDocument/2006/relationships/hyperlink" Target="https://t.co/e79GAtTCBR" TargetMode="External" /><Relationship Id="rId125" Type="http://schemas.openxmlformats.org/officeDocument/2006/relationships/hyperlink" Target="https://t.co/T1lKBLGE9q" TargetMode="External" /><Relationship Id="rId126" Type="http://schemas.openxmlformats.org/officeDocument/2006/relationships/hyperlink" Target="https://t.co/0xGe8urkVg" TargetMode="External" /><Relationship Id="rId127" Type="http://schemas.openxmlformats.org/officeDocument/2006/relationships/hyperlink" Target="https://t.co/5s9WW0YThV" TargetMode="External" /><Relationship Id="rId128" Type="http://schemas.openxmlformats.org/officeDocument/2006/relationships/hyperlink" Target="https://t.co/H3tCXG8lOi" TargetMode="External" /><Relationship Id="rId129" Type="http://schemas.openxmlformats.org/officeDocument/2006/relationships/hyperlink" Target="https://t.co/e0FLL5SgR3" TargetMode="External" /><Relationship Id="rId130" Type="http://schemas.openxmlformats.org/officeDocument/2006/relationships/hyperlink" Target="https://t.co/OmrKPkqxu1" TargetMode="External" /><Relationship Id="rId131" Type="http://schemas.openxmlformats.org/officeDocument/2006/relationships/hyperlink" Target="https://t.co/WUQ6LhqKYV" TargetMode="External" /><Relationship Id="rId132" Type="http://schemas.openxmlformats.org/officeDocument/2006/relationships/hyperlink" Target="https://t.co/tAqAyb8gYZ" TargetMode="External" /><Relationship Id="rId133" Type="http://schemas.openxmlformats.org/officeDocument/2006/relationships/hyperlink" Target="http://pablodesoto.org/" TargetMode="External" /><Relationship Id="rId134" Type="http://schemas.openxmlformats.org/officeDocument/2006/relationships/hyperlink" Target="https://t.co/Ufv3tgKArD" TargetMode="External" /><Relationship Id="rId135" Type="http://schemas.openxmlformats.org/officeDocument/2006/relationships/hyperlink" Target="http://infobib.de/" TargetMode="External" /><Relationship Id="rId136" Type="http://schemas.openxmlformats.org/officeDocument/2006/relationships/hyperlink" Target="https://t.co/x5ih8vBQNu" TargetMode="External" /><Relationship Id="rId137" Type="http://schemas.openxmlformats.org/officeDocument/2006/relationships/hyperlink" Target="http://t.co/gQSn5NiNaY" TargetMode="External" /><Relationship Id="rId138" Type="http://schemas.openxmlformats.org/officeDocument/2006/relationships/hyperlink" Target="https://t.co/vovAhYeNah" TargetMode="External" /><Relationship Id="rId139" Type="http://schemas.openxmlformats.org/officeDocument/2006/relationships/hyperlink" Target="https://t.co/rZzFOkGanQ" TargetMode="External" /><Relationship Id="rId140" Type="http://schemas.openxmlformats.org/officeDocument/2006/relationships/hyperlink" Target="https://www.frontiersin.org/" TargetMode="External" /><Relationship Id="rId141" Type="http://schemas.openxmlformats.org/officeDocument/2006/relationships/hyperlink" Target="http://www.frontiersin.org/" TargetMode="External" /><Relationship Id="rId142" Type="http://schemas.openxmlformats.org/officeDocument/2006/relationships/hyperlink" Target="https://t.co/TIHkwb5PaK" TargetMode="External" /><Relationship Id="rId143" Type="http://schemas.openxmlformats.org/officeDocument/2006/relationships/hyperlink" Target="https://t.co/kgJp0LPmAl" TargetMode="External" /><Relationship Id="rId144" Type="http://schemas.openxmlformats.org/officeDocument/2006/relationships/hyperlink" Target="https://t.co/yzLRciCrKY" TargetMode="External" /><Relationship Id="rId145" Type="http://schemas.openxmlformats.org/officeDocument/2006/relationships/hyperlink" Target="https://t.co/OD2hPGLkBv" TargetMode="External" /><Relationship Id="rId146" Type="http://schemas.openxmlformats.org/officeDocument/2006/relationships/hyperlink" Target="https://t.co/SDdwlYDxGd" TargetMode="External" /><Relationship Id="rId147" Type="http://schemas.openxmlformats.org/officeDocument/2006/relationships/hyperlink" Target="https://t.co/KCVMLqoUma" TargetMode="External" /><Relationship Id="rId148" Type="http://schemas.openxmlformats.org/officeDocument/2006/relationships/hyperlink" Target="http://fabondzogang.wikidot.com/" TargetMode="External" /><Relationship Id="rId149" Type="http://schemas.openxmlformats.org/officeDocument/2006/relationships/hyperlink" Target="http://www.public.asu.edu/~huanliu" TargetMode="External" /><Relationship Id="rId150" Type="http://schemas.openxmlformats.org/officeDocument/2006/relationships/hyperlink" Target="https://t.co/F1CMVi29dx" TargetMode="External" /><Relationship Id="rId151" Type="http://schemas.openxmlformats.org/officeDocument/2006/relationships/hyperlink" Target="https://t.co/2cmJ5An3ky" TargetMode="External" /><Relationship Id="rId152" Type="http://schemas.openxmlformats.org/officeDocument/2006/relationships/hyperlink" Target="https://t.co/Ht0lCtkkjW" TargetMode="External" /><Relationship Id="rId153" Type="http://schemas.openxmlformats.org/officeDocument/2006/relationships/hyperlink" Target="https://t.co/1Rn8e5Gg17" TargetMode="External" /><Relationship Id="rId154" Type="http://schemas.openxmlformats.org/officeDocument/2006/relationships/hyperlink" Target="https://t.co/77cRB5Ub1M" TargetMode="External" /><Relationship Id="rId155" Type="http://schemas.openxmlformats.org/officeDocument/2006/relationships/hyperlink" Target="http://t.co/fD4ljqVhb0" TargetMode="External" /><Relationship Id="rId156" Type="http://schemas.openxmlformats.org/officeDocument/2006/relationships/hyperlink" Target="https://t.co/p9lpVEkblb" TargetMode="External" /><Relationship Id="rId157" Type="http://schemas.openxmlformats.org/officeDocument/2006/relationships/hyperlink" Target="https://t.co/cj2hXZ7Yrw" TargetMode="External" /><Relationship Id="rId158" Type="http://schemas.openxmlformats.org/officeDocument/2006/relationships/hyperlink" Target="https://t.co/Uzjba3nlMH" TargetMode="External" /><Relationship Id="rId159" Type="http://schemas.openxmlformats.org/officeDocument/2006/relationships/hyperlink" Target="https://t.co/XdKWsioyQI" TargetMode="External" /><Relationship Id="rId160" Type="http://schemas.openxmlformats.org/officeDocument/2006/relationships/hyperlink" Target="https://t.co/3HvJS37xb9" TargetMode="External" /><Relationship Id="rId161" Type="http://schemas.openxmlformats.org/officeDocument/2006/relationships/hyperlink" Target="https://t.co/4jQoNfBmpx" TargetMode="External" /><Relationship Id="rId162" Type="http://schemas.openxmlformats.org/officeDocument/2006/relationships/hyperlink" Target="https://t.co/ApJxvTJyXK" TargetMode="External" /><Relationship Id="rId163" Type="http://schemas.openxmlformats.org/officeDocument/2006/relationships/hyperlink" Target="http://t.co/XVWBCm6Pwz" TargetMode="External" /><Relationship Id="rId164" Type="http://schemas.openxmlformats.org/officeDocument/2006/relationships/hyperlink" Target="https://t.co/GrNz7ENg9a" TargetMode="External" /><Relationship Id="rId165" Type="http://schemas.openxmlformats.org/officeDocument/2006/relationships/hyperlink" Target="https://t.co/hBrW6GoKAk" TargetMode="External" /><Relationship Id="rId166" Type="http://schemas.openxmlformats.org/officeDocument/2006/relationships/hyperlink" Target="http://t.co/CgLY0lafty" TargetMode="External" /><Relationship Id="rId167" Type="http://schemas.openxmlformats.org/officeDocument/2006/relationships/hyperlink" Target="https://t.co/J1x56qbkx7" TargetMode="External" /><Relationship Id="rId168" Type="http://schemas.openxmlformats.org/officeDocument/2006/relationships/hyperlink" Target="http://t.co/2sjm8ZOXbU" TargetMode="External" /><Relationship Id="rId169" Type="http://schemas.openxmlformats.org/officeDocument/2006/relationships/hyperlink" Target="https://t.co/2woozKnK1h" TargetMode="External" /><Relationship Id="rId170" Type="http://schemas.openxmlformats.org/officeDocument/2006/relationships/hyperlink" Target="http://theory.stanford.edu/~aneeshs/" TargetMode="External" /><Relationship Id="rId171" Type="http://schemas.openxmlformats.org/officeDocument/2006/relationships/hyperlink" Target="https://t.co/YZg3K8YVZb" TargetMode="External" /><Relationship Id="rId172" Type="http://schemas.openxmlformats.org/officeDocument/2006/relationships/hyperlink" Target="http://www.quora.com/Jessica-Su" TargetMode="External" /><Relationship Id="rId173" Type="http://schemas.openxmlformats.org/officeDocument/2006/relationships/hyperlink" Target="http://t.co/buuJgJJMrb" TargetMode="External" /><Relationship Id="rId174" Type="http://schemas.openxmlformats.org/officeDocument/2006/relationships/hyperlink" Target="https://t.co/pgsTYQ0drp" TargetMode="External" /><Relationship Id="rId175" Type="http://schemas.openxmlformats.org/officeDocument/2006/relationships/hyperlink" Target="https://t.co/70l9Gm5bKI" TargetMode="External" /><Relationship Id="rId176" Type="http://schemas.openxmlformats.org/officeDocument/2006/relationships/hyperlink" Target="https://t.co/dKmoeJzXEu" TargetMode="External" /><Relationship Id="rId177" Type="http://schemas.openxmlformats.org/officeDocument/2006/relationships/hyperlink" Target="https://t.co/p4MRKfmJCj" TargetMode="External" /><Relationship Id="rId178" Type="http://schemas.openxmlformats.org/officeDocument/2006/relationships/hyperlink" Target="http://www.daverand.org/" TargetMode="External" /><Relationship Id="rId179" Type="http://schemas.openxmlformats.org/officeDocument/2006/relationships/hyperlink" Target="https://t.co/6jqWcSlFYA" TargetMode="External" /><Relationship Id="rId180" Type="http://schemas.openxmlformats.org/officeDocument/2006/relationships/hyperlink" Target="http://instagram.com/jameelaillustration/" TargetMode="External" /><Relationship Id="rId181" Type="http://schemas.openxmlformats.org/officeDocument/2006/relationships/hyperlink" Target="https://t.co/fTx6vnrm2j" TargetMode="External" /><Relationship Id="rId182" Type="http://schemas.openxmlformats.org/officeDocument/2006/relationships/hyperlink" Target="https://t.co/grYe47W3i3" TargetMode="External" /><Relationship Id="rId183" Type="http://schemas.openxmlformats.org/officeDocument/2006/relationships/hyperlink" Target="https://t.co/R76QZfIwWU" TargetMode="External" /><Relationship Id="rId184" Type="http://schemas.openxmlformats.org/officeDocument/2006/relationships/hyperlink" Target="https://t.co/Z74fawpDMu" TargetMode="External" /><Relationship Id="rId185" Type="http://schemas.openxmlformats.org/officeDocument/2006/relationships/hyperlink" Target="https://t.co/KBNKfz0Wue" TargetMode="External" /><Relationship Id="rId186" Type="http://schemas.openxmlformats.org/officeDocument/2006/relationships/hyperlink" Target="https://t.co/50ktCMTRuv" TargetMode="External" /><Relationship Id="rId187" Type="http://schemas.openxmlformats.org/officeDocument/2006/relationships/hyperlink" Target="https://t.co/6Vm8Ki8DsV" TargetMode="External" /><Relationship Id="rId188" Type="http://schemas.openxmlformats.org/officeDocument/2006/relationships/hyperlink" Target="https://t.co/0qSekcWmU3" TargetMode="External" /><Relationship Id="rId189" Type="http://schemas.openxmlformats.org/officeDocument/2006/relationships/hyperlink" Target="https://t.co/lBMvrHMulm" TargetMode="External" /><Relationship Id="rId190" Type="http://schemas.openxmlformats.org/officeDocument/2006/relationships/hyperlink" Target="https://t.co/SHOtAGkwEW" TargetMode="External" /><Relationship Id="rId191" Type="http://schemas.openxmlformats.org/officeDocument/2006/relationships/hyperlink" Target="https://t.co/Ijs5w2Vw9a" TargetMode="External" /><Relationship Id="rId192" Type="http://schemas.openxmlformats.org/officeDocument/2006/relationships/hyperlink" Target="https://t.co/ealScrbZJU" TargetMode="External" /><Relationship Id="rId193" Type="http://schemas.openxmlformats.org/officeDocument/2006/relationships/hyperlink" Target="https://t.co/IufRvLD3R0" TargetMode="External" /><Relationship Id="rId194" Type="http://schemas.openxmlformats.org/officeDocument/2006/relationships/hyperlink" Target="https://t.co/OmtRAXnwT2" TargetMode="External" /><Relationship Id="rId195" Type="http://schemas.openxmlformats.org/officeDocument/2006/relationships/hyperlink" Target="https://t.co/mvLFM8Vuv9" TargetMode="External" /><Relationship Id="rId196" Type="http://schemas.openxmlformats.org/officeDocument/2006/relationships/hyperlink" Target="https://t.co/4azMH71K7b" TargetMode="External" /><Relationship Id="rId197" Type="http://schemas.openxmlformats.org/officeDocument/2006/relationships/hyperlink" Target="https://t.co/3tZJ9aSavM" TargetMode="External" /><Relationship Id="rId198" Type="http://schemas.openxmlformats.org/officeDocument/2006/relationships/hyperlink" Target="https://t.co/nrKWvdxzgv" TargetMode="External" /><Relationship Id="rId199" Type="http://schemas.openxmlformats.org/officeDocument/2006/relationships/hyperlink" Target="https://t.co/QgeCpCmsHD" TargetMode="External" /><Relationship Id="rId200" Type="http://schemas.openxmlformats.org/officeDocument/2006/relationships/hyperlink" Target="http://t.co/jOU845p0Yu" TargetMode="External" /><Relationship Id="rId201" Type="http://schemas.openxmlformats.org/officeDocument/2006/relationships/hyperlink" Target="https://t.co/dO0wf3uWO6" TargetMode="External" /><Relationship Id="rId202" Type="http://schemas.openxmlformats.org/officeDocument/2006/relationships/hyperlink" Target="https://t.co/YAVg5raDi0" TargetMode="External" /><Relationship Id="rId203" Type="http://schemas.openxmlformats.org/officeDocument/2006/relationships/hyperlink" Target="http://chi2019.acm.org/" TargetMode="External" /><Relationship Id="rId204" Type="http://schemas.openxmlformats.org/officeDocument/2006/relationships/hyperlink" Target="https://t.co/dVAQ61heYx" TargetMode="External" /><Relationship Id="rId205" Type="http://schemas.openxmlformats.org/officeDocument/2006/relationships/hyperlink" Target="https://t.co/4T0ofc0P8E" TargetMode="External" /><Relationship Id="rId206" Type="http://schemas.openxmlformats.org/officeDocument/2006/relationships/hyperlink" Target="http://t.co/5pTQGlxq" TargetMode="External" /><Relationship Id="rId207" Type="http://schemas.openxmlformats.org/officeDocument/2006/relationships/hyperlink" Target="https://t.co/OQWewVYTOC" TargetMode="External" /><Relationship Id="rId208" Type="http://schemas.openxmlformats.org/officeDocument/2006/relationships/hyperlink" Target="https://t.co/X3iSzG79QS" TargetMode="External" /><Relationship Id="rId209" Type="http://schemas.openxmlformats.org/officeDocument/2006/relationships/hyperlink" Target="http://www.raquelrecuero.com/" TargetMode="External" /><Relationship Id="rId210" Type="http://schemas.openxmlformats.org/officeDocument/2006/relationships/hyperlink" Target="https://t.co/8MDH1GRmhy" TargetMode="External" /><Relationship Id="rId211" Type="http://schemas.openxmlformats.org/officeDocument/2006/relationships/hyperlink" Target="https://t.co/r0W8ofgxkz" TargetMode="External" /><Relationship Id="rId212" Type="http://schemas.openxmlformats.org/officeDocument/2006/relationships/hyperlink" Target="https://t.co/SAtyOetfHj" TargetMode="External" /><Relationship Id="rId213" Type="http://schemas.openxmlformats.org/officeDocument/2006/relationships/hyperlink" Target="https://t.co/TKKtWOjdw1" TargetMode="External" /><Relationship Id="rId214" Type="http://schemas.openxmlformats.org/officeDocument/2006/relationships/hyperlink" Target="http://t.co/AhI2Qm27Xb" TargetMode="External" /><Relationship Id="rId215" Type="http://schemas.openxmlformats.org/officeDocument/2006/relationships/hyperlink" Target="http://t.co/g2XphqdJIo" TargetMode="External" /><Relationship Id="rId216" Type="http://schemas.openxmlformats.org/officeDocument/2006/relationships/hyperlink" Target="https://t.co/iZ4ohnKuMi" TargetMode="External" /><Relationship Id="rId217" Type="http://schemas.openxmlformats.org/officeDocument/2006/relationships/hyperlink" Target="https://www.csis.org/tech" TargetMode="External" /><Relationship Id="rId218" Type="http://schemas.openxmlformats.org/officeDocument/2006/relationships/hyperlink" Target="https://t.co/sYJ8KUGgfx" TargetMode="External" /><Relationship Id="rId219" Type="http://schemas.openxmlformats.org/officeDocument/2006/relationships/hyperlink" Target="https://t.co/WZ77Lq26id" TargetMode="External" /><Relationship Id="rId220" Type="http://schemas.openxmlformats.org/officeDocument/2006/relationships/hyperlink" Target="https://t.co/rjhZle1jok" TargetMode="External" /><Relationship Id="rId221" Type="http://schemas.openxmlformats.org/officeDocument/2006/relationships/hyperlink" Target="https://t.co/6OI3tmZn5P" TargetMode="External" /><Relationship Id="rId222" Type="http://schemas.openxmlformats.org/officeDocument/2006/relationships/hyperlink" Target="https://t.co/kvzj2epJpc" TargetMode="External" /><Relationship Id="rId223" Type="http://schemas.openxmlformats.org/officeDocument/2006/relationships/hyperlink" Target="https://t.co/FBBd5dne8o" TargetMode="External" /><Relationship Id="rId224" Type="http://schemas.openxmlformats.org/officeDocument/2006/relationships/hyperlink" Target="https://t.co/bVET8FttvR" TargetMode="External" /><Relationship Id="rId225" Type="http://schemas.openxmlformats.org/officeDocument/2006/relationships/hyperlink" Target="http://t.co/g1gPIAeX2O" TargetMode="External" /><Relationship Id="rId226" Type="http://schemas.openxmlformats.org/officeDocument/2006/relationships/hyperlink" Target="http://t.co/qUgqgf46c1" TargetMode="External" /><Relationship Id="rId227" Type="http://schemas.openxmlformats.org/officeDocument/2006/relationships/hyperlink" Target="http://colegleason.com/" TargetMode="External" /><Relationship Id="rId228" Type="http://schemas.openxmlformats.org/officeDocument/2006/relationships/hyperlink" Target="https://t.co/wjr95jWFke" TargetMode="External" /><Relationship Id="rId229" Type="http://schemas.openxmlformats.org/officeDocument/2006/relationships/hyperlink" Target="https://t.co/MtuW7F8Es2" TargetMode="External" /><Relationship Id="rId230" Type="http://schemas.openxmlformats.org/officeDocument/2006/relationships/hyperlink" Target="https://t.co/YJ2YurgRIg" TargetMode="External" /><Relationship Id="rId231" Type="http://schemas.openxmlformats.org/officeDocument/2006/relationships/hyperlink" Target="http://t.co/0CbWzWYq0k" TargetMode="External" /><Relationship Id="rId232" Type="http://schemas.openxmlformats.org/officeDocument/2006/relationships/hyperlink" Target="http://profiles.ucsf.edu/maria.glymour" TargetMode="External" /><Relationship Id="rId233" Type="http://schemas.openxmlformats.org/officeDocument/2006/relationships/hyperlink" Target="https://t.co/BFR2QWM4EH" TargetMode="External" /><Relationship Id="rId234" Type="http://schemas.openxmlformats.org/officeDocument/2006/relationships/hyperlink" Target="https://t.co/MbBG5UkpAL" TargetMode="External" /><Relationship Id="rId235" Type="http://schemas.openxmlformats.org/officeDocument/2006/relationships/hyperlink" Target="http://t.co/1y4dwNLHFz" TargetMode="External" /><Relationship Id="rId236" Type="http://schemas.openxmlformats.org/officeDocument/2006/relationships/hyperlink" Target="https://t.co/wpcY11ZnF6" TargetMode="External" /><Relationship Id="rId237" Type="http://schemas.openxmlformats.org/officeDocument/2006/relationships/hyperlink" Target="http://johnfallot.com/" TargetMode="External" /><Relationship Id="rId238" Type="http://schemas.openxmlformats.org/officeDocument/2006/relationships/hyperlink" Target="https://t.co/15o6mhvHl6" TargetMode="External" /><Relationship Id="rId239" Type="http://schemas.openxmlformats.org/officeDocument/2006/relationships/hyperlink" Target="https://t.co/DJ1cPHliCZ" TargetMode="External" /><Relationship Id="rId240" Type="http://schemas.openxmlformats.org/officeDocument/2006/relationships/hyperlink" Target="https://t.co/WlD7PEZQeW" TargetMode="External" /><Relationship Id="rId241" Type="http://schemas.openxmlformats.org/officeDocument/2006/relationships/hyperlink" Target="https://t.co/OyQweE5k4M" TargetMode="External" /><Relationship Id="rId242" Type="http://schemas.openxmlformats.org/officeDocument/2006/relationships/hyperlink" Target="https://t.co/LtIPtzdlrL" TargetMode="External" /><Relationship Id="rId243" Type="http://schemas.openxmlformats.org/officeDocument/2006/relationships/hyperlink" Target="https://t.co/EiNWv9viHr" TargetMode="External" /><Relationship Id="rId244" Type="http://schemas.openxmlformats.org/officeDocument/2006/relationships/hyperlink" Target="https://t.co/bOU85QOmsY" TargetMode="External" /><Relationship Id="rId245" Type="http://schemas.openxmlformats.org/officeDocument/2006/relationships/hyperlink" Target="https://truthandtrustonline.com/" TargetMode="External" /><Relationship Id="rId246" Type="http://schemas.openxmlformats.org/officeDocument/2006/relationships/hyperlink" Target="https://t.co/gZC9MNXj1c" TargetMode="External" /><Relationship Id="rId247" Type="http://schemas.openxmlformats.org/officeDocument/2006/relationships/hyperlink" Target="http://t.co/TJlfPGujNN" TargetMode="External" /><Relationship Id="rId248" Type="http://schemas.openxmlformats.org/officeDocument/2006/relationships/hyperlink" Target="http://t.co/jtO36f8Iuz" TargetMode="External" /><Relationship Id="rId249" Type="http://schemas.openxmlformats.org/officeDocument/2006/relationships/hyperlink" Target="http://scienceburger.com/" TargetMode="External" /><Relationship Id="rId250" Type="http://schemas.openxmlformats.org/officeDocument/2006/relationships/hyperlink" Target="https://t.co/XOxsjY5zdD" TargetMode="External" /><Relationship Id="rId251" Type="http://schemas.openxmlformats.org/officeDocument/2006/relationships/hyperlink" Target="https://t.co/12LtGL3Gux" TargetMode="External" /><Relationship Id="rId252" Type="http://schemas.openxmlformats.org/officeDocument/2006/relationships/hyperlink" Target="http://t.co/hc2thgsHS5" TargetMode="External" /><Relationship Id="rId253" Type="http://schemas.openxmlformats.org/officeDocument/2006/relationships/hyperlink" Target="https://t.co/IrHMt3fjFN" TargetMode="External" /><Relationship Id="rId254" Type="http://schemas.openxmlformats.org/officeDocument/2006/relationships/hyperlink" Target="https://t.co/4Rh2W4b9nT" TargetMode="External" /><Relationship Id="rId255" Type="http://schemas.openxmlformats.org/officeDocument/2006/relationships/hyperlink" Target="https://t.co/5NFT4B0d4o" TargetMode="External" /><Relationship Id="rId256" Type="http://schemas.openxmlformats.org/officeDocument/2006/relationships/hyperlink" Target="https://t.co/PcroT1F8bU" TargetMode="External" /><Relationship Id="rId257" Type="http://schemas.openxmlformats.org/officeDocument/2006/relationships/hyperlink" Target="https://pbs.twimg.com/profile_banners/450842550/1487046196" TargetMode="External" /><Relationship Id="rId258" Type="http://schemas.openxmlformats.org/officeDocument/2006/relationships/hyperlink" Target="https://pbs.twimg.com/profile_banners/36024756/1510052580" TargetMode="External" /><Relationship Id="rId259" Type="http://schemas.openxmlformats.org/officeDocument/2006/relationships/hyperlink" Target="https://pbs.twimg.com/profile_banners/1893315752/1527422257" TargetMode="External" /><Relationship Id="rId260" Type="http://schemas.openxmlformats.org/officeDocument/2006/relationships/hyperlink" Target="https://pbs.twimg.com/profile_banners/746625111369744385/1565333729" TargetMode="External" /><Relationship Id="rId261" Type="http://schemas.openxmlformats.org/officeDocument/2006/relationships/hyperlink" Target="https://pbs.twimg.com/profile_banners/45515709/1552324012" TargetMode="External" /><Relationship Id="rId262" Type="http://schemas.openxmlformats.org/officeDocument/2006/relationships/hyperlink" Target="https://pbs.twimg.com/profile_banners/1090566702/1363378161" TargetMode="External" /><Relationship Id="rId263" Type="http://schemas.openxmlformats.org/officeDocument/2006/relationships/hyperlink" Target="https://pbs.twimg.com/profile_banners/1729893264/1378330170" TargetMode="External" /><Relationship Id="rId264" Type="http://schemas.openxmlformats.org/officeDocument/2006/relationships/hyperlink" Target="https://pbs.twimg.com/profile_banners/21009196/1497995086" TargetMode="External" /><Relationship Id="rId265" Type="http://schemas.openxmlformats.org/officeDocument/2006/relationships/hyperlink" Target="https://pbs.twimg.com/profile_banners/131144285/1554830425" TargetMode="External" /><Relationship Id="rId266" Type="http://schemas.openxmlformats.org/officeDocument/2006/relationships/hyperlink" Target="https://pbs.twimg.com/profile_banners/863612539/1559633551" TargetMode="External" /><Relationship Id="rId267" Type="http://schemas.openxmlformats.org/officeDocument/2006/relationships/hyperlink" Target="https://pbs.twimg.com/profile_banners/2805421915/1543420764" TargetMode="External" /><Relationship Id="rId268" Type="http://schemas.openxmlformats.org/officeDocument/2006/relationships/hyperlink" Target="https://pbs.twimg.com/profile_banners/15460048/1566479159" TargetMode="External" /><Relationship Id="rId269" Type="http://schemas.openxmlformats.org/officeDocument/2006/relationships/hyperlink" Target="https://pbs.twimg.com/profile_banners/15104164/1348634413" TargetMode="External" /><Relationship Id="rId270" Type="http://schemas.openxmlformats.org/officeDocument/2006/relationships/hyperlink" Target="https://pbs.twimg.com/profile_banners/17580853/1513214779" TargetMode="External" /><Relationship Id="rId271" Type="http://schemas.openxmlformats.org/officeDocument/2006/relationships/hyperlink" Target="https://pbs.twimg.com/profile_banners/920491754/1555342440" TargetMode="External" /><Relationship Id="rId272" Type="http://schemas.openxmlformats.org/officeDocument/2006/relationships/hyperlink" Target="https://pbs.twimg.com/profile_banners/16428756/1372998855" TargetMode="External" /><Relationship Id="rId273" Type="http://schemas.openxmlformats.org/officeDocument/2006/relationships/hyperlink" Target="https://pbs.twimg.com/profile_banners/14253694/1488374154" TargetMode="External" /><Relationship Id="rId274" Type="http://schemas.openxmlformats.org/officeDocument/2006/relationships/hyperlink" Target="https://pbs.twimg.com/profile_banners/16602052/1486745004" TargetMode="External" /><Relationship Id="rId275" Type="http://schemas.openxmlformats.org/officeDocument/2006/relationships/hyperlink" Target="https://pbs.twimg.com/profile_banners/1855871/1523380398" TargetMode="External" /><Relationship Id="rId276" Type="http://schemas.openxmlformats.org/officeDocument/2006/relationships/hyperlink" Target="https://pbs.twimg.com/profile_banners/103989154/1439982703" TargetMode="External" /><Relationship Id="rId277" Type="http://schemas.openxmlformats.org/officeDocument/2006/relationships/hyperlink" Target="https://pbs.twimg.com/profile_banners/52332354/1530328665" TargetMode="External" /><Relationship Id="rId278" Type="http://schemas.openxmlformats.org/officeDocument/2006/relationships/hyperlink" Target="https://pbs.twimg.com/profile_banners/2240601558/1541866870" TargetMode="External" /><Relationship Id="rId279" Type="http://schemas.openxmlformats.org/officeDocument/2006/relationships/hyperlink" Target="https://pbs.twimg.com/profile_banners/1384800560/1431473842" TargetMode="External" /><Relationship Id="rId280" Type="http://schemas.openxmlformats.org/officeDocument/2006/relationships/hyperlink" Target="https://pbs.twimg.com/profile_banners/72220010/1400435681" TargetMode="External" /><Relationship Id="rId281" Type="http://schemas.openxmlformats.org/officeDocument/2006/relationships/hyperlink" Target="https://pbs.twimg.com/profile_banners/1054922215739744256/1567833120" TargetMode="External" /><Relationship Id="rId282" Type="http://schemas.openxmlformats.org/officeDocument/2006/relationships/hyperlink" Target="https://pbs.twimg.com/profile_banners/2425151/1506715336" TargetMode="External" /><Relationship Id="rId283" Type="http://schemas.openxmlformats.org/officeDocument/2006/relationships/hyperlink" Target="https://pbs.twimg.com/profile_banners/2723963928/1543825957" TargetMode="External" /><Relationship Id="rId284" Type="http://schemas.openxmlformats.org/officeDocument/2006/relationships/hyperlink" Target="https://pbs.twimg.com/profile_banners/1143528514550927361/1561475338" TargetMode="External" /><Relationship Id="rId285" Type="http://schemas.openxmlformats.org/officeDocument/2006/relationships/hyperlink" Target="https://pbs.twimg.com/profile_banners/21774074/1422879712" TargetMode="External" /><Relationship Id="rId286" Type="http://schemas.openxmlformats.org/officeDocument/2006/relationships/hyperlink" Target="https://pbs.twimg.com/profile_banners/15045590/1399180125" TargetMode="External" /><Relationship Id="rId287" Type="http://schemas.openxmlformats.org/officeDocument/2006/relationships/hyperlink" Target="https://pbs.twimg.com/profile_banners/908344218954944512/1560885926" TargetMode="External" /><Relationship Id="rId288" Type="http://schemas.openxmlformats.org/officeDocument/2006/relationships/hyperlink" Target="https://pbs.twimg.com/profile_banners/575999970/1415515062" TargetMode="External" /><Relationship Id="rId289" Type="http://schemas.openxmlformats.org/officeDocument/2006/relationships/hyperlink" Target="https://pbs.twimg.com/profile_banners/3016780915/1434526705" TargetMode="External" /><Relationship Id="rId290" Type="http://schemas.openxmlformats.org/officeDocument/2006/relationships/hyperlink" Target="https://pbs.twimg.com/profile_banners/305469439/1401875951" TargetMode="External" /><Relationship Id="rId291" Type="http://schemas.openxmlformats.org/officeDocument/2006/relationships/hyperlink" Target="https://pbs.twimg.com/profile_banners/4149121593/1487435085" TargetMode="External" /><Relationship Id="rId292" Type="http://schemas.openxmlformats.org/officeDocument/2006/relationships/hyperlink" Target="https://pbs.twimg.com/profile_banners/902293413072183296/1547754831" TargetMode="External" /><Relationship Id="rId293" Type="http://schemas.openxmlformats.org/officeDocument/2006/relationships/hyperlink" Target="https://pbs.twimg.com/profile_banners/121516577/1445640301" TargetMode="External" /><Relationship Id="rId294" Type="http://schemas.openxmlformats.org/officeDocument/2006/relationships/hyperlink" Target="https://pbs.twimg.com/profile_banners/1029419660352077824/1555474315" TargetMode="External" /><Relationship Id="rId295" Type="http://schemas.openxmlformats.org/officeDocument/2006/relationships/hyperlink" Target="https://pbs.twimg.com/profile_banners/920738140486275072/1564511175" TargetMode="External" /><Relationship Id="rId296" Type="http://schemas.openxmlformats.org/officeDocument/2006/relationships/hyperlink" Target="https://pbs.twimg.com/profile_banners/220599386/1399578541" TargetMode="External" /><Relationship Id="rId297" Type="http://schemas.openxmlformats.org/officeDocument/2006/relationships/hyperlink" Target="https://pbs.twimg.com/profile_banners/131186391/1516008465" TargetMode="External" /><Relationship Id="rId298" Type="http://schemas.openxmlformats.org/officeDocument/2006/relationships/hyperlink" Target="https://pbs.twimg.com/profile_banners/927915414151147521/1511541553" TargetMode="External" /><Relationship Id="rId299" Type="http://schemas.openxmlformats.org/officeDocument/2006/relationships/hyperlink" Target="https://pbs.twimg.com/profile_banners/2894198451/1417065296" TargetMode="External" /><Relationship Id="rId300" Type="http://schemas.openxmlformats.org/officeDocument/2006/relationships/hyperlink" Target="https://pbs.twimg.com/profile_banners/181381724/1563714258" TargetMode="External" /><Relationship Id="rId301" Type="http://schemas.openxmlformats.org/officeDocument/2006/relationships/hyperlink" Target="https://pbs.twimg.com/profile_banners/131217939/1561105842" TargetMode="External" /><Relationship Id="rId302" Type="http://schemas.openxmlformats.org/officeDocument/2006/relationships/hyperlink" Target="https://pbs.twimg.com/profile_banners/231528039/1500844372" TargetMode="External" /><Relationship Id="rId303" Type="http://schemas.openxmlformats.org/officeDocument/2006/relationships/hyperlink" Target="https://pbs.twimg.com/profile_banners/718576060246437890/1560363751" TargetMode="External" /><Relationship Id="rId304" Type="http://schemas.openxmlformats.org/officeDocument/2006/relationships/hyperlink" Target="https://pbs.twimg.com/profile_banners/217353107/1442828689" TargetMode="External" /><Relationship Id="rId305" Type="http://schemas.openxmlformats.org/officeDocument/2006/relationships/hyperlink" Target="https://pbs.twimg.com/profile_banners/244129377/1396624622" TargetMode="External" /><Relationship Id="rId306" Type="http://schemas.openxmlformats.org/officeDocument/2006/relationships/hyperlink" Target="https://pbs.twimg.com/profile_banners/708773749814722560/1539360655" TargetMode="External" /><Relationship Id="rId307" Type="http://schemas.openxmlformats.org/officeDocument/2006/relationships/hyperlink" Target="https://pbs.twimg.com/profile_banners/3424098490/1500397595" TargetMode="External" /><Relationship Id="rId308" Type="http://schemas.openxmlformats.org/officeDocument/2006/relationships/hyperlink" Target="https://pbs.twimg.com/profile_banners/2444077003/1397489827" TargetMode="External" /><Relationship Id="rId309" Type="http://schemas.openxmlformats.org/officeDocument/2006/relationships/hyperlink" Target="https://pbs.twimg.com/profile_banners/402800129/1525046234" TargetMode="External" /><Relationship Id="rId310" Type="http://schemas.openxmlformats.org/officeDocument/2006/relationships/hyperlink" Target="https://pbs.twimg.com/profile_banners/1560875191/1456080751" TargetMode="External" /><Relationship Id="rId311" Type="http://schemas.openxmlformats.org/officeDocument/2006/relationships/hyperlink" Target="https://pbs.twimg.com/profile_banners/4919618055/1506212312" TargetMode="External" /><Relationship Id="rId312" Type="http://schemas.openxmlformats.org/officeDocument/2006/relationships/hyperlink" Target="https://pbs.twimg.com/profile_banners/57571700/1420760076" TargetMode="External" /><Relationship Id="rId313" Type="http://schemas.openxmlformats.org/officeDocument/2006/relationships/hyperlink" Target="https://pbs.twimg.com/profile_banners/2778079489/1409302438" TargetMode="External" /><Relationship Id="rId314" Type="http://schemas.openxmlformats.org/officeDocument/2006/relationships/hyperlink" Target="https://pbs.twimg.com/profile_banners/60898992/1375875390" TargetMode="External" /><Relationship Id="rId315" Type="http://schemas.openxmlformats.org/officeDocument/2006/relationships/hyperlink" Target="https://pbs.twimg.com/profile_banners/41603960/1539114662" TargetMode="External" /><Relationship Id="rId316" Type="http://schemas.openxmlformats.org/officeDocument/2006/relationships/hyperlink" Target="https://pbs.twimg.com/profile_banners/92551605/1470920536" TargetMode="External" /><Relationship Id="rId317" Type="http://schemas.openxmlformats.org/officeDocument/2006/relationships/hyperlink" Target="https://pbs.twimg.com/profile_banners/51169895/1536011653" TargetMode="External" /><Relationship Id="rId318" Type="http://schemas.openxmlformats.org/officeDocument/2006/relationships/hyperlink" Target="https://pbs.twimg.com/profile_banners/962948761/1535047251" TargetMode="External" /><Relationship Id="rId319" Type="http://schemas.openxmlformats.org/officeDocument/2006/relationships/hyperlink" Target="https://pbs.twimg.com/profile_banners/151901549/1428507274" TargetMode="External" /><Relationship Id="rId320" Type="http://schemas.openxmlformats.org/officeDocument/2006/relationships/hyperlink" Target="https://pbs.twimg.com/profile_banners/16629994/1349830806" TargetMode="External" /><Relationship Id="rId321" Type="http://schemas.openxmlformats.org/officeDocument/2006/relationships/hyperlink" Target="https://pbs.twimg.com/profile_banners/1477974366/1494071539" TargetMode="External" /><Relationship Id="rId322" Type="http://schemas.openxmlformats.org/officeDocument/2006/relationships/hyperlink" Target="https://pbs.twimg.com/profile_banners/57577986/1555607228" TargetMode="External" /><Relationship Id="rId323" Type="http://schemas.openxmlformats.org/officeDocument/2006/relationships/hyperlink" Target="https://pbs.twimg.com/profile_banners/13879522/1526321608" TargetMode="External" /><Relationship Id="rId324" Type="http://schemas.openxmlformats.org/officeDocument/2006/relationships/hyperlink" Target="https://pbs.twimg.com/profile_banners/712598138901643264/1492300664" TargetMode="External" /><Relationship Id="rId325" Type="http://schemas.openxmlformats.org/officeDocument/2006/relationships/hyperlink" Target="https://pbs.twimg.com/profile_banners/30791287/1412799433" TargetMode="External" /><Relationship Id="rId326" Type="http://schemas.openxmlformats.org/officeDocument/2006/relationships/hyperlink" Target="https://pbs.twimg.com/profile_banners/2420108113/1485162976" TargetMode="External" /><Relationship Id="rId327" Type="http://schemas.openxmlformats.org/officeDocument/2006/relationships/hyperlink" Target="https://pbs.twimg.com/profile_banners/95194990/1364539058" TargetMode="External" /><Relationship Id="rId328" Type="http://schemas.openxmlformats.org/officeDocument/2006/relationships/hyperlink" Target="https://pbs.twimg.com/profile_banners/17354555/1531764596" TargetMode="External" /><Relationship Id="rId329" Type="http://schemas.openxmlformats.org/officeDocument/2006/relationships/hyperlink" Target="https://pbs.twimg.com/profile_banners/19739240/1456925575" TargetMode="External" /><Relationship Id="rId330" Type="http://schemas.openxmlformats.org/officeDocument/2006/relationships/hyperlink" Target="https://pbs.twimg.com/profile_banners/716990588109852672/1494764455" TargetMode="External" /><Relationship Id="rId331" Type="http://schemas.openxmlformats.org/officeDocument/2006/relationships/hyperlink" Target="https://pbs.twimg.com/profile_banners/1160879213320253446/1566196564" TargetMode="External" /><Relationship Id="rId332" Type="http://schemas.openxmlformats.org/officeDocument/2006/relationships/hyperlink" Target="https://pbs.twimg.com/profile_banners/25326285/1516380986" TargetMode="External" /><Relationship Id="rId333" Type="http://schemas.openxmlformats.org/officeDocument/2006/relationships/hyperlink" Target="https://pbs.twimg.com/profile_banners/131255240/1561012921" TargetMode="External" /><Relationship Id="rId334" Type="http://schemas.openxmlformats.org/officeDocument/2006/relationships/hyperlink" Target="https://pbs.twimg.com/profile_banners/3145511366/1487558242" TargetMode="External" /><Relationship Id="rId335" Type="http://schemas.openxmlformats.org/officeDocument/2006/relationships/hyperlink" Target="https://pbs.twimg.com/profile_banners/14826566/1497081239" TargetMode="External" /><Relationship Id="rId336" Type="http://schemas.openxmlformats.org/officeDocument/2006/relationships/hyperlink" Target="https://pbs.twimg.com/profile_banners/893528361422790657/1503582889" TargetMode="External" /><Relationship Id="rId337" Type="http://schemas.openxmlformats.org/officeDocument/2006/relationships/hyperlink" Target="https://pbs.twimg.com/profile_banners/300735125/1505157137" TargetMode="External" /><Relationship Id="rId338" Type="http://schemas.openxmlformats.org/officeDocument/2006/relationships/hyperlink" Target="https://pbs.twimg.com/profile_banners/19861856/1445005886" TargetMode="External" /><Relationship Id="rId339" Type="http://schemas.openxmlformats.org/officeDocument/2006/relationships/hyperlink" Target="https://pbs.twimg.com/profile_banners/2831645309/1522005683" TargetMode="External" /><Relationship Id="rId340" Type="http://schemas.openxmlformats.org/officeDocument/2006/relationships/hyperlink" Target="https://pbs.twimg.com/profile_banners/1912681/1528175535" TargetMode="External" /><Relationship Id="rId341" Type="http://schemas.openxmlformats.org/officeDocument/2006/relationships/hyperlink" Target="https://pbs.twimg.com/profile_banners/249156491/1553077779" TargetMode="External" /><Relationship Id="rId342" Type="http://schemas.openxmlformats.org/officeDocument/2006/relationships/hyperlink" Target="https://pbs.twimg.com/profile_banners/19203768/1489862172" TargetMode="External" /><Relationship Id="rId343" Type="http://schemas.openxmlformats.org/officeDocument/2006/relationships/hyperlink" Target="https://pbs.twimg.com/profile_banners/1187259026/1476749455" TargetMode="External" /><Relationship Id="rId344" Type="http://schemas.openxmlformats.org/officeDocument/2006/relationships/hyperlink" Target="https://pbs.twimg.com/profile_banners/32807399/1368651948" TargetMode="External" /><Relationship Id="rId345" Type="http://schemas.openxmlformats.org/officeDocument/2006/relationships/hyperlink" Target="https://pbs.twimg.com/profile_banners/2920075966/1429585607" TargetMode="External" /><Relationship Id="rId346" Type="http://schemas.openxmlformats.org/officeDocument/2006/relationships/hyperlink" Target="https://pbs.twimg.com/profile_banners/1106767951/1562771863" TargetMode="External" /><Relationship Id="rId347" Type="http://schemas.openxmlformats.org/officeDocument/2006/relationships/hyperlink" Target="https://pbs.twimg.com/profile_banners/1020693766376747008/1536456117" TargetMode="External" /><Relationship Id="rId348" Type="http://schemas.openxmlformats.org/officeDocument/2006/relationships/hyperlink" Target="https://pbs.twimg.com/profile_banners/378844127/1570556491" TargetMode="External" /><Relationship Id="rId349" Type="http://schemas.openxmlformats.org/officeDocument/2006/relationships/hyperlink" Target="https://pbs.twimg.com/profile_banners/943517165407178753/1569096759" TargetMode="External" /><Relationship Id="rId350" Type="http://schemas.openxmlformats.org/officeDocument/2006/relationships/hyperlink" Target="https://pbs.twimg.com/profile_banners/822567864259510272/1559134997" TargetMode="External" /><Relationship Id="rId351" Type="http://schemas.openxmlformats.org/officeDocument/2006/relationships/hyperlink" Target="https://pbs.twimg.com/profile_banners/29088974/1569970026" TargetMode="External" /><Relationship Id="rId352" Type="http://schemas.openxmlformats.org/officeDocument/2006/relationships/hyperlink" Target="https://pbs.twimg.com/profile_banners/636714033/1469954950" TargetMode="External" /><Relationship Id="rId353" Type="http://schemas.openxmlformats.org/officeDocument/2006/relationships/hyperlink" Target="https://pbs.twimg.com/profile_banners/1147266098238300161/1567561620" TargetMode="External" /><Relationship Id="rId354" Type="http://schemas.openxmlformats.org/officeDocument/2006/relationships/hyperlink" Target="https://pbs.twimg.com/profile_banners/2248063856/1535540138" TargetMode="External" /><Relationship Id="rId355" Type="http://schemas.openxmlformats.org/officeDocument/2006/relationships/hyperlink" Target="https://pbs.twimg.com/profile_banners/2821965207/1567900075" TargetMode="External" /><Relationship Id="rId356" Type="http://schemas.openxmlformats.org/officeDocument/2006/relationships/hyperlink" Target="https://pbs.twimg.com/profile_banners/984229451624886273/1565729920" TargetMode="External" /><Relationship Id="rId357" Type="http://schemas.openxmlformats.org/officeDocument/2006/relationships/hyperlink" Target="https://pbs.twimg.com/profile_banners/913405184297988096/1569524170" TargetMode="External" /><Relationship Id="rId358" Type="http://schemas.openxmlformats.org/officeDocument/2006/relationships/hyperlink" Target="https://pbs.twimg.com/profile_banners/976746107618312192/1549512254" TargetMode="External" /><Relationship Id="rId359" Type="http://schemas.openxmlformats.org/officeDocument/2006/relationships/hyperlink" Target="https://pbs.twimg.com/profile_banners/851763111044317184/1570845897" TargetMode="External" /><Relationship Id="rId360" Type="http://schemas.openxmlformats.org/officeDocument/2006/relationships/hyperlink" Target="https://pbs.twimg.com/profile_banners/1030074491466993664/1562114594" TargetMode="External" /><Relationship Id="rId361" Type="http://schemas.openxmlformats.org/officeDocument/2006/relationships/hyperlink" Target="https://pbs.twimg.com/profile_banners/28196530/1539528290" TargetMode="External" /><Relationship Id="rId362" Type="http://schemas.openxmlformats.org/officeDocument/2006/relationships/hyperlink" Target="https://pbs.twimg.com/profile_banners/1084826382083989504/1547479399" TargetMode="External" /><Relationship Id="rId363" Type="http://schemas.openxmlformats.org/officeDocument/2006/relationships/hyperlink" Target="https://pbs.twimg.com/profile_banners/1040655954524614657/1556753386" TargetMode="External" /><Relationship Id="rId364" Type="http://schemas.openxmlformats.org/officeDocument/2006/relationships/hyperlink" Target="https://pbs.twimg.com/profile_banners/362041521/1426156782" TargetMode="External" /><Relationship Id="rId365" Type="http://schemas.openxmlformats.org/officeDocument/2006/relationships/hyperlink" Target="https://pbs.twimg.com/profile_banners/1082012039764074496/1546810728" TargetMode="External" /><Relationship Id="rId366" Type="http://schemas.openxmlformats.org/officeDocument/2006/relationships/hyperlink" Target="https://pbs.twimg.com/profile_banners/998783626744496129/1560804140" TargetMode="External" /><Relationship Id="rId367" Type="http://schemas.openxmlformats.org/officeDocument/2006/relationships/hyperlink" Target="https://pbs.twimg.com/profile_banners/27734716/1560228177" TargetMode="External" /><Relationship Id="rId368" Type="http://schemas.openxmlformats.org/officeDocument/2006/relationships/hyperlink" Target="https://pbs.twimg.com/profile_banners/861317116619874305/1554080021" TargetMode="External" /><Relationship Id="rId369" Type="http://schemas.openxmlformats.org/officeDocument/2006/relationships/hyperlink" Target="https://pbs.twimg.com/profile_banners/47466131/1562557591" TargetMode="External" /><Relationship Id="rId370" Type="http://schemas.openxmlformats.org/officeDocument/2006/relationships/hyperlink" Target="https://pbs.twimg.com/profile_banners/1122089348080340997/1558573551" TargetMode="External" /><Relationship Id="rId371" Type="http://schemas.openxmlformats.org/officeDocument/2006/relationships/hyperlink" Target="https://pbs.twimg.com/profile_banners/3018109789/1560696808" TargetMode="External" /><Relationship Id="rId372" Type="http://schemas.openxmlformats.org/officeDocument/2006/relationships/hyperlink" Target="https://pbs.twimg.com/profile_banners/1027590708927057920/1569224855" TargetMode="External" /><Relationship Id="rId373" Type="http://schemas.openxmlformats.org/officeDocument/2006/relationships/hyperlink" Target="https://pbs.twimg.com/profile_banners/132737804/1568287250" TargetMode="External" /><Relationship Id="rId374" Type="http://schemas.openxmlformats.org/officeDocument/2006/relationships/hyperlink" Target="https://pbs.twimg.com/profile_banners/1108147964835479552/1570255557" TargetMode="External" /><Relationship Id="rId375" Type="http://schemas.openxmlformats.org/officeDocument/2006/relationships/hyperlink" Target="https://pbs.twimg.com/profile_banners/4615361653/1569304567" TargetMode="External" /><Relationship Id="rId376" Type="http://schemas.openxmlformats.org/officeDocument/2006/relationships/hyperlink" Target="https://pbs.twimg.com/profile_banners/928926432/1549317455" TargetMode="External" /><Relationship Id="rId377" Type="http://schemas.openxmlformats.org/officeDocument/2006/relationships/hyperlink" Target="https://pbs.twimg.com/profile_banners/826174829057474560/1551239023" TargetMode="External" /><Relationship Id="rId378" Type="http://schemas.openxmlformats.org/officeDocument/2006/relationships/hyperlink" Target="https://pbs.twimg.com/profile_banners/724037074110783492/1554697794" TargetMode="External" /><Relationship Id="rId379" Type="http://schemas.openxmlformats.org/officeDocument/2006/relationships/hyperlink" Target="https://pbs.twimg.com/profile_banners/184988943/1535605006" TargetMode="External" /><Relationship Id="rId380" Type="http://schemas.openxmlformats.org/officeDocument/2006/relationships/hyperlink" Target="https://pbs.twimg.com/profile_banners/27938182/1559098826" TargetMode="External" /><Relationship Id="rId381" Type="http://schemas.openxmlformats.org/officeDocument/2006/relationships/hyperlink" Target="https://pbs.twimg.com/profile_banners/768756067035590657/1567682726" TargetMode="External" /><Relationship Id="rId382" Type="http://schemas.openxmlformats.org/officeDocument/2006/relationships/hyperlink" Target="https://pbs.twimg.com/profile_banners/29609547/1532087340" TargetMode="External" /><Relationship Id="rId383" Type="http://schemas.openxmlformats.org/officeDocument/2006/relationships/hyperlink" Target="https://pbs.twimg.com/profile_banners/917503866094149632/1550022144" TargetMode="External" /><Relationship Id="rId384" Type="http://schemas.openxmlformats.org/officeDocument/2006/relationships/hyperlink" Target="https://pbs.twimg.com/profile_banners/32386320/1524523370" TargetMode="External" /><Relationship Id="rId385" Type="http://schemas.openxmlformats.org/officeDocument/2006/relationships/hyperlink" Target="https://pbs.twimg.com/profile_banners/3207484677/1438614815" TargetMode="External" /><Relationship Id="rId386" Type="http://schemas.openxmlformats.org/officeDocument/2006/relationships/hyperlink" Target="https://pbs.twimg.com/profile_banners/38047391/1535467623" TargetMode="External" /><Relationship Id="rId387" Type="http://schemas.openxmlformats.org/officeDocument/2006/relationships/hyperlink" Target="https://pbs.twimg.com/profile_banners/1934637625/1380901945" TargetMode="External" /><Relationship Id="rId388" Type="http://schemas.openxmlformats.org/officeDocument/2006/relationships/hyperlink" Target="https://pbs.twimg.com/profile_banners/2507326398/1547560941" TargetMode="External" /><Relationship Id="rId389" Type="http://schemas.openxmlformats.org/officeDocument/2006/relationships/hyperlink" Target="https://pbs.twimg.com/profile_banners/2523903076/1556129639" TargetMode="External" /><Relationship Id="rId390" Type="http://schemas.openxmlformats.org/officeDocument/2006/relationships/hyperlink" Target="https://pbs.twimg.com/profile_banners/40686645/1362629366" TargetMode="External" /><Relationship Id="rId391" Type="http://schemas.openxmlformats.org/officeDocument/2006/relationships/hyperlink" Target="https://pbs.twimg.com/profile_banners/429393561/1441503919" TargetMode="External" /><Relationship Id="rId392" Type="http://schemas.openxmlformats.org/officeDocument/2006/relationships/hyperlink" Target="https://pbs.twimg.com/profile_banners/4610815033/1517043946" TargetMode="External" /><Relationship Id="rId393" Type="http://schemas.openxmlformats.org/officeDocument/2006/relationships/hyperlink" Target="https://pbs.twimg.com/profile_banners/4860320593/1564200925" TargetMode="External" /><Relationship Id="rId394" Type="http://schemas.openxmlformats.org/officeDocument/2006/relationships/hyperlink" Target="https://pbs.twimg.com/profile_banners/1096222745048821760/1563872201" TargetMode="External" /><Relationship Id="rId395" Type="http://schemas.openxmlformats.org/officeDocument/2006/relationships/hyperlink" Target="https://pbs.twimg.com/profile_banners/707197958333337600/1469786789" TargetMode="External" /><Relationship Id="rId396" Type="http://schemas.openxmlformats.org/officeDocument/2006/relationships/hyperlink" Target="https://pbs.twimg.com/profile_banners/8314742/1398239438" TargetMode="External" /><Relationship Id="rId397" Type="http://schemas.openxmlformats.org/officeDocument/2006/relationships/hyperlink" Target="https://pbs.twimg.com/profile_banners/964037922/1410255758" TargetMode="External" /><Relationship Id="rId398" Type="http://schemas.openxmlformats.org/officeDocument/2006/relationships/hyperlink" Target="https://pbs.twimg.com/profile_banners/111563220/1502030184" TargetMode="External" /><Relationship Id="rId399" Type="http://schemas.openxmlformats.org/officeDocument/2006/relationships/hyperlink" Target="https://pbs.twimg.com/profile_banners/90430535/1511814065" TargetMode="External" /><Relationship Id="rId400" Type="http://schemas.openxmlformats.org/officeDocument/2006/relationships/hyperlink" Target="https://pbs.twimg.com/profile_banners/216478332/1398801394" TargetMode="External" /><Relationship Id="rId401" Type="http://schemas.openxmlformats.org/officeDocument/2006/relationships/hyperlink" Target="https://pbs.twimg.com/profile_banners/31082260/1547074553" TargetMode="External" /><Relationship Id="rId402" Type="http://schemas.openxmlformats.org/officeDocument/2006/relationships/hyperlink" Target="https://pbs.twimg.com/profile_banners/44336748/1360069269" TargetMode="External" /><Relationship Id="rId403" Type="http://schemas.openxmlformats.org/officeDocument/2006/relationships/hyperlink" Target="https://pbs.twimg.com/profile_banners/861786312759590913/1494307629" TargetMode="External" /><Relationship Id="rId404" Type="http://schemas.openxmlformats.org/officeDocument/2006/relationships/hyperlink" Target="https://pbs.twimg.com/profile_banners/22826489/1452665869" TargetMode="External" /><Relationship Id="rId405" Type="http://schemas.openxmlformats.org/officeDocument/2006/relationships/hyperlink" Target="https://pbs.twimg.com/profile_banners/489348005/1546251841" TargetMode="External" /><Relationship Id="rId406" Type="http://schemas.openxmlformats.org/officeDocument/2006/relationships/hyperlink" Target="https://pbs.twimg.com/profile_banners/123695829/1516700393" TargetMode="External" /><Relationship Id="rId407" Type="http://schemas.openxmlformats.org/officeDocument/2006/relationships/hyperlink" Target="https://pbs.twimg.com/profile_banners/35043821/1558612444" TargetMode="External" /><Relationship Id="rId408" Type="http://schemas.openxmlformats.org/officeDocument/2006/relationships/hyperlink" Target="https://pbs.twimg.com/profile_banners/159849348/1506274067" TargetMode="External" /><Relationship Id="rId409" Type="http://schemas.openxmlformats.org/officeDocument/2006/relationships/hyperlink" Target="https://pbs.twimg.com/profile_banners/753648851790114816/1468519256" TargetMode="External" /><Relationship Id="rId410" Type="http://schemas.openxmlformats.org/officeDocument/2006/relationships/hyperlink" Target="https://pbs.twimg.com/profile_banners/1308969534/1555381836" TargetMode="External" /><Relationship Id="rId411" Type="http://schemas.openxmlformats.org/officeDocument/2006/relationships/hyperlink" Target="https://pbs.twimg.com/profile_banners/4263507922/1507109667" TargetMode="External" /><Relationship Id="rId412" Type="http://schemas.openxmlformats.org/officeDocument/2006/relationships/hyperlink" Target="https://pbs.twimg.com/profile_banners/939501185370910720/1554057472" TargetMode="External" /><Relationship Id="rId413" Type="http://schemas.openxmlformats.org/officeDocument/2006/relationships/hyperlink" Target="https://pbs.twimg.com/profile_banners/14341961/1498658025" TargetMode="External" /><Relationship Id="rId414" Type="http://schemas.openxmlformats.org/officeDocument/2006/relationships/hyperlink" Target="https://pbs.twimg.com/profile_banners/1141969092938801158/1565101028" TargetMode="External" /><Relationship Id="rId415" Type="http://schemas.openxmlformats.org/officeDocument/2006/relationships/hyperlink" Target="https://pbs.twimg.com/profile_banners/724980445281181696/1462550328" TargetMode="External" /><Relationship Id="rId416" Type="http://schemas.openxmlformats.org/officeDocument/2006/relationships/hyperlink" Target="https://pbs.twimg.com/profile_banners/77200220/1439112930" TargetMode="External" /><Relationship Id="rId417" Type="http://schemas.openxmlformats.org/officeDocument/2006/relationships/hyperlink" Target="https://pbs.twimg.com/profile_banners/93782410/1400274875" TargetMode="External" /><Relationship Id="rId418" Type="http://schemas.openxmlformats.org/officeDocument/2006/relationships/hyperlink" Target="https://pbs.twimg.com/profile_banners/80976488/1511077768" TargetMode="External" /><Relationship Id="rId419" Type="http://schemas.openxmlformats.org/officeDocument/2006/relationships/hyperlink" Target="https://pbs.twimg.com/profile_banners/16330659/1524082957" TargetMode="External" /><Relationship Id="rId420" Type="http://schemas.openxmlformats.org/officeDocument/2006/relationships/hyperlink" Target="https://pbs.twimg.com/profile_banners/167834656/1565181571" TargetMode="External" /><Relationship Id="rId421" Type="http://schemas.openxmlformats.org/officeDocument/2006/relationships/hyperlink" Target="https://pbs.twimg.com/profile_banners/9192272/1401865991" TargetMode="External" /><Relationship Id="rId422" Type="http://schemas.openxmlformats.org/officeDocument/2006/relationships/hyperlink" Target="https://pbs.twimg.com/profile_banners/27883670/1460541232" TargetMode="External" /><Relationship Id="rId423" Type="http://schemas.openxmlformats.org/officeDocument/2006/relationships/hyperlink" Target="https://pbs.twimg.com/profile_banners/190261638/1500882618" TargetMode="External" /><Relationship Id="rId424" Type="http://schemas.openxmlformats.org/officeDocument/2006/relationships/hyperlink" Target="https://pbs.twimg.com/profile_banners/19062234/1398250153" TargetMode="External" /><Relationship Id="rId425" Type="http://schemas.openxmlformats.org/officeDocument/2006/relationships/hyperlink" Target="https://pbs.twimg.com/profile_banners/16614440/1484240201" TargetMode="External" /><Relationship Id="rId426" Type="http://schemas.openxmlformats.org/officeDocument/2006/relationships/hyperlink" Target="https://pbs.twimg.com/profile_banners/800710156119982080/1479811665" TargetMode="External" /><Relationship Id="rId427" Type="http://schemas.openxmlformats.org/officeDocument/2006/relationships/hyperlink" Target="https://pbs.twimg.com/profile_banners/981463525490077697/1522835549" TargetMode="External" /><Relationship Id="rId428" Type="http://schemas.openxmlformats.org/officeDocument/2006/relationships/hyperlink" Target="https://pbs.twimg.com/profile_banners/86292908/1552577091" TargetMode="External" /><Relationship Id="rId429" Type="http://schemas.openxmlformats.org/officeDocument/2006/relationships/hyperlink" Target="https://pbs.twimg.com/profile_banners/68475908/1467075934" TargetMode="External" /><Relationship Id="rId430" Type="http://schemas.openxmlformats.org/officeDocument/2006/relationships/hyperlink" Target="https://pbs.twimg.com/profile_banners/495430242/1402176204" TargetMode="External" /><Relationship Id="rId431" Type="http://schemas.openxmlformats.org/officeDocument/2006/relationships/hyperlink" Target="https://pbs.twimg.com/profile_banners/14331818/1512246895" TargetMode="External" /><Relationship Id="rId432" Type="http://schemas.openxmlformats.org/officeDocument/2006/relationships/hyperlink" Target="https://pbs.twimg.com/profile_banners/81236589/1352773652" TargetMode="External" /><Relationship Id="rId433" Type="http://schemas.openxmlformats.org/officeDocument/2006/relationships/hyperlink" Target="https://pbs.twimg.com/profile_banners/32400855/1554909980" TargetMode="External" /><Relationship Id="rId434" Type="http://schemas.openxmlformats.org/officeDocument/2006/relationships/hyperlink" Target="https://pbs.twimg.com/profile_banners/373198965/1562775771" TargetMode="External" /><Relationship Id="rId435" Type="http://schemas.openxmlformats.org/officeDocument/2006/relationships/hyperlink" Target="https://pbs.twimg.com/profile_banners/116016090/1423066965" TargetMode="External" /><Relationship Id="rId436" Type="http://schemas.openxmlformats.org/officeDocument/2006/relationships/hyperlink" Target="https://pbs.twimg.com/profile_banners/742789639933702144/1474305739" TargetMode="External" /><Relationship Id="rId437" Type="http://schemas.openxmlformats.org/officeDocument/2006/relationships/hyperlink" Target="https://pbs.twimg.com/profile_banners/4601071/1368911736" TargetMode="External" /><Relationship Id="rId438" Type="http://schemas.openxmlformats.org/officeDocument/2006/relationships/hyperlink" Target="https://pbs.twimg.com/profile_banners/2178841994/1404775170" TargetMode="External" /><Relationship Id="rId439" Type="http://schemas.openxmlformats.org/officeDocument/2006/relationships/hyperlink" Target="https://pbs.twimg.com/profile_banners/189907352/1496386696" TargetMode="External" /><Relationship Id="rId440" Type="http://schemas.openxmlformats.org/officeDocument/2006/relationships/hyperlink" Target="https://pbs.twimg.com/profile_banners/34721078/1449159311" TargetMode="External" /><Relationship Id="rId441" Type="http://schemas.openxmlformats.org/officeDocument/2006/relationships/hyperlink" Target="https://pbs.twimg.com/profile_banners/850892377627742209/1505099892" TargetMode="External" /><Relationship Id="rId442" Type="http://schemas.openxmlformats.org/officeDocument/2006/relationships/hyperlink" Target="https://pbs.twimg.com/profile_banners/14843435/1549009311" TargetMode="External" /><Relationship Id="rId443" Type="http://schemas.openxmlformats.org/officeDocument/2006/relationships/hyperlink" Target="https://pbs.twimg.com/profile_banners/15209796/1569865994" TargetMode="External" /><Relationship Id="rId444" Type="http://schemas.openxmlformats.org/officeDocument/2006/relationships/hyperlink" Target="https://pbs.twimg.com/profile_banners/47501330/1434586495" TargetMode="External" /><Relationship Id="rId445" Type="http://schemas.openxmlformats.org/officeDocument/2006/relationships/hyperlink" Target="https://pbs.twimg.com/profile_banners/3257608936/1553533987" TargetMode="External" /><Relationship Id="rId446" Type="http://schemas.openxmlformats.org/officeDocument/2006/relationships/hyperlink" Target="https://pbs.twimg.com/profile_banners/57411021/1551100797" TargetMode="External" /><Relationship Id="rId447" Type="http://schemas.openxmlformats.org/officeDocument/2006/relationships/hyperlink" Target="https://pbs.twimg.com/profile_banners/357860827/1410559067" TargetMode="External" /><Relationship Id="rId448" Type="http://schemas.openxmlformats.org/officeDocument/2006/relationships/hyperlink" Target="https://pbs.twimg.com/profile_banners/360201349/1426025161" TargetMode="External" /><Relationship Id="rId449" Type="http://schemas.openxmlformats.org/officeDocument/2006/relationships/hyperlink" Target="https://pbs.twimg.com/profile_banners/2999859966/1557470147" TargetMode="External" /><Relationship Id="rId450" Type="http://schemas.openxmlformats.org/officeDocument/2006/relationships/hyperlink" Target="https://pbs.twimg.com/profile_banners/473353790/1486072642" TargetMode="External" /><Relationship Id="rId451" Type="http://schemas.openxmlformats.org/officeDocument/2006/relationships/hyperlink" Target="https://pbs.twimg.com/profile_banners/18929196/1494953508" TargetMode="External" /><Relationship Id="rId452" Type="http://schemas.openxmlformats.org/officeDocument/2006/relationships/hyperlink" Target="https://pbs.twimg.com/profile_banners/3134844703/1508744471" TargetMode="External" /><Relationship Id="rId453" Type="http://schemas.openxmlformats.org/officeDocument/2006/relationships/hyperlink" Target="https://pbs.twimg.com/profile_banners/36653441/1449256641" TargetMode="External" /><Relationship Id="rId454" Type="http://schemas.openxmlformats.org/officeDocument/2006/relationships/hyperlink" Target="https://pbs.twimg.com/profile_banners/137793138/1552350921" TargetMode="External" /><Relationship Id="rId455" Type="http://schemas.openxmlformats.org/officeDocument/2006/relationships/hyperlink" Target="https://pbs.twimg.com/profile_banners/300589072/1487461580" TargetMode="External" /><Relationship Id="rId456" Type="http://schemas.openxmlformats.org/officeDocument/2006/relationships/hyperlink" Target="https://pbs.twimg.com/profile_banners/1406107736/1476681342" TargetMode="External" /><Relationship Id="rId457" Type="http://schemas.openxmlformats.org/officeDocument/2006/relationships/hyperlink" Target="https://pbs.twimg.com/profile_banners/605012771/1372595874" TargetMode="External" /><Relationship Id="rId458" Type="http://schemas.openxmlformats.org/officeDocument/2006/relationships/hyperlink" Target="https://pbs.twimg.com/profile_banners/4301461/1534633912" TargetMode="External" /><Relationship Id="rId459" Type="http://schemas.openxmlformats.org/officeDocument/2006/relationships/hyperlink" Target="https://pbs.twimg.com/profile_banners/318262821/1558729260" TargetMode="External" /><Relationship Id="rId460" Type="http://schemas.openxmlformats.org/officeDocument/2006/relationships/hyperlink" Target="https://pbs.twimg.com/profile_banners/710471935759683586/1520187306" TargetMode="External" /><Relationship Id="rId461" Type="http://schemas.openxmlformats.org/officeDocument/2006/relationships/hyperlink" Target="https://pbs.twimg.com/profile_banners/382393/1398264803" TargetMode="External" /><Relationship Id="rId462" Type="http://schemas.openxmlformats.org/officeDocument/2006/relationships/hyperlink" Target="https://pbs.twimg.com/profile_banners/1166826326/1539967693" TargetMode="External" /><Relationship Id="rId463" Type="http://schemas.openxmlformats.org/officeDocument/2006/relationships/hyperlink" Target="https://pbs.twimg.com/profile_banners/1149541562/1542413464" TargetMode="External" /><Relationship Id="rId464" Type="http://schemas.openxmlformats.org/officeDocument/2006/relationships/hyperlink" Target="https://pbs.twimg.com/profile_banners/214272214/1466615880" TargetMode="External" /><Relationship Id="rId465" Type="http://schemas.openxmlformats.org/officeDocument/2006/relationships/hyperlink" Target="https://pbs.twimg.com/profile_banners/1376401838/1516569405" TargetMode="External" /><Relationship Id="rId466" Type="http://schemas.openxmlformats.org/officeDocument/2006/relationships/hyperlink" Target="https://pbs.twimg.com/profile_banners/14702110/1390997542" TargetMode="External" /><Relationship Id="rId467" Type="http://schemas.openxmlformats.org/officeDocument/2006/relationships/hyperlink" Target="https://pbs.twimg.com/profile_banners/3288456380/1478955243" TargetMode="External" /><Relationship Id="rId468" Type="http://schemas.openxmlformats.org/officeDocument/2006/relationships/hyperlink" Target="https://pbs.twimg.com/profile_banners/788363167/1553607148" TargetMode="External" /><Relationship Id="rId469" Type="http://schemas.openxmlformats.org/officeDocument/2006/relationships/hyperlink" Target="https://pbs.twimg.com/profile_banners/2201716106/1567737895" TargetMode="External" /><Relationship Id="rId470" Type="http://schemas.openxmlformats.org/officeDocument/2006/relationships/hyperlink" Target="https://pbs.twimg.com/profile_banners/2584784815/1458868264" TargetMode="External" /><Relationship Id="rId471" Type="http://schemas.openxmlformats.org/officeDocument/2006/relationships/hyperlink" Target="https://pbs.twimg.com/profile_banners/2375888137/1415488885" TargetMode="External" /><Relationship Id="rId472" Type="http://schemas.openxmlformats.org/officeDocument/2006/relationships/hyperlink" Target="https://pbs.twimg.com/profile_banners/20963651/1406239878" TargetMode="External" /><Relationship Id="rId473" Type="http://schemas.openxmlformats.org/officeDocument/2006/relationships/hyperlink" Target="https://pbs.twimg.com/profile_banners/248393312/1415574443" TargetMode="External" /><Relationship Id="rId474" Type="http://schemas.openxmlformats.org/officeDocument/2006/relationships/hyperlink" Target="https://pbs.twimg.com/profile_banners/303048766/1540901483" TargetMode="External" /><Relationship Id="rId475" Type="http://schemas.openxmlformats.org/officeDocument/2006/relationships/hyperlink" Target="https://pbs.twimg.com/profile_banners/123691734/1502545482" TargetMode="External" /><Relationship Id="rId476" Type="http://schemas.openxmlformats.org/officeDocument/2006/relationships/hyperlink" Target="https://pbs.twimg.com/profile_banners/129448583/1355368780" TargetMode="External" /><Relationship Id="rId477" Type="http://schemas.openxmlformats.org/officeDocument/2006/relationships/hyperlink" Target="https://pbs.twimg.com/profile_banners/3912267406/1565390329" TargetMode="External" /><Relationship Id="rId478" Type="http://schemas.openxmlformats.org/officeDocument/2006/relationships/hyperlink" Target="https://pbs.twimg.com/profile_banners/16182427/1514902747" TargetMode="External" /><Relationship Id="rId479" Type="http://schemas.openxmlformats.org/officeDocument/2006/relationships/hyperlink" Target="https://pbs.twimg.com/profile_banners/166033663/1524329038" TargetMode="External" /><Relationship Id="rId480" Type="http://schemas.openxmlformats.org/officeDocument/2006/relationships/hyperlink" Target="https://pbs.twimg.com/profile_banners/547871798/1530969890" TargetMode="External" /><Relationship Id="rId481" Type="http://schemas.openxmlformats.org/officeDocument/2006/relationships/hyperlink" Target="https://pbs.twimg.com/profile_banners/2687618557/1421212459" TargetMode="External" /><Relationship Id="rId482" Type="http://schemas.openxmlformats.org/officeDocument/2006/relationships/hyperlink" Target="https://pbs.twimg.com/profile_banners/2329657867/1401928922" TargetMode="External" /><Relationship Id="rId483" Type="http://schemas.openxmlformats.org/officeDocument/2006/relationships/hyperlink" Target="https://pbs.twimg.com/profile_banners/7170942/1474140834" TargetMode="External" /><Relationship Id="rId484" Type="http://schemas.openxmlformats.org/officeDocument/2006/relationships/hyperlink" Target="https://pbs.twimg.com/profile_banners/1085683407844265984/1567027120" TargetMode="External" /><Relationship Id="rId485" Type="http://schemas.openxmlformats.org/officeDocument/2006/relationships/hyperlink" Target="https://pbs.twimg.com/profile_banners/398706957/1491554251" TargetMode="External" /><Relationship Id="rId486" Type="http://schemas.openxmlformats.org/officeDocument/2006/relationships/hyperlink" Target="https://pbs.twimg.com/profile_banners/156005429/1557760940" TargetMode="External" /><Relationship Id="rId487" Type="http://schemas.openxmlformats.org/officeDocument/2006/relationships/hyperlink" Target="https://pbs.twimg.com/profile_banners/95431448/1569532232" TargetMode="External" /><Relationship Id="rId488" Type="http://schemas.openxmlformats.org/officeDocument/2006/relationships/hyperlink" Target="https://pbs.twimg.com/profile_banners/1340011/1356537549" TargetMode="External" /><Relationship Id="rId489" Type="http://schemas.openxmlformats.org/officeDocument/2006/relationships/hyperlink" Target="https://pbs.twimg.com/profile_banners/2599923739/1462980735" TargetMode="External" /><Relationship Id="rId490" Type="http://schemas.openxmlformats.org/officeDocument/2006/relationships/hyperlink" Target="https://pbs.twimg.com/profile_banners/194203770/1538232471" TargetMode="External" /><Relationship Id="rId491" Type="http://schemas.openxmlformats.org/officeDocument/2006/relationships/hyperlink" Target="https://pbs.twimg.com/profile_banners/115763683/1554299656" TargetMode="External" /><Relationship Id="rId492" Type="http://schemas.openxmlformats.org/officeDocument/2006/relationships/hyperlink" Target="https://pbs.twimg.com/profile_banners/54290504/1562893653" TargetMode="External" /><Relationship Id="rId493" Type="http://schemas.openxmlformats.org/officeDocument/2006/relationships/hyperlink" Target="https://pbs.twimg.com/profile_banners/18923907/1544813921" TargetMode="External" /><Relationship Id="rId494" Type="http://schemas.openxmlformats.org/officeDocument/2006/relationships/hyperlink" Target="https://pbs.twimg.com/profile_banners/134072288/1556595456" TargetMode="External" /><Relationship Id="rId495" Type="http://schemas.openxmlformats.org/officeDocument/2006/relationships/hyperlink" Target="https://pbs.twimg.com/profile_banners/19819769/1535036850" TargetMode="External" /><Relationship Id="rId496" Type="http://schemas.openxmlformats.org/officeDocument/2006/relationships/hyperlink" Target="https://pbs.twimg.com/profile_banners/629863/1552160740" TargetMode="External" /><Relationship Id="rId497" Type="http://schemas.openxmlformats.org/officeDocument/2006/relationships/hyperlink" Target="https://pbs.twimg.com/profile_banners/152143/1398261560" TargetMode="External" /><Relationship Id="rId498" Type="http://schemas.openxmlformats.org/officeDocument/2006/relationships/hyperlink" Target="https://pbs.twimg.com/profile_banners/20926161/1539051430" TargetMode="External" /><Relationship Id="rId499" Type="http://schemas.openxmlformats.org/officeDocument/2006/relationships/hyperlink" Target="https://pbs.twimg.com/profile_banners/16621479/1404152030" TargetMode="External" /><Relationship Id="rId500" Type="http://schemas.openxmlformats.org/officeDocument/2006/relationships/hyperlink" Target="https://pbs.twimg.com/profile_banners/70802518/1567316796" TargetMode="External" /><Relationship Id="rId501" Type="http://schemas.openxmlformats.org/officeDocument/2006/relationships/hyperlink" Target="https://pbs.twimg.com/profile_banners/750093/1471534066" TargetMode="External" /><Relationship Id="rId502" Type="http://schemas.openxmlformats.org/officeDocument/2006/relationships/hyperlink" Target="https://pbs.twimg.com/profile_banners/323599188/1475095867" TargetMode="External" /><Relationship Id="rId503" Type="http://schemas.openxmlformats.org/officeDocument/2006/relationships/hyperlink" Target="https://pbs.twimg.com/profile_banners/107261916/1552497895" TargetMode="External" /><Relationship Id="rId504" Type="http://schemas.openxmlformats.org/officeDocument/2006/relationships/hyperlink" Target="https://pbs.twimg.com/profile_banners/96135022/1392145237" TargetMode="External" /><Relationship Id="rId505" Type="http://schemas.openxmlformats.org/officeDocument/2006/relationships/hyperlink" Target="https://pbs.twimg.com/profile_banners/16136933/1525621101" TargetMode="External" /><Relationship Id="rId506" Type="http://schemas.openxmlformats.org/officeDocument/2006/relationships/hyperlink" Target="https://pbs.twimg.com/profile_banners/2317884102/1570669711" TargetMode="External" /><Relationship Id="rId507" Type="http://schemas.openxmlformats.org/officeDocument/2006/relationships/hyperlink" Target="https://pbs.twimg.com/profile_banners/26316116/1561802581" TargetMode="External" /><Relationship Id="rId508" Type="http://schemas.openxmlformats.org/officeDocument/2006/relationships/hyperlink" Target="https://pbs.twimg.com/profile_banners/72021055/1530161299" TargetMode="External" /><Relationship Id="rId509" Type="http://schemas.openxmlformats.org/officeDocument/2006/relationships/hyperlink" Target="https://pbs.twimg.com/profile_banners/482388629/1553814249" TargetMode="External" /><Relationship Id="rId510" Type="http://schemas.openxmlformats.org/officeDocument/2006/relationships/hyperlink" Target="https://pbs.twimg.com/profile_banners/2579133678/1563745626" TargetMode="External" /><Relationship Id="rId511" Type="http://schemas.openxmlformats.org/officeDocument/2006/relationships/hyperlink" Target="https://pbs.twimg.com/profile_banners/731536466006974464/1463255074" TargetMode="External" /><Relationship Id="rId512" Type="http://schemas.openxmlformats.org/officeDocument/2006/relationships/hyperlink" Target="https://pbs.twimg.com/profile_banners/263917895/1402103322" TargetMode="External" /><Relationship Id="rId513" Type="http://schemas.openxmlformats.org/officeDocument/2006/relationships/hyperlink" Target="https://pbs.twimg.com/profile_banners/1111730640762875907/1554203882" TargetMode="External" /><Relationship Id="rId514" Type="http://schemas.openxmlformats.org/officeDocument/2006/relationships/hyperlink" Target="https://pbs.twimg.com/profile_banners/37448862/1501492569" TargetMode="External" /><Relationship Id="rId515" Type="http://schemas.openxmlformats.org/officeDocument/2006/relationships/hyperlink" Target="https://pbs.twimg.com/profile_banners/15613978/1492595855" TargetMode="External" /><Relationship Id="rId516" Type="http://schemas.openxmlformats.org/officeDocument/2006/relationships/hyperlink" Target="https://pbs.twimg.com/profile_banners/2742114133/1566240606" TargetMode="External" /><Relationship Id="rId517" Type="http://schemas.openxmlformats.org/officeDocument/2006/relationships/hyperlink" Target="https://pbs.twimg.com/profile_banners/347002675/1450187379" TargetMode="External" /><Relationship Id="rId518" Type="http://schemas.openxmlformats.org/officeDocument/2006/relationships/hyperlink" Target="https://pbs.twimg.com/profile_banners/29757971/1372776166" TargetMode="External" /><Relationship Id="rId519" Type="http://schemas.openxmlformats.org/officeDocument/2006/relationships/hyperlink" Target="https://pbs.twimg.com/profile_banners/118886100/1569256293" TargetMode="External" /><Relationship Id="rId520" Type="http://schemas.openxmlformats.org/officeDocument/2006/relationships/hyperlink" Target="https://pbs.twimg.com/profile_banners/2800279466/1410543062" TargetMode="External" /><Relationship Id="rId521" Type="http://schemas.openxmlformats.org/officeDocument/2006/relationships/hyperlink" Target="https://pbs.twimg.com/profile_banners/363200844/1460575773" TargetMode="External" /><Relationship Id="rId522" Type="http://schemas.openxmlformats.org/officeDocument/2006/relationships/hyperlink" Target="https://pbs.twimg.com/profile_banners/42632880/1401559739" TargetMode="External" /><Relationship Id="rId523" Type="http://schemas.openxmlformats.org/officeDocument/2006/relationships/hyperlink" Target="https://pbs.twimg.com/profile_banners/1344951/1568726699"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3/bg.gif" TargetMode="External" /><Relationship Id="rId538" Type="http://schemas.openxmlformats.org/officeDocument/2006/relationships/hyperlink" Target="http://abs.twimg.com/images/themes/theme3/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6/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3/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4/bg.gif"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6/bg.gif"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3/bg.gif" TargetMode="External" /><Relationship Id="rId554" Type="http://schemas.openxmlformats.org/officeDocument/2006/relationships/hyperlink" Target="http://abs.twimg.com/images/themes/theme4/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3/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5/bg.png" TargetMode="External" /><Relationship Id="rId561" Type="http://schemas.openxmlformats.org/officeDocument/2006/relationships/hyperlink" Target="http://abs.twimg.com/images/themes/theme2/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9/bg.gif" TargetMode="External" /><Relationship Id="rId568" Type="http://schemas.openxmlformats.org/officeDocument/2006/relationships/hyperlink" Target="http://abs.twimg.com/images/themes/theme9/bg.gif"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6/bg.gif"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5/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2/bg.gif" TargetMode="External" /><Relationship Id="rId587" Type="http://schemas.openxmlformats.org/officeDocument/2006/relationships/hyperlink" Target="http://abs.twimg.com/images/themes/theme14/bg.gif" TargetMode="External" /><Relationship Id="rId588" Type="http://schemas.openxmlformats.org/officeDocument/2006/relationships/hyperlink" Target="http://abs.twimg.com/images/themes/theme18/bg.gif" TargetMode="External" /><Relationship Id="rId589" Type="http://schemas.openxmlformats.org/officeDocument/2006/relationships/hyperlink" Target="http://abs.twimg.com/images/themes/theme2/bg.gif"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5/bg.png" TargetMode="External" /><Relationship Id="rId593" Type="http://schemas.openxmlformats.org/officeDocument/2006/relationships/hyperlink" Target="http://abs.twimg.com/images/themes/theme14/bg.gif"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7/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3/bg.gif" TargetMode="External" /><Relationship Id="rId604" Type="http://schemas.openxmlformats.org/officeDocument/2006/relationships/hyperlink" Target="http://abs.twimg.com/images/themes/theme14/bg.gif"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9/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2/bg.gif"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1/bg.gif"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5/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2/bg.gif" TargetMode="External" /><Relationship Id="rId637" Type="http://schemas.openxmlformats.org/officeDocument/2006/relationships/hyperlink" Target="http://abs.twimg.com/images/themes/theme6/bg.gif"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pbs.twimg.com/profile_background_images/628221750996635648/zhiNVbhj.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4/bg.gif"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3/bg.gif"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9/bg.gif"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7/bg.gif"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4/bg.gif"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3/bg.gif"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9/bg.gif" TargetMode="External" /><Relationship Id="rId664" Type="http://schemas.openxmlformats.org/officeDocument/2006/relationships/hyperlink" Target="http://abs.twimg.com/images/themes/theme14/bg.gif"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2/bg.gif" TargetMode="External" /><Relationship Id="rId670" Type="http://schemas.openxmlformats.org/officeDocument/2006/relationships/hyperlink" Target="http://abs.twimg.com/images/themes/theme13/bg.gif"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3/bg.gif" TargetMode="External" /><Relationship Id="rId675" Type="http://schemas.openxmlformats.org/officeDocument/2006/relationships/hyperlink" Target="http://abs.twimg.com/images/themes/theme7/bg.gif"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8/bg.gif"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5/bg.gif" TargetMode="External" /><Relationship Id="rId680" Type="http://schemas.openxmlformats.org/officeDocument/2006/relationships/hyperlink" Target="http://abs.twimg.com/images/themes/theme14/bg.gif" TargetMode="External" /><Relationship Id="rId681" Type="http://schemas.openxmlformats.org/officeDocument/2006/relationships/hyperlink" Target="http://abs.twimg.com/images/themes/theme14/bg.gif" TargetMode="External" /><Relationship Id="rId682" Type="http://schemas.openxmlformats.org/officeDocument/2006/relationships/hyperlink" Target="http://abs.twimg.com/images/themes/theme6/bg.gif" TargetMode="External" /><Relationship Id="rId683" Type="http://schemas.openxmlformats.org/officeDocument/2006/relationships/hyperlink" Target="http://abs.twimg.com/images/themes/theme1/bg.png"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9/bg.gif" TargetMode="External" /><Relationship Id="rId686" Type="http://schemas.openxmlformats.org/officeDocument/2006/relationships/hyperlink" Target="http://abs.twimg.com/images/themes/theme3/bg.gif" TargetMode="External" /><Relationship Id="rId687" Type="http://schemas.openxmlformats.org/officeDocument/2006/relationships/hyperlink" Target="http://abs.twimg.com/images/themes/theme15/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3/bg.gif" TargetMode="External" /><Relationship Id="rId690" Type="http://schemas.openxmlformats.org/officeDocument/2006/relationships/hyperlink" Target="http://abs.twimg.com/images/themes/theme1/bg.png" TargetMode="External" /><Relationship Id="rId691" Type="http://schemas.openxmlformats.org/officeDocument/2006/relationships/hyperlink" Target="http://abs.twimg.com/images/themes/theme2/bg.gif"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6/bg.gif"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7/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4/bg.gif" TargetMode="External" /><Relationship Id="rId702" Type="http://schemas.openxmlformats.org/officeDocument/2006/relationships/hyperlink" Target="http://abs.twimg.com/images/themes/theme1/bg.png" TargetMode="External" /><Relationship Id="rId703" Type="http://schemas.openxmlformats.org/officeDocument/2006/relationships/hyperlink" Target="http://abs.twimg.com/images/themes/theme4/bg.gif" TargetMode="External" /><Relationship Id="rId704" Type="http://schemas.openxmlformats.org/officeDocument/2006/relationships/hyperlink" Target="http://pbs.twimg.com/profile_background_images/378800000177213536/NZyDEJ23.png" TargetMode="External" /><Relationship Id="rId705" Type="http://schemas.openxmlformats.org/officeDocument/2006/relationships/hyperlink" Target="http://abs.twimg.com/images/themes/theme13/bg.gif" TargetMode="External" /><Relationship Id="rId706" Type="http://schemas.openxmlformats.org/officeDocument/2006/relationships/hyperlink" Target="http://abs.twimg.com/images/themes/theme6/bg.gif" TargetMode="External" /><Relationship Id="rId707" Type="http://schemas.openxmlformats.org/officeDocument/2006/relationships/hyperlink" Target="http://abs.twimg.com/images/themes/theme6/bg.gif" TargetMode="External" /><Relationship Id="rId708" Type="http://schemas.openxmlformats.org/officeDocument/2006/relationships/hyperlink" Target="http://abs.twimg.com/images/themes/theme7/bg.gif"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9/bg.gif"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4/bg.gif"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2/bg.gif"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6/bg.gif" TargetMode="External" /><Relationship Id="rId718" Type="http://schemas.openxmlformats.org/officeDocument/2006/relationships/hyperlink" Target="http://abs.twimg.com/images/themes/theme18/bg.gif"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15/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bg.png" TargetMode="External" /><Relationship Id="rId725" Type="http://schemas.openxmlformats.org/officeDocument/2006/relationships/hyperlink" Target="http://abs.twimg.com/images/themes/theme2/bg.gif" TargetMode="External" /><Relationship Id="rId726" Type="http://schemas.openxmlformats.org/officeDocument/2006/relationships/hyperlink" Target="http://abs.twimg.com/images/themes/theme14/bg.gif" TargetMode="External" /><Relationship Id="rId727" Type="http://schemas.openxmlformats.org/officeDocument/2006/relationships/hyperlink" Target="http://abs.twimg.com/images/themes/theme9/bg.gif"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1/bg.png" TargetMode="External" /><Relationship Id="rId730" Type="http://schemas.openxmlformats.org/officeDocument/2006/relationships/hyperlink" Target="http://abs.twimg.com/images/themes/theme6/bg.gif"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8/bg.gif"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2/bg.gif"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abs.twimg.com/images/themes/theme7/bg.gif" TargetMode="External" /><Relationship Id="rId740" Type="http://schemas.openxmlformats.org/officeDocument/2006/relationships/hyperlink" Target="http://abs.twimg.com/images/themes/theme1/bg.png" TargetMode="External" /><Relationship Id="rId741" Type="http://schemas.openxmlformats.org/officeDocument/2006/relationships/hyperlink" Target="http://abs.twimg.com/images/themes/theme1/bg.png" TargetMode="External" /><Relationship Id="rId742" Type="http://schemas.openxmlformats.org/officeDocument/2006/relationships/hyperlink" Target="http://abs.twimg.com/images/themes/theme1/bg.png" TargetMode="External" /><Relationship Id="rId743" Type="http://schemas.openxmlformats.org/officeDocument/2006/relationships/hyperlink" Target="http://abs.twimg.com/images/themes/theme1/bg.png" TargetMode="External" /><Relationship Id="rId744" Type="http://schemas.openxmlformats.org/officeDocument/2006/relationships/hyperlink" Target="http://abs.twimg.com/images/themes/theme1/bg.png" TargetMode="External" /><Relationship Id="rId745" Type="http://schemas.openxmlformats.org/officeDocument/2006/relationships/hyperlink" Target="http://abs.twimg.com/images/themes/theme14/bg.gif" TargetMode="External" /><Relationship Id="rId746" Type="http://schemas.openxmlformats.org/officeDocument/2006/relationships/hyperlink" Target="http://abs.twimg.com/images/themes/theme9/bg.gif" TargetMode="External" /><Relationship Id="rId747" Type="http://schemas.openxmlformats.org/officeDocument/2006/relationships/hyperlink" Target="http://abs.twimg.com/images/themes/theme1/bg.png" TargetMode="External" /><Relationship Id="rId748" Type="http://schemas.openxmlformats.org/officeDocument/2006/relationships/hyperlink" Target="http://abs.twimg.com/images/themes/theme1/bg.png" TargetMode="External" /><Relationship Id="rId749" Type="http://schemas.openxmlformats.org/officeDocument/2006/relationships/hyperlink" Target="http://abs.twimg.com/images/themes/theme1/bg.png" TargetMode="External" /><Relationship Id="rId750" Type="http://schemas.openxmlformats.org/officeDocument/2006/relationships/hyperlink" Target="http://abs.twimg.com/images/themes/theme1/bg.png" TargetMode="External" /><Relationship Id="rId751" Type="http://schemas.openxmlformats.org/officeDocument/2006/relationships/hyperlink" Target="http://abs.twimg.com/images/themes/theme1/bg.png" TargetMode="External" /><Relationship Id="rId752" Type="http://schemas.openxmlformats.org/officeDocument/2006/relationships/hyperlink" Target="http://abs.twimg.com/images/themes/theme1/bg.png" TargetMode="External" /><Relationship Id="rId753" Type="http://schemas.openxmlformats.org/officeDocument/2006/relationships/hyperlink" Target="http://abs.twimg.com/images/themes/theme1/bg.png" TargetMode="External" /><Relationship Id="rId754" Type="http://schemas.openxmlformats.org/officeDocument/2006/relationships/hyperlink" Target="http://abs.twimg.com/images/themes/theme1/bg.png" TargetMode="External" /><Relationship Id="rId755" Type="http://schemas.openxmlformats.org/officeDocument/2006/relationships/hyperlink" Target="http://abs.twimg.com/images/themes/theme15/bg.png" TargetMode="External" /><Relationship Id="rId756" Type="http://schemas.openxmlformats.org/officeDocument/2006/relationships/hyperlink" Target="http://abs.twimg.com/images/themes/theme3/bg.gif" TargetMode="External" /><Relationship Id="rId757" Type="http://schemas.openxmlformats.org/officeDocument/2006/relationships/hyperlink" Target="http://abs.twimg.com/images/themes/theme1/bg.png" TargetMode="External" /><Relationship Id="rId758" Type="http://schemas.openxmlformats.org/officeDocument/2006/relationships/hyperlink" Target="http://abs.twimg.com/images/themes/theme17/bg.gif" TargetMode="External" /><Relationship Id="rId759" Type="http://schemas.openxmlformats.org/officeDocument/2006/relationships/hyperlink" Target="http://abs.twimg.com/images/themes/theme1/bg.png" TargetMode="External" /><Relationship Id="rId760" Type="http://schemas.openxmlformats.org/officeDocument/2006/relationships/hyperlink" Target="http://abs.twimg.com/images/themes/theme1/bg.png" TargetMode="External" /><Relationship Id="rId761" Type="http://schemas.openxmlformats.org/officeDocument/2006/relationships/hyperlink" Target="http://abs.twimg.com/images/themes/theme2/bg.gif" TargetMode="External" /><Relationship Id="rId762" Type="http://schemas.openxmlformats.org/officeDocument/2006/relationships/hyperlink" Target="http://abs.twimg.com/images/themes/theme1/bg.png" TargetMode="External" /><Relationship Id="rId763" Type="http://schemas.openxmlformats.org/officeDocument/2006/relationships/hyperlink" Target="http://abs.twimg.com/images/themes/theme12/bg.gif" TargetMode="External" /><Relationship Id="rId764" Type="http://schemas.openxmlformats.org/officeDocument/2006/relationships/hyperlink" Target="http://abs.twimg.com/images/themes/theme9/bg.gif" TargetMode="External" /><Relationship Id="rId765" Type="http://schemas.openxmlformats.org/officeDocument/2006/relationships/hyperlink" Target="http://abs.twimg.com/images/themes/theme3/bg.gif"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1/bg.png" TargetMode="External" /><Relationship Id="rId768" Type="http://schemas.openxmlformats.org/officeDocument/2006/relationships/hyperlink" Target="http://abs.twimg.com/images/themes/theme9/bg.gif" TargetMode="External" /><Relationship Id="rId769" Type="http://schemas.openxmlformats.org/officeDocument/2006/relationships/hyperlink" Target="http://abs.twimg.com/images/themes/theme1/bg.png" TargetMode="External" /><Relationship Id="rId770" Type="http://schemas.openxmlformats.org/officeDocument/2006/relationships/hyperlink" Target="http://abs.twimg.com/images/themes/theme16/bg.gif" TargetMode="External" /><Relationship Id="rId771" Type="http://schemas.openxmlformats.org/officeDocument/2006/relationships/hyperlink" Target="http://abs.twimg.com/images/themes/theme1/bg.png" TargetMode="External" /><Relationship Id="rId772" Type="http://schemas.openxmlformats.org/officeDocument/2006/relationships/hyperlink" Target="http://abs.twimg.com/images/themes/theme1/bg.png" TargetMode="External" /><Relationship Id="rId773" Type="http://schemas.openxmlformats.org/officeDocument/2006/relationships/hyperlink" Target="http://abs.twimg.com/images/themes/theme1/bg.png" TargetMode="External" /><Relationship Id="rId774" Type="http://schemas.openxmlformats.org/officeDocument/2006/relationships/hyperlink" Target="http://abs.twimg.com/images/themes/theme1/bg.png"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1/bg.png" TargetMode="External" /><Relationship Id="rId777" Type="http://schemas.openxmlformats.org/officeDocument/2006/relationships/hyperlink" Target="http://abs.twimg.com/images/themes/theme18/bg.gif" TargetMode="External" /><Relationship Id="rId778" Type="http://schemas.openxmlformats.org/officeDocument/2006/relationships/hyperlink" Target="http://abs.twimg.com/images/themes/theme7/bg.gif" TargetMode="External" /><Relationship Id="rId779" Type="http://schemas.openxmlformats.org/officeDocument/2006/relationships/hyperlink" Target="http://abs.twimg.com/images/themes/theme2/bg.gif" TargetMode="External" /><Relationship Id="rId780" Type="http://schemas.openxmlformats.org/officeDocument/2006/relationships/hyperlink" Target="http://abs.twimg.com/images/themes/theme8/bg.gif" TargetMode="External" /><Relationship Id="rId781" Type="http://schemas.openxmlformats.org/officeDocument/2006/relationships/hyperlink" Target="http://abs.twimg.com/images/themes/theme1/bg.png"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4/bg.gif" TargetMode="External" /><Relationship Id="rId784" Type="http://schemas.openxmlformats.org/officeDocument/2006/relationships/hyperlink" Target="http://abs.twimg.com/images/themes/theme1/bg.png"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8/bg.gif" TargetMode="External" /><Relationship Id="rId787" Type="http://schemas.openxmlformats.org/officeDocument/2006/relationships/hyperlink" Target="http://abs.twimg.com/images/themes/theme16/bg.gif" TargetMode="External" /><Relationship Id="rId788" Type="http://schemas.openxmlformats.org/officeDocument/2006/relationships/hyperlink" Target="http://abs.twimg.com/images/themes/theme8/bg.gif" TargetMode="External" /><Relationship Id="rId789" Type="http://schemas.openxmlformats.org/officeDocument/2006/relationships/hyperlink" Target="http://abs.twimg.com/images/themes/theme1/bg.png" TargetMode="External" /><Relationship Id="rId790" Type="http://schemas.openxmlformats.org/officeDocument/2006/relationships/hyperlink" Target="http://abs.twimg.com/images/themes/theme5/bg.gif" TargetMode="External" /><Relationship Id="rId791" Type="http://schemas.openxmlformats.org/officeDocument/2006/relationships/hyperlink" Target="http://abs.twimg.com/images/themes/theme9/bg.gif" TargetMode="External" /><Relationship Id="rId792" Type="http://schemas.openxmlformats.org/officeDocument/2006/relationships/hyperlink" Target="http://abs.twimg.com/images/themes/theme14/bg.gif" TargetMode="External" /><Relationship Id="rId793" Type="http://schemas.openxmlformats.org/officeDocument/2006/relationships/hyperlink" Target="http://abs.twimg.com/images/themes/theme1/bg.png" TargetMode="External" /><Relationship Id="rId794" Type="http://schemas.openxmlformats.org/officeDocument/2006/relationships/hyperlink" Target="http://abs.twimg.com/images/themes/theme9/bg.gif" TargetMode="External" /><Relationship Id="rId795" Type="http://schemas.openxmlformats.org/officeDocument/2006/relationships/hyperlink" Target="http://abs.twimg.com/images/themes/theme6/bg.gif" TargetMode="External" /><Relationship Id="rId796" Type="http://schemas.openxmlformats.org/officeDocument/2006/relationships/hyperlink" Target="http://abs.twimg.com/images/themes/theme9/bg.gif" TargetMode="External" /><Relationship Id="rId797" Type="http://schemas.openxmlformats.org/officeDocument/2006/relationships/hyperlink" Target="http://abs.twimg.com/images/themes/theme18/bg.gif" TargetMode="External" /><Relationship Id="rId798" Type="http://schemas.openxmlformats.org/officeDocument/2006/relationships/hyperlink" Target="http://abs.twimg.com/images/themes/theme1/bg.png" TargetMode="External" /><Relationship Id="rId799" Type="http://schemas.openxmlformats.org/officeDocument/2006/relationships/hyperlink" Target="http://abs.twimg.com/images/themes/theme14/bg.gif" TargetMode="External" /><Relationship Id="rId800" Type="http://schemas.openxmlformats.org/officeDocument/2006/relationships/hyperlink" Target="http://abs.twimg.com/images/themes/theme1/bg.png" TargetMode="External" /><Relationship Id="rId801" Type="http://schemas.openxmlformats.org/officeDocument/2006/relationships/hyperlink" Target="http://abs.twimg.com/images/themes/theme9/bg.gif" TargetMode="External" /><Relationship Id="rId802" Type="http://schemas.openxmlformats.org/officeDocument/2006/relationships/hyperlink" Target="http://abs.twimg.com/images/themes/theme1/bg.png" TargetMode="External" /><Relationship Id="rId803" Type="http://schemas.openxmlformats.org/officeDocument/2006/relationships/hyperlink" Target="http://abs.twimg.com/images/themes/theme1/bg.png" TargetMode="External" /><Relationship Id="rId804" Type="http://schemas.openxmlformats.org/officeDocument/2006/relationships/hyperlink" Target="http://abs.twimg.com/images/themes/theme1/bg.png" TargetMode="External" /><Relationship Id="rId805" Type="http://schemas.openxmlformats.org/officeDocument/2006/relationships/hyperlink" Target="http://pbs.twimg.com/profile_background_images/666111968768495617/QcbiaBLG.jpg" TargetMode="External" /><Relationship Id="rId806" Type="http://schemas.openxmlformats.org/officeDocument/2006/relationships/hyperlink" Target="http://abs.twimg.com/images/themes/theme3/bg.gif" TargetMode="External" /><Relationship Id="rId807" Type="http://schemas.openxmlformats.org/officeDocument/2006/relationships/hyperlink" Target="http://abs.twimg.com/images/themes/theme1/bg.png" TargetMode="External" /><Relationship Id="rId808" Type="http://schemas.openxmlformats.org/officeDocument/2006/relationships/hyperlink" Target="http://abs.twimg.com/images/themes/theme1/bg.png" TargetMode="External" /><Relationship Id="rId809" Type="http://schemas.openxmlformats.org/officeDocument/2006/relationships/hyperlink" Target="http://abs.twimg.com/images/themes/theme9/bg.gif" TargetMode="External" /><Relationship Id="rId810" Type="http://schemas.openxmlformats.org/officeDocument/2006/relationships/hyperlink" Target="http://abs.twimg.com/images/themes/theme1/bg.png" TargetMode="External" /><Relationship Id="rId811" Type="http://schemas.openxmlformats.org/officeDocument/2006/relationships/hyperlink" Target="http://abs.twimg.com/images/themes/theme1/bg.png" TargetMode="External" /><Relationship Id="rId812" Type="http://schemas.openxmlformats.org/officeDocument/2006/relationships/hyperlink" Target="http://abs.twimg.com/images/themes/theme1/bg.png" TargetMode="External" /><Relationship Id="rId813" Type="http://schemas.openxmlformats.org/officeDocument/2006/relationships/hyperlink" Target="http://abs.twimg.com/images/themes/theme1/bg.png" TargetMode="External" /><Relationship Id="rId814" Type="http://schemas.openxmlformats.org/officeDocument/2006/relationships/hyperlink" Target="http://abs.twimg.com/images/themes/theme1/bg.png" TargetMode="External" /><Relationship Id="rId815" Type="http://schemas.openxmlformats.org/officeDocument/2006/relationships/hyperlink" Target="http://abs.twimg.com/images/themes/theme1/bg.png" TargetMode="External" /><Relationship Id="rId816" Type="http://schemas.openxmlformats.org/officeDocument/2006/relationships/hyperlink" Target="http://abs.twimg.com/images/themes/theme1/bg.png" TargetMode="External" /><Relationship Id="rId817" Type="http://schemas.openxmlformats.org/officeDocument/2006/relationships/hyperlink" Target="http://a0.twimg.com/images/themes/theme1/bg.png" TargetMode="External" /><Relationship Id="rId818" Type="http://schemas.openxmlformats.org/officeDocument/2006/relationships/hyperlink" Target="http://pbs.twimg.com/profile_images/1901640487/W_normal.png" TargetMode="External" /><Relationship Id="rId819" Type="http://schemas.openxmlformats.org/officeDocument/2006/relationships/hyperlink" Target="http://pbs.twimg.com/profile_images/188072445/wendybyjack_normal.JPG" TargetMode="External" /><Relationship Id="rId820" Type="http://schemas.openxmlformats.org/officeDocument/2006/relationships/hyperlink" Target="http://pbs.twimg.com/profile_images/1000707589825531909/By2n0cpA_normal.jpg" TargetMode="External" /><Relationship Id="rId821" Type="http://schemas.openxmlformats.org/officeDocument/2006/relationships/hyperlink" Target="http://pbs.twimg.com/profile_images/1159719708557369345/H5ITmmQ3_normal.jpg" TargetMode="External" /><Relationship Id="rId822" Type="http://schemas.openxmlformats.org/officeDocument/2006/relationships/hyperlink" Target="http://pbs.twimg.com/profile_images/877802995664158720/htDBgXzP_normal.jpg" TargetMode="External" /><Relationship Id="rId823" Type="http://schemas.openxmlformats.org/officeDocument/2006/relationships/hyperlink" Target="http://pbs.twimg.com/profile_images/1019578718686253056/gN3uEOeL_normal.jpg" TargetMode="External" /><Relationship Id="rId824" Type="http://schemas.openxmlformats.org/officeDocument/2006/relationships/hyperlink" Target="http://pbs.twimg.com/profile_images/3577885392/5e53fffacf94506a319c0a99acedebc0_normal.jpeg" TargetMode="External" /><Relationship Id="rId825" Type="http://schemas.openxmlformats.org/officeDocument/2006/relationships/hyperlink" Target="http://pbs.twimg.com/profile_images/378800000420122852/2467751b5eaf8575bac07dc86db66004_normal.png" TargetMode="External" /><Relationship Id="rId826" Type="http://schemas.openxmlformats.org/officeDocument/2006/relationships/hyperlink" Target="http://pbs.twimg.com/profile_images/707979145045614594/Hidlx62E_normal.jpg" TargetMode="External" /><Relationship Id="rId827" Type="http://schemas.openxmlformats.org/officeDocument/2006/relationships/hyperlink" Target="http://pbs.twimg.com/profile_images/1081239403308244992/_gfk5FeZ_normal.jpg" TargetMode="External" /><Relationship Id="rId828" Type="http://schemas.openxmlformats.org/officeDocument/2006/relationships/hyperlink" Target="http://pbs.twimg.com/profile_images/1135810579006984192/dvei1o7f_normal.png" TargetMode="External" /><Relationship Id="rId829" Type="http://schemas.openxmlformats.org/officeDocument/2006/relationships/hyperlink" Target="http://pbs.twimg.com/profile_images/1096377035218391040/9z9uQYAO_normal.jpg" TargetMode="External" /><Relationship Id="rId830" Type="http://schemas.openxmlformats.org/officeDocument/2006/relationships/hyperlink" Target="http://pbs.twimg.com/profile_images/1067804443427708932/__pu-Wuu_normal.jpg" TargetMode="External" /><Relationship Id="rId831" Type="http://schemas.openxmlformats.org/officeDocument/2006/relationships/hyperlink" Target="http://pbs.twimg.com/profile_images/927969888672632838/CZxYHc74_normal.jpg" TargetMode="External" /><Relationship Id="rId832" Type="http://schemas.openxmlformats.org/officeDocument/2006/relationships/hyperlink" Target="http://pbs.twimg.com/profile_images/510517460773007360/UKfBppaU_normal.jpeg" TargetMode="External" /><Relationship Id="rId833" Type="http://schemas.openxmlformats.org/officeDocument/2006/relationships/hyperlink" Target="http://pbs.twimg.com/profile_images/951278168165568514/kXubtp0c_normal.jpg" TargetMode="External" /><Relationship Id="rId834" Type="http://schemas.openxmlformats.org/officeDocument/2006/relationships/hyperlink" Target="http://pbs.twimg.com/profile_images/1105346886729371653/0W32yzrg_normal.jpg" TargetMode="External" /><Relationship Id="rId835" Type="http://schemas.openxmlformats.org/officeDocument/2006/relationships/hyperlink" Target="http://pbs.twimg.com/profile_images/640563362452099075/Ksw0Ouzp_normal.jpg" TargetMode="External" /><Relationship Id="rId836" Type="http://schemas.openxmlformats.org/officeDocument/2006/relationships/hyperlink" Target="http://pbs.twimg.com/profile_images/1134084820395536384/I9p-ps8o_normal.jpg" TargetMode="External" /><Relationship Id="rId837" Type="http://schemas.openxmlformats.org/officeDocument/2006/relationships/hyperlink" Target="http://pbs.twimg.com/profile_images/802383084557582336/Ruy5hUWa_normal.jpg" TargetMode="External" /><Relationship Id="rId838" Type="http://schemas.openxmlformats.org/officeDocument/2006/relationships/hyperlink" Target="http://pbs.twimg.com/profile_images/903344761343541249/M1cKZg2S_normal.jpg" TargetMode="External" /><Relationship Id="rId839" Type="http://schemas.openxmlformats.org/officeDocument/2006/relationships/hyperlink" Target="http://pbs.twimg.com/profile_images/633957468528373761/mD-uuuWj_normal.jpg" TargetMode="External" /><Relationship Id="rId840" Type="http://schemas.openxmlformats.org/officeDocument/2006/relationships/hyperlink" Target="http://pbs.twimg.com/profile_images/378800000401092475/b8e2ff437bd0a2bb21d022a73b82756e_normal.png" TargetMode="External" /><Relationship Id="rId841" Type="http://schemas.openxmlformats.org/officeDocument/2006/relationships/hyperlink" Target="http://pbs.twimg.com/profile_images/840083692735283200/24ITv3YL_normal.jpg" TargetMode="External" /><Relationship Id="rId842" Type="http://schemas.openxmlformats.org/officeDocument/2006/relationships/hyperlink" Target="http://pbs.twimg.com/profile_images/378800000858276714/dXQvaol1_normal.jpeg" TargetMode="External" /><Relationship Id="rId843" Type="http://schemas.openxmlformats.org/officeDocument/2006/relationships/hyperlink" Target="http://pbs.twimg.com/profile_images/1791004539/strohmaier_normal.jpg" TargetMode="External" /><Relationship Id="rId844" Type="http://schemas.openxmlformats.org/officeDocument/2006/relationships/hyperlink" Target="http://pbs.twimg.com/profile_images/1162086970539040769/OuFXPVkb_normal.jpg" TargetMode="External" /><Relationship Id="rId845" Type="http://schemas.openxmlformats.org/officeDocument/2006/relationships/hyperlink" Target="http://pbs.twimg.com/profile_images/525366265309720576/8kYn2EfB_normal.jpeg" TargetMode="External" /><Relationship Id="rId846" Type="http://schemas.openxmlformats.org/officeDocument/2006/relationships/hyperlink" Target="http://pbs.twimg.com/profile_images/802975423936098304/D4XkoOnz_normal.jpg" TargetMode="External" /><Relationship Id="rId847" Type="http://schemas.openxmlformats.org/officeDocument/2006/relationships/hyperlink" Target="http://pbs.twimg.com/profile_images/1170576209261907968/w2IVPPFv_normal.jpg" TargetMode="External" /><Relationship Id="rId848" Type="http://schemas.openxmlformats.org/officeDocument/2006/relationships/hyperlink" Target="http://pbs.twimg.com/profile_images/1123287311695982594/X4G0h2LY_normal.png" TargetMode="External" /><Relationship Id="rId849" Type="http://schemas.openxmlformats.org/officeDocument/2006/relationships/hyperlink" Target="http://pbs.twimg.com/profile_images/1157378921354137600/uSijM077_normal.jpg" TargetMode="External" /><Relationship Id="rId850" Type="http://schemas.openxmlformats.org/officeDocument/2006/relationships/hyperlink" Target="http://pbs.twimg.com/profile_images/1143536112088035331/XDEmFAaj_normal.png" TargetMode="External" /><Relationship Id="rId851" Type="http://schemas.openxmlformats.org/officeDocument/2006/relationships/hyperlink" Target="http://pbs.twimg.com/profile_images/533324309646045184/gCb_hFpF_normal.jpeg" TargetMode="External" /><Relationship Id="rId852" Type="http://schemas.openxmlformats.org/officeDocument/2006/relationships/hyperlink" Target="http://pbs.twimg.com/profile_images/885550153603588096/FctoJfEm_normal.jpg" TargetMode="External" /><Relationship Id="rId853" Type="http://schemas.openxmlformats.org/officeDocument/2006/relationships/hyperlink" Target="http://pbs.twimg.com/profile_images/826802386442342400/ChCqD4xd_normal.jpg" TargetMode="External" /><Relationship Id="rId854" Type="http://schemas.openxmlformats.org/officeDocument/2006/relationships/hyperlink" Target="http://pbs.twimg.com/profile_images/1032511675872763904/1uqAxB9w_normal.jpg" TargetMode="External" /><Relationship Id="rId855" Type="http://schemas.openxmlformats.org/officeDocument/2006/relationships/hyperlink" Target="http://pbs.twimg.com/profile_images/1132450916047630338/kMhyelCS_normal.jpg" TargetMode="External" /><Relationship Id="rId856" Type="http://schemas.openxmlformats.org/officeDocument/2006/relationships/hyperlink" Target="http://pbs.twimg.com/profile_images/922010198142803968/w8-pO6P4_normal.jpg" TargetMode="External" /><Relationship Id="rId857" Type="http://schemas.openxmlformats.org/officeDocument/2006/relationships/hyperlink" Target="http://pbs.twimg.com/profile_images/634559746830266368/DSL2nEU0_normal.png" TargetMode="External" /><Relationship Id="rId858" Type="http://schemas.openxmlformats.org/officeDocument/2006/relationships/hyperlink" Target="http://pbs.twimg.com/profile_images/832989901708750849/9CuoIZnE_normal.jpg" TargetMode="External" /><Relationship Id="rId859" Type="http://schemas.openxmlformats.org/officeDocument/2006/relationships/hyperlink" Target="http://pbs.twimg.com/profile_images/2904020128/c51fc079bf4f86106b20b353dbf57612_normal.png" TargetMode="External" /><Relationship Id="rId860" Type="http://schemas.openxmlformats.org/officeDocument/2006/relationships/hyperlink" Target="http://pbs.twimg.com/profile_images/378800000380161537/b6fa868dce43807d4e67462587d0b0d2_normal.png" TargetMode="External" /><Relationship Id="rId861" Type="http://schemas.openxmlformats.org/officeDocument/2006/relationships/hyperlink" Target="http://pbs.twimg.com/profile_images/902294824857907200/RDtrG2Ax_normal.jpg" TargetMode="External" /><Relationship Id="rId862" Type="http://schemas.openxmlformats.org/officeDocument/2006/relationships/hyperlink" Target="http://pbs.twimg.com/profile_images/1089993283823169537/77BLUIKp_normal.jpg" TargetMode="External" /><Relationship Id="rId863" Type="http://schemas.openxmlformats.org/officeDocument/2006/relationships/hyperlink" Target="http://abs.twimg.com/sticky/default_profile_images/default_profile_normal.png" TargetMode="External" /><Relationship Id="rId864" Type="http://schemas.openxmlformats.org/officeDocument/2006/relationships/hyperlink" Target="http://pbs.twimg.com/profile_images/991062240060166144/MObB3-Mv_normal.jpg" TargetMode="External" /><Relationship Id="rId865" Type="http://schemas.openxmlformats.org/officeDocument/2006/relationships/hyperlink" Target="http://pbs.twimg.com/profile_images/1143592355058061312/BDRTebQX_normal.jpg" TargetMode="External" /><Relationship Id="rId866" Type="http://schemas.openxmlformats.org/officeDocument/2006/relationships/hyperlink" Target="http://pbs.twimg.com/profile_images/1118366365939916805/ZXO-UfGD_normal.jpg" TargetMode="External" /><Relationship Id="rId867" Type="http://schemas.openxmlformats.org/officeDocument/2006/relationships/hyperlink" Target="http://pbs.twimg.com/profile_images/1156235193633710080/9_ivAt-Y_normal.jpg" TargetMode="External" /><Relationship Id="rId868" Type="http://schemas.openxmlformats.org/officeDocument/2006/relationships/hyperlink" Target="http://pbs.twimg.com/profile_images/464495701242552320/wtpAXKAI_normal.jpeg" TargetMode="External" /><Relationship Id="rId869" Type="http://schemas.openxmlformats.org/officeDocument/2006/relationships/hyperlink" Target="http://pbs.twimg.com/profile_images/861540695940714498/qqksZ8UK_normal.jpg" TargetMode="External" /><Relationship Id="rId870" Type="http://schemas.openxmlformats.org/officeDocument/2006/relationships/hyperlink" Target="http://pbs.twimg.com/profile_images/934099097111408642/x7U9BuLG_normal.jpg" TargetMode="External" /><Relationship Id="rId871" Type="http://schemas.openxmlformats.org/officeDocument/2006/relationships/hyperlink" Target="http://pbs.twimg.com/profile_images/565437941132972032/qaHmxFaB_normal.jpeg" TargetMode="External" /><Relationship Id="rId872" Type="http://schemas.openxmlformats.org/officeDocument/2006/relationships/hyperlink" Target="http://pbs.twimg.com/profile_images/600742982870929408/a9CXOlnW_normal.png" TargetMode="External" /><Relationship Id="rId873" Type="http://schemas.openxmlformats.org/officeDocument/2006/relationships/hyperlink" Target="http://pbs.twimg.com/profile_images/697861531006971905/H95uSJZ1_normal.jpg" TargetMode="External" /><Relationship Id="rId874" Type="http://schemas.openxmlformats.org/officeDocument/2006/relationships/hyperlink" Target="http://pbs.twimg.com/profile_images/1168535728483184641/32qO7SVn_normal.jpg" TargetMode="External" /><Relationship Id="rId875" Type="http://schemas.openxmlformats.org/officeDocument/2006/relationships/hyperlink" Target="http://pbs.twimg.com/profile_images/1140705901067874304/EvxFVrYU_normal.jpg" TargetMode="External" /><Relationship Id="rId876" Type="http://schemas.openxmlformats.org/officeDocument/2006/relationships/hyperlink" Target="http://pbs.twimg.com/profile_images/1126435295174508544/sX4gZJej_normal.png" TargetMode="External" /><Relationship Id="rId877" Type="http://schemas.openxmlformats.org/officeDocument/2006/relationships/hyperlink" Target="http://pbs.twimg.com/profile_images/1158075400683163648/iS2onlK6_normal.jpg" TargetMode="External" /><Relationship Id="rId878" Type="http://schemas.openxmlformats.org/officeDocument/2006/relationships/hyperlink" Target="http://pbs.twimg.com/profile_images/618336146456588288/Px9EsoAk_normal.png" TargetMode="External" /><Relationship Id="rId879" Type="http://schemas.openxmlformats.org/officeDocument/2006/relationships/hyperlink" Target="http://pbs.twimg.com/profile_images/529859193730121729/QSDFtYXF_normal.jpeg" TargetMode="External" /><Relationship Id="rId880" Type="http://schemas.openxmlformats.org/officeDocument/2006/relationships/hyperlink" Target="http://pbs.twimg.com/profile_images/1083333523392602112/YUSrahyh_normal.jpg" TargetMode="External" /><Relationship Id="rId881" Type="http://schemas.openxmlformats.org/officeDocument/2006/relationships/hyperlink" Target="http://pbs.twimg.com/profile_images/953251712021737472/S79Qd5K2_normal.jpg" TargetMode="External" /><Relationship Id="rId882" Type="http://schemas.openxmlformats.org/officeDocument/2006/relationships/hyperlink" Target="http://pbs.twimg.com/profile_images/1142468375173423105/WnZcbPmN_normal.jpg" TargetMode="External" /><Relationship Id="rId883" Type="http://schemas.openxmlformats.org/officeDocument/2006/relationships/hyperlink" Target="http://pbs.twimg.com/profile_images/887356378448375808/Fr4tSKNy_normal.jpg" TargetMode="External" /><Relationship Id="rId884" Type="http://schemas.openxmlformats.org/officeDocument/2006/relationships/hyperlink" Target="http://pbs.twimg.com/profile_images/714450639095525377/oK5tNwcZ_normal.jpg" TargetMode="External" /><Relationship Id="rId885" Type="http://schemas.openxmlformats.org/officeDocument/2006/relationships/hyperlink" Target="http://pbs.twimg.com/profile_images/1048970906998063104/K-VCxUVU_normal.jpg" TargetMode="External" /><Relationship Id="rId886" Type="http://schemas.openxmlformats.org/officeDocument/2006/relationships/hyperlink" Target="http://pbs.twimg.com/profile_images/378800000073429129/906bb91c9498fc18b2a1eca11d78c6e6_normal.jpeg" TargetMode="External" /><Relationship Id="rId887" Type="http://schemas.openxmlformats.org/officeDocument/2006/relationships/hyperlink" Target="http://pbs.twimg.com/profile_images/887117820106035200/M9HpQt3I_normal.jpg" TargetMode="External" /><Relationship Id="rId888" Type="http://schemas.openxmlformats.org/officeDocument/2006/relationships/hyperlink" Target="http://pbs.twimg.com/profile_images/1001241127981342720/Co5ec2TC_normal.jpg" TargetMode="External" /><Relationship Id="rId889" Type="http://schemas.openxmlformats.org/officeDocument/2006/relationships/hyperlink" Target="http://pbs.twimg.com/profile_images/505272827453272064/P1XJIgEU_normal.jpeg" TargetMode="External" /><Relationship Id="rId890" Type="http://schemas.openxmlformats.org/officeDocument/2006/relationships/hyperlink" Target="http://pbs.twimg.com/profile_images/845189010028822529/7OpfQ7sd_normal.jpg" TargetMode="External" /><Relationship Id="rId891" Type="http://schemas.openxmlformats.org/officeDocument/2006/relationships/hyperlink" Target="http://pbs.twimg.com/profile_images/821089148891078656/lMMKjZjw_normal.jpg" TargetMode="External" /><Relationship Id="rId892" Type="http://schemas.openxmlformats.org/officeDocument/2006/relationships/hyperlink" Target="http://pbs.twimg.com/profile_images/771614184752590849/iPUA7TiH_normal.jpg" TargetMode="External" /><Relationship Id="rId893" Type="http://schemas.openxmlformats.org/officeDocument/2006/relationships/hyperlink" Target="http://pbs.twimg.com/profile_images/858732102862483456/rzI0kX-i_normal.jpg" TargetMode="External" /><Relationship Id="rId894" Type="http://schemas.openxmlformats.org/officeDocument/2006/relationships/hyperlink" Target="http://pbs.twimg.com/profile_images/1032689134249209858/BNgtjTtD_normal.jpg" TargetMode="External" /><Relationship Id="rId895" Type="http://schemas.openxmlformats.org/officeDocument/2006/relationships/hyperlink" Target="http://pbs.twimg.com/profile_images/1158421931898626048/zGBI6TJm_normal.jpg" TargetMode="External" /><Relationship Id="rId896" Type="http://schemas.openxmlformats.org/officeDocument/2006/relationships/hyperlink" Target="http://pbs.twimg.com/profile_images/1099396215538626561/b8OM6dBK_normal.png" TargetMode="External" /><Relationship Id="rId897" Type="http://schemas.openxmlformats.org/officeDocument/2006/relationships/hyperlink" Target="http://pbs.twimg.com/profile_images/664544029225320452/s_W4ACEB_normal.png" TargetMode="External" /><Relationship Id="rId898" Type="http://schemas.openxmlformats.org/officeDocument/2006/relationships/hyperlink" Target="http://pbs.twimg.com/profile_images/877903010042707968/1Ct2NPI__normal.jpg" TargetMode="External" /><Relationship Id="rId899" Type="http://schemas.openxmlformats.org/officeDocument/2006/relationships/hyperlink" Target="http://pbs.twimg.com/profile_images/1149651502975221761/dPm-cLlU_normal.jpg" TargetMode="External" /><Relationship Id="rId900" Type="http://schemas.openxmlformats.org/officeDocument/2006/relationships/hyperlink" Target="http://pbs.twimg.com/profile_images/868721336482508800/ChgstUnn_normal.jpg" TargetMode="External" /><Relationship Id="rId901" Type="http://schemas.openxmlformats.org/officeDocument/2006/relationships/hyperlink" Target="http://abs.twimg.com/sticky/default_profile_images/default_profile_normal.png" TargetMode="External" /><Relationship Id="rId902" Type="http://schemas.openxmlformats.org/officeDocument/2006/relationships/hyperlink" Target="http://pbs.twimg.com/profile_images/1180950585312530432/wbGkVhlc_normal.jpg" TargetMode="External" /><Relationship Id="rId903" Type="http://schemas.openxmlformats.org/officeDocument/2006/relationships/hyperlink" Target="http://pbs.twimg.com/profile_images/1140440394913595392/cBUvrcks_normal.jpg" TargetMode="External" /><Relationship Id="rId904" Type="http://schemas.openxmlformats.org/officeDocument/2006/relationships/hyperlink" Target="http://pbs.twimg.com/profile_images/1141308868397371394/SS8eqtkU_normal.jpg" TargetMode="External" /><Relationship Id="rId905" Type="http://schemas.openxmlformats.org/officeDocument/2006/relationships/hyperlink" Target="http://pbs.twimg.com/profile_images/1141241883173089280/9dyQOEdg_normal.jpg" TargetMode="External" /><Relationship Id="rId906" Type="http://schemas.openxmlformats.org/officeDocument/2006/relationships/hyperlink" Target="http://pbs.twimg.com/profile_images/1141243220464033793/LCRfnOZT_normal.jpg" TargetMode="External" /><Relationship Id="rId907" Type="http://schemas.openxmlformats.org/officeDocument/2006/relationships/hyperlink" Target="http://pbs.twimg.com/profile_images/1141243912868118529/zWcyDWsS_normal.jpg" TargetMode="External" /><Relationship Id="rId908" Type="http://schemas.openxmlformats.org/officeDocument/2006/relationships/hyperlink" Target="http://pbs.twimg.com/profile_images/1141244716790403072/i7TTm0Fr_normal.jpg" TargetMode="External" /><Relationship Id="rId909" Type="http://schemas.openxmlformats.org/officeDocument/2006/relationships/hyperlink" Target="http://pbs.twimg.com/profile_images/1141245620977463296/wkVwOKyL_normal.jpg" TargetMode="External" /><Relationship Id="rId910" Type="http://schemas.openxmlformats.org/officeDocument/2006/relationships/hyperlink" Target="http://pbs.twimg.com/profile_images/1141246120464490496/ZSeY3lQ8_normal.jpg" TargetMode="External" /><Relationship Id="rId911" Type="http://schemas.openxmlformats.org/officeDocument/2006/relationships/hyperlink" Target="http://pbs.twimg.com/profile_images/1141247018620186624/DAG8E2ci_normal.jpg" TargetMode="External" /><Relationship Id="rId912" Type="http://schemas.openxmlformats.org/officeDocument/2006/relationships/hyperlink" Target="http://pbs.twimg.com/profile_images/1172982019048951808/aRTgnAnX_normal.jpg" TargetMode="External" /><Relationship Id="rId913" Type="http://schemas.openxmlformats.org/officeDocument/2006/relationships/hyperlink" Target="http://pbs.twimg.com/profile_images/1141250220556079104/GCgtsYNL_normal.jpg" TargetMode="External" /><Relationship Id="rId914" Type="http://schemas.openxmlformats.org/officeDocument/2006/relationships/hyperlink" Target="http://pbs.twimg.com/profile_images/1141238253644763136/LKKZmuvR_normal.jpg" TargetMode="External" /><Relationship Id="rId915" Type="http://schemas.openxmlformats.org/officeDocument/2006/relationships/hyperlink" Target="http://pbs.twimg.com/profile_images/1141264481823031296/KI-92DGA_normal.jpg" TargetMode="External" /><Relationship Id="rId916" Type="http://schemas.openxmlformats.org/officeDocument/2006/relationships/hyperlink" Target="http://pbs.twimg.com/profile_images/1141265441978851328/VqRWUjGy_normal.jpg" TargetMode="External" /><Relationship Id="rId917" Type="http://schemas.openxmlformats.org/officeDocument/2006/relationships/hyperlink" Target="http://pbs.twimg.com/profile_images/823358151886065664/6uV1H2iZ_normal.jpg" TargetMode="External" /><Relationship Id="rId918" Type="http://schemas.openxmlformats.org/officeDocument/2006/relationships/hyperlink" Target="http://pbs.twimg.com/profile_images/704216117296783360/VZnllfjl_normal.jpg" TargetMode="External" /><Relationship Id="rId919" Type="http://schemas.openxmlformats.org/officeDocument/2006/relationships/hyperlink" Target="http://pbs.twimg.com/profile_images/2147175222/562412_10150751071270132_8570160131_11992754_806382014_n_normal.jpg" TargetMode="External" /><Relationship Id="rId920" Type="http://schemas.openxmlformats.org/officeDocument/2006/relationships/hyperlink" Target="http://pbs.twimg.com/profile_images/669388577248153601/aB5vhnqL_normal.jpg" TargetMode="External" /><Relationship Id="rId921" Type="http://schemas.openxmlformats.org/officeDocument/2006/relationships/hyperlink" Target="http://pbs.twimg.com/profile_images/1153181214217404419/5hYsCd8k_normal.jpg" TargetMode="External" /><Relationship Id="rId922" Type="http://schemas.openxmlformats.org/officeDocument/2006/relationships/hyperlink" Target="http://pbs.twimg.com/profile_images/733970020519292928/YjuSdhj7_normal.jpg" TargetMode="External" /><Relationship Id="rId923" Type="http://schemas.openxmlformats.org/officeDocument/2006/relationships/hyperlink" Target="http://pbs.twimg.com/profile_images/716992148219019264/vqerpZId_normal.jpg" TargetMode="External" /><Relationship Id="rId924" Type="http://schemas.openxmlformats.org/officeDocument/2006/relationships/hyperlink" Target="http://pbs.twimg.com/profile_images/1175754605013151746/8lUYmXWv_normal.jpg" TargetMode="External" /><Relationship Id="rId925" Type="http://schemas.openxmlformats.org/officeDocument/2006/relationships/hyperlink" Target="http://pbs.twimg.com/profile_images/731853821635264512/dHM6nGus_normal.jpg" TargetMode="External" /><Relationship Id="rId926" Type="http://schemas.openxmlformats.org/officeDocument/2006/relationships/hyperlink" Target="http://pbs.twimg.com/profile_images/1092151974475182080/jVHCNHcA_normal.jpg" TargetMode="External" /><Relationship Id="rId927" Type="http://schemas.openxmlformats.org/officeDocument/2006/relationships/hyperlink" Target="http://pbs.twimg.com/profile_images/1141596232650911744/RXq-ZI8X_normal.png" TargetMode="External" /><Relationship Id="rId928" Type="http://schemas.openxmlformats.org/officeDocument/2006/relationships/hyperlink" Target="http://pbs.twimg.com/profile_images/585988913392553984/29ykyuqa_normal.jpg" TargetMode="External" /><Relationship Id="rId929" Type="http://schemas.openxmlformats.org/officeDocument/2006/relationships/hyperlink" Target="http://pbs.twimg.com/profile_images/921869485425885184/UXTl2-ZN_normal.jpg" TargetMode="External" /><Relationship Id="rId930" Type="http://schemas.openxmlformats.org/officeDocument/2006/relationships/hyperlink" Target="http://pbs.twimg.com/profile_images/900443799129702400/x6loB2Tp_normal.jpg" TargetMode="External" /><Relationship Id="rId931" Type="http://schemas.openxmlformats.org/officeDocument/2006/relationships/hyperlink" Target="http://pbs.twimg.com/profile_images/907313081595789312/49ZBUvCC_normal.jpg" TargetMode="External" /><Relationship Id="rId932" Type="http://schemas.openxmlformats.org/officeDocument/2006/relationships/hyperlink" Target="http://pbs.twimg.com/profile_images/426002680297713664/TiKLm5Sa_normal.jpeg" TargetMode="External" /><Relationship Id="rId933" Type="http://schemas.openxmlformats.org/officeDocument/2006/relationships/hyperlink" Target="http://pbs.twimg.com/profile_images/1060937068531068929/zyQEOC-k_normal.jpg" TargetMode="External" /><Relationship Id="rId934" Type="http://schemas.openxmlformats.org/officeDocument/2006/relationships/hyperlink" Target="http://pbs.twimg.com/profile_images/1043951271831621637/bAj-6HGE_normal.jpg" TargetMode="External" /><Relationship Id="rId935" Type="http://schemas.openxmlformats.org/officeDocument/2006/relationships/hyperlink" Target="http://pbs.twimg.com/profile_images/540517535246868480/1nBA3JGj_normal.jpeg" TargetMode="External" /><Relationship Id="rId936" Type="http://schemas.openxmlformats.org/officeDocument/2006/relationships/hyperlink" Target="http://pbs.twimg.com/profile_images/822692976304340993/jMQjWo1h_normal.jpg" TargetMode="External" /><Relationship Id="rId937" Type="http://schemas.openxmlformats.org/officeDocument/2006/relationships/hyperlink" Target="http://pbs.twimg.com/profile_images/1166569194051293184/sID6YwMV_normal.jpg" TargetMode="External" /><Relationship Id="rId938" Type="http://schemas.openxmlformats.org/officeDocument/2006/relationships/hyperlink" Target="http://pbs.twimg.com/profile_images/961122121194844162/KEfIrE9O_normal.jpg" TargetMode="External" /><Relationship Id="rId939" Type="http://schemas.openxmlformats.org/officeDocument/2006/relationships/hyperlink" Target="http://pbs.twimg.com/profile_images/735911381539688451/_xOdYmBk_normal.jpg" TargetMode="External" /><Relationship Id="rId940" Type="http://schemas.openxmlformats.org/officeDocument/2006/relationships/hyperlink" Target="http://pbs.twimg.com/profile_images/1550782625/KLerman_normal.jpg" TargetMode="External" /><Relationship Id="rId941" Type="http://schemas.openxmlformats.org/officeDocument/2006/relationships/hyperlink" Target="http://pbs.twimg.com/profile_images/1165381409013321728/StxOlYYu_normal.jpg" TargetMode="External" /><Relationship Id="rId942" Type="http://schemas.openxmlformats.org/officeDocument/2006/relationships/hyperlink" Target="http://pbs.twimg.com/profile_images/1148974451486150656/hhPXuqhg_normal.jpg" TargetMode="External" /><Relationship Id="rId943" Type="http://schemas.openxmlformats.org/officeDocument/2006/relationships/hyperlink" Target="http://pbs.twimg.com/profile_images/1038545340318801921/uOuoQOKB_normal.jpg" TargetMode="External" /><Relationship Id="rId944" Type="http://schemas.openxmlformats.org/officeDocument/2006/relationships/hyperlink" Target="http://pbs.twimg.com/profile_images/993211909909438465/kuYG1P3H_normal.jpg" TargetMode="External" /><Relationship Id="rId945" Type="http://schemas.openxmlformats.org/officeDocument/2006/relationships/hyperlink" Target="http://pbs.twimg.com/profile_images/1112492300037320707/M5KqYDWr_normal.jpg" TargetMode="External" /><Relationship Id="rId946" Type="http://schemas.openxmlformats.org/officeDocument/2006/relationships/hyperlink" Target="http://pbs.twimg.com/profile_images/1139953414677209091/ds5p7PeO_normal.png" TargetMode="External" /><Relationship Id="rId947" Type="http://schemas.openxmlformats.org/officeDocument/2006/relationships/hyperlink" Target="http://pbs.twimg.com/profile_images/1164517139132375041/ojsn4FS__normal.jpg" TargetMode="External" /><Relationship Id="rId948" Type="http://schemas.openxmlformats.org/officeDocument/2006/relationships/hyperlink" Target="http://pbs.twimg.com/profile_images/760698401088471044/rItGqFwI_normal.jpg" TargetMode="External" /><Relationship Id="rId949" Type="http://schemas.openxmlformats.org/officeDocument/2006/relationships/hyperlink" Target="http://pbs.twimg.com/profile_images/1180198291197300736/iMPdl4pg_normal.jpg" TargetMode="External" /><Relationship Id="rId950" Type="http://schemas.openxmlformats.org/officeDocument/2006/relationships/hyperlink" Target="http://pbs.twimg.com/profile_images/774806396072189952/p6c9uV7Y_normal.jpg" TargetMode="External" /><Relationship Id="rId951" Type="http://schemas.openxmlformats.org/officeDocument/2006/relationships/hyperlink" Target="http://pbs.twimg.com/profile_images/1173772073543569409/gDVGJqYA_normal.jpg" TargetMode="External" /><Relationship Id="rId952" Type="http://schemas.openxmlformats.org/officeDocument/2006/relationships/hyperlink" Target="http://pbs.twimg.com/profile_images/984242929115025408/0fsMcvdA_normal.jpg" TargetMode="External" /><Relationship Id="rId953" Type="http://schemas.openxmlformats.org/officeDocument/2006/relationships/hyperlink" Target="http://pbs.twimg.com/profile_images/1157042957943361536/5X7BFhuT_normal.png" TargetMode="External" /><Relationship Id="rId954" Type="http://schemas.openxmlformats.org/officeDocument/2006/relationships/hyperlink" Target="http://pbs.twimg.com/profile_images/1093359284186800128/iNXTg3L4_normal.jpg" TargetMode="External" /><Relationship Id="rId955" Type="http://schemas.openxmlformats.org/officeDocument/2006/relationships/hyperlink" Target="http://pbs.twimg.com/profile_images/1170867067806859266/driw5LSf_normal.jpg" TargetMode="External" /><Relationship Id="rId956" Type="http://schemas.openxmlformats.org/officeDocument/2006/relationships/hyperlink" Target="http://pbs.twimg.com/profile_images/1178105204857692160/ay3zJRV__normal.jpg" TargetMode="External" /><Relationship Id="rId957" Type="http://schemas.openxmlformats.org/officeDocument/2006/relationships/hyperlink" Target="http://pbs.twimg.com/profile_images/1113380954733723648/WfBwQJSZ_normal.jpg" TargetMode="External" /><Relationship Id="rId958" Type="http://schemas.openxmlformats.org/officeDocument/2006/relationships/hyperlink" Target="http://pbs.twimg.com/profile_images/1084827830410772480/IWv34aLI_normal.jpg" TargetMode="External" /><Relationship Id="rId959" Type="http://schemas.openxmlformats.org/officeDocument/2006/relationships/hyperlink" Target="http://pbs.twimg.com/profile_images/1159688339945132032/iT1wliqd_normal.jpg" TargetMode="External" /><Relationship Id="rId960" Type="http://schemas.openxmlformats.org/officeDocument/2006/relationships/hyperlink" Target="http://pbs.twimg.com/profile_images/1160022515453968385/oJhgk4aa_normal.jpg" TargetMode="External" /><Relationship Id="rId961" Type="http://schemas.openxmlformats.org/officeDocument/2006/relationships/hyperlink" Target="http://pbs.twimg.com/profile_images/1082334822054354944/7PHyn2Fx_normal.jpg" TargetMode="External" /><Relationship Id="rId962" Type="http://schemas.openxmlformats.org/officeDocument/2006/relationships/hyperlink" Target="http://pbs.twimg.com/profile_images/1106260895875780608/MAq8d-30_normal.jpg" TargetMode="External" /><Relationship Id="rId963" Type="http://schemas.openxmlformats.org/officeDocument/2006/relationships/hyperlink" Target="http://pbs.twimg.com/profile_images/1028850776821702656/KyLx5Uah_normal.jpg" TargetMode="External" /><Relationship Id="rId964" Type="http://schemas.openxmlformats.org/officeDocument/2006/relationships/hyperlink" Target="http://pbs.twimg.com/profile_images/1112492702967521281/6BKGCHoA_normal.jpg" TargetMode="External" /><Relationship Id="rId965" Type="http://schemas.openxmlformats.org/officeDocument/2006/relationships/hyperlink" Target="http://pbs.twimg.com/profile_images/3184819811/9f2f109ae86c40c3a74dd0233022ec30_normal.jpeg" TargetMode="External" /><Relationship Id="rId966" Type="http://schemas.openxmlformats.org/officeDocument/2006/relationships/hyperlink" Target="http://pbs.twimg.com/profile_images/1131363094440030208/cMjCbdjp_normal.png" TargetMode="External" /><Relationship Id="rId967" Type="http://schemas.openxmlformats.org/officeDocument/2006/relationships/hyperlink" Target="http://pbs.twimg.com/profile_images/1166906489837150209/7j9t5FDF_normal.jpg" TargetMode="External" /><Relationship Id="rId968" Type="http://schemas.openxmlformats.org/officeDocument/2006/relationships/hyperlink" Target="http://pbs.twimg.com/profile_images/1177934205436776448/Qi914CJ7_normal.jpg" TargetMode="External" /><Relationship Id="rId969" Type="http://schemas.openxmlformats.org/officeDocument/2006/relationships/hyperlink" Target="http://pbs.twimg.com/profile_images/1172107793618239488/g90qQ7K4_normal.jpg" TargetMode="External" /><Relationship Id="rId970" Type="http://schemas.openxmlformats.org/officeDocument/2006/relationships/hyperlink" Target="http://pbs.twimg.com/profile_images/1180361749062660096/AhWOz0He_normal.jpg" TargetMode="External" /><Relationship Id="rId971" Type="http://schemas.openxmlformats.org/officeDocument/2006/relationships/hyperlink" Target="http://pbs.twimg.com/profile_images/1181223915294584832/Gs6XUvC5_normal.jpg" TargetMode="External" /><Relationship Id="rId972" Type="http://schemas.openxmlformats.org/officeDocument/2006/relationships/hyperlink" Target="http://pbs.twimg.com/profile_images/838791067134652416/aP_8oDf1_normal.jpg" TargetMode="External" /><Relationship Id="rId973" Type="http://schemas.openxmlformats.org/officeDocument/2006/relationships/hyperlink" Target="http://pbs.twimg.com/profile_images/1100602347691102208/X4dD5Qdq_normal.jpg" TargetMode="External" /><Relationship Id="rId974" Type="http://schemas.openxmlformats.org/officeDocument/2006/relationships/hyperlink" Target="http://pbs.twimg.com/profile_images/1145748518566604800/92atLu3F_normal.jpg" TargetMode="External" /><Relationship Id="rId975" Type="http://schemas.openxmlformats.org/officeDocument/2006/relationships/hyperlink" Target="http://pbs.twimg.com/profile_images/1038222790271283200/K33xY3Sr_normal.jpg" TargetMode="External" /><Relationship Id="rId976" Type="http://schemas.openxmlformats.org/officeDocument/2006/relationships/hyperlink" Target="http://pbs.twimg.com/profile_images/1146860549306818560/snzS8Jhe_normal.png" TargetMode="External" /><Relationship Id="rId977" Type="http://schemas.openxmlformats.org/officeDocument/2006/relationships/hyperlink" Target="http://pbs.twimg.com/profile_images/1137446247357222913/QLswp64i_normal.png" TargetMode="External" /><Relationship Id="rId978" Type="http://schemas.openxmlformats.org/officeDocument/2006/relationships/hyperlink" Target="http://pbs.twimg.com/profile_images/524912457744015360/kS_NyuED_normal.jpeg" TargetMode="External" /><Relationship Id="rId979" Type="http://schemas.openxmlformats.org/officeDocument/2006/relationships/hyperlink" Target="http://pbs.twimg.com/profile_images/1118565947219091460/kEUggqOw_normal.png" TargetMode="External" /><Relationship Id="rId980" Type="http://schemas.openxmlformats.org/officeDocument/2006/relationships/hyperlink" Target="http://pbs.twimg.com/profile_images/988548526060851201/1VB_Wfs__normal.jpg" TargetMode="External" /><Relationship Id="rId981" Type="http://schemas.openxmlformats.org/officeDocument/2006/relationships/hyperlink" Target="http://pbs.twimg.com/profile_images/378800000863048010/l6zYbDIa_normal.jpeg" TargetMode="External" /><Relationship Id="rId982" Type="http://schemas.openxmlformats.org/officeDocument/2006/relationships/hyperlink" Target="http://pbs.twimg.com/profile_images/1044630766909448192/fAjq0qS9_normal.jpg" TargetMode="External" /><Relationship Id="rId983" Type="http://schemas.openxmlformats.org/officeDocument/2006/relationships/hyperlink" Target="http://pbs.twimg.com/profile_images/599757014156189696/CgfjQ2KZ_normal.jpg" TargetMode="External" /><Relationship Id="rId984" Type="http://schemas.openxmlformats.org/officeDocument/2006/relationships/hyperlink" Target="http://pbs.twimg.com/profile_images/1138085723607904256/70T5BBoJ_normal.jpg" TargetMode="External" /><Relationship Id="rId985" Type="http://schemas.openxmlformats.org/officeDocument/2006/relationships/hyperlink" Target="http://pbs.twimg.com/profile_images/633729371862253570/apBnL-Te_normal.jpg" TargetMode="External" /><Relationship Id="rId986" Type="http://schemas.openxmlformats.org/officeDocument/2006/relationships/hyperlink" Target="http://pbs.twimg.com/profile_images/378800000547723556/eecc005aee204da5f281af75214a0026_normal.jpeg" TargetMode="External" /><Relationship Id="rId987" Type="http://schemas.openxmlformats.org/officeDocument/2006/relationships/hyperlink" Target="http://pbs.twimg.com/profile_images/1161250289384640512/wly6P4Zm_normal.jpg" TargetMode="External" /><Relationship Id="rId988" Type="http://schemas.openxmlformats.org/officeDocument/2006/relationships/hyperlink" Target="http://pbs.twimg.com/profile_images/1092799202256658438/1qyU-jY0_normal.jpg" TargetMode="External" /><Relationship Id="rId989" Type="http://schemas.openxmlformats.org/officeDocument/2006/relationships/hyperlink" Target="http://pbs.twimg.com/profile_images/3347954891/2b9a3125d5b2da9b57f8ed0f2ab35ee8_normal.jpeg" TargetMode="External" /><Relationship Id="rId990" Type="http://schemas.openxmlformats.org/officeDocument/2006/relationships/hyperlink" Target="http://pbs.twimg.com/profile_images/1676060760/headshot.smaller_normal.JPG" TargetMode="External" /><Relationship Id="rId991" Type="http://schemas.openxmlformats.org/officeDocument/2006/relationships/hyperlink" Target="http://pbs.twimg.com/profile_images/991642394675294208/8x9TIz5d_normal.jpg" TargetMode="External" /><Relationship Id="rId992" Type="http://schemas.openxmlformats.org/officeDocument/2006/relationships/hyperlink" Target="http://pbs.twimg.com/profile_images/957177571069763584/8G-H0-rB_normal.jpg" TargetMode="External" /><Relationship Id="rId993" Type="http://schemas.openxmlformats.org/officeDocument/2006/relationships/hyperlink" Target="http://pbs.twimg.com/profile_images/1154968505734840320/m8lpd0Nw_normal.jpg" TargetMode="External" /><Relationship Id="rId994" Type="http://schemas.openxmlformats.org/officeDocument/2006/relationships/hyperlink" Target="http://pbs.twimg.com/profile_images/1153589727947350016/x6WgPfpN_normal.jpg" TargetMode="External" /><Relationship Id="rId995" Type="http://schemas.openxmlformats.org/officeDocument/2006/relationships/hyperlink" Target="http://pbs.twimg.com/profile_images/1047771485639778304/tdXxnWL8_normal.jpg" TargetMode="External" /><Relationship Id="rId996" Type="http://schemas.openxmlformats.org/officeDocument/2006/relationships/hyperlink" Target="http://pbs.twimg.com/profile_images/1385427915/Andreas_Jungherr_normal.jpeg" TargetMode="External" /><Relationship Id="rId997" Type="http://schemas.openxmlformats.org/officeDocument/2006/relationships/hyperlink" Target="http://pbs.twimg.com/profile_images/799304787862884353/MY7QZRC-_normal.jpg" TargetMode="External" /><Relationship Id="rId998" Type="http://schemas.openxmlformats.org/officeDocument/2006/relationships/hyperlink" Target="http://pbs.twimg.com/profile_images/989038379089178624/BkOVjJ8w_normal.jpg" TargetMode="External" /><Relationship Id="rId999" Type="http://schemas.openxmlformats.org/officeDocument/2006/relationships/hyperlink" Target="http://pbs.twimg.com/profile_images/783224559042461696/cExVTZT4_normal.jpg" TargetMode="External" /><Relationship Id="rId1000" Type="http://schemas.openxmlformats.org/officeDocument/2006/relationships/hyperlink" Target="http://pbs.twimg.com/profile_images/1147128736082538496/stFo0NL5_normal.png" TargetMode="External" /><Relationship Id="rId1001" Type="http://schemas.openxmlformats.org/officeDocument/2006/relationships/hyperlink" Target="http://pbs.twimg.com/profile_images/935232177683484672/dsBfvQca_normal.jpg" TargetMode="External" /><Relationship Id="rId1002" Type="http://schemas.openxmlformats.org/officeDocument/2006/relationships/hyperlink" Target="http://pbs.twimg.com/profile_images/378800000651059744/75794617eb12b4938721fc8f3c7fdae6_normal.jpeg" TargetMode="External" /><Relationship Id="rId1003" Type="http://schemas.openxmlformats.org/officeDocument/2006/relationships/hyperlink" Target="http://pbs.twimg.com/profile_images/780596762415333376/I6T2cGdl_normal.jpg" TargetMode="External" /><Relationship Id="rId1004" Type="http://schemas.openxmlformats.org/officeDocument/2006/relationships/hyperlink" Target="http://pbs.twimg.com/profile_images/461232404988850176/rxvpnMrK_normal.jpeg" TargetMode="External" /><Relationship Id="rId1005" Type="http://schemas.openxmlformats.org/officeDocument/2006/relationships/hyperlink" Target="http://pbs.twimg.com/profile_images/450095045832478720/7VJH0zPA_normal.jpeg" TargetMode="External" /><Relationship Id="rId1006" Type="http://schemas.openxmlformats.org/officeDocument/2006/relationships/hyperlink" Target="http://pbs.twimg.com/profile_images/3207164109/b91c4372db2f4165249a76bc85da3c9b_normal.png" TargetMode="External" /><Relationship Id="rId1007" Type="http://schemas.openxmlformats.org/officeDocument/2006/relationships/hyperlink" Target="http://pbs.twimg.com/profile_images/984264970689916928/47zINsuF_normal.jpg" TargetMode="External" /><Relationship Id="rId1008" Type="http://schemas.openxmlformats.org/officeDocument/2006/relationships/hyperlink" Target="http://pbs.twimg.com/profile_images/1146562318488068096/4h23mLMm_normal.png" TargetMode="External" /><Relationship Id="rId1009" Type="http://schemas.openxmlformats.org/officeDocument/2006/relationships/hyperlink" Target="http://pbs.twimg.com/profile_images/1133890118278877184/m7KhqiKc_normal.jpg" TargetMode="External" /><Relationship Id="rId1010" Type="http://schemas.openxmlformats.org/officeDocument/2006/relationships/hyperlink" Target="http://pbs.twimg.com/profile_images/1161402778775904256/c33gux6j_normal.jpg" TargetMode="External" /><Relationship Id="rId1011" Type="http://schemas.openxmlformats.org/officeDocument/2006/relationships/hyperlink" Target="http://pbs.twimg.com/profile_images/657255935170203648/8XeGA0K5_normal.jpg" TargetMode="External" /><Relationship Id="rId1012" Type="http://schemas.openxmlformats.org/officeDocument/2006/relationships/hyperlink" Target="http://pbs.twimg.com/profile_images/859076004211458053/unCr0ZxT_normal.jpg" TargetMode="External" /><Relationship Id="rId1013" Type="http://schemas.openxmlformats.org/officeDocument/2006/relationships/hyperlink" Target="http://pbs.twimg.com/profile_images/1129562289961488385/YTUdiFkd_normal.png" TargetMode="External" /><Relationship Id="rId1014" Type="http://schemas.openxmlformats.org/officeDocument/2006/relationships/hyperlink" Target="http://pbs.twimg.com/profile_images/872125951806779393/NkcasGkc_normal.jpg" TargetMode="External" /><Relationship Id="rId1015" Type="http://schemas.openxmlformats.org/officeDocument/2006/relationships/hyperlink" Target="http://pbs.twimg.com/profile_images/753650370652405760/D7EdJEpC_normal.jpg" TargetMode="External" /><Relationship Id="rId1016" Type="http://schemas.openxmlformats.org/officeDocument/2006/relationships/hyperlink" Target="http://pbs.twimg.com/profile_images/677894642063433728/ti5xTvth_normal.jpg" TargetMode="External" /><Relationship Id="rId1017" Type="http://schemas.openxmlformats.org/officeDocument/2006/relationships/hyperlink" Target="http://pbs.twimg.com/profile_images/684105827100299264/wxulRNEs_normal.jpg" TargetMode="External" /><Relationship Id="rId1018" Type="http://schemas.openxmlformats.org/officeDocument/2006/relationships/hyperlink" Target="http://pbs.twimg.com/profile_images/915510174101725185/FhxfOZfv_normal.jpg" TargetMode="External" /><Relationship Id="rId1019" Type="http://schemas.openxmlformats.org/officeDocument/2006/relationships/hyperlink" Target="http://pbs.twimg.com/profile_images/1083548531363737600/rPp2Zz8j_normal.jpg" TargetMode="External" /><Relationship Id="rId1020" Type="http://schemas.openxmlformats.org/officeDocument/2006/relationships/hyperlink" Target="http://pbs.twimg.com/profile_images/690638708513640448/9o8Nw9Y9_normal.jpg" TargetMode="External" /><Relationship Id="rId1021" Type="http://schemas.openxmlformats.org/officeDocument/2006/relationships/hyperlink" Target="http://pbs.twimg.com/profile_images/1134192358365569025/Mia3Bo4x_normal.jpg" TargetMode="External" /><Relationship Id="rId1022" Type="http://schemas.openxmlformats.org/officeDocument/2006/relationships/hyperlink" Target="http://pbs.twimg.com/profile_images/1137439230576209924/jAS7s20K_normal.png" TargetMode="External" /><Relationship Id="rId1023" Type="http://schemas.openxmlformats.org/officeDocument/2006/relationships/hyperlink" Target="http://pbs.twimg.com/profile_images/740956436117721088/-th-TSpy_normal.jpg" TargetMode="External" /><Relationship Id="rId1024" Type="http://schemas.openxmlformats.org/officeDocument/2006/relationships/hyperlink" Target="http://pbs.twimg.com/profile_images/1162780042977525762/v6nLRu_5_normal.jpg" TargetMode="External" /><Relationship Id="rId1025" Type="http://schemas.openxmlformats.org/officeDocument/2006/relationships/hyperlink" Target="http://pbs.twimg.com/profile_images/931169103850635265/hE5S4j2k_normal.jpg" TargetMode="External" /><Relationship Id="rId1026" Type="http://schemas.openxmlformats.org/officeDocument/2006/relationships/hyperlink" Target="http://pbs.twimg.com/profile_images/784349242110406656/Z4M-uYUx_normal.jpg" TargetMode="External" /><Relationship Id="rId1027" Type="http://schemas.openxmlformats.org/officeDocument/2006/relationships/hyperlink" Target="http://pbs.twimg.com/profile_images/847543147274129408/iweRcu-p_normal.jpg" TargetMode="External" /><Relationship Id="rId1028" Type="http://schemas.openxmlformats.org/officeDocument/2006/relationships/hyperlink" Target="http://pbs.twimg.com/profile_images/506985389546938368/P8lHZLf7_normal.jpeg" TargetMode="External" /><Relationship Id="rId1029" Type="http://schemas.openxmlformats.org/officeDocument/2006/relationships/hyperlink" Target="http://pbs.twimg.com/profile_images/947736243101614080/7glzFPOG_normal.jpg" TargetMode="External" /><Relationship Id="rId1030" Type="http://schemas.openxmlformats.org/officeDocument/2006/relationships/hyperlink" Target="http://pbs.twimg.com/profile_images/1137364164932919297/C_lFhOIL_normal.jpg" TargetMode="External" /><Relationship Id="rId1031" Type="http://schemas.openxmlformats.org/officeDocument/2006/relationships/hyperlink" Target="http://pbs.twimg.com/profile_images/1133778817116442624/4tR9kxp__normal.jpg" TargetMode="External" /><Relationship Id="rId1032" Type="http://schemas.openxmlformats.org/officeDocument/2006/relationships/hyperlink" Target="http://pbs.twimg.com/profile_images/1131144826848776192/ZL4KqC4e_normal.png" TargetMode="External" /><Relationship Id="rId1033" Type="http://schemas.openxmlformats.org/officeDocument/2006/relationships/hyperlink" Target="http://pbs.twimg.com/profile_images/921788597761708032/UVjBPNc1_normal.jpg" TargetMode="External" /><Relationship Id="rId1034" Type="http://schemas.openxmlformats.org/officeDocument/2006/relationships/hyperlink" Target="http://pbs.twimg.com/profile_images/885710906/hauschke_normal.jpg" TargetMode="External" /><Relationship Id="rId1035" Type="http://schemas.openxmlformats.org/officeDocument/2006/relationships/hyperlink" Target="http://pbs.twimg.com/profile_images/1044560201557430272/NcZVdGwo_normal.jpg" TargetMode="External" /><Relationship Id="rId1036" Type="http://schemas.openxmlformats.org/officeDocument/2006/relationships/hyperlink" Target="http://pbs.twimg.com/profile_images/3585253114/ac0eb46b98e381977d0bb32371516bf8_normal.png" TargetMode="External" /><Relationship Id="rId1037" Type="http://schemas.openxmlformats.org/officeDocument/2006/relationships/hyperlink" Target="http://pbs.twimg.com/profile_images/875687478472183808/ZUxlVIGa_normal.jpg" TargetMode="External" /><Relationship Id="rId1038" Type="http://schemas.openxmlformats.org/officeDocument/2006/relationships/hyperlink" Target="http://pbs.twimg.com/profile_images/716806382532427776/e9HW_HC3_normal.jpg" TargetMode="External" /><Relationship Id="rId1039" Type="http://schemas.openxmlformats.org/officeDocument/2006/relationships/hyperlink" Target="http://pbs.twimg.com/profile_images/801014235195179008/H9Pc9Pwt_normal.jpg" TargetMode="External" /><Relationship Id="rId1040" Type="http://schemas.openxmlformats.org/officeDocument/2006/relationships/hyperlink" Target="http://pbs.twimg.com/profile_images/1131668702372306944/wfKk66NL_normal.png" TargetMode="External" /><Relationship Id="rId1041" Type="http://schemas.openxmlformats.org/officeDocument/2006/relationships/hyperlink" Target="http://pbs.twimg.com/profile_images/981464985971970048/GtxBnSCE_normal.jpg" TargetMode="External" /><Relationship Id="rId1042" Type="http://schemas.openxmlformats.org/officeDocument/2006/relationships/hyperlink" Target="http://pbs.twimg.com/profile_images/1180036473854349312/wDWHMx4k_normal.jpg" TargetMode="External" /><Relationship Id="rId1043" Type="http://schemas.openxmlformats.org/officeDocument/2006/relationships/hyperlink" Target="http://pbs.twimg.com/profile_images/693324946462920704/z4tGvMgJ_normal.jpg" TargetMode="External" /><Relationship Id="rId1044" Type="http://schemas.openxmlformats.org/officeDocument/2006/relationships/hyperlink" Target="http://pbs.twimg.com/profile_images/677266390433341440/CVX_l_ks_normal.jpg" TargetMode="External" /><Relationship Id="rId1045" Type="http://schemas.openxmlformats.org/officeDocument/2006/relationships/hyperlink" Target="http://pbs.twimg.com/profile_images/674522696760303616/jZzlRQou_normal.jpg" TargetMode="External" /><Relationship Id="rId1046" Type="http://schemas.openxmlformats.org/officeDocument/2006/relationships/hyperlink" Target="http://pbs.twimg.com/profile_images/378800000847548445/046678f6398ab9ac4a795a37cdc7b872_normal.jpeg" TargetMode="External" /><Relationship Id="rId1047" Type="http://schemas.openxmlformats.org/officeDocument/2006/relationships/hyperlink" Target="http://pbs.twimg.com/profile_images/2538946114/xiveugt78rc97y1dasxf_normal.jpeg" TargetMode="External" /><Relationship Id="rId1048" Type="http://schemas.openxmlformats.org/officeDocument/2006/relationships/hyperlink" Target="http://pbs.twimg.com/profile_images/1097109375053901826/X7NY-l-w_normal.png" TargetMode="External" /><Relationship Id="rId1049" Type="http://schemas.openxmlformats.org/officeDocument/2006/relationships/hyperlink" Target="http://pbs.twimg.com/profile_images/1097653063442227202/9Zx5Fet4_normal.jpg" TargetMode="External" /><Relationship Id="rId1050" Type="http://schemas.openxmlformats.org/officeDocument/2006/relationships/hyperlink" Target="http://pbs.twimg.com/profile_images/1159757467/huanliu_normal.jpg" TargetMode="External" /><Relationship Id="rId1051" Type="http://schemas.openxmlformats.org/officeDocument/2006/relationships/hyperlink" Target="http://pbs.twimg.com/profile_images/1115999394048954368/RdJc3V_s_normal.png" TargetMode="External" /><Relationship Id="rId1052" Type="http://schemas.openxmlformats.org/officeDocument/2006/relationships/hyperlink" Target="http://pbs.twimg.com/profile_images/1148989056392544256/CgFLNpT4_normal.png" TargetMode="External" /><Relationship Id="rId1053" Type="http://schemas.openxmlformats.org/officeDocument/2006/relationships/hyperlink" Target="http://pbs.twimg.com/profile_images/708281203/PolCom-mark_normal.gif" TargetMode="External" /><Relationship Id="rId1054" Type="http://schemas.openxmlformats.org/officeDocument/2006/relationships/hyperlink" Target="http://pbs.twimg.com/profile_images/777888342490898432/rIo6X_Oj_normal.jpg" TargetMode="External" /><Relationship Id="rId1055" Type="http://schemas.openxmlformats.org/officeDocument/2006/relationships/hyperlink" Target="http://pbs.twimg.com/profile_images/871688222836891649/zbfB41vD_normal.jpg" TargetMode="External" /><Relationship Id="rId1056" Type="http://schemas.openxmlformats.org/officeDocument/2006/relationships/hyperlink" Target="http://pbs.twimg.com/profile_images/486287303724113921/VJ-Jmsep_normal.jpeg" TargetMode="External" /><Relationship Id="rId1057" Type="http://schemas.openxmlformats.org/officeDocument/2006/relationships/hyperlink" Target="http://pbs.twimg.com/profile_images/870533701498810369/tjatT883_normal.jpg" TargetMode="External" /><Relationship Id="rId1058" Type="http://schemas.openxmlformats.org/officeDocument/2006/relationships/hyperlink" Target="http://pbs.twimg.com/profile_images/275031976/Picture_33_normal.jpg" TargetMode="External" /><Relationship Id="rId1059" Type="http://schemas.openxmlformats.org/officeDocument/2006/relationships/hyperlink" Target="http://pbs.twimg.com/profile_images/792086614990348288/weV2c7i4_normal.jpg" TargetMode="External" /><Relationship Id="rId1060" Type="http://schemas.openxmlformats.org/officeDocument/2006/relationships/hyperlink" Target="http://pbs.twimg.com/profile_images/1101664340925734912/q8PnFz12_normal.png" TargetMode="External" /><Relationship Id="rId1061" Type="http://schemas.openxmlformats.org/officeDocument/2006/relationships/hyperlink" Target="http://pbs.twimg.com/profile_images/1072580599666360320/vV_9Fdvy_normal.jpg" TargetMode="External" /><Relationship Id="rId1062" Type="http://schemas.openxmlformats.org/officeDocument/2006/relationships/hyperlink" Target="http://pbs.twimg.com/profile_images/689143740363976704/aORGVOJ9_normal.png" TargetMode="External" /><Relationship Id="rId1063" Type="http://schemas.openxmlformats.org/officeDocument/2006/relationships/hyperlink" Target="http://pbs.twimg.com/profile_images/1027598664653402112/yTTqkBbA_normal.jpg" TargetMode="External" /><Relationship Id="rId1064" Type="http://schemas.openxmlformats.org/officeDocument/2006/relationships/hyperlink" Target="http://pbs.twimg.com/profile_images/1110228024954245120/OTdcTC9Y_normal.png" TargetMode="External" /><Relationship Id="rId1065" Type="http://schemas.openxmlformats.org/officeDocument/2006/relationships/hyperlink" Target="http://pbs.twimg.com/profile_images/1145627687555223552/ZIX0O6qL_normal.png" TargetMode="External" /><Relationship Id="rId1066" Type="http://schemas.openxmlformats.org/officeDocument/2006/relationships/hyperlink" Target="http://pbs.twimg.com/profile_images/776255219722313728/7l16enZp_normal.jpg" TargetMode="External" /><Relationship Id="rId1067" Type="http://schemas.openxmlformats.org/officeDocument/2006/relationships/hyperlink" Target="http://pbs.twimg.com/profile_images/378800000508682532/3c6a88fe941d1fa4874821678f9c5958_normal.jpeg" TargetMode="External" /><Relationship Id="rId1068" Type="http://schemas.openxmlformats.org/officeDocument/2006/relationships/hyperlink" Target="http://pbs.twimg.com/profile_images/1570539496/Shuster_boy_small_normal.jpg" TargetMode="External" /><Relationship Id="rId1069" Type="http://schemas.openxmlformats.org/officeDocument/2006/relationships/hyperlink" Target="http://pbs.twimg.com/profile_images/1017567898800250880/Ku3cGF4l_normal.jpg" TargetMode="External" /><Relationship Id="rId1070" Type="http://schemas.openxmlformats.org/officeDocument/2006/relationships/hyperlink" Target="http://pbs.twimg.com/profile_images/875919581830725632/S2kdmmwb_normal.jpg" TargetMode="External" /><Relationship Id="rId1071" Type="http://schemas.openxmlformats.org/officeDocument/2006/relationships/hyperlink" Target="http://pbs.twimg.com/profile_images/1828415167/ariel_icon_normal.jpg" TargetMode="External" /><Relationship Id="rId1072" Type="http://schemas.openxmlformats.org/officeDocument/2006/relationships/hyperlink" Target="http://pbs.twimg.com/profile_images/970765972960350208/tfvtrs0O_normal.jpg" TargetMode="External" /><Relationship Id="rId1073" Type="http://schemas.openxmlformats.org/officeDocument/2006/relationships/hyperlink" Target="http://pbs.twimg.com/profile_images/1776303492/120123-160050_normal.jpg" TargetMode="External" /><Relationship Id="rId1074" Type="http://schemas.openxmlformats.org/officeDocument/2006/relationships/hyperlink" Target="http://pbs.twimg.com/profile_images/2512872613/3h1zbsh2eb9wj7dlr0ac_normal.jpeg" TargetMode="External" /><Relationship Id="rId1075" Type="http://schemas.openxmlformats.org/officeDocument/2006/relationships/hyperlink" Target="http://pbs.twimg.com/profile_images/841750766/me_normal.png" TargetMode="External" /><Relationship Id="rId1076" Type="http://schemas.openxmlformats.org/officeDocument/2006/relationships/hyperlink" Target="http://pbs.twimg.com/profile_images/2406090394/w4ls9jww8trs2u2r0bsz_normal.jpeg" TargetMode="External" /><Relationship Id="rId1077" Type="http://schemas.openxmlformats.org/officeDocument/2006/relationships/hyperlink" Target="http://pbs.twimg.com/profile_images/899432781473660928/qOqtzh2V_normal.jpg" TargetMode="External" /><Relationship Id="rId1078" Type="http://schemas.openxmlformats.org/officeDocument/2006/relationships/hyperlink" Target="http://pbs.twimg.com/profile_images/889954706285449216/8OOZEX7X_normal.jpg" TargetMode="External" /><Relationship Id="rId1079" Type="http://schemas.openxmlformats.org/officeDocument/2006/relationships/hyperlink" Target="http://pbs.twimg.com/profile_images/1173279886124965893/H10oq8GW_normal.jpg" TargetMode="External" /><Relationship Id="rId1080" Type="http://schemas.openxmlformats.org/officeDocument/2006/relationships/hyperlink" Target="http://pbs.twimg.com/profile_images/669258805197283328/2PneQNSV_normal.jpg" TargetMode="External" /><Relationship Id="rId1081" Type="http://schemas.openxmlformats.org/officeDocument/2006/relationships/hyperlink" Target="http://pbs.twimg.com/profile_images/378800000151204653/8dda416c8b9efeda53e90ad3509a7ea4_normal.jpeg" TargetMode="External" /><Relationship Id="rId1082" Type="http://schemas.openxmlformats.org/officeDocument/2006/relationships/hyperlink" Target="http://pbs.twimg.com/profile_images/770888725240750080/B2dP9CHq_normal.jpg" TargetMode="External" /><Relationship Id="rId1083" Type="http://schemas.openxmlformats.org/officeDocument/2006/relationships/hyperlink" Target="http://pbs.twimg.com/profile_images/746338228001726464/V0ZZ49wd_normal.jpg" TargetMode="External" /><Relationship Id="rId1084" Type="http://schemas.openxmlformats.org/officeDocument/2006/relationships/hyperlink" Target="http://pbs.twimg.com/profile_images/943377966867693568/YYNLpkjO_normal.jpg" TargetMode="External" /><Relationship Id="rId1085" Type="http://schemas.openxmlformats.org/officeDocument/2006/relationships/hyperlink" Target="http://pbs.twimg.com/profile_images/1020866479363829760/3-7F2Rpv_normal.jpg" TargetMode="External" /><Relationship Id="rId1086" Type="http://schemas.openxmlformats.org/officeDocument/2006/relationships/hyperlink" Target="http://pbs.twimg.com/profile_images/1092562710288568322/lLOfEaGq_normal.jpg" TargetMode="External" /><Relationship Id="rId1087" Type="http://schemas.openxmlformats.org/officeDocument/2006/relationships/hyperlink" Target="http://pbs.twimg.com/profile_images/1142733479127453696/60VPUy83_normal.jpg" TargetMode="External" /><Relationship Id="rId1088" Type="http://schemas.openxmlformats.org/officeDocument/2006/relationships/hyperlink" Target="http://pbs.twimg.com/profile_images/746838319477075968/Xd_CUYwh_normal.jpg" TargetMode="External" /><Relationship Id="rId1089" Type="http://schemas.openxmlformats.org/officeDocument/2006/relationships/hyperlink" Target="http://pbs.twimg.com/profile_images/1183191691/Sharad_Goel_normal.jpeg" TargetMode="External" /><Relationship Id="rId1090" Type="http://schemas.openxmlformats.org/officeDocument/2006/relationships/hyperlink" Target="http://pbs.twimg.com/profile_images/1017038003909287936/0d2A3sn-_normal.jpg" TargetMode="External" /><Relationship Id="rId1091" Type="http://schemas.openxmlformats.org/officeDocument/2006/relationships/hyperlink" Target="http://pbs.twimg.com/profile_images/1063581394100805632/wZ_I9e6s_normal.jpg" TargetMode="External" /><Relationship Id="rId1092" Type="http://schemas.openxmlformats.org/officeDocument/2006/relationships/hyperlink" Target="http://pbs.twimg.com/profile_images/1064642902721204224/0dDeUghS_normal.jpg" TargetMode="External" /><Relationship Id="rId1093" Type="http://schemas.openxmlformats.org/officeDocument/2006/relationships/hyperlink" Target="http://pbs.twimg.com/profile_images/955997033084608512/W7TAa00r_normal.jpg" TargetMode="External" /><Relationship Id="rId1094" Type="http://schemas.openxmlformats.org/officeDocument/2006/relationships/hyperlink" Target="http://pbs.twimg.com/profile_images/983587324935024641/utuieP5M_normal.jpg" TargetMode="External" /><Relationship Id="rId1095" Type="http://schemas.openxmlformats.org/officeDocument/2006/relationships/hyperlink" Target="http://pbs.twimg.com/profile_images/715752209930174464/63AVhJQS_normal.jpg" TargetMode="External" /><Relationship Id="rId1096" Type="http://schemas.openxmlformats.org/officeDocument/2006/relationships/hyperlink" Target="http://pbs.twimg.com/profile_images/624445967811514368/bPp1Gdsb_normal.jpg" TargetMode="External" /><Relationship Id="rId1097" Type="http://schemas.openxmlformats.org/officeDocument/2006/relationships/hyperlink" Target="http://pbs.twimg.com/profile_images/2554415250/portrait2_normal.jpg" TargetMode="External" /><Relationship Id="rId1098" Type="http://schemas.openxmlformats.org/officeDocument/2006/relationships/hyperlink" Target="http://pbs.twimg.com/profile_images/690726278706634752/pXDYM4Sp_normal.jpg" TargetMode="External" /><Relationship Id="rId1099" Type="http://schemas.openxmlformats.org/officeDocument/2006/relationships/hyperlink" Target="http://pbs.twimg.com/profile_images/1169673918086410240/9x6nUlYg_normal.png" TargetMode="External" /><Relationship Id="rId1100" Type="http://schemas.openxmlformats.org/officeDocument/2006/relationships/hyperlink" Target="http://pbs.twimg.com/profile_images/803418473732997120/MvRK6pV6_normal.jpg" TargetMode="External" /><Relationship Id="rId1101" Type="http://schemas.openxmlformats.org/officeDocument/2006/relationships/hyperlink" Target="http://pbs.twimg.com/profile_images/531225079481257984/oofcfNPz_normal.jpeg" TargetMode="External" /><Relationship Id="rId1102" Type="http://schemas.openxmlformats.org/officeDocument/2006/relationships/hyperlink" Target="http://pbs.twimg.com/profile_images/592774240845340673/15noASOk_normal.jpg" TargetMode="External" /><Relationship Id="rId1103" Type="http://schemas.openxmlformats.org/officeDocument/2006/relationships/hyperlink" Target="http://pbs.twimg.com/profile_images/1133986994369978369/Z2T-kYhj_normal.jpg" TargetMode="External" /><Relationship Id="rId1104" Type="http://schemas.openxmlformats.org/officeDocument/2006/relationships/hyperlink" Target="http://pbs.twimg.com/profile_images/1095203377581940737/MuaMbMqm_normal.jpg" TargetMode="External" /><Relationship Id="rId1105" Type="http://schemas.openxmlformats.org/officeDocument/2006/relationships/hyperlink" Target="http://pbs.twimg.com/profile_images/766720541185101824/FCovLUeg_normal.jpg" TargetMode="External" /><Relationship Id="rId1106" Type="http://schemas.openxmlformats.org/officeDocument/2006/relationships/hyperlink" Target="http://pbs.twimg.com/profile_images/1002513180294242304/TGJTFz-s_normal.jpg" TargetMode="External" /><Relationship Id="rId1107" Type="http://schemas.openxmlformats.org/officeDocument/2006/relationships/hyperlink" Target="http://pbs.twimg.com/profile_images/423979175200817152/GkyFvRmI_normal.png" TargetMode="External" /><Relationship Id="rId1108" Type="http://schemas.openxmlformats.org/officeDocument/2006/relationships/hyperlink" Target="http://pbs.twimg.com/profile_images/1147181014298451969/p2_bACEk_normal.jpg" TargetMode="External" /><Relationship Id="rId1109" Type="http://schemas.openxmlformats.org/officeDocument/2006/relationships/hyperlink" Target="http://pbs.twimg.com/profile_images/557161853726384128/dx6v1teK_normal.jpeg" TargetMode="External" /><Relationship Id="rId1110" Type="http://schemas.openxmlformats.org/officeDocument/2006/relationships/hyperlink" Target="http://pbs.twimg.com/profile_images/1160753072697724928/siHkJDQD_normal.jpg" TargetMode="External" /><Relationship Id="rId1111" Type="http://schemas.openxmlformats.org/officeDocument/2006/relationships/hyperlink" Target="http://pbs.twimg.com/profile_images/841803825665187841/-Ok2hipH_normal.jpg" TargetMode="External" /><Relationship Id="rId1112" Type="http://schemas.openxmlformats.org/officeDocument/2006/relationships/hyperlink" Target="http://pbs.twimg.com/profile_images/1039531989886554113/JkYCsIql_normal.jpg" TargetMode="External" /><Relationship Id="rId1113" Type="http://schemas.openxmlformats.org/officeDocument/2006/relationships/hyperlink" Target="http://pbs.twimg.com/profile_images/865915523804037120/cBg9O608_normal.jpg" TargetMode="External" /><Relationship Id="rId1114" Type="http://schemas.openxmlformats.org/officeDocument/2006/relationships/hyperlink" Target="http://pbs.twimg.com/profile_images/882983595744165889/1cDtYfZV_normal.jpg" TargetMode="External" /><Relationship Id="rId1115" Type="http://schemas.openxmlformats.org/officeDocument/2006/relationships/hyperlink" Target="http://pbs.twimg.com/profile_images/1148562177378459648/g_cOqg6Q_normal.jpg" TargetMode="External" /><Relationship Id="rId1116" Type="http://schemas.openxmlformats.org/officeDocument/2006/relationships/hyperlink" Target="http://pbs.twimg.com/profile_images/2820996416/5cdddcba9eaee0880bb5d99c1e4e60cc_normal.jpeg" TargetMode="External" /><Relationship Id="rId1117" Type="http://schemas.openxmlformats.org/officeDocument/2006/relationships/hyperlink" Target="http://pbs.twimg.com/profile_images/1107828712555376640/rCiRTZxN_normal.jpg" TargetMode="External" /><Relationship Id="rId1118" Type="http://schemas.openxmlformats.org/officeDocument/2006/relationships/hyperlink" Target="http://pbs.twimg.com/profile_images/876913351158362112/2RJy5c_U_normal.jpg" TargetMode="External" /><Relationship Id="rId1119" Type="http://schemas.openxmlformats.org/officeDocument/2006/relationships/hyperlink" Target="http://pbs.twimg.com/profile_images/1089275377279741954/pO6hnPgT_normal.jpg" TargetMode="External" /><Relationship Id="rId1120" Type="http://schemas.openxmlformats.org/officeDocument/2006/relationships/hyperlink" Target="http://pbs.twimg.com/profile_images/1111252220731756545/SHEtxW_k_normal.jpg" TargetMode="External" /><Relationship Id="rId1121" Type="http://schemas.openxmlformats.org/officeDocument/2006/relationships/hyperlink" Target="http://pbs.twimg.com/profile_images/1123505318829289472/eVW7e42-_normal.jpg" TargetMode="External" /><Relationship Id="rId1122" Type="http://schemas.openxmlformats.org/officeDocument/2006/relationships/hyperlink" Target="http://pbs.twimg.com/profile_images/1147913742841257985/c4GhCyD0_normal.jpg" TargetMode="External" /><Relationship Id="rId1123" Type="http://schemas.openxmlformats.org/officeDocument/2006/relationships/hyperlink" Target="http://pbs.twimg.com/profile_images/1170428760333651970/gODKZDKd_normal.jpg" TargetMode="External" /><Relationship Id="rId1124" Type="http://schemas.openxmlformats.org/officeDocument/2006/relationships/hyperlink" Target="http://pbs.twimg.com/profile_images/973364839975473153/UOhpUsXd_normal.jpg" TargetMode="External" /><Relationship Id="rId1125" Type="http://schemas.openxmlformats.org/officeDocument/2006/relationships/hyperlink" Target="http://pbs.twimg.com/profile_images/1041679906692886528/Roa8wS9G_normal.jpg" TargetMode="External" /><Relationship Id="rId1126" Type="http://schemas.openxmlformats.org/officeDocument/2006/relationships/hyperlink" Target="http://pbs.twimg.com/profile_images/1034455576309198848/3yxsqcb7_normal.jpg" TargetMode="External" /><Relationship Id="rId1127" Type="http://schemas.openxmlformats.org/officeDocument/2006/relationships/hyperlink" Target="http://pbs.twimg.com/profile_images/1153207878230118400/48NCIHJf_normal.png" TargetMode="External" /><Relationship Id="rId1128" Type="http://schemas.openxmlformats.org/officeDocument/2006/relationships/hyperlink" Target="http://pbs.twimg.com/profile_images/829099810183663616/FRCSx9YC_normal.jpg" TargetMode="External" /><Relationship Id="rId1129" Type="http://schemas.openxmlformats.org/officeDocument/2006/relationships/hyperlink" Target="http://pbs.twimg.com/profile_images/765687785219039233/w5bRXIYM_normal.jpg" TargetMode="External" /><Relationship Id="rId1130" Type="http://schemas.openxmlformats.org/officeDocument/2006/relationships/hyperlink" Target="http://pbs.twimg.com/profile_images/1074878911962443776/GzUtUN0a_normal.jpg" TargetMode="External" /><Relationship Id="rId1131" Type="http://schemas.openxmlformats.org/officeDocument/2006/relationships/hyperlink" Target="http://pbs.twimg.com/profile_images/1161397991745499139/Dboec_Ul_normal.jpg" TargetMode="External" /><Relationship Id="rId1132" Type="http://schemas.openxmlformats.org/officeDocument/2006/relationships/hyperlink" Target="http://pbs.twimg.com/profile_images/656872290492284928/6Vk-M4KK_normal.jpg" TargetMode="External" /><Relationship Id="rId1133" Type="http://schemas.openxmlformats.org/officeDocument/2006/relationships/hyperlink" Target="http://pbs.twimg.com/profile_images/474591466749034496/2-H1zqWf_normal.jpeg" TargetMode="External" /><Relationship Id="rId1134" Type="http://schemas.openxmlformats.org/officeDocument/2006/relationships/hyperlink" Target="http://pbs.twimg.com/profile_images/1073653955962392576/v4nn90da_normal.jpg" TargetMode="External" /><Relationship Id="rId1135" Type="http://schemas.openxmlformats.org/officeDocument/2006/relationships/hyperlink" Target="http://pbs.twimg.com/profile_images/1177698469491941377/ADVkEQTm_normal.jpg" TargetMode="External" /><Relationship Id="rId1136" Type="http://schemas.openxmlformats.org/officeDocument/2006/relationships/hyperlink" Target="http://pbs.twimg.com/profile_images/443814601432391680/Oj7pkcry_normal.jpeg" TargetMode="External" /><Relationship Id="rId1137" Type="http://schemas.openxmlformats.org/officeDocument/2006/relationships/hyperlink" Target="http://pbs.twimg.com/profile_images/762765835471622144/349xTzec_normal.jpg" TargetMode="External" /><Relationship Id="rId1138" Type="http://schemas.openxmlformats.org/officeDocument/2006/relationships/hyperlink" Target="http://pbs.twimg.com/profile_images/1104467407723216898/4RBBo7R-_normal.jpg" TargetMode="External" /><Relationship Id="rId1139" Type="http://schemas.openxmlformats.org/officeDocument/2006/relationships/hyperlink" Target="http://pbs.twimg.com/profile_images/520210645916995585/miag5hB6_normal.jpeg" TargetMode="External" /><Relationship Id="rId1140" Type="http://schemas.openxmlformats.org/officeDocument/2006/relationships/hyperlink" Target="http://pbs.twimg.com/profile_images/1166203093010137088/fPKN8ZWN_normal.png" TargetMode="External" /><Relationship Id="rId1141" Type="http://schemas.openxmlformats.org/officeDocument/2006/relationships/hyperlink" Target="http://pbs.twimg.com/profile_images/1048455956407832576/B3679yHS_normal.jpg" TargetMode="External" /><Relationship Id="rId1142" Type="http://schemas.openxmlformats.org/officeDocument/2006/relationships/hyperlink" Target="http://pbs.twimg.com/profile_images/710514078/n13966747_48483920_3337_normal.jpg" TargetMode="External" /><Relationship Id="rId1143" Type="http://schemas.openxmlformats.org/officeDocument/2006/relationships/hyperlink" Target="http://pbs.twimg.com/profile_images/683705081070358529/eOx52gue_normal.png" TargetMode="External" /><Relationship Id="rId1144" Type="http://schemas.openxmlformats.org/officeDocument/2006/relationships/hyperlink" Target="http://pbs.twimg.com/profile_images/482000571210031104/CdTuSt_7_normal.jpeg" TargetMode="External" /><Relationship Id="rId1145" Type="http://schemas.openxmlformats.org/officeDocument/2006/relationships/hyperlink" Target="http://pbs.twimg.com/profile_images/1091219066625363968/Xa0TBOEu_normal.jpg" TargetMode="External" /><Relationship Id="rId1146" Type="http://schemas.openxmlformats.org/officeDocument/2006/relationships/hyperlink" Target="http://pbs.twimg.com/profile_images/693173481853341696/24DGCmiT_normal.jpg" TargetMode="External" /><Relationship Id="rId1147" Type="http://schemas.openxmlformats.org/officeDocument/2006/relationships/hyperlink" Target="http://pbs.twimg.com/profile_images/1178534544573681665/wq5zwthT_normal.jpg" TargetMode="External" /><Relationship Id="rId1148" Type="http://schemas.openxmlformats.org/officeDocument/2006/relationships/hyperlink" Target="http://pbs.twimg.com/profile_images/989835716887830535/59_72Jh2_normal.jpg" TargetMode="External" /><Relationship Id="rId1149" Type="http://schemas.openxmlformats.org/officeDocument/2006/relationships/hyperlink" Target="http://pbs.twimg.com/profile_images/1096483383088214017/4mTVfBZZ_normal.png" TargetMode="External" /><Relationship Id="rId1150" Type="http://schemas.openxmlformats.org/officeDocument/2006/relationships/hyperlink" Target="http://pbs.twimg.com/profile_images/1015347649384361984/cu3ssF1F_normal.jpg" TargetMode="External" /><Relationship Id="rId1151" Type="http://schemas.openxmlformats.org/officeDocument/2006/relationships/hyperlink" Target="http://pbs.twimg.com/profile_images/882068018217365504/7nxvD9KR_normal.jpg" TargetMode="External" /><Relationship Id="rId1152" Type="http://schemas.openxmlformats.org/officeDocument/2006/relationships/hyperlink" Target="http://pbs.twimg.com/profile_images/841806866891984896/DTwq5g4x_normal.jpg" TargetMode="External" /><Relationship Id="rId1153" Type="http://schemas.openxmlformats.org/officeDocument/2006/relationships/hyperlink" Target="http://pbs.twimg.com/profile_images/99978402/HarishPillaycloseupshot_normal.jpg" TargetMode="External" /><Relationship Id="rId1154" Type="http://schemas.openxmlformats.org/officeDocument/2006/relationships/hyperlink" Target="http://pbs.twimg.com/profile_images/598705897959919616/3D38GB71_normal.jpg" TargetMode="External" /><Relationship Id="rId1155" Type="http://schemas.openxmlformats.org/officeDocument/2006/relationships/hyperlink" Target="http://pbs.twimg.com/profile_images/1085246646844342272/qDWZnVf2_normal.jpg" TargetMode="External" /><Relationship Id="rId1156" Type="http://schemas.openxmlformats.org/officeDocument/2006/relationships/hyperlink" Target="http://pbs.twimg.com/profile_images/1173951136312770560/NFbGbvIL_normal.jpg" TargetMode="External" /><Relationship Id="rId1157" Type="http://schemas.openxmlformats.org/officeDocument/2006/relationships/hyperlink" Target="http://pbs.twimg.com/profile_images/731538623825387521/MEiZ4oNu_normal.jpg" TargetMode="External" /><Relationship Id="rId1158" Type="http://schemas.openxmlformats.org/officeDocument/2006/relationships/hyperlink" Target="http://pbs.twimg.com/profile_images/1016101662065192961/MnLkg87L_normal.jpg" TargetMode="External" /><Relationship Id="rId1159" Type="http://schemas.openxmlformats.org/officeDocument/2006/relationships/hyperlink" Target="http://pbs.twimg.com/profile_images/1113037453311520769/sBb_3KZm_normal.jpg" TargetMode="External" /><Relationship Id="rId1160" Type="http://schemas.openxmlformats.org/officeDocument/2006/relationships/hyperlink" Target="http://pbs.twimg.com/profile_images/989733170068144129/JrgW58w3_normal.jpg" TargetMode="External" /><Relationship Id="rId1161" Type="http://schemas.openxmlformats.org/officeDocument/2006/relationships/hyperlink" Target="http://pbs.twimg.com/profile_images/458848320442474496/Y-c3b1qS_normal.png" TargetMode="External" /><Relationship Id="rId1162" Type="http://schemas.openxmlformats.org/officeDocument/2006/relationships/hyperlink" Target="http://pbs.twimg.com/profile_images/1014664309815689216/zZZGcN3c_normal.jpg" TargetMode="External" /><Relationship Id="rId1163" Type="http://schemas.openxmlformats.org/officeDocument/2006/relationships/hyperlink" Target="http://pbs.twimg.com/profile_images/1173500289338376193/8DeB1hBc_normal.jpg" TargetMode="External" /><Relationship Id="rId1164" Type="http://schemas.openxmlformats.org/officeDocument/2006/relationships/hyperlink" Target="http://pbs.twimg.com/profile_images/676761037538992129/Qq-q1bRC_normal.jpg" TargetMode="External" /><Relationship Id="rId1165" Type="http://schemas.openxmlformats.org/officeDocument/2006/relationships/hyperlink" Target="http://pbs.twimg.com/profile_images/378800000077902989/0c26a9dc99a116032102d67716866144_normal.jpeg" TargetMode="External" /><Relationship Id="rId1166" Type="http://schemas.openxmlformats.org/officeDocument/2006/relationships/hyperlink" Target="http://pbs.twimg.com/profile_images/1172329701420888065/joVGYGH4_normal.jpg" TargetMode="External" /><Relationship Id="rId1167" Type="http://schemas.openxmlformats.org/officeDocument/2006/relationships/hyperlink" Target="http://pbs.twimg.com/profile_images/510464789869391873/LKba5W_9_normal.jpeg" TargetMode="External" /><Relationship Id="rId1168" Type="http://schemas.openxmlformats.org/officeDocument/2006/relationships/hyperlink" Target="http://pbs.twimg.com/profile_images/720332841305812992/Raq_tVbf_normal.jpg" TargetMode="External" /><Relationship Id="rId1169" Type="http://schemas.openxmlformats.org/officeDocument/2006/relationships/hyperlink" Target="http://abs.twimg.com/sticky/default_profile_images/default_profile_2_normal.png" TargetMode="External" /><Relationship Id="rId1170" Type="http://schemas.openxmlformats.org/officeDocument/2006/relationships/hyperlink" Target="http://pbs.twimg.com/profile_images/1143972799096086528/Hn06tFzg_normal.jpg" TargetMode="External" /><Relationship Id="rId1171" Type="http://schemas.openxmlformats.org/officeDocument/2006/relationships/hyperlink" Target="http://pbs.twimg.com/profile_images/864567398262689793/E1uFeOzM_normal.jpg" TargetMode="External" /><Relationship Id="rId1172" Type="http://schemas.openxmlformats.org/officeDocument/2006/relationships/hyperlink" Target="http://pbs.twimg.com/profile_images/615598832726970372/jsK-gBSt_normal.png" TargetMode="External" /><Relationship Id="rId1173" Type="http://schemas.openxmlformats.org/officeDocument/2006/relationships/hyperlink" Target="http://pbs.twimg.com/profile_images/854589472716890112/bYPrnwMv_normal.jpg" TargetMode="External" /><Relationship Id="rId1174" Type="http://schemas.openxmlformats.org/officeDocument/2006/relationships/hyperlink" Target="http://pbs.twimg.com/profile_images/2463123024/5xx4eiba232d25rv23qs_normal.jpeg" TargetMode="External" /><Relationship Id="rId1175" Type="http://schemas.openxmlformats.org/officeDocument/2006/relationships/hyperlink" Target="http://pbs.twimg.com/profile_images/1545711218/Poker_Baays_normal.jpg" TargetMode="External" /><Relationship Id="rId1176" Type="http://schemas.openxmlformats.org/officeDocument/2006/relationships/hyperlink" Target="http://a0.twimg.com/profile_images/344513261567880829/fc9dc26ff266c230f0035507468d3c99_normal.png" TargetMode="External" /><Relationship Id="rId1177" Type="http://schemas.openxmlformats.org/officeDocument/2006/relationships/hyperlink" Target="https://twitter.com/wikiresearch" TargetMode="External" /><Relationship Id="rId1178" Type="http://schemas.openxmlformats.org/officeDocument/2006/relationships/hyperlink" Target="https://twitter.com/damewendydbe" TargetMode="External" /><Relationship Id="rId1179" Type="http://schemas.openxmlformats.org/officeDocument/2006/relationships/hyperlink" Target="https://twitter.com/rwgiordano" TargetMode="External" /><Relationship Id="rId1180" Type="http://schemas.openxmlformats.org/officeDocument/2006/relationships/hyperlink" Target="https://twitter.com/swarnadas18" TargetMode="External" /><Relationship Id="rId1181" Type="http://schemas.openxmlformats.org/officeDocument/2006/relationships/hyperlink" Target="https://twitter.com/twlyy29" TargetMode="External" /><Relationship Id="rId1182" Type="http://schemas.openxmlformats.org/officeDocument/2006/relationships/hyperlink" Target="https://twitter.com/25lettori" TargetMode="External" /><Relationship Id="rId1183" Type="http://schemas.openxmlformats.org/officeDocument/2006/relationships/hyperlink" Target="https://twitter.com/smapp_nyu" TargetMode="External" /><Relationship Id="rId1184" Type="http://schemas.openxmlformats.org/officeDocument/2006/relationships/hyperlink" Target="https://twitter.com/knowlab" TargetMode="External" /><Relationship Id="rId1185" Type="http://schemas.openxmlformats.org/officeDocument/2006/relationships/hyperlink" Target="https://twitter.com/topcoder" TargetMode="External" /><Relationship Id="rId1186" Type="http://schemas.openxmlformats.org/officeDocument/2006/relationships/hyperlink" Target="https://twitter.com/uchicago" TargetMode="External" /><Relationship Id="rId1187" Type="http://schemas.openxmlformats.org/officeDocument/2006/relationships/hyperlink" Target="https://twitter.com/_pmkr" TargetMode="External" /><Relationship Id="rId1188" Type="http://schemas.openxmlformats.org/officeDocument/2006/relationships/hyperlink" Target="https://twitter.com/profjamesevans" TargetMode="External" /><Relationship Id="rId1189" Type="http://schemas.openxmlformats.org/officeDocument/2006/relationships/hyperlink" Target="https://twitter.com/ic2s2" TargetMode="External" /><Relationship Id="rId1190" Type="http://schemas.openxmlformats.org/officeDocument/2006/relationships/hyperlink" Target="https://twitter.com/mit" TargetMode="External" /><Relationship Id="rId1191" Type="http://schemas.openxmlformats.org/officeDocument/2006/relationships/hyperlink" Target="https://twitter.com/bgzimmer" TargetMode="External" /><Relationship Id="rId1192" Type="http://schemas.openxmlformats.org/officeDocument/2006/relationships/hyperlink" Target="https://twitter.com/amit_p" TargetMode="External" /><Relationship Id="rId1193" Type="http://schemas.openxmlformats.org/officeDocument/2006/relationships/hyperlink" Target="https://twitter.com/gretchenamcc" TargetMode="External" /><Relationship Id="rId1194" Type="http://schemas.openxmlformats.org/officeDocument/2006/relationships/hyperlink" Target="https://twitter.com/rejectionking" TargetMode="External" /><Relationship Id="rId1195" Type="http://schemas.openxmlformats.org/officeDocument/2006/relationships/hyperlink" Target="https://twitter.com/mountainherder" TargetMode="External" /><Relationship Id="rId1196" Type="http://schemas.openxmlformats.org/officeDocument/2006/relationships/hyperlink" Target="https://twitter.com/faineg" TargetMode="External" /><Relationship Id="rId1197" Type="http://schemas.openxmlformats.org/officeDocument/2006/relationships/hyperlink" Target="https://twitter.com/arkaitz" TargetMode="External" /><Relationship Id="rId1198" Type="http://schemas.openxmlformats.org/officeDocument/2006/relationships/hyperlink" Target="https://twitter.com/icwsm" TargetMode="External" /><Relationship Id="rId1199" Type="http://schemas.openxmlformats.org/officeDocument/2006/relationships/hyperlink" Target="https://twitter.com/natematias" TargetMode="External" /><Relationship Id="rId1200" Type="http://schemas.openxmlformats.org/officeDocument/2006/relationships/hyperlink" Target="https://twitter.com/aaroniidx" TargetMode="External" /><Relationship Id="rId1201" Type="http://schemas.openxmlformats.org/officeDocument/2006/relationships/hyperlink" Target="https://twitter.com/dilrukshi_isac" TargetMode="External" /><Relationship Id="rId1202" Type="http://schemas.openxmlformats.org/officeDocument/2006/relationships/hyperlink" Target="https://twitter.com/mstrohm" TargetMode="External" /><Relationship Id="rId1203" Type="http://schemas.openxmlformats.org/officeDocument/2006/relationships/hyperlink" Target="https://twitter.com/ctrattner" TargetMode="External" /><Relationship Id="rId1204" Type="http://schemas.openxmlformats.org/officeDocument/2006/relationships/hyperlink" Target="https://twitter.com/emmaspiro" TargetMode="External" /><Relationship Id="rId1205" Type="http://schemas.openxmlformats.org/officeDocument/2006/relationships/hyperlink" Target="https://twitter.com/snchancellor" TargetMode="External" /><Relationship Id="rId1206" Type="http://schemas.openxmlformats.org/officeDocument/2006/relationships/hyperlink" Target="https://twitter.com/eliminare" TargetMode="External" /><Relationship Id="rId1207" Type="http://schemas.openxmlformats.org/officeDocument/2006/relationships/hyperlink" Target="https://twitter.com/facebook" TargetMode="External" /><Relationship Id="rId1208" Type="http://schemas.openxmlformats.org/officeDocument/2006/relationships/hyperlink" Target="https://twitter.com/eredmil1" TargetMode="External" /><Relationship Id="rId1209" Type="http://schemas.openxmlformats.org/officeDocument/2006/relationships/hyperlink" Target="https://twitter.com/femtech_" TargetMode="External" /><Relationship Id="rId1210" Type="http://schemas.openxmlformats.org/officeDocument/2006/relationships/hyperlink" Target="https://twitter.com/haewoon" TargetMode="External" /><Relationship Id="rId1211" Type="http://schemas.openxmlformats.org/officeDocument/2006/relationships/hyperlink" Target="https://twitter.com/gvrkiran" TargetMode="External" /><Relationship Id="rId1212" Type="http://schemas.openxmlformats.org/officeDocument/2006/relationships/hyperlink" Target="https://twitter.com/clauwa" TargetMode="External" /><Relationship Id="rId1213" Type="http://schemas.openxmlformats.org/officeDocument/2006/relationships/hyperlink" Target="https://twitter.com/davlanade" TargetMode="External" /><Relationship Id="rId1214" Type="http://schemas.openxmlformats.org/officeDocument/2006/relationships/hyperlink" Target="https://twitter.com/mathcolorstrees" TargetMode="External" /><Relationship Id="rId1215" Type="http://schemas.openxmlformats.org/officeDocument/2006/relationships/hyperlink" Target="https://twitter.com/kareem2darwish" TargetMode="External" /><Relationship Id="rId1216" Type="http://schemas.openxmlformats.org/officeDocument/2006/relationships/hyperlink" Target="https://twitter.com/aekpalakorn" TargetMode="External" /><Relationship Id="rId1217" Type="http://schemas.openxmlformats.org/officeDocument/2006/relationships/hyperlink" Target="https://twitter.com/m_eliciacortes" TargetMode="External" /><Relationship Id="rId1218" Type="http://schemas.openxmlformats.org/officeDocument/2006/relationships/hyperlink" Target="https://twitter.com/icantador" TargetMode="External" /><Relationship Id="rId1219" Type="http://schemas.openxmlformats.org/officeDocument/2006/relationships/hyperlink" Target="https://twitter.com/grouplens" TargetMode="External" /><Relationship Id="rId1220" Type="http://schemas.openxmlformats.org/officeDocument/2006/relationships/hyperlink" Target="https://twitter.com/zwlevonian" TargetMode="External" /><Relationship Id="rId1221" Type="http://schemas.openxmlformats.org/officeDocument/2006/relationships/hyperlink" Target="https://twitter.com/jmhessel" TargetMode="External" /><Relationship Id="rId1222" Type="http://schemas.openxmlformats.org/officeDocument/2006/relationships/hyperlink" Target="https://twitter.com/bolu_kya" TargetMode="External" /><Relationship Id="rId1223" Type="http://schemas.openxmlformats.org/officeDocument/2006/relationships/hyperlink" Target="https://twitter.com/suriname0" TargetMode="External" /><Relationship Id="rId1224" Type="http://schemas.openxmlformats.org/officeDocument/2006/relationships/hyperlink" Target="https://twitter.com/marquettecs" TargetMode="External" /><Relationship Id="rId1225" Type="http://schemas.openxmlformats.org/officeDocument/2006/relationships/hyperlink" Target="https://twitter.com/shanhaha3" TargetMode="External" /><Relationship Id="rId1226" Type="http://schemas.openxmlformats.org/officeDocument/2006/relationships/hyperlink" Target="https://twitter.com/rlhoyle" TargetMode="External" /><Relationship Id="rId1227" Type="http://schemas.openxmlformats.org/officeDocument/2006/relationships/hyperlink" Target="https://twitter.com/htenenbaum" TargetMode="External" /><Relationship Id="rId1228" Type="http://schemas.openxmlformats.org/officeDocument/2006/relationships/hyperlink" Target="https://twitter.com/emilianoucl" TargetMode="External" /><Relationship Id="rId1229" Type="http://schemas.openxmlformats.org/officeDocument/2006/relationships/hyperlink" Target="https://twitter.com/a_papasavva" TargetMode="External" /><Relationship Id="rId1230" Type="http://schemas.openxmlformats.org/officeDocument/2006/relationships/hyperlink" Target="https://twitter.com/uclisec" TargetMode="External" /><Relationship Id="rId1231" Type="http://schemas.openxmlformats.org/officeDocument/2006/relationships/hyperlink" Target="https://twitter.com/genomeprivacy" TargetMode="External" /><Relationship Id="rId1232" Type="http://schemas.openxmlformats.org/officeDocument/2006/relationships/hyperlink" Target="https://twitter.com/encase_h2020" TargetMode="External" /><Relationship Id="rId1233" Type="http://schemas.openxmlformats.org/officeDocument/2006/relationships/hyperlink" Target="https://twitter.com/sof14g1l" TargetMode="External" /><Relationship Id="rId1234" Type="http://schemas.openxmlformats.org/officeDocument/2006/relationships/hyperlink" Target="https://twitter.com/d_alburez" TargetMode="External" /><Relationship Id="rId1235" Type="http://schemas.openxmlformats.org/officeDocument/2006/relationships/hyperlink" Target="https://twitter.com/privacurity" TargetMode="External" /><Relationship Id="rId1236" Type="http://schemas.openxmlformats.org/officeDocument/2006/relationships/hyperlink" Target="https://twitter.com/guijacob91" TargetMode="External" /><Relationship Id="rId1237" Type="http://schemas.openxmlformats.org/officeDocument/2006/relationships/hyperlink" Target="https://twitter.com/iussp" TargetMode="External" /><Relationship Id="rId1238" Type="http://schemas.openxmlformats.org/officeDocument/2006/relationships/hyperlink" Target="https://twitter.com/ezagheni" TargetMode="External" /><Relationship Id="rId1239" Type="http://schemas.openxmlformats.org/officeDocument/2006/relationships/hyperlink" Target="https://twitter.com/demografia_csic" TargetMode="External" /><Relationship Id="rId1240" Type="http://schemas.openxmlformats.org/officeDocument/2006/relationships/hyperlink" Target="https://twitter.com/benwagne_r" TargetMode="External" /><Relationship Id="rId1241" Type="http://schemas.openxmlformats.org/officeDocument/2006/relationships/hyperlink" Target="https://twitter.com/yusrilim_" TargetMode="External" /><Relationship Id="rId1242" Type="http://schemas.openxmlformats.org/officeDocument/2006/relationships/hyperlink" Target="https://twitter.com/enricomariconti" TargetMode="External" /><Relationship Id="rId1243" Type="http://schemas.openxmlformats.org/officeDocument/2006/relationships/hyperlink" Target="https://twitter.com/pvachher" TargetMode="External" /><Relationship Id="rId1244" Type="http://schemas.openxmlformats.org/officeDocument/2006/relationships/hyperlink" Target="https://twitter.com/cubic_logic" TargetMode="External" /><Relationship Id="rId1245" Type="http://schemas.openxmlformats.org/officeDocument/2006/relationships/hyperlink" Target="https://twitter.com/degenrolf" TargetMode="External" /><Relationship Id="rId1246" Type="http://schemas.openxmlformats.org/officeDocument/2006/relationships/hyperlink" Target="https://twitter.com/mln_26" TargetMode="External" /><Relationship Id="rId1247" Type="http://schemas.openxmlformats.org/officeDocument/2006/relationships/hyperlink" Target="https://twitter.com/tahayasseri" TargetMode="External" /><Relationship Id="rId1248" Type="http://schemas.openxmlformats.org/officeDocument/2006/relationships/hyperlink" Target="https://twitter.com/bbeliteshoes" TargetMode="External" /><Relationship Id="rId1249" Type="http://schemas.openxmlformats.org/officeDocument/2006/relationships/hyperlink" Target="https://twitter.com/dennis4its" TargetMode="External" /><Relationship Id="rId1250" Type="http://schemas.openxmlformats.org/officeDocument/2006/relationships/hyperlink" Target="https://twitter.com/alexstamos" TargetMode="External" /><Relationship Id="rId1251" Type="http://schemas.openxmlformats.org/officeDocument/2006/relationships/hyperlink" Target="https://twitter.com/ineffablicious" TargetMode="External" /><Relationship Id="rId1252" Type="http://schemas.openxmlformats.org/officeDocument/2006/relationships/hyperlink" Target="https://twitter.com/gianluca_string" TargetMode="External" /><Relationship Id="rId1253" Type="http://schemas.openxmlformats.org/officeDocument/2006/relationships/hyperlink" Target="https://twitter.com/j_shotwell" TargetMode="External" /><Relationship Id="rId1254" Type="http://schemas.openxmlformats.org/officeDocument/2006/relationships/hyperlink" Target="https://twitter.com/realyangzhang" TargetMode="External" /><Relationship Id="rId1255" Type="http://schemas.openxmlformats.org/officeDocument/2006/relationships/hyperlink" Target="https://twitter.com/phonedude_mln" TargetMode="External" /><Relationship Id="rId1256" Type="http://schemas.openxmlformats.org/officeDocument/2006/relationships/hyperlink" Target="https://twitter.com/bkeegan" TargetMode="External" /><Relationship Id="rId1257" Type="http://schemas.openxmlformats.org/officeDocument/2006/relationships/hyperlink" Target="https://twitter.com/cathrinesot" TargetMode="External" /><Relationship Id="rId1258" Type="http://schemas.openxmlformats.org/officeDocument/2006/relationships/hyperlink" Target="https://twitter.com/themayden" TargetMode="External" /><Relationship Id="rId1259" Type="http://schemas.openxmlformats.org/officeDocument/2006/relationships/hyperlink" Target="https://twitter.com/giuliorossetti" TargetMode="External" /><Relationship Id="rId1260" Type="http://schemas.openxmlformats.org/officeDocument/2006/relationships/hyperlink" Target="https://twitter.com/richmatt2018" TargetMode="External" /><Relationship Id="rId1261" Type="http://schemas.openxmlformats.org/officeDocument/2006/relationships/hyperlink" Target="https://twitter.com/sefaozalp" TargetMode="External" /><Relationship Id="rId1262" Type="http://schemas.openxmlformats.org/officeDocument/2006/relationships/hyperlink" Target="https://twitter.com/meisiska14" TargetMode="External" /><Relationship Id="rId1263" Type="http://schemas.openxmlformats.org/officeDocument/2006/relationships/hyperlink" Target="https://twitter.com/mariska_elv" TargetMode="External" /><Relationship Id="rId1264" Type="http://schemas.openxmlformats.org/officeDocument/2006/relationships/hyperlink" Target="https://twitter.com/sitichaa9" TargetMode="External" /><Relationship Id="rId1265" Type="http://schemas.openxmlformats.org/officeDocument/2006/relationships/hyperlink" Target="https://twitter.com/renjaniayu" TargetMode="External" /><Relationship Id="rId1266" Type="http://schemas.openxmlformats.org/officeDocument/2006/relationships/hyperlink" Target="https://twitter.com/abdul_juga" TargetMode="External" /><Relationship Id="rId1267" Type="http://schemas.openxmlformats.org/officeDocument/2006/relationships/hyperlink" Target="https://twitter.com/edwinjanuar8" TargetMode="External" /><Relationship Id="rId1268" Type="http://schemas.openxmlformats.org/officeDocument/2006/relationships/hyperlink" Target="https://twitter.com/savira_hana" TargetMode="External" /><Relationship Id="rId1269" Type="http://schemas.openxmlformats.org/officeDocument/2006/relationships/hyperlink" Target="https://twitter.com/indichaa" TargetMode="External" /><Relationship Id="rId1270" Type="http://schemas.openxmlformats.org/officeDocument/2006/relationships/hyperlink" Target="https://twitter.com/aymiegoreng" TargetMode="External" /><Relationship Id="rId1271" Type="http://schemas.openxmlformats.org/officeDocument/2006/relationships/hyperlink" Target="https://twitter.com/raza_aja" TargetMode="External" /><Relationship Id="rId1272" Type="http://schemas.openxmlformats.org/officeDocument/2006/relationships/hyperlink" Target="https://twitter.com/farahdilah62" TargetMode="External" /><Relationship Id="rId1273" Type="http://schemas.openxmlformats.org/officeDocument/2006/relationships/hyperlink" Target="https://twitter.com/vikaadriana1" TargetMode="External" /><Relationship Id="rId1274" Type="http://schemas.openxmlformats.org/officeDocument/2006/relationships/hyperlink" Target="https://twitter.com/bekasi_gadis" TargetMode="External" /><Relationship Id="rId1275" Type="http://schemas.openxmlformats.org/officeDocument/2006/relationships/hyperlink" Target="https://twitter.com/ekawatirani" TargetMode="External" /><Relationship Id="rId1276" Type="http://schemas.openxmlformats.org/officeDocument/2006/relationships/hyperlink" Target="https://twitter.com/miadp" TargetMode="External" /><Relationship Id="rId1277" Type="http://schemas.openxmlformats.org/officeDocument/2006/relationships/hyperlink" Target="https://twitter.com/adambbadawy" TargetMode="External" /><Relationship Id="rId1278" Type="http://schemas.openxmlformats.org/officeDocument/2006/relationships/hyperlink" Target="https://twitter.com/aseel_addawood" TargetMode="External" /><Relationship Id="rId1279" Type="http://schemas.openxmlformats.org/officeDocument/2006/relationships/hyperlink" Target="https://twitter.com/emilio__ferrara" TargetMode="External" /><Relationship Id="rId1280" Type="http://schemas.openxmlformats.org/officeDocument/2006/relationships/hyperlink" Target="https://twitter.com/caohancheng" TargetMode="External" /><Relationship Id="rId1281" Type="http://schemas.openxmlformats.org/officeDocument/2006/relationships/hyperlink" Target="https://twitter.com/yelenamejova" TargetMode="External" /><Relationship Id="rId1282" Type="http://schemas.openxmlformats.org/officeDocument/2006/relationships/hyperlink" Target="https://twitter.com/dozee_sim" TargetMode="External" /><Relationship Id="rId1283" Type="http://schemas.openxmlformats.org/officeDocument/2006/relationships/hyperlink" Target="https://twitter.com/rehamtamime" TargetMode="External" /><Relationship Id="rId1284" Type="http://schemas.openxmlformats.org/officeDocument/2006/relationships/hyperlink" Target="https://twitter.com/linguangst" TargetMode="External" /><Relationship Id="rId1285" Type="http://schemas.openxmlformats.org/officeDocument/2006/relationships/hyperlink" Target="https://twitter.com/munmun10" TargetMode="External" /><Relationship Id="rId1286" Type="http://schemas.openxmlformats.org/officeDocument/2006/relationships/hyperlink" Target="https://twitter.com/abrahaobruno" TargetMode="External" /><Relationship Id="rId1287" Type="http://schemas.openxmlformats.org/officeDocument/2006/relationships/hyperlink" Target="https://twitter.com/johntorousmd" TargetMode="External" /><Relationship Id="rId1288" Type="http://schemas.openxmlformats.org/officeDocument/2006/relationships/hyperlink" Target="https://twitter.com/emrek" TargetMode="External" /><Relationship Id="rId1289" Type="http://schemas.openxmlformats.org/officeDocument/2006/relationships/hyperlink" Target="https://twitter.com/icatgt" TargetMode="External" /><Relationship Id="rId1290" Type="http://schemas.openxmlformats.org/officeDocument/2006/relationships/hyperlink" Target="https://twitter.com/kous2v" TargetMode="External" /><Relationship Id="rId1291" Type="http://schemas.openxmlformats.org/officeDocument/2006/relationships/hyperlink" Target="https://twitter.com/alsothings" TargetMode="External" /><Relationship Id="rId1292" Type="http://schemas.openxmlformats.org/officeDocument/2006/relationships/hyperlink" Target="https://twitter.com/falkfischer" TargetMode="External" /><Relationship Id="rId1293" Type="http://schemas.openxmlformats.org/officeDocument/2006/relationships/hyperlink" Target="https://twitter.com/holden" TargetMode="External" /><Relationship Id="rId1294" Type="http://schemas.openxmlformats.org/officeDocument/2006/relationships/hyperlink" Target="https://twitter.com/kesterratcliff" TargetMode="External" /><Relationship Id="rId1295" Type="http://schemas.openxmlformats.org/officeDocument/2006/relationships/hyperlink" Target="https://twitter.com/katestarbird" TargetMode="External" /><Relationship Id="rId1296" Type="http://schemas.openxmlformats.org/officeDocument/2006/relationships/hyperlink" Target="https://twitter.com/ktsukuda" TargetMode="External" /><Relationship Id="rId1297" Type="http://schemas.openxmlformats.org/officeDocument/2006/relationships/hyperlink" Target="https://twitter.com/alipourfardn" TargetMode="External" /><Relationship Id="rId1298" Type="http://schemas.openxmlformats.org/officeDocument/2006/relationships/hyperlink" Target="https://twitter.com/fennell_p" TargetMode="External" /><Relationship Id="rId1299" Type="http://schemas.openxmlformats.org/officeDocument/2006/relationships/hyperlink" Target="https://twitter.com/kristinalerman" TargetMode="External" /><Relationship Id="rId1300" Type="http://schemas.openxmlformats.org/officeDocument/2006/relationships/hyperlink" Target="https://twitter.com/xandaschofield" TargetMode="External" /><Relationship Id="rId1301" Type="http://schemas.openxmlformats.org/officeDocument/2006/relationships/hyperlink" Target="https://twitter.com/jehronp" TargetMode="External" /><Relationship Id="rId1302" Type="http://schemas.openxmlformats.org/officeDocument/2006/relationships/hyperlink" Target="https://twitter.com/rosesage6" TargetMode="External" /><Relationship Id="rId1303" Type="http://schemas.openxmlformats.org/officeDocument/2006/relationships/hyperlink" Target="https://twitter.com/mr_prime69" TargetMode="External" /><Relationship Id="rId1304" Type="http://schemas.openxmlformats.org/officeDocument/2006/relationships/hyperlink" Target="https://twitter.com/itscaseydambit" TargetMode="External" /><Relationship Id="rId1305" Type="http://schemas.openxmlformats.org/officeDocument/2006/relationships/hyperlink" Target="https://twitter.com/tjbogart33" TargetMode="External" /><Relationship Id="rId1306" Type="http://schemas.openxmlformats.org/officeDocument/2006/relationships/hyperlink" Target="https://twitter.com/zenscreamer" TargetMode="External" /><Relationship Id="rId1307" Type="http://schemas.openxmlformats.org/officeDocument/2006/relationships/hyperlink" Target="https://twitter.com/jkineman" TargetMode="External" /><Relationship Id="rId1308" Type="http://schemas.openxmlformats.org/officeDocument/2006/relationships/hyperlink" Target="https://twitter.com/ibitefiercely" TargetMode="External" /><Relationship Id="rId1309" Type="http://schemas.openxmlformats.org/officeDocument/2006/relationships/hyperlink" Target="https://twitter.com/bloggerpam1" TargetMode="External" /><Relationship Id="rId1310" Type="http://schemas.openxmlformats.org/officeDocument/2006/relationships/hyperlink" Target="https://twitter.com/goofmcfloof" TargetMode="External" /><Relationship Id="rId1311" Type="http://schemas.openxmlformats.org/officeDocument/2006/relationships/hyperlink" Target="https://twitter.com/redshoe291" TargetMode="External" /><Relationship Id="rId1312" Type="http://schemas.openxmlformats.org/officeDocument/2006/relationships/hyperlink" Target="https://twitter.com/warrior_4_good" TargetMode="External" /><Relationship Id="rId1313" Type="http://schemas.openxmlformats.org/officeDocument/2006/relationships/hyperlink" Target="https://twitter.com/holmprocarione" TargetMode="External" /><Relationship Id="rId1314" Type="http://schemas.openxmlformats.org/officeDocument/2006/relationships/hyperlink" Target="https://twitter.com/caighty" TargetMode="External" /><Relationship Id="rId1315" Type="http://schemas.openxmlformats.org/officeDocument/2006/relationships/hyperlink" Target="https://twitter.com/h8wankmaggot45" TargetMode="External" /><Relationship Id="rId1316" Type="http://schemas.openxmlformats.org/officeDocument/2006/relationships/hyperlink" Target="https://twitter.com/prissycrow" TargetMode="External" /><Relationship Id="rId1317" Type="http://schemas.openxmlformats.org/officeDocument/2006/relationships/hyperlink" Target="https://twitter.com/mgjackieo" TargetMode="External" /><Relationship Id="rId1318" Type="http://schemas.openxmlformats.org/officeDocument/2006/relationships/hyperlink" Target="https://twitter.com/suzy_swears" TargetMode="External" /><Relationship Id="rId1319" Type="http://schemas.openxmlformats.org/officeDocument/2006/relationships/hyperlink" Target="https://twitter.com/hotwheels48" TargetMode="External" /><Relationship Id="rId1320" Type="http://schemas.openxmlformats.org/officeDocument/2006/relationships/hyperlink" Target="https://twitter.com/reggaeshark12" TargetMode="External" /><Relationship Id="rId1321" Type="http://schemas.openxmlformats.org/officeDocument/2006/relationships/hyperlink" Target="https://twitter.com/resist_baby" TargetMode="External" /><Relationship Id="rId1322" Type="http://schemas.openxmlformats.org/officeDocument/2006/relationships/hyperlink" Target="https://twitter.com/shootsfromhip" TargetMode="External" /><Relationship Id="rId1323" Type="http://schemas.openxmlformats.org/officeDocument/2006/relationships/hyperlink" Target="https://twitter.com/nofuqsleft" TargetMode="External" /><Relationship Id="rId1324" Type="http://schemas.openxmlformats.org/officeDocument/2006/relationships/hyperlink" Target="https://twitter.com/tomi_r_b" TargetMode="External" /><Relationship Id="rId1325" Type="http://schemas.openxmlformats.org/officeDocument/2006/relationships/hyperlink" Target="https://twitter.com/weaarree" TargetMode="External" /><Relationship Id="rId1326" Type="http://schemas.openxmlformats.org/officeDocument/2006/relationships/hyperlink" Target="https://twitter.com/franciswegner" TargetMode="External" /><Relationship Id="rId1327" Type="http://schemas.openxmlformats.org/officeDocument/2006/relationships/hyperlink" Target="https://twitter.com/blue_w0lverine" TargetMode="External" /><Relationship Id="rId1328" Type="http://schemas.openxmlformats.org/officeDocument/2006/relationships/hyperlink" Target="https://twitter.com/kingsrush" TargetMode="External" /><Relationship Id="rId1329" Type="http://schemas.openxmlformats.org/officeDocument/2006/relationships/hyperlink" Target="https://twitter.com/snarklikeknives" TargetMode="External" /><Relationship Id="rId1330" Type="http://schemas.openxmlformats.org/officeDocument/2006/relationships/hyperlink" Target="https://twitter.com/verbalese" TargetMode="External" /><Relationship Id="rId1331" Type="http://schemas.openxmlformats.org/officeDocument/2006/relationships/hyperlink" Target="https://twitter.com/janiceg123" TargetMode="External" /><Relationship Id="rId1332" Type="http://schemas.openxmlformats.org/officeDocument/2006/relationships/hyperlink" Target="https://twitter.com/kathystricker2" TargetMode="External" /><Relationship Id="rId1333" Type="http://schemas.openxmlformats.org/officeDocument/2006/relationships/hyperlink" Target="https://twitter.com/nicoxw1" TargetMode="External" /><Relationship Id="rId1334" Type="http://schemas.openxmlformats.org/officeDocument/2006/relationships/hyperlink" Target="https://twitter.com/blunter_" TargetMode="External" /><Relationship Id="rId1335" Type="http://schemas.openxmlformats.org/officeDocument/2006/relationships/hyperlink" Target="https://twitter.com/contrapoints" TargetMode="External" /><Relationship Id="rId1336" Type="http://schemas.openxmlformats.org/officeDocument/2006/relationships/hyperlink" Target="https://twitter.com/curvygamerwife" TargetMode="External" /><Relationship Id="rId1337" Type="http://schemas.openxmlformats.org/officeDocument/2006/relationships/hyperlink" Target="https://twitter.com/justinpatchin" TargetMode="External" /><Relationship Id="rId1338" Type="http://schemas.openxmlformats.org/officeDocument/2006/relationships/hyperlink" Target="https://twitter.com/stone_prof" TargetMode="External" /><Relationship Id="rId1339" Type="http://schemas.openxmlformats.org/officeDocument/2006/relationships/hyperlink" Target="https://twitter.com/fabiorojas" TargetMode="External" /><Relationship Id="rId1340" Type="http://schemas.openxmlformats.org/officeDocument/2006/relationships/hyperlink" Target="https://twitter.com/yy" TargetMode="External" /><Relationship Id="rId1341" Type="http://schemas.openxmlformats.org/officeDocument/2006/relationships/hyperlink" Target="https://twitter.com/shirinnilizadeh" TargetMode="External" /><Relationship Id="rId1342" Type="http://schemas.openxmlformats.org/officeDocument/2006/relationships/hyperlink" Target="https://twitter.com/a_grogg" TargetMode="External" /><Relationship Id="rId1343" Type="http://schemas.openxmlformats.org/officeDocument/2006/relationships/hyperlink" Target="https://twitter.com/familyunequal" TargetMode="External" /><Relationship Id="rId1344" Type="http://schemas.openxmlformats.org/officeDocument/2006/relationships/hyperlink" Target="https://twitter.com/profearl" TargetMode="External" /><Relationship Id="rId1345" Type="http://schemas.openxmlformats.org/officeDocument/2006/relationships/hyperlink" Target="https://twitter.com/sobieraj" TargetMode="External" /><Relationship Id="rId1346" Type="http://schemas.openxmlformats.org/officeDocument/2006/relationships/hyperlink" Target="https://twitter.com/deanarohlinger1" TargetMode="External" /><Relationship Id="rId1347" Type="http://schemas.openxmlformats.org/officeDocument/2006/relationships/hyperlink" Target="https://twitter.com/fisher_danar" TargetMode="External" /><Relationship Id="rId1348" Type="http://schemas.openxmlformats.org/officeDocument/2006/relationships/hyperlink" Target="https://twitter.com/michaeltheaney" TargetMode="External" /><Relationship Id="rId1349" Type="http://schemas.openxmlformats.org/officeDocument/2006/relationships/hyperlink" Target="https://twitter.com/davidsmeyer1" TargetMode="External" /><Relationship Id="rId1350" Type="http://schemas.openxmlformats.org/officeDocument/2006/relationships/hyperlink" Target="https://twitter.com/chss_hbku" TargetMode="External" /><Relationship Id="rId1351" Type="http://schemas.openxmlformats.org/officeDocument/2006/relationships/hyperlink" Target="https://twitter.com/celiphany" TargetMode="External" /><Relationship Id="rId1352" Type="http://schemas.openxmlformats.org/officeDocument/2006/relationships/hyperlink" Target="https://twitter.com/parissie084" TargetMode="External" /><Relationship Id="rId1353" Type="http://schemas.openxmlformats.org/officeDocument/2006/relationships/hyperlink" Target="https://twitter.com/angryosman" TargetMode="External" /><Relationship Id="rId1354" Type="http://schemas.openxmlformats.org/officeDocument/2006/relationships/hyperlink" Target="https://twitter.com/julieowenmoylan" TargetMode="External" /><Relationship Id="rId1355" Type="http://schemas.openxmlformats.org/officeDocument/2006/relationships/hyperlink" Target="https://twitter.com/ajungherr" TargetMode="External" /><Relationship Id="rId1356" Type="http://schemas.openxmlformats.org/officeDocument/2006/relationships/hyperlink" Target="https://twitter.com/posegga" TargetMode="External" /><Relationship Id="rId1357" Type="http://schemas.openxmlformats.org/officeDocument/2006/relationships/hyperlink" Target="https://twitter.com/jisunan" TargetMode="External" /><Relationship Id="rId1358" Type="http://schemas.openxmlformats.org/officeDocument/2006/relationships/hyperlink" Target="https://twitter.com/volkswagenst" TargetMode="External" /><Relationship Id="rId1359" Type="http://schemas.openxmlformats.org/officeDocument/2006/relationships/hyperlink" Target="https://twitter.com/leelum" TargetMode="External" /><Relationship Id="rId1360" Type="http://schemas.openxmlformats.org/officeDocument/2006/relationships/hyperlink" Target="https://twitter.com/gmgorrelluk" TargetMode="External" /><Relationship Id="rId1361" Type="http://schemas.openxmlformats.org/officeDocument/2006/relationships/hyperlink" Target="https://twitter.com/encoffeedrinker" TargetMode="External" /><Relationship Id="rId1362" Type="http://schemas.openxmlformats.org/officeDocument/2006/relationships/hyperlink" Target="https://twitter.com/rebeccalkup" TargetMode="External" /><Relationship Id="rId1363" Type="http://schemas.openxmlformats.org/officeDocument/2006/relationships/hyperlink" Target="https://twitter.com/radinstitute" TargetMode="External" /><Relationship Id="rId1364" Type="http://schemas.openxmlformats.org/officeDocument/2006/relationships/hyperlink" Target="https://twitter.com/latifajackson" TargetMode="External" /><Relationship Id="rId1365" Type="http://schemas.openxmlformats.org/officeDocument/2006/relationships/hyperlink" Target="https://twitter.com/sroylee" TargetMode="External" /><Relationship Id="rId1366" Type="http://schemas.openxmlformats.org/officeDocument/2006/relationships/hyperlink" Target="https://twitter.com/_conferencelist" TargetMode="External" /><Relationship Id="rId1367" Type="http://schemas.openxmlformats.org/officeDocument/2006/relationships/hyperlink" Target="https://twitter.com/shawnmjones" TargetMode="External" /><Relationship Id="rId1368" Type="http://schemas.openxmlformats.org/officeDocument/2006/relationships/hyperlink" Target="https://twitter.com/alvinyxz" TargetMode="External" /><Relationship Id="rId1369" Type="http://schemas.openxmlformats.org/officeDocument/2006/relationships/hyperlink" Target="https://twitter.com/junghwanyang" TargetMode="External" /><Relationship Id="rId1370" Type="http://schemas.openxmlformats.org/officeDocument/2006/relationships/hyperlink" Target="https://twitter.com/meresophistry" TargetMode="External" /><Relationship Id="rId1371" Type="http://schemas.openxmlformats.org/officeDocument/2006/relationships/hyperlink" Target="https://twitter.com/elaragon" TargetMode="External" /><Relationship Id="rId1372" Type="http://schemas.openxmlformats.org/officeDocument/2006/relationships/hyperlink" Target="https://twitter.com/followlori" TargetMode="External" /><Relationship Id="rId1373" Type="http://schemas.openxmlformats.org/officeDocument/2006/relationships/hyperlink" Target="https://twitter.com/griverorz" TargetMode="External" /><Relationship Id="rId1374" Type="http://schemas.openxmlformats.org/officeDocument/2006/relationships/hyperlink" Target="https://twitter.com/step_apsa" TargetMode="External" /><Relationship Id="rId1375" Type="http://schemas.openxmlformats.org/officeDocument/2006/relationships/hyperlink" Target="https://twitter.com/scott_althaus" TargetMode="External" /><Relationship Id="rId1376" Type="http://schemas.openxmlformats.org/officeDocument/2006/relationships/hyperlink" Target="https://twitter.com/dtracy2" TargetMode="External" /><Relationship Id="rId1377" Type="http://schemas.openxmlformats.org/officeDocument/2006/relationships/hyperlink" Target="https://twitter.com/reveluntsong" TargetMode="External" /><Relationship Id="rId1378" Type="http://schemas.openxmlformats.org/officeDocument/2006/relationships/hyperlink" Target="https://twitter.com/cuhkhailiang" TargetMode="External" /><Relationship Id="rId1379" Type="http://schemas.openxmlformats.org/officeDocument/2006/relationships/hyperlink" Target="https://twitter.com/ebigsby" TargetMode="External" /><Relationship Id="rId1380" Type="http://schemas.openxmlformats.org/officeDocument/2006/relationships/hyperlink" Target="https://twitter.com/britdavidson" TargetMode="External" /><Relationship Id="rId1381" Type="http://schemas.openxmlformats.org/officeDocument/2006/relationships/hyperlink" Target="https://twitter.com/allison_eden" TargetMode="External" /><Relationship Id="rId1382" Type="http://schemas.openxmlformats.org/officeDocument/2006/relationships/hyperlink" Target="https://twitter.com/ekvraga" TargetMode="External" /><Relationship Id="rId1383" Type="http://schemas.openxmlformats.org/officeDocument/2006/relationships/hyperlink" Target="https://twitter.com/dilarakkl" TargetMode="External" /><Relationship Id="rId1384" Type="http://schemas.openxmlformats.org/officeDocument/2006/relationships/hyperlink" Target="https://twitter.com/annie_waldherr" TargetMode="External" /><Relationship Id="rId1385" Type="http://schemas.openxmlformats.org/officeDocument/2006/relationships/hyperlink" Target="https://twitter.com/boomgaardenhg" TargetMode="External" /><Relationship Id="rId1386" Type="http://schemas.openxmlformats.org/officeDocument/2006/relationships/hyperlink" Target="https://twitter.com/tobias_keller" TargetMode="External" /><Relationship Id="rId1387" Type="http://schemas.openxmlformats.org/officeDocument/2006/relationships/hyperlink" Target="https://twitter.com/katypearce" TargetMode="External" /><Relationship Id="rId1388" Type="http://schemas.openxmlformats.org/officeDocument/2006/relationships/hyperlink" Target="https://twitter.com/kellybergstrom" TargetMode="External" /><Relationship Id="rId1389" Type="http://schemas.openxmlformats.org/officeDocument/2006/relationships/hyperlink" Target="https://twitter.com/rayoptland" TargetMode="External" /><Relationship Id="rId1390" Type="http://schemas.openxmlformats.org/officeDocument/2006/relationships/hyperlink" Target="https://twitter.com/sgonzalezbailon" TargetMode="External" /><Relationship Id="rId1391" Type="http://schemas.openxmlformats.org/officeDocument/2006/relationships/hyperlink" Target="https://twitter.com/pablodesoto" TargetMode="External" /><Relationship Id="rId1392" Type="http://schemas.openxmlformats.org/officeDocument/2006/relationships/hyperlink" Target="https://twitter.com/monrodriguez" TargetMode="External" /><Relationship Id="rId1393" Type="http://schemas.openxmlformats.org/officeDocument/2006/relationships/hyperlink" Target="https://twitter.com/hauschke" TargetMode="External" /><Relationship Id="rId1394" Type="http://schemas.openxmlformats.org/officeDocument/2006/relationships/hyperlink" Target="https://twitter.com/h_mihaljevic" TargetMode="External" /><Relationship Id="rId1395" Type="http://schemas.openxmlformats.org/officeDocument/2006/relationships/hyperlink" Target="https://twitter.com/tullney" TargetMode="External" /><Relationship Id="rId1396" Type="http://schemas.openxmlformats.org/officeDocument/2006/relationships/hyperlink" Target="https://twitter.com/lusantala" TargetMode="External" /><Relationship Id="rId1397" Type="http://schemas.openxmlformats.org/officeDocument/2006/relationships/hyperlink" Target="https://twitter.com/jdfoote" TargetMode="External" /><Relationship Id="rId1398" Type="http://schemas.openxmlformats.org/officeDocument/2006/relationships/hyperlink" Target="https://twitter.com/researchcentrai" TargetMode="External" /><Relationship Id="rId1399" Type="http://schemas.openxmlformats.org/officeDocument/2006/relationships/hyperlink" Target="https://twitter.com/jjsantana" TargetMode="External" /><Relationship Id="rId1400" Type="http://schemas.openxmlformats.org/officeDocument/2006/relationships/hyperlink" Target="https://twitter.com/frontaibigdata" TargetMode="External" /><Relationship Id="rId1401" Type="http://schemas.openxmlformats.org/officeDocument/2006/relationships/hyperlink" Target="https://twitter.com/frontiersin" TargetMode="External" /><Relationship Id="rId1402" Type="http://schemas.openxmlformats.org/officeDocument/2006/relationships/hyperlink" Target="https://twitter.com/chrisjvargo" TargetMode="External" /><Relationship Id="rId1403" Type="http://schemas.openxmlformats.org/officeDocument/2006/relationships/hyperlink" Target="https://twitter.com/blasettiale" TargetMode="External" /><Relationship Id="rId1404" Type="http://schemas.openxmlformats.org/officeDocument/2006/relationships/hyperlink" Target="https://twitter.com/dhbbaw" TargetMode="External" /><Relationship Id="rId1405" Type="http://schemas.openxmlformats.org/officeDocument/2006/relationships/hyperlink" Target="https://twitter.com/bjoern_buss" TargetMode="External" /><Relationship Id="rId1406" Type="http://schemas.openxmlformats.org/officeDocument/2006/relationships/hyperlink" Target="https://twitter.com/igorbrigadir" TargetMode="External" /><Relationship Id="rId1407" Type="http://schemas.openxmlformats.org/officeDocument/2006/relationships/hyperlink" Target="https://twitter.com/edsu" TargetMode="External" /><Relationship Id="rId1408" Type="http://schemas.openxmlformats.org/officeDocument/2006/relationships/hyperlink" Target="https://twitter.com/faabom" TargetMode="External" /><Relationship Id="rId1409" Type="http://schemas.openxmlformats.org/officeDocument/2006/relationships/hyperlink" Target="https://twitter.com/liuhuan" TargetMode="External" /><Relationship Id="rId1410" Type="http://schemas.openxmlformats.org/officeDocument/2006/relationships/hyperlink" Target="https://twitter.com/uw_sjmc" TargetMode="External" /><Relationship Id="rId1411" Type="http://schemas.openxmlformats.org/officeDocument/2006/relationships/hyperlink" Target="https://twitter.com/illinoiscomm" TargetMode="External" /><Relationship Id="rId1412" Type="http://schemas.openxmlformats.org/officeDocument/2006/relationships/hyperlink" Target="https://twitter.com/poli_com" TargetMode="External" /><Relationship Id="rId1413" Type="http://schemas.openxmlformats.org/officeDocument/2006/relationships/hyperlink" Target="https://twitter.com/ica_cm" TargetMode="External" /><Relationship Id="rId1414" Type="http://schemas.openxmlformats.org/officeDocument/2006/relationships/hyperlink" Target="https://twitter.com/ica" TargetMode="External" /><Relationship Id="rId1415" Type="http://schemas.openxmlformats.org/officeDocument/2006/relationships/hyperlink" Target="https://twitter.com/uscapress" TargetMode="External" /><Relationship Id="rId1416" Type="http://schemas.openxmlformats.org/officeDocument/2006/relationships/hyperlink" Target="https://twitter.com/jniemannlenz" TargetMode="External" /><Relationship Id="rId1417" Type="http://schemas.openxmlformats.org/officeDocument/2006/relationships/hyperlink" Target="https://twitter.com/missesi" TargetMode="External" /><Relationship Id="rId1418" Type="http://schemas.openxmlformats.org/officeDocument/2006/relationships/hyperlink" Target="https://twitter.com/cerenbudak" TargetMode="External" /><Relationship Id="rId1419" Type="http://schemas.openxmlformats.org/officeDocument/2006/relationships/hyperlink" Target="https://twitter.com/tylersnetwork" TargetMode="External" /><Relationship Id="rId1420" Type="http://schemas.openxmlformats.org/officeDocument/2006/relationships/hyperlink" Target="https://twitter.com/michaelbolden" TargetMode="External" /><Relationship Id="rId1421" Type="http://schemas.openxmlformats.org/officeDocument/2006/relationships/hyperlink" Target="https://twitter.com/icw" TargetMode="External" /><Relationship Id="rId1422" Type="http://schemas.openxmlformats.org/officeDocument/2006/relationships/hyperlink" Target="https://twitter.com/jackbandy" TargetMode="External" /><Relationship Id="rId1423" Type="http://schemas.openxmlformats.org/officeDocument/2006/relationships/hyperlink" Target="https://twitter.com/applenews" TargetMode="External" /><Relationship Id="rId1424" Type="http://schemas.openxmlformats.org/officeDocument/2006/relationships/hyperlink" Target="https://twitter.com/cjr" TargetMode="External" /><Relationship Id="rId1425" Type="http://schemas.openxmlformats.org/officeDocument/2006/relationships/hyperlink" Target="https://twitter.com/ndiakopoulos" TargetMode="External" /><Relationship Id="rId1426" Type="http://schemas.openxmlformats.org/officeDocument/2006/relationships/hyperlink" Target="https://twitter.com/itsilverback" TargetMode="External" /><Relationship Id="rId1427" Type="http://schemas.openxmlformats.org/officeDocument/2006/relationships/hyperlink" Target="https://twitter.com/johnmshuster" TargetMode="External" /><Relationship Id="rId1428" Type="http://schemas.openxmlformats.org/officeDocument/2006/relationships/hyperlink" Target="https://twitter.com/rqskye" TargetMode="External" /><Relationship Id="rId1429" Type="http://schemas.openxmlformats.org/officeDocument/2006/relationships/hyperlink" Target="https://twitter.com/homegypsy" TargetMode="External" /><Relationship Id="rId1430" Type="http://schemas.openxmlformats.org/officeDocument/2006/relationships/hyperlink" Target="https://twitter.com/liwiebe" TargetMode="External" /><Relationship Id="rId1431" Type="http://schemas.openxmlformats.org/officeDocument/2006/relationships/hyperlink" Target="https://twitter.com/wendt_law" TargetMode="External" /><Relationship Id="rId1432" Type="http://schemas.openxmlformats.org/officeDocument/2006/relationships/hyperlink" Target="https://twitter.com/skotbotcambo" TargetMode="External" /><Relationship Id="rId1433" Type="http://schemas.openxmlformats.org/officeDocument/2006/relationships/hyperlink" Target="https://twitter.com/compstorylab" TargetMode="External" /><Relationship Id="rId1434" Type="http://schemas.openxmlformats.org/officeDocument/2006/relationships/hyperlink" Target="https://twitter.com/aneeshs" TargetMode="External" /><Relationship Id="rId1435" Type="http://schemas.openxmlformats.org/officeDocument/2006/relationships/hyperlink" Target="https://twitter.com/krishna_kamath" TargetMode="External" /><Relationship Id="rId1436" Type="http://schemas.openxmlformats.org/officeDocument/2006/relationships/hyperlink" Target="https://twitter.com/jessicatysu" TargetMode="External" /><Relationship Id="rId1437" Type="http://schemas.openxmlformats.org/officeDocument/2006/relationships/hyperlink" Target="https://twitter.com/jugander" TargetMode="External" /><Relationship Id="rId1438" Type="http://schemas.openxmlformats.org/officeDocument/2006/relationships/hyperlink" Target="https://twitter.com/johnjhorton" TargetMode="External" /><Relationship Id="rId1439" Type="http://schemas.openxmlformats.org/officeDocument/2006/relationships/hyperlink" Target="https://twitter.com/cnicolaides" TargetMode="External" /><Relationship Id="rId1440" Type="http://schemas.openxmlformats.org/officeDocument/2006/relationships/hyperlink" Target="https://twitter.com/jessecshore" TargetMode="External" /><Relationship Id="rId1441" Type="http://schemas.openxmlformats.org/officeDocument/2006/relationships/hyperlink" Target="https://twitter.com/kamerondharris" TargetMode="External" /><Relationship Id="rId1442" Type="http://schemas.openxmlformats.org/officeDocument/2006/relationships/hyperlink" Target="https://twitter.com/dg_rand" TargetMode="External" /><Relationship Id="rId1443" Type="http://schemas.openxmlformats.org/officeDocument/2006/relationships/hyperlink" Target="https://twitter.com/bjoseph" TargetMode="External" /><Relationship Id="rId1444" Type="http://schemas.openxmlformats.org/officeDocument/2006/relationships/hyperlink" Target="https://twitter.com/george_berry" TargetMode="External" /><Relationship Id="rId1445" Type="http://schemas.openxmlformats.org/officeDocument/2006/relationships/hyperlink" Target="https://twitter.com/whatagoodpup" TargetMode="External" /><Relationship Id="rId1446" Type="http://schemas.openxmlformats.org/officeDocument/2006/relationships/hyperlink" Target="https://twitter.com/ciro" TargetMode="External" /><Relationship Id="rId1447" Type="http://schemas.openxmlformats.org/officeDocument/2006/relationships/hyperlink" Target="https://twitter.com/soni_sandeep" TargetMode="External" /><Relationship Id="rId1448" Type="http://schemas.openxmlformats.org/officeDocument/2006/relationships/hyperlink" Target="https://twitter.com/5harad" TargetMode="External" /><Relationship Id="rId1449" Type="http://schemas.openxmlformats.org/officeDocument/2006/relationships/hyperlink" Target="https://twitter.com/alex_peys" TargetMode="External" /><Relationship Id="rId1450" Type="http://schemas.openxmlformats.org/officeDocument/2006/relationships/hyperlink" Target="https://twitter.com/complexexplorer" TargetMode="External" /><Relationship Id="rId1451" Type="http://schemas.openxmlformats.org/officeDocument/2006/relationships/hyperlink" Target="https://twitter.com/sinanaral" TargetMode="External" /><Relationship Id="rId1452" Type="http://schemas.openxmlformats.org/officeDocument/2006/relationships/hyperlink" Target="https://twitter.com/iyadrahwan" TargetMode="External" /><Relationship Id="rId1453" Type="http://schemas.openxmlformats.org/officeDocument/2006/relationships/hyperlink" Target="https://twitter.com/ewancolman" TargetMode="External" /><Relationship Id="rId1454" Type="http://schemas.openxmlformats.org/officeDocument/2006/relationships/hyperlink" Target="https://twitter.com/msaveski" TargetMode="External" /><Relationship Id="rId1455" Type="http://schemas.openxmlformats.org/officeDocument/2006/relationships/hyperlink" Target="https://twitter.com/eulersbridge" TargetMode="External" /><Relationship Id="rId1456" Type="http://schemas.openxmlformats.org/officeDocument/2006/relationships/hyperlink" Target="https://twitter.com/nachristakis" TargetMode="External" /><Relationship Id="rId1457" Type="http://schemas.openxmlformats.org/officeDocument/2006/relationships/hyperlink" Target="https://twitter.com/raneeque" TargetMode="External" /><Relationship Id="rId1458" Type="http://schemas.openxmlformats.org/officeDocument/2006/relationships/hyperlink" Target="https://twitter.com/djpardis" TargetMode="External" /><Relationship Id="rId1459" Type="http://schemas.openxmlformats.org/officeDocument/2006/relationships/hyperlink" Target="https://twitter.com/ryanjgallag" TargetMode="External" /><Relationship Id="rId1460" Type="http://schemas.openxmlformats.org/officeDocument/2006/relationships/hyperlink" Target="https://twitter.com/kaizhu717" TargetMode="External" /><Relationship Id="rId1461" Type="http://schemas.openxmlformats.org/officeDocument/2006/relationships/hyperlink" Target="https://twitter.com/seanjtaylor" TargetMode="External" /><Relationship Id="rId1462" Type="http://schemas.openxmlformats.org/officeDocument/2006/relationships/hyperlink" Target="https://twitter.com/rushibhavsar" TargetMode="External" /><Relationship Id="rId1463" Type="http://schemas.openxmlformats.org/officeDocument/2006/relationships/hyperlink" Target="https://twitter.com/timothyjgraham" TargetMode="External" /><Relationship Id="rId1464" Type="http://schemas.openxmlformats.org/officeDocument/2006/relationships/hyperlink" Target="https://twitter.com/jasonmfletcher" TargetMode="External" /><Relationship Id="rId1465" Type="http://schemas.openxmlformats.org/officeDocument/2006/relationships/hyperlink" Target="https://twitter.com/t_takaguchi" TargetMode="External" /><Relationship Id="rId1466" Type="http://schemas.openxmlformats.org/officeDocument/2006/relationships/hyperlink" Target="https://twitter.com/bertil_hatt" TargetMode="External" /><Relationship Id="rId1467" Type="http://schemas.openxmlformats.org/officeDocument/2006/relationships/hyperlink" Target="https://twitter.com/soojongkim_1" TargetMode="External" /><Relationship Id="rId1468" Type="http://schemas.openxmlformats.org/officeDocument/2006/relationships/hyperlink" Target="https://twitter.com/anibalmastobiza" TargetMode="External" /><Relationship Id="rId1469" Type="http://schemas.openxmlformats.org/officeDocument/2006/relationships/hyperlink" Target="https://twitter.com/alqithami" TargetMode="External" /><Relationship Id="rId1470" Type="http://schemas.openxmlformats.org/officeDocument/2006/relationships/hyperlink" Target="https://twitter.com/jhblackb" TargetMode="External" /><Relationship Id="rId1471" Type="http://schemas.openxmlformats.org/officeDocument/2006/relationships/hyperlink" Target="https://twitter.com/sig_chi" TargetMode="External" /><Relationship Id="rId1472" Type="http://schemas.openxmlformats.org/officeDocument/2006/relationships/hyperlink" Target="https://twitter.com/zsavvas90" TargetMode="External" /><Relationship Id="rId1473" Type="http://schemas.openxmlformats.org/officeDocument/2006/relationships/hyperlink" Target="https://twitter.com/idramalab" TargetMode="External" /><Relationship Id="rId1474" Type="http://schemas.openxmlformats.org/officeDocument/2006/relationships/hyperlink" Target="https://twitter.com/ingmarweber" TargetMode="External" /><Relationship Id="rId1475" Type="http://schemas.openxmlformats.org/officeDocument/2006/relationships/hyperlink" Target="https://twitter.com/winteram" TargetMode="External" /><Relationship Id="rId1476" Type="http://schemas.openxmlformats.org/officeDocument/2006/relationships/hyperlink" Target="https://twitter.com/alethioguy" TargetMode="External" /><Relationship Id="rId1477" Type="http://schemas.openxmlformats.org/officeDocument/2006/relationships/hyperlink" Target="https://twitter.com/jurgenpfeffer" TargetMode="External" /><Relationship Id="rId1478" Type="http://schemas.openxmlformats.org/officeDocument/2006/relationships/hyperlink" Target="https://twitter.com/raquelrecuero" TargetMode="External" /><Relationship Id="rId1479" Type="http://schemas.openxmlformats.org/officeDocument/2006/relationships/hyperlink" Target="https://twitter.com/keiichi_ochiai" TargetMode="External" /><Relationship Id="rId1480" Type="http://schemas.openxmlformats.org/officeDocument/2006/relationships/hyperlink" Target="https://twitter.com/ktakeshi" TargetMode="External" /><Relationship Id="rId1481" Type="http://schemas.openxmlformats.org/officeDocument/2006/relationships/hyperlink" Target="https://twitter.com/knittedkittie" TargetMode="External" /><Relationship Id="rId1482" Type="http://schemas.openxmlformats.org/officeDocument/2006/relationships/hyperlink" Target="https://twitter.com/zerogravitasksc" TargetMode="External" /><Relationship Id="rId1483" Type="http://schemas.openxmlformats.org/officeDocument/2006/relationships/hyperlink" Target="https://twitter.com/moniquedhooghe" TargetMode="External" /><Relationship Id="rId1484" Type="http://schemas.openxmlformats.org/officeDocument/2006/relationships/hyperlink" Target="https://twitter.com/watsoninstitute" TargetMode="External" /><Relationship Id="rId1485" Type="http://schemas.openxmlformats.org/officeDocument/2006/relationships/hyperlink" Target="https://twitter.com/bostonglobe" TargetMode="External" /><Relationship Id="rId1486" Type="http://schemas.openxmlformats.org/officeDocument/2006/relationships/hyperlink" Target="https://twitter.com/fabiogiglietto" TargetMode="External" /><Relationship Id="rId1487" Type="http://schemas.openxmlformats.org/officeDocument/2006/relationships/hyperlink" Target="https://twitter.com/cybercsis" TargetMode="External" /><Relationship Id="rId1488" Type="http://schemas.openxmlformats.org/officeDocument/2006/relationships/hyperlink" Target="https://twitter.com/shionguha" TargetMode="External" /><Relationship Id="rId1489" Type="http://schemas.openxmlformats.org/officeDocument/2006/relationships/hyperlink" Target="https://twitter.com/cfiesler" TargetMode="External" /><Relationship Id="rId1490" Type="http://schemas.openxmlformats.org/officeDocument/2006/relationships/hyperlink" Target="https://twitter.com/ipsn20" TargetMode="External" /><Relationship Id="rId1491" Type="http://schemas.openxmlformats.org/officeDocument/2006/relationships/hyperlink" Target="https://twitter.com/theofficialacm" TargetMode="External" /><Relationship Id="rId1492" Type="http://schemas.openxmlformats.org/officeDocument/2006/relationships/hyperlink" Target="https://twitter.com/ieeeorg" TargetMode="External" /><Relationship Id="rId1493" Type="http://schemas.openxmlformats.org/officeDocument/2006/relationships/hyperlink" Target="https://twitter.com/patpannuto" TargetMode="External" /><Relationship Id="rId1494" Type="http://schemas.openxmlformats.org/officeDocument/2006/relationships/hyperlink" Target="https://twitter.com/andreawiggins" TargetMode="External" /><Relationship Id="rId1495" Type="http://schemas.openxmlformats.org/officeDocument/2006/relationships/hyperlink" Target="https://twitter.com/eegilbert" TargetMode="External" /><Relationship Id="rId1496" Type="http://schemas.openxmlformats.org/officeDocument/2006/relationships/hyperlink" Target="https://twitter.com/asbruckman" TargetMode="External" /><Relationship Id="rId1497" Type="http://schemas.openxmlformats.org/officeDocument/2006/relationships/hyperlink" Target="https://twitter.com/colegleason" TargetMode="External" /><Relationship Id="rId1498" Type="http://schemas.openxmlformats.org/officeDocument/2006/relationships/hyperlink" Target="https://twitter.com/eszter" TargetMode="External" /><Relationship Id="rId1499" Type="http://schemas.openxmlformats.org/officeDocument/2006/relationships/hyperlink" Target="https://twitter.com/roguechi" TargetMode="External" /><Relationship Id="rId1500" Type="http://schemas.openxmlformats.org/officeDocument/2006/relationships/hyperlink" Target="https://twitter.com/mdekstrand" TargetMode="External" /><Relationship Id="rId1501" Type="http://schemas.openxmlformats.org/officeDocument/2006/relationships/hyperlink" Target="https://twitter.com/reidpr" TargetMode="External" /><Relationship Id="rId1502" Type="http://schemas.openxmlformats.org/officeDocument/2006/relationships/hyperlink" Target="https://twitter.com/mariaglymour" TargetMode="External" /><Relationship Id="rId1503" Type="http://schemas.openxmlformats.org/officeDocument/2006/relationships/hyperlink" Target="https://twitter.com/theshubhanshu" TargetMode="External" /><Relationship Id="rId1504" Type="http://schemas.openxmlformats.org/officeDocument/2006/relationships/hyperlink" Target="https://twitter.com/jasonbaumgartne" TargetMode="External" /><Relationship Id="rId1505" Type="http://schemas.openxmlformats.org/officeDocument/2006/relationships/hyperlink" Target="https://twitter.com/syardi" TargetMode="External" /><Relationship Id="rId1506" Type="http://schemas.openxmlformats.org/officeDocument/2006/relationships/hyperlink" Target="https://twitter.com/gaywonk" TargetMode="External" /><Relationship Id="rId1507" Type="http://schemas.openxmlformats.org/officeDocument/2006/relationships/hyperlink" Target="https://twitter.com/johnfallot" TargetMode="External" /><Relationship Id="rId1508" Type="http://schemas.openxmlformats.org/officeDocument/2006/relationships/hyperlink" Target="https://twitter.com/mark_riedl" TargetMode="External" /><Relationship Id="rId1509" Type="http://schemas.openxmlformats.org/officeDocument/2006/relationships/hyperlink" Target="https://twitter.com/jeffbigham" TargetMode="External" /><Relationship Id="rId1510" Type="http://schemas.openxmlformats.org/officeDocument/2006/relationships/hyperlink" Target="https://twitter.com/gillianrhayes" TargetMode="External" /><Relationship Id="rId1511" Type="http://schemas.openxmlformats.org/officeDocument/2006/relationships/hyperlink" Target="https://twitter.com/alphaque" TargetMode="External" /><Relationship Id="rId1512" Type="http://schemas.openxmlformats.org/officeDocument/2006/relationships/hyperlink" Target="https://twitter.com/harishpillay" TargetMode="External" /><Relationship Id="rId1513" Type="http://schemas.openxmlformats.org/officeDocument/2006/relationships/hyperlink" Target="https://twitter.com/boomchatter" TargetMode="External" /><Relationship Id="rId1514" Type="http://schemas.openxmlformats.org/officeDocument/2006/relationships/hyperlink" Target="https://twitter.com/cathyyoung63" TargetMode="External" /><Relationship Id="rId1515" Type="http://schemas.openxmlformats.org/officeDocument/2006/relationships/hyperlink" Target="https://twitter.com/jeffreyasachs" TargetMode="External" /><Relationship Id="rId1516" Type="http://schemas.openxmlformats.org/officeDocument/2006/relationships/hyperlink" Target="https://twitter.com/master_kula" TargetMode="External" /><Relationship Id="rId1517" Type="http://schemas.openxmlformats.org/officeDocument/2006/relationships/hyperlink" Target="https://twitter.com/switch_d" TargetMode="External" /><Relationship Id="rId1518" Type="http://schemas.openxmlformats.org/officeDocument/2006/relationships/hyperlink" Target="https://twitter.com/ttoconference" TargetMode="External" /><Relationship Id="rId1519" Type="http://schemas.openxmlformats.org/officeDocument/2006/relationships/hyperlink" Target="https://twitter.com/carmelva" TargetMode="External" /><Relationship Id="rId1520" Type="http://schemas.openxmlformats.org/officeDocument/2006/relationships/hyperlink" Target="https://twitter.com/ehud" TargetMode="External" /><Relationship Id="rId1521" Type="http://schemas.openxmlformats.org/officeDocument/2006/relationships/hyperlink" Target="https://twitter.com/standefer" TargetMode="External" /><Relationship Id="rId1522" Type="http://schemas.openxmlformats.org/officeDocument/2006/relationships/hyperlink" Target="https://twitter.com/creativity_thre" TargetMode="External" /><Relationship Id="rId1523" Type="http://schemas.openxmlformats.org/officeDocument/2006/relationships/hyperlink" Target="https://twitter.com/s" TargetMode="External" /><Relationship Id="rId1524" Type="http://schemas.openxmlformats.org/officeDocument/2006/relationships/hyperlink" Target="https://twitter.com/j_a_tucker" TargetMode="External" /><Relationship Id="rId1525" Type="http://schemas.openxmlformats.org/officeDocument/2006/relationships/hyperlink" Target="https://twitter.com/janzilinsky" TargetMode="External" /><Relationship Id="rId1526" Type="http://schemas.openxmlformats.org/officeDocument/2006/relationships/hyperlink" Target="https://twitter.com/poppublicsphere" TargetMode="External" /><Relationship Id="rId1527" Type="http://schemas.openxmlformats.org/officeDocument/2006/relationships/hyperlink" Target="https://twitter.com/codybuntain" TargetMode="External" /><Relationship Id="rId1528" Type="http://schemas.openxmlformats.org/officeDocument/2006/relationships/hyperlink" Target="https://twitter.com/gretch" TargetMode="External" /><Relationship Id="rId1529" Type="http://schemas.openxmlformats.org/officeDocument/2006/relationships/hyperlink" Target="https://twitter.com/tschnoebelen" TargetMode="External" /><Relationship Id="rId1530" Type="http://schemas.openxmlformats.org/officeDocument/2006/relationships/hyperlink" Target="https://twitter.com/sanjrockz" TargetMode="External" /><Relationship Id="rId1531" Type="http://schemas.openxmlformats.org/officeDocument/2006/relationships/hyperlink" Target="https://twitter.com/wired" TargetMode="External" /><Relationship Id="rId1532" Type="http://schemas.openxmlformats.org/officeDocument/2006/relationships/hyperlink" Target="https://twitter.com/mtknnktm" TargetMode="External" /><Relationship Id="rId1533" Type="http://schemas.openxmlformats.org/officeDocument/2006/relationships/hyperlink" Target="https://twitter.com/toritorix" TargetMode="External" /><Relationship Id="rId1534" Type="http://schemas.openxmlformats.org/officeDocument/2006/relationships/hyperlink" Target="https://twitter.com/anirudhacharya1" TargetMode="External" /><Relationship Id="rId1535" Type="http://schemas.openxmlformats.org/officeDocument/2006/relationships/hyperlink" Target="https://twitter.com/soa" TargetMode="External" /><Relationship Id="rId1536" Type="http://schemas.openxmlformats.org/officeDocument/2006/relationships/comments" Target="../comments2.xml" /><Relationship Id="rId1537" Type="http://schemas.openxmlformats.org/officeDocument/2006/relationships/vmlDrawing" Target="../drawings/vmlDrawing2.vml" /><Relationship Id="rId1538" Type="http://schemas.openxmlformats.org/officeDocument/2006/relationships/table" Target="../tables/table2.xml" /><Relationship Id="rId15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cwsm.org/2020/" TargetMode="External" /><Relationship Id="rId2" Type="http://schemas.openxmlformats.org/officeDocument/2006/relationships/hyperlink" Target="https://www.kaskus.co.id/surl/iCwsm" TargetMode="External" /><Relationship Id="rId3" Type="http://schemas.openxmlformats.org/officeDocument/2006/relationships/hyperlink" Target="https://new.precisionconference.com/user/login?society=aaai" TargetMode="External" /><Relationship Id="rId4" Type="http://schemas.openxmlformats.org/officeDocument/2006/relationships/hyperlink" Target="http://faculty.washington.edu/kstarbi/Starbird-et-al-ICWSM-2018-Echosystem-final.pdf" TargetMode="External" /><Relationship Id="rId5" Type="http://schemas.openxmlformats.org/officeDocument/2006/relationships/hyperlink" Target="https://faculty.washington.edu/kstarbi/Starbird-et-al-ICWSM-2018-Echosystem-final.pdf" TargetMode="External" /><Relationship Id="rId6" Type="http://schemas.openxmlformats.org/officeDocument/2006/relationships/hyperlink" Target="https://cj2020.northeastern.edu/" TargetMode="External" /><Relationship Id="rId7" Type="http://schemas.openxmlformats.org/officeDocument/2006/relationships/hyperlink" Target="https://twitter.com/CJR/status/1171406154741604354" TargetMode="External" /><Relationship Id="rId8" Type="http://schemas.openxmlformats.org/officeDocument/2006/relationships/hyperlink" Target="https://www.aaai.org/ocs/index.php/ICWSM/ICWSM13/paper/viewFile/6093/6350" TargetMode="External" /><Relationship Id="rId9" Type="http://schemas.openxmlformats.org/officeDocument/2006/relationships/hyperlink" Target="https://www.aaai.org/ocs/index.php/ICWSM/ICWSM13/paper/viewFile/6124/6351" TargetMode="External" /><Relationship Id="rId10" Type="http://schemas.openxmlformats.org/officeDocument/2006/relationships/hyperlink" Target="https://www.aaai.org/ojs/index.php/ICWSM/article/view/3212" TargetMode="External" /><Relationship Id="rId11" Type="http://schemas.openxmlformats.org/officeDocument/2006/relationships/hyperlink" Target="https://icwsm.org/2020/" TargetMode="External" /><Relationship Id="rId12" Type="http://schemas.openxmlformats.org/officeDocument/2006/relationships/hyperlink" Target="https://new.precisionconference.com/user/login?society=aaai" TargetMode="External" /><Relationship Id="rId13" Type="http://schemas.openxmlformats.org/officeDocument/2006/relationships/hyperlink" Target="https://www.instagram.com/p/B0oK6E9J6-V/?utm_source=ig_web_button_share_sheet" TargetMode="External" /><Relationship Id="rId14" Type="http://schemas.openxmlformats.org/officeDocument/2006/relationships/hyperlink" Target="https://www.facebook.com/icwsm/" TargetMode="External" /><Relationship Id="rId15" Type="http://schemas.openxmlformats.org/officeDocument/2006/relationships/hyperlink" Target="https://cj2020.northeastern.edu/" TargetMode="External" /><Relationship Id="rId16" Type="http://schemas.openxmlformats.org/officeDocument/2006/relationships/hyperlink" Target="https://icwsm.org/" TargetMode="External" /><Relationship Id="rId17" Type="http://schemas.openxmlformats.org/officeDocument/2006/relationships/hyperlink" Target="https://www.wired.com/story/academic-emoji-conference/" TargetMode="External" /><Relationship Id="rId18" Type="http://schemas.openxmlformats.org/officeDocument/2006/relationships/hyperlink" Target="https://www.cambridge.org/core/journals/perspectives-on-politics/article/dont-republicans-tweet-too-using-twitter-to-assess-the-consequences-of-political-endorsements-by-celebrities/B2915BB8FBD93D0555D8C3D77CB00E65" TargetMode="External" /><Relationship Id="rId19" Type="http://schemas.openxmlformats.org/officeDocument/2006/relationships/hyperlink" Target="https://medium.com/@katestarbird/content-sharing-within-the-alternative-media-echo-system-the-case-of-the-white-helmets-f34434325e77" TargetMode="External" /><Relationship Id="rId20" Type="http://schemas.openxmlformats.org/officeDocument/2006/relationships/hyperlink" Target="http://faculty.washington.edu/kstarbi/Starbird-et-al-ICWSM-2018-Echosystem-final.pdf" TargetMode="External" /><Relationship Id="rId21" Type="http://schemas.openxmlformats.org/officeDocument/2006/relationships/hyperlink" Target="https://jobs.illinois.edu/academic-job-board/job-details?jobID=121227&amp;job=college-of-liberal-arts-sciences-assistant-professor-department-of-communication-121227&amp;fbclid=IwAR3wT3gfz47FGd9qoOz1gKcUklwTwawht6wKGogwDKFMQ5MNgYB-0HnVaz4" TargetMode="External" /><Relationship Id="rId22" Type="http://schemas.openxmlformats.org/officeDocument/2006/relationships/hyperlink" Target="https://icwsm.org/2020/" TargetMode="External" /><Relationship Id="rId23" Type="http://schemas.openxmlformats.org/officeDocument/2006/relationships/hyperlink" Target="https://arxiv.org/abs/1909.03543" TargetMode="External" /><Relationship Id="rId24" Type="http://schemas.openxmlformats.org/officeDocument/2006/relationships/hyperlink" Target="https://icwsm.org/2020/" TargetMode="External" /><Relationship Id="rId25" Type="http://schemas.openxmlformats.org/officeDocument/2006/relationships/hyperlink" Target="https://aaai.org/ojs/index.php/ICWSM/article/view/3357" TargetMode="External" /><Relationship Id="rId26" Type="http://schemas.openxmlformats.org/officeDocument/2006/relationships/hyperlink" Target="https://www.kaskus.co.id/surl/iCwsm" TargetMode="External" /><Relationship Id="rId27" Type="http://schemas.openxmlformats.org/officeDocument/2006/relationships/hyperlink" Target="https://www.aaai.org/ocs/index.php/ICWSM/ICWSM13/paper/viewFile/6124/6351" TargetMode="External" /><Relationship Id="rId28" Type="http://schemas.openxmlformats.org/officeDocument/2006/relationships/hyperlink" Target="https://twitter.com/icwsm/status/1156957172686868480" TargetMode="External" /><Relationship Id="rId29" Type="http://schemas.openxmlformats.org/officeDocument/2006/relationships/hyperlink" Target="http://www.ccs.neu.edu/~amislove/publications/Weather-ICWSM.pdf" TargetMode="External" /><Relationship Id="rId30" Type="http://schemas.openxmlformats.org/officeDocument/2006/relationships/hyperlink" Target="https://www.aaai.org/ocs/index.php/ICWSM/ICWSM16/paper/download/13166/12817" TargetMode="External" /><Relationship Id="rId31" Type="http://schemas.openxmlformats.org/officeDocument/2006/relationships/hyperlink" Target="https://research.fb.com/request-for-proposals-for-economic-opportunity-research-announced-at-icwsm-2019/?utm_campaign=everyonesocial&amp;utm_source=178996&amp;utm_medium=twitter&amp;es_p=9808567" TargetMode="External" /><Relationship Id="rId32" Type="http://schemas.openxmlformats.org/officeDocument/2006/relationships/hyperlink" Target="https://www.aaai.org/ocs/index.php/ICWSM/ICWSM16/paper/view/13167/12746" TargetMode="External" /><Relationship Id="rId33" Type="http://schemas.openxmlformats.org/officeDocument/2006/relationships/hyperlink" Target="http://ktsukuda.me/research_topic/creator-collaboration/" TargetMode="External" /><Relationship Id="rId34" Type="http://schemas.openxmlformats.org/officeDocument/2006/relationships/hyperlink" Target="https://www.aaai.org/ocs/index.php/ICWSM/ICWSM15/paper/viewPaper/10469" TargetMode="External" /><Relationship Id="rId35" Type="http://schemas.openxmlformats.org/officeDocument/2006/relationships/hyperlink" Target="https://www.aaai.org/ojs/index.php/ICWSM/article/view/3360" TargetMode="External" /><Relationship Id="rId36" Type="http://schemas.openxmlformats.org/officeDocument/2006/relationships/hyperlink" Target="https://aaai.org/ocs/index.php/ICWSM/ICWSM17/paper/download/15587/14817" TargetMode="External" /><Relationship Id="rId37" Type="http://schemas.openxmlformats.org/officeDocument/2006/relationships/hyperlink" Target="http://faculty.washington.edu/kstarbi/Starbird-et-al-ICWSM-2018-Echosystem-final.pdf" TargetMode="External" /><Relationship Id="rId38" Type="http://schemas.openxmlformats.org/officeDocument/2006/relationships/hyperlink" Target="https://faculty.washington.edu/kstarbi/Starbird-et-al-ICWSM-2018-Echosystem-final.pdf" TargetMode="External" /><Relationship Id="rId39" Type="http://schemas.openxmlformats.org/officeDocument/2006/relationships/hyperlink" Target="https://icwsm.org/2020/" TargetMode="External" /><Relationship Id="rId40" Type="http://schemas.openxmlformats.org/officeDocument/2006/relationships/hyperlink" Target="https://new.precisionconference.com/user/login?society=aaai" TargetMode="External" /><Relationship Id="rId41" Type="http://schemas.openxmlformats.org/officeDocument/2006/relationships/hyperlink" Target="https://twitter.com/icwsm/status/1173387363231371265" TargetMode="External" /><Relationship Id="rId42" Type="http://schemas.openxmlformats.org/officeDocument/2006/relationships/hyperlink" Target="https://twitter.com/smunson/status/1175084989815222272" TargetMode="External" /><Relationship Id="rId43" Type="http://schemas.openxmlformats.org/officeDocument/2006/relationships/hyperlink" Target="https://twitter.com/rogueCHI/status/1174776264227311616" TargetMode="External" /><Relationship Id="rId44" Type="http://schemas.openxmlformats.org/officeDocument/2006/relationships/hyperlink" Target="https://icwsm.org/2020/" TargetMode="External" /><Relationship Id="rId45" Type="http://schemas.openxmlformats.org/officeDocument/2006/relationships/hyperlink" Target="https://new.precisionconference.com/user/login?society=aaai" TargetMode="External" /><Relationship Id="rId46" Type="http://schemas.openxmlformats.org/officeDocument/2006/relationships/hyperlink" Target="https://aaai.org/ojs/index.php/ICWSM/article/view/3242" TargetMode="External" /><Relationship Id="rId47" Type="http://schemas.openxmlformats.org/officeDocument/2006/relationships/hyperlink" Target="https://twitter.com/icatgt/status/1163567824414990337" TargetMode="External" /><Relationship Id="rId48" Type="http://schemas.openxmlformats.org/officeDocument/2006/relationships/hyperlink" Target="https://research.fb.com/safety-experiences-on-social-media/" TargetMode="External" /><Relationship Id="rId49" Type="http://schemas.openxmlformats.org/officeDocument/2006/relationships/hyperlink" Target="https://www.aaai.org/ocs/index.php/ICWSM/ICWSM17/paper/viewPaper/15587" TargetMode="External" /><Relationship Id="rId50" Type="http://schemas.openxmlformats.org/officeDocument/2006/relationships/hyperlink" Target="https://onlinelibrary.wiley.com/doi/full/10.1002/hbe2.115?cookieSet=1" TargetMode="External" /><Relationship Id="rId51" Type="http://schemas.openxmlformats.org/officeDocument/2006/relationships/hyperlink" Target="https://scholar.google.com/citations?hl=en&amp;view_op=list_hcore&amp;venue=eH4qSzdbVtwJ.2019&amp;vq=eng_databasesinformationsystems&amp;cstart=0" TargetMode="External" /><Relationship Id="rId52" Type="http://schemas.openxmlformats.org/officeDocument/2006/relationships/hyperlink" Target="https://www.aaai.org/ojs/index.php/ICWSM/article/view/3205" TargetMode="External" /><Relationship Id="rId53" Type="http://schemas.openxmlformats.org/officeDocument/2006/relationships/hyperlink" Target="https://link.springer.com/article/10.1007/s42001-017-0007-4" TargetMode="External" /><Relationship Id="rId54" Type="http://schemas.openxmlformats.org/officeDocument/2006/relationships/hyperlink" Target="https://dl.acm.org/citation.cfm?id=3159684" TargetMode="External" /><Relationship Id="rId55" Type="http://schemas.openxmlformats.org/officeDocument/2006/relationships/hyperlink" Target="https://www.aaai.org/ocs/index.php/ICWSM/ICWSM18/paper/viewPaper/17858" TargetMode="External" /><Relationship Id="rId56" Type="http://schemas.openxmlformats.org/officeDocument/2006/relationships/hyperlink" Target="https://link.springer.com/article/10.1140/epjds/s13688-019-0201-0" TargetMode="External" /><Relationship Id="rId57" Type="http://schemas.openxmlformats.org/officeDocument/2006/relationships/hyperlink" Target="https://www.aaai.org/ocs/index.php/ICWSM/ICWSM16/paper/view/13003/12748" TargetMode="External" /><Relationship Id="rId58" Type="http://schemas.openxmlformats.org/officeDocument/2006/relationships/table" Target="../tables/table11.xml" /><Relationship Id="rId59" Type="http://schemas.openxmlformats.org/officeDocument/2006/relationships/table" Target="../tables/table12.xml" /><Relationship Id="rId60" Type="http://schemas.openxmlformats.org/officeDocument/2006/relationships/table" Target="../tables/table13.xml" /><Relationship Id="rId61" Type="http://schemas.openxmlformats.org/officeDocument/2006/relationships/table" Target="../tables/table14.xml" /><Relationship Id="rId62" Type="http://schemas.openxmlformats.org/officeDocument/2006/relationships/table" Target="../tables/table15.xml" /><Relationship Id="rId63" Type="http://schemas.openxmlformats.org/officeDocument/2006/relationships/table" Target="../tables/table16.xml" /><Relationship Id="rId64" Type="http://schemas.openxmlformats.org/officeDocument/2006/relationships/table" Target="../tables/table17.xml" /><Relationship Id="rId6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4240</v>
      </c>
      <c r="BB2" s="13" t="s">
        <v>4286</v>
      </c>
      <c r="BC2" s="13" t="s">
        <v>4287</v>
      </c>
      <c r="BD2" s="119" t="s">
        <v>5376</v>
      </c>
      <c r="BE2" s="119" t="s">
        <v>5377</v>
      </c>
      <c r="BF2" s="119" t="s">
        <v>5378</v>
      </c>
      <c r="BG2" s="119" t="s">
        <v>5379</v>
      </c>
      <c r="BH2" s="119" t="s">
        <v>5380</v>
      </c>
      <c r="BI2" s="119" t="s">
        <v>5381</v>
      </c>
      <c r="BJ2" s="119" t="s">
        <v>5382</v>
      </c>
      <c r="BK2" s="119" t="s">
        <v>5383</v>
      </c>
      <c r="BL2" s="119" t="s">
        <v>5384</v>
      </c>
    </row>
    <row r="3" spans="1:64" ht="15" customHeight="1">
      <c r="A3" s="64" t="s">
        <v>212</v>
      </c>
      <c r="B3" s="64" t="s">
        <v>446</v>
      </c>
      <c r="C3" s="65" t="s">
        <v>5514</v>
      </c>
      <c r="D3" s="66">
        <v>3</v>
      </c>
      <c r="E3" s="67" t="s">
        <v>132</v>
      </c>
      <c r="F3" s="68">
        <v>35</v>
      </c>
      <c r="G3" s="65"/>
      <c r="H3" s="69"/>
      <c r="I3" s="70"/>
      <c r="J3" s="70"/>
      <c r="K3" s="34" t="s">
        <v>65</v>
      </c>
      <c r="L3" s="71">
        <v>3</v>
      </c>
      <c r="M3" s="71"/>
      <c r="N3" s="72"/>
      <c r="O3" s="78" t="s">
        <v>570</v>
      </c>
      <c r="P3" s="80">
        <v>43629.4377662037</v>
      </c>
      <c r="Q3" s="78" t="s">
        <v>572</v>
      </c>
      <c r="R3" s="82" t="s">
        <v>739</v>
      </c>
      <c r="S3" s="78" t="s">
        <v>802</v>
      </c>
      <c r="T3" s="78"/>
      <c r="U3" s="82" t="s">
        <v>855</v>
      </c>
      <c r="V3" s="82" t="s">
        <v>855</v>
      </c>
      <c r="W3" s="80">
        <v>43629.4377662037</v>
      </c>
      <c r="X3" s="82" t="s">
        <v>1098</v>
      </c>
      <c r="Y3" s="78"/>
      <c r="Z3" s="78"/>
      <c r="AA3" s="84" t="s">
        <v>1419</v>
      </c>
      <c r="AB3" s="78"/>
      <c r="AC3" s="78" t="b">
        <v>0</v>
      </c>
      <c r="AD3" s="78">
        <v>2</v>
      </c>
      <c r="AE3" s="84" t="s">
        <v>1779</v>
      </c>
      <c r="AF3" s="78" t="b">
        <v>0</v>
      </c>
      <c r="AG3" s="78" t="s">
        <v>1829</v>
      </c>
      <c r="AH3" s="78"/>
      <c r="AI3" s="84" t="s">
        <v>1779</v>
      </c>
      <c r="AJ3" s="78" t="b">
        <v>0</v>
      </c>
      <c r="AK3" s="78">
        <v>3</v>
      </c>
      <c r="AL3" s="84" t="s">
        <v>1779</v>
      </c>
      <c r="AM3" s="78" t="s">
        <v>1839</v>
      </c>
      <c r="AN3" s="78" t="b">
        <v>0</v>
      </c>
      <c r="AO3" s="84" t="s">
        <v>1419</v>
      </c>
      <c r="AP3" s="78" t="s">
        <v>1852</v>
      </c>
      <c r="AQ3" s="78">
        <v>0</v>
      </c>
      <c r="AR3" s="78">
        <v>0</v>
      </c>
      <c r="AS3" s="78"/>
      <c r="AT3" s="78"/>
      <c r="AU3" s="78"/>
      <c r="AV3" s="78"/>
      <c r="AW3" s="78"/>
      <c r="AX3" s="78"/>
      <c r="AY3" s="78"/>
      <c r="AZ3" s="78"/>
      <c r="BA3">
        <v>1</v>
      </c>
      <c r="BB3" s="78" t="str">
        <f>REPLACE(INDEX(GroupVertices[Group],MATCH(Edges[[#This Row],[Vertex 1]],GroupVertices[Vertex],0)),1,1,"")</f>
        <v>17</v>
      </c>
      <c r="BC3" s="78" t="str">
        <f>REPLACE(INDEX(GroupVertices[Group],MATCH(Edges[[#This Row],[Vertex 2]],GroupVertices[Vertex],0)),1,1,"")</f>
        <v>17</v>
      </c>
      <c r="BD3" s="48"/>
      <c r="BE3" s="49"/>
      <c r="BF3" s="48"/>
      <c r="BG3" s="49"/>
      <c r="BH3" s="48"/>
      <c r="BI3" s="49"/>
      <c r="BJ3" s="48"/>
      <c r="BK3" s="49"/>
      <c r="BL3" s="48"/>
    </row>
    <row r="4" spans="1:64" ht="15" customHeight="1">
      <c r="A4" s="64" t="s">
        <v>212</v>
      </c>
      <c r="B4" s="64" t="s">
        <v>447</v>
      </c>
      <c r="C4" s="65" t="s">
        <v>5514</v>
      </c>
      <c r="D4" s="66">
        <v>3</v>
      </c>
      <c r="E4" s="67" t="s">
        <v>132</v>
      </c>
      <c r="F4" s="68">
        <v>35</v>
      </c>
      <c r="G4" s="65"/>
      <c r="H4" s="69"/>
      <c r="I4" s="70"/>
      <c r="J4" s="70"/>
      <c r="K4" s="34" t="s">
        <v>65</v>
      </c>
      <c r="L4" s="77">
        <v>4</v>
      </c>
      <c r="M4" s="77"/>
      <c r="N4" s="72"/>
      <c r="O4" s="79" t="s">
        <v>570</v>
      </c>
      <c r="P4" s="81">
        <v>43629.4377662037</v>
      </c>
      <c r="Q4" s="79" t="s">
        <v>572</v>
      </c>
      <c r="R4" s="83" t="s">
        <v>739</v>
      </c>
      <c r="S4" s="79" t="s">
        <v>802</v>
      </c>
      <c r="T4" s="79"/>
      <c r="U4" s="83" t="s">
        <v>855</v>
      </c>
      <c r="V4" s="83" t="s">
        <v>855</v>
      </c>
      <c r="W4" s="81">
        <v>43629.4377662037</v>
      </c>
      <c r="X4" s="83" t="s">
        <v>1098</v>
      </c>
      <c r="Y4" s="79"/>
      <c r="Z4" s="79"/>
      <c r="AA4" s="85" t="s">
        <v>1419</v>
      </c>
      <c r="AB4" s="79"/>
      <c r="AC4" s="79" t="b">
        <v>0</v>
      </c>
      <c r="AD4" s="79">
        <v>2</v>
      </c>
      <c r="AE4" s="85" t="s">
        <v>1779</v>
      </c>
      <c r="AF4" s="79" t="b">
        <v>0</v>
      </c>
      <c r="AG4" s="79" t="s">
        <v>1829</v>
      </c>
      <c r="AH4" s="79"/>
      <c r="AI4" s="85" t="s">
        <v>1779</v>
      </c>
      <c r="AJ4" s="79" t="b">
        <v>0</v>
      </c>
      <c r="AK4" s="79">
        <v>3</v>
      </c>
      <c r="AL4" s="85" t="s">
        <v>1779</v>
      </c>
      <c r="AM4" s="79" t="s">
        <v>1839</v>
      </c>
      <c r="AN4" s="79" t="b">
        <v>0</v>
      </c>
      <c r="AO4" s="85" t="s">
        <v>1419</v>
      </c>
      <c r="AP4" s="79" t="s">
        <v>1852</v>
      </c>
      <c r="AQ4" s="79">
        <v>0</v>
      </c>
      <c r="AR4" s="79">
        <v>0</v>
      </c>
      <c r="AS4" s="79"/>
      <c r="AT4" s="79"/>
      <c r="AU4" s="79"/>
      <c r="AV4" s="79"/>
      <c r="AW4" s="79"/>
      <c r="AX4" s="79"/>
      <c r="AY4" s="79"/>
      <c r="AZ4" s="79"/>
      <c r="BA4">
        <v>1</v>
      </c>
      <c r="BB4" s="78" t="str">
        <f>REPLACE(INDEX(GroupVertices[Group],MATCH(Edges[[#This Row],[Vertex 1]],GroupVertices[Vertex],0)),1,1,"")</f>
        <v>17</v>
      </c>
      <c r="BC4" s="78" t="str">
        <f>REPLACE(INDEX(GroupVertices[Group],MATCH(Edges[[#This Row],[Vertex 2]],GroupVertices[Vertex],0)),1,1,"")</f>
        <v>17</v>
      </c>
      <c r="BD4" s="48">
        <v>0</v>
      </c>
      <c r="BE4" s="49">
        <v>0</v>
      </c>
      <c r="BF4" s="48">
        <v>0</v>
      </c>
      <c r="BG4" s="49">
        <v>0</v>
      </c>
      <c r="BH4" s="48">
        <v>0</v>
      </c>
      <c r="BI4" s="49">
        <v>0</v>
      </c>
      <c r="BJ4" s="48">
        <v>31</v>
      </c>
      <c r="BK4" s="49">
        <v>100</v>
      </c>
      <c r="BL4" s="48">
        <v>31</v>
      </c>
    </row>
    <row r="5" spans="1:64" ht="15">
      <c r="A5" s="64" t="s">
        <v>213</v>
      </c>
      <c r="B5" s="64" t="s">
        <v>448</v>
      </c>
      <c r="C5" s="65" t="s">
        <v>5514</v>
      </c>
      <c r="D5" s="66">
        <v>3</v>
      </c>
      <c r="E5" s="67" t="s">
        <v>132</v>
      </c>
      <c r="F5" s="68">
        <v>35</v>
      </c>
      <c r="G5" s="65"/>
      <c r="H5" s="69"/>
      <c r="I5" s="70"/>
      <c r="J5" s="70"/>
      <c r="K5" s="34" t="s">
        <v>65</v>
      </c>
      <c r="L5" s="77">
        <v>5</v>
      </c>
      <c r="M5" s="77"/>
      <c r="N5" s="72"/>
      <c r="O5" s="79" t="s">
        <v>570</v>
      </c>
      <c r="P5" s="81">
        <v>43686.26118055556</v>
      </c>
      <c r="Q5" s="79" t="s">
        <v>573</v>
      </c>
      <c r="R5" s="79"/>
      <c r="S5" s="79"/>
      <c r="T5" s="79" t="s">
        <v>832</v>
      </c>
      <c r="U5" s="83" t="s">
        <v>856</v>
      </c>
      <c r="V5" s="83" t="s">
        <v>856</v>
      </c>
      <c r="W5" s="81">
        <v>43686.26118055556</v>
      </c>
      <c r="X5" s="83" t="s">
        <v>1099</v>
      </c>
      <c r="Y5" s="79"/>
      <c r="Z5" s="79"/>
      <c r="AA5" s="85" t="s">
        <v>1420</v>
      </c>
      <c r="AB5" s="79"/>
      <c r="AC5" s="79" t="b">
        <v>0</v>
      </c>
      <c r="AD5" s="79">
        <v>7</v>
      </c>
      <c r="AE5" s="85" t="s">
        <v>1779</v>
      </c>
      <c r="AF5" s="79" t="b">
        <v>0</v>
      </c>
      <c r="AG5" s="79" t="s">
        <v>1829</v>
      </c>
      <c r="AH5" s="79"/>
      <c r="AI5" s="85" t="s">
        <v>1779</v>
      </c>
      <c r="AJ5" s="79" t="b">
        <v>0</v>
      </c>
      <c r="AK5" s="79">
        <v>2</v>
      </c>
      <c r="AL5" s="85" t="s">
        <v>1779</v>
      </c>
      <c r="AM5" s="79" t="s">
        <v>1840</v>
      </c>
      <c r="AN5" s="79" t="b">
        <v>0</v>
      </c>
      <c r="AO5" s="85" t="s">
        <v>1420</v>
      </c>
      <c r="AP5" s="79" t="s">
        <v>1852</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449</v>
      </c>
      <c r="C6" s="65" t="s">
        <v>5514</v>
      </c>
      <c r="D6" s="66">
        <v>3</v>
      </c>
      <c r="E6" s="67" t="s">
        <v>132</v>
      </c>
      <c r="F6" s="68">
        <v>35</v>
      </c>
      <c r="G6" s="65"/>
      <c r="H6" s="69"/>
      <c r="I6" s="70"/>
      <c r="J6" s="70"/>
      <c r="K6" s="34" t="s">
        <v>65</v>
      </c>
      <c r="L6" s="77">
        <v>6</v>
      </c>
      <c r="M6" s="77"/>
      <c r="N6" s="72"/>
      <c r="O6" s="79" t="s">
        <v>570</v>
      </c>
      <c r="P6" s="81">
        <v>43718.433541666665</v>
      </c>
      <c r="Q6" s="79" t="s">
        <v>574</v>
      </c>
      <c r="R6" s="83" t="s">
        <v>740</v>
      </c>
      <c r="S6" s="79" t="s">
        <v>803</v>
      </c>
      <c r="T6" s="79" t="s">
        <v>833</v>
      </c>
      <c r="U6" s="83" t="s">
        <v>857</v>
      </c>
      <c r="V6" s="83" t="s">
        <v>857</v>
      </c>
      <c r="W6" s="81">
        <v>43718.433541666665</v>
      </c>
      <c r="X6" s="83" t="s">
        <v>1100</v>
      </c>
      <c r="Y6" s="79"/>
      <c r="Z6" s="79"/>
      <c r="AA6" s="85" t="s">
        <v>1421</v>
      </c>
      <c r="AB6" s="79"/>
      <c r="AC6" s="79" t="b">
        <v>0</v>
      </c>
      <c r="AD6" s="79">
        <v>31</v>
      </c>
      <c r="AE6" s="85" t="s">
        <v>1779</v>
      </c>
      <c r="AF6" s="79" t="b">
        <v>0</v>
      </c>
      <c r="AG6" s="79" t="s">
        <v>1829</v>
      </c>
      <c r="AH6" s="79"/>
      <c r="AI6" s="85" t="s">
        <v>1779</v>
      </c>
      <c r="AJ6" s="79" t="b">
        <v>0</v>
      </c>
      <c r="AK6" s="79">
        <v>9</v>
      </c>
      <c r="AL6" s="85" t="s">
        <v>1779</v>
      </c>
      <c r="AM6" s="79" t="s">
        <v>1841</v>
      </c>
      <c r="AN6" s="79" t="b">
        <v>0</v>
      </c>
      <c r="AO6" s="85" t="s">
        <v>1421</v>
      </c>
      <c r="AP6" s="79" t="s">
        <v>1852</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215</v>
      </c>
      <c r="B7" s="64" t="s">
        <v>450</v>
      </c>
      <c r="C7" s="65" t="s">
        <v>5514</v>
      </c>
      <c r="D7" s="66">
        <v>3</v>
      </c>
      <c r="E7" s="67" t="s">
        <v>132</v>
      </c>
      <c r="F7" s="68">
        <v>35</v>
      </c>
      <c r="G7" s="65"/>
      <c r="H7" s="69"/>
      <c r="I7" s="70"/>
      <c r="J7" s="70"/>
      <c r="K7" s="34" t="s">
        <v>65</v>
      </c>
      <c r="L7" s="77">
        <v>7</v>
      </c>
      <c r="M7" s="77"/>
      <c r="N7" s="72"/>
      <c r="O7" s="79" t="s">
        <v>570</v>
      </c>
      <c r="P7" s="81">
        <v>43718.63118055555</v>
      </c>
      <c r="Q7" s="79" t="s">
        <v>575</v>
      </c>
      <c r="R7" s="83" t="s">
        <v>741</v>
      </c>
      <c r="S7" s="79" t="s">
        <v>804</v>
      </c>
      <c r="T7" s="79" t="s">
        <v>834</v>
      </c>
      <c r="U7" s="79"/>
      <c r="V7" s="83" t="s">
        <v>893</v>
      </c>
      <c r="W7" s="81">
        <v>43718.63118055555</v>
      </c>
      <c r="X7" s="83" t="s">
        <v>1101</v>
      </c>
      <c r="Y7" s="79"/>
      <c r="Z7" s="79"/>
      <c r="AA7" s="85" t="s">
        <v>1422</v>
      </c>
      <c r="AB7" s="79"/>
      <c r="AC7" s="79" t="b">
        <v>0</v>
      </c>
      <c r="AD7" s="79">
        <v>2</v>
      </c>
      <c r="AE7" s="85" t="s">
        <v>1779</v>
      </c>
      <c r="AF7" s="79" t="b">
        <v>0</v>
      </c>
      <c r="AG7" s="79" t="s">
        <v>1829</v>
      </c>
      <c r="AH7" s="79"/>
      <c r="AI7" s="85" t="s">
        <v>1779</v>
      </c>
      <c r="AJ7" s="79" t="b">
        <v>0</v>
      </c>
      <c r="AK7" s="79">
        <v>1</v>
      </c>
      <c r="AL7" s="85" t="s">
        <v>1779</v>
      </c>
      <c r="AM7" s="79" t="s">
        <v>1841</v>
      </c>
      <c r="AN7" s="79" t="b">
        <v>0</v>
      </c>
      <c r="AO7" s="85" t="s">
        <v>1422</v>
      </c>
      <c r="AP7" s="79" t="s">
        <v>1852</v>
      </c>
      <c r="AQ7" s="79">
        <v>0</v>
      </c>
      <c r="AR7" s="79">
        <v>0</v>
      </c>
      <c r="AS7" s="79"/>
      <c r="AT7" s="79"/>
      <c r="AU7" s="79"/>
      <c r="AV7" s="79"/>
      <c r="AW7" s="79"/>
      <c r="AX7" s="79"/>
      <c r="AY7" s="79"/>
      <c r="AZ7" s="79"/>
      <c r="BA7">
        <v>1</v>
      </c>
      <c r="BB7" s="78" t="str">
        <f>REPLACE(INDEX(GroupVertices[Group],MATCH(Edges[[#This Row],[Vertex 1]],GroupVertices[Vertex],0)),1,1,"")</f>
        <v>15</v>
      </c>
      <c r="BC7" s="78" t="str">
        <f>REPLACE(INDEX(GroupVertices[Group],MATCH(Edges[[#This Row],[Vertex 2]],GroupVertices[Vertex],0)),1,1,"")</f>
        <v>15</v>
      </c>
      <c r="BD7" s="48"/>
      <c r="BE7" s="49"/>
      <c r="BF7" s="48"/>
      <c r="BG7" s="49"/>
      <c r="BH7" s="48"/>
      <c r="BI7" s="49"/>
      <c r="BJ7" s="48"/>
      <c r="BK7" s="49"/>
      <c r="BL7" s="48"/>
    </row>
    <row r="8" spans="1:64" ht="15">
      <c r="A8" s="64" t="s">
        <v>215</v>
      </c>
      <c r="B8" s="64" t="s">
        <v>451</v>
      </c>
      <c r="C8" s="65" t="s">
        <v>5514</v>
      </c>
      <c r="D8" s="66">
        <v>3</v>
      </c>
      <c r="E8" s="67" t="s">
        <v>132</v>
      </c>
      <c r="F8" s="68">
        <v>35</v>
      </c>
      <c r="G8" s="65"/>
      <c r="H8" s="69"/>
      <c r="I8" s="70"/>
      <c r="J8" s="70"/>
      <c r="K8" s="34" t="s">
        <v>65</v>
      </c>
      <c r="L8" s="77">
        <v>8</v>
      </c>
      <c r="M8" s="77"/>
      <c r="N8" s="72"/>
      <c r="O8" s="79" t="s">
        <v>570</v>
      </c>
      <c r="P8" s="81">
        <v>43718.63118055555</v>
      </c>
      <c r="Q8" s="79" t="s">
        <v>575</v>
      </c>
      <c r="R8" s="83" t="s">
        <v>741</v>
      </c>
      <c r="S8" s="79" t="s">
        <v>804</v>
      </c>
      <c r="T8" s="79" t="s">
        <v>834</v>
      </c>
      <c r="U8" s="79"/>
      <c r="V8" s="83" t="s">
        <v>893</v>
      </c>
      <c r="W8" s="81">
        <v>43718.63118055555</v>
      </c>
      <c r="X8" s="83" t="s">
        <v>1101</v>
      </c>
      <c r="Y8" s="79"/>
      <c r="Z8" s="79"/>
      <c r="AA8" s="85" t="s">
        <v>1422</v>
      </c>
      <c r="AB8" s="79"/>
      <c r="AC8" s="79" t="b">
        <v>0</v>
      </c>
      <c r="AD8" s="79">
        <v>2</v>
      </c>
      <c r="AE8" s="85" t="s">
        <v>1779</v>
      </c>
      <c r="AF8" s="79" t="b">
        <v>0</v>
      </c>
      <c r="AG8" s="79" t="s">
        <v>1829</v>
      </c>
      <c r="AH8" s="79"/>
      <c r="AI8" s="85" t="s">
        <v>1779</v>
      </c>
      <c r="AJ8" s="79" t="b">
        <v>0</v>
      </c>
      <c r="AK8" s="79">
        <v>1</v>
      </c>
      <c r="AL8" s="85" t="s">
        <v>1779</v>
      </c>
      <c r="AM8" s="79" t="s">
        <v>1841</v>
      </c>
      <c r="AN8" s="79" t="b">
        <v>0</v>
      </c>
      <c r="AO8" s="85" t="s">
        <v>1422</v>
      </c>
      <c r="AP8" s="79" t="s">
        <v>1852</v>
      </c>
      <c r="AQ8" s="79">
        <v>0</v>
      </c>
      <c r="AR8" s="79">
        <v>0</v>
      </c>
      <c r="AS8" s="79"/>
      <c r="AT8" s="79"/>
      <c r="AU8" s="79"/>
      <c r="AV8" s="79"/>
      <c r="AW8" s="79"/>
      <c r="AX8" s="79"/>
      <c r="AY8" s="79"/>
      <c r="AZ8" s="79"/>
      <c r="BA8">
        <v>1</v>
      </c>
      <c r="BB8" s="78" t="str">
        <f>REPLACE(INDEX(GroupVertices[Group],MATCH(Edges[[#This Row],[Vertex 1]],GroupVertices[Vertex],0)),1,1,"")</f>
        <v>15</v>
      </c>
      <c r="BC8" s="78" t="str">
        <f>REPLACE(INDEX(GroupVertices[Group],MATCH(Edges[[#This Row],[Vertex 2]],GroupVertices[Vertex],0)),1,1,"")</f>
        <v>15</v>
      </c>
      <c r="BD8" s="48"/>
      <c r="BE8" s="49"/>
      <c r="BF8" s="48"/>
      <c r="BG8" s="49"/>
      <c r="BH8" s="48"/>
      <c r="BI8" s="49"/>
      <c r="BJ8" s="48"/>
      <c r="BK8" s="49"/>
      <c r="BL8" s="48"/>
    </row>
    <row r="9" spans="1:64" ht="15">
      <c r="A9" s="64" t="s">
        <v>215</v>
      </c>
      <c r="B9" s="64" t="s">
        <v>452</v>
      </c>
      <c r="C9" s="65" t="s">
        <v>5514</v>
      </c>
      <c r="D9" s="66">
        <v>3</v>
      </c>
      <c r="E9" s="67" t="s">
        <v>132</v>
      </c>
      <c r="F9" s="68">
        <v>35</v>
      </c>
      <c r="G9" s="65"/>
      <c r="H9" s="69"/>
      <c r="I9" s="70"/>
      <c r="J9" s="70"/>
      <c r="K9" s="34" t="s">
        <v>65</v>
      </c>
      <c r="L9" s="77">
        <v>9</v>
      </c>
      <c r="M9" s="77"/>
      <c r="N9" s="72"/>
      <c r="O9" s="79" t="s">
        <v>570</v>
      </c>
      <c r="P9" s="81">
        <v>43718.63118055555</v>
      </c>
      <c r="Q9" s="79" t="s">
        <v>575</v>
      </c>
      <c r="R9" s="83" t="s">
        <v>741</v>
      </c>
      <c r="S9" s="79" t="s">
        <v>804</v>
      </c>
      <c r="T9" s="79" t="s">
        <v>834</v>
      </c>
      <c r="U9" s="79"/>
      <c r="V9" s="83" t="s">
        <v>893</v>
      </c>
      <c r="W9" s="81">
        <v>43718.63118055555</v>
      </c>
      <c r="X9" s="83" t="s">
        <v>1101</v>
      </c>
      <c r="Y9" s="79"/>
      <c r="Z9" s="79"/>
      <c r="AA9" s="85" t="s">
        <v>1422</v>
      </c>
      <c r="AB9" s="79"/>
      <c r="AC9" s="79" t="b">
        <v>0</v>
      </c>
      <c r="AD9" s="79">
        <v>2</v>
      </c>
      <c r="AE9" s="85" t="s">
        <v>1779</v>
      </c>
      <c r="AF9" s="79" t="b">
        <v>0</v>
      </c>
      <c r="AG9" s="79" t="s">
        <v>1829</v>
      </c>
      <c r="AH9" s="79"/>
      <c r="AI9" s="85" t="s">
        <v>1779</v>
      </c>
      <c r="AJ9" s="79" t="b">
        <v>0</v>
      </c>
      <c r="AK9" s="79">
        <v>1</v>
      </c>
      <c r="AL9" s="85" t="s">
        <v>1779</v>
      </c>
      <c r="AM9" s="79" t="s">
        <v>1841</v>
      </c>
      <c r="AN9" s="79" t="b">
        <v>0</v>
      </c>
      <c r="AO9" s="85" t="s">
        <v>1422</v>
      </c>
      <c r="AP9" s="79" t="s">
        <v>1852</v>
      </c>
      <c r="AQ9" s="79">
        <v>0</v>
      </c>
      <c r="AR9" s="79">
        <v>0</v>
      </c>
      <c r="AS9" s="79"/>
      <c r="AT9" s="79"/>
      <c r="AU9" s="79"/>
      <c r="AV9" s="79"/>
      <c r="AW9" s="79"/>
      <c r="AX9" s="79"/>
      <c r="AY9" s="79"/>
      <c r="AZ9" s="79"/>
      <c r="BA9">
        <v>1</v>
      </c>
      <c r="BB9" s="78" t="str">
        <f>REPLACE(INDEX(GroupVertices[Group],MATCH(Edges[[#This Row],[Vertex 1]],GroupVertices[Vertex],0)),1,1,"")</f>
        <v>15</v>
      </c>
      <c r="BC9" s="78" t="str">
        <f>REPLACE(INDEX(GroupVertices[Group],MATCH(Edges[[#This Row],[Vertex 2]],GroupVertices[Vertex],0)),1,1,"")</f>
        <v>15</v>
      </c>
      <c r="BD9" s="48"/>
      <c r="BE9" s="49"/>
      <c r="BF9" s="48"/>
      <c r="BG9" s="49"/>
      <c r="BH9" s="48"/>
      <c r="BI9" s="49"/>
      <c r="BJ9" s="48"/>
      <c r="BK9" s="49"/>
      <c r="BL9" s="48"/>
    </row>
    <row r="10" spans="1:64" ht="15">
      <c r="A10" s="64" t="s">
        <v>215</v>
      </c>
      <c r="B10" s="64" t="s">
        <v>453</v>
      </c>
      <c r="C10" s="65" t="s">
        <v>5514</v>
      </c>
      <c r="D10" s="66">
        <v>3</v>
      </c>
      <c r="E10" s="67" t="s">
        <v>132</v>
      </c>
      <c r="F10" s="68">
        <v>35</v>
      </c>
      <c r="G10" s="65"/>
      <c r="H10" s="69"/>
      <c r="I10" s="70"/>
      <c r="J10" s="70"/>
      <c r="K10" s="34" t="s">
        <v>65</v>
      </c>
      <c r="L10" s="77">
        <v>10</v>
      </c>
      <c r="M10" s="77"/>
      <c r="N10" s="72"/>
      <c r="O10" s="79" t="s">
        <v>570</v>
      </c>
      <c r="P10" s="81">
        <v>43718.63118055555</v>
      </c>
      <c r="Q10" s="79" t="s">
        <v>575</v>
      </c>
      <c r="R10" s="83" t="s">
        <v>741</v>
      </c>
      <c r="S10" s="79" t="s">
        <v>804</v>
      </c>
      <c r="T10" s="79" t="s">
        <v>834</v>
      </c>
      <c r="U10" s="79"/>
      <c r="V10" s="83" t="s">
        <v>893</v>
      </c>
      <c r="W10" s="81">
        <v>43718.63118055555</v>
      </c>
      <c r="X10" s="83" t="s">
        <v>1101</v>
      </c>
      <c r="Y10" s="79"/>
      <c r="Z10" s="79"/>
      <c r="AA10" s="85" t="s">
        <v>1422</v>
      </c>
      <c r="AB10" s="79"/>
      <c r="AC10" s="79" t="b">
        <v>0</v>
      </c>
      <c r="AD10" s="79">
        <v>2</v>
      </c>
      <c r="AE10" s="85" t="s">
        <v>1779</v>
      </c>
      <c r="AF10" s="79" t="b">
        <v>0</v>
      </c>
      <c r="AG10" s="79" t="s">
        <v>1829</v>
      </c>
      <c r="AH10" s="79"/>
      <c r="AI10" s="85" t="s">
        <v>1779</v>
      </c>
      <c r="AJ10" s="79" t="b">
        <v>0</v>
      </c>
      <c r="AK10" s="79">
        <v>1</v>
      </c>
      <c r="AL10" s="85" t="s">
        <v>1779</v>
      </c>
      <c r="AM10" s="79" t="s">
        <v>1841</v>
      </c>
      <c r="AN10" s="79" t="b">
        <v>0</v>
      </c>
      <c r="AO10" s="85" t="s">
        <v>1422</v>
      </c>
      <c r="AP10" s="79" t="s">
        <v>1852</v>
      </c>
      <c r="AQ10" s="79">
        <v>0</v>
      </c>
      <c r="AR10" s="79">
        <v>0</v>
      </c>
      <c r="AS10" s="79"/>
      <c r="AT10" s="79"/>
      <c r="AU10" s="79"/>
      <c r="AV10" s="79"/>
      <c r="AW10" s="79"/>
      <c r="AX10" s="79"/>
      <c r="AY10" s="79"/>
      <c r="AZ10" s="79"/>
      <c r="BA10">
        <v>1</v>
      </c>
      <c r="BB10" s="78" t="str">
        <f>REPLACE(INDEX(GroupVertices[Group],MATCH(Edges[[#This Row],[Vertex 1]],GroupVertices[Vertex],0)),1,1,"")</f>
        <v>15</v>
      </c>
      <c r="BC10" s="78" t="str">
        <f>REPLACE(INDEX(GroupVertices[Group],MATCH(Edges[[#This Row],[Vertex 2]],GroupVertices[Vertex],0)),1,1,"")</f>
        <v>15</v>
      </c>
      <c r="BD10" s="48">
        <v>0</v>
      </c>
      <c r="BE10" s="49">
        <v>0</v>
      </c>
      <c r="BF10" s="48">
        <v>1</v>
      </c>
      <c r="BG10" s="49">
        <v>3.8461538461538463</v>
      </c>
      <c r="BH10" s="48">
        <v>0</v>
      </c>
      <c r="BI10" s="49">
        <v>0</v>
      </c>
      <c r="BJ10" s="48">
        <v>25</v>
      </c>
      <c r="BK10" s="49">
        <v>96.15384615384616</v>
      </c>
      <c r="BL10" s="48">
        <v>26</v>
      </c>
    </row>
    <row r="11" spans="1:64" ht="15">
      <c r="A11" s="64" t="s">
        <v>216</v>
      </c>
      <c r="B11" s="64" t="s">
        <v>454</v>
      </c>
      <c r="C11" s="65" t="s">
        <v>5514</v>
      </c>
      <c r="D11" s="66">
        <v>3</v>
      </c>
      <c r="E11" s="67" t="s">
        <v>132</v>
      </c>
      <c r="F11" s="68">
        <v>35</v>
      </c>
      <c r="G11" s="65"/>
      <c r="H11" s="69"/>
      <c r="I11" s="70"/>
      <c r="J11" s="70"/>
      <c r="K11" s="34" t="s">
        <v>65</v>
      </c>
      <c r="L11" s="77">
        <v>11</v>
      </c>
      <c r="M11" s="77"/>
      <c r="N11" s="72"/>
      <c r="O11" s="79" t="s">
        <v>570</v>
      </c>
      <c r="P11" s="81">
        <v>43745.78241898148</v>
      </c>
      <c r="Q11" s="79" t="s">
        <v>576</v>
      </c>
      <c r="R11" s="79"/>
      <c r="S11" s="79"/>
      <c r="T11" s="79" t="s">
        <v>216</v>
      </c>
      <c r="U11" s="83" t="s">
        <v>858</v>
      </c>
      <c r="V11" s="83" t="s">
        <v>858</v>
      </c>
      <c r="W11" s="81">
        <v>43745.78241898148</v>
      </c>
      <c r="X11" s="83" t="s">
        <v>1102</v>
      </c>
      <c r="Y11" s="79"/>
      <c r="Z11" s="79"/>
      <c r="AA11" s="85" t="s">
        <v>1423</v>
      </c>
      <c r="AB11" s="79"/>
      <c r="AC11" s="79" t="b">
        <v>0</v>
      </c>
      <c r="AD11" s="79">
        <v>81</v>
      </c>
      <c r="AE11" s="85" t="s">
        <v>1779</v>
      </c>
      <c r="AF11" s="79" t="b">
        <v>0</v>
      </c>
      <c r="AG11" s="79" t="s">
        <v>1829</v>
      </c>
      <c r="AH11" s="79"/>
      <c r="AI11" s="85" t="s">
        <v>1779</v>
      </c>
      <c r="AJ11" s="79" t="b">
        <v>0</v>
      </c>
      <c r="AK11" s="79">
        <v>42</v>
      </c>
      <c r="AL11" s="85" t="s">
        <v>1779</v>
      </c>
      <c r="AM11" s="79" t="s">
        <v>1841</v>
      </c>
      <c r="AN11" s="79" t="b">
        <v>0</v>
      </c>
      <c r="AO11" s="85" t="s">
        <v>1423</v>
      </c>
      <c r="AP11" s="79" t="s">
        <v>1852</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27</v>
      </c>
      <c r="BK11" s="49">
        <v>100</v>
      </c>
      <c r="BL11" s="48">
        <v>27</v>
      </c>
    </row>
    <row r="12" spans="1:64" ht="15">
      <c r="A12" s="64" t="s">
        <v>217</v>
      </c>
      <c r="B12" s="64" t="s">
        <v>455</v>
      </c>
      <c r="C12" s="65" t="s">
        <v>5514</v>
      </c>
      <c r="D12" s="66">
        <v>3</v>
      </c>
      <c r="E12" s="67" t="s">
        <v>132</v>
      </c>
      <c r="F12" s="68">
        <v>35</v>
      </c>
      <c r="G12" s="65"/>
      <c r="H12" s="69"/>
      <c r="I12" s="70"/>
      <c r="J12" s="70"/>
      <c r="K12" s="34" t="s">
        <v>65</v>
      </c>
      <c r="L12" s="77">
        <v>12</v>
      </c>
      <c r="M12" s="77"/>
      <c r="N12" s="72"/>
      <c r="O12" s="79" t="s">
        <v>570</v>
      </c>
      <c r="P12" s="81">
        <v>43278.70966435185</v>
      </c>
      <c r="Q12" s="79" t="s">
        <v>577</v>
      </c>
      <c r="R12" s="83" t="s">
        <v>742</v>
      </c>
      <c r="S12" s="79" t="s">
        <v>805</v>
      </c>
      <c r="T12" s="79" t="s">
        <v>835</v>
      </c>
      <c r="U12" s="79"/>
      <c r="V12" s="83" t="s">
        <v>894</v>
      </c>
      <c r="W12" s="81">
        <v>43278.70966435185</v>
      </c>
      <c r="X12" s="83" t="s">
        <v>1103</v>
      </c>
      <c r="Y12" s="79"/>
      <c r="Z12" s="79"/>
      <c r="AA12" s="85" t="s">
        <v>1424</v>
      </c>
      <c r="AB12" s="79"/>
      <c r="AC12" s="79" t="b">
        <v>0</v>
      </c>
      <c r="AD12" s="79">
        <v>22</v>
      </c>
      <c r="AE12" s="85" t="s">
        <v>1779</v>
      </c>
      <c r="AF12" s="79" t="b">
        <v>0</v>
      </c>
      <c r="AG12" s="79" t="s">
        <v>1829</v>
      </c>
      <c r="AH12" s="79"/>
      <c r="AI12" s="85" t="s">
        <v>1779</v>
      </c>
      <c r="AJ12" s="79" t="b">
        <v>0</v>
      </c>
      <c r="AK12" s="79">
        <v>11</v>
      </c>
      <c r="AL12" s="85" t="s">
        <v>1779</v>
      </c>
      <c r="AM12" s="79" t="s">
        <v>1839</v>
      </c>
      <c r="AN12" s="79" t="b">
        <v>0</v>
      </c>
      <c r="AO12" s="85" t="s">
        <v>1424</v>
      </c>
      <c r="AP12" s="79" t="s">
        <v>1852</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217</v>
      </c>
      <c r="B13" s="64" t="s">
        <v>456</v>
      </c>
      <c r="C13" s="65" t="s">
        <v>5514</v>
      </c>
      <c r="D13" s="66">
        <v>3</v>
      </c>
      <c r="E13" s="67" t="s">
        <v>132</v>
      </c>
      <c r="F13" s="68">
        <v>35</v>
      </c>
      <c r="G13" s="65"/>
      <c r="H13" s="69"/>
      <c r="I13" s="70"/>
      <c r="J13" s="70"/>
      <c r="K13" s="34" t="s">
        <v>65</v>
      </c>
      <c r="L13" s="77">
        <v>13</v>
      </c>
      <c r="M13" s="77"/>
      <c r="N13" s="72"/>
      <c r="O13" s="79" t="s">
        <v>570</v>
      </c>
      <c r="P13" s="81">
        <v>43278.70966435185</v>
      </c>
      <c r="Q13" s="79" t="s">
        <v>577</v>
      </c>
      <c r="R13" s="83" t="s">
        <v>742</v>
      </c>
      <c r="S13" s="79" t="s">
        <v>805</v>
      </c>
      <c r="T13" s="79" t="s">
        <v>835</v>
      </c>
      <c r="U13" s="79"/>
      <c r="V13" s="83" t="s">
        <v>894</v>
      </c>
      <c r="W13" s="81">
        <v>43278.70966435185</v>
      </c>
      <c r="X13" s="83" t="s">
        <v>1103</v>
      </c>
      <c r="Y13" s="79"/>
      <c r="Z13" s="79"/>
      <c r="AA13" s="85" t="s">
        <v>1424</v>
      </c>
      <c r="AB13" s="79"/>
      <c r="AC13" s="79" t="b">
        <v>0</v>
      </c>
      <c r="AD13" s="79">
        <v>22</v>
      </c>
      <c r="AE13" s="85" t="s">
        <v>1779</v>
      </c>
      <c r="AF13" s="79" t="b">
        <v>0</v>
      </c>
      <c r="AG13" s="79" t="s">
        <v>1829</v>
      </c>
      <c r="AH13" s="79"/>
      <c r="AI13" s="85" t="s">
        <v>1779</v>
      </c>
      <c r="AJ13" s="79" t="b">
        <v>0</v>
      </c>
      <c r="AK13" s="79">
        <v>11</v>
      </c>
      <c r="AL13" s="85" t="s">
        <v>1779</v>
      </c>
      <c r="AM13" s="79" t="s">
        <v>1839</v>
      </c>
      <c r="AN13" s="79" t="b">
        <v>0</v>
      </c>
      <c r="AO13" s="85" t="s">
        <v>1424</v>
      </c>
      <c r="AP13" s="79" t="s">
        <v>1852</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218</v>
      </c>
      <c r="B14" s="64" t="s">
        <v>414</v>
      </c>
      <c r="C14" s="65" t="s">
        <v>5514</v>
      </c>
      <c r="D14" s="66">
        <v>3</v>
      </c>
      <c r="E14" s="67" t="s">
        <v>132</v>
      </c>
      <c r="F14" s="68">
        <v>35</v>
      </c>
      <c r="G14" s="65"/>
      <c r="H14" s="69"/>
      <c r="I14" s="70"/>
      <c r="J14" s="70"/>
      <c r="K14" s="34" t="s">
        <v>65</v>
      </c>
      <c r="L14" s="77">
        <v>14</v>
      </c>
      <c r="M14" s="77"/>
      <c r="N14" s="72"/>
      <c r="O14" s="79" t="s">
        <v>570</v>
      </c>
      <c r="P14" s="81">
        <v>43678.58091435185</v>
      </c>
      <c r="Q14" s="79" t="s">
        <v>578</v>
      </c>
      <c r="R14" s="79"/>
      <c r="S14" s="79"/>
      <c r="T14" s="79"/>
      <c r="U14" s="79"/>
      <c r="V14" s="83" t="s">
        <v>895</v>
      </c>
      <c r="W14" s="81">
        <v>43678.58091435185</v>
      </c>
      <c r="X14" s="83" t="s">
        <v>1104</v>
      </c>
      <c r="Y14" s="79"/>
      <c r="Z14" s="79"/>
      <c r="AA14" s="85" t="s">
        <v>1425</v>
      </c>
      <c r="AB14" s="79"/>
      <c r="AC14" s="79" t="b">
        <v>0</v>
      </c>
      <c r="AD14" s="79">
        <v>0</v>
      </c>
      <c r="AE14" s="85" t="s">
        <v>1779</v>
      </c>
      <c r="AF14" s="79" t="b">
        <v>0</v>
      </c>
      <c r="AG14" s="79" t="s">
        <v>1829</v>
      </c>
      <c r="AH14" s="79"/>
      <c r="AI14" s="85" t="s">
        <v>1779</v>
      </c>
      <c r="AJ14" s="79" t="b">
        <v>0</v>
      </c>
      <c r="AK14" s="79">
        <v>2</v>
      </c>
      <c r="AL14" s="85" t="s">
        <v>1652</v>
      </c>
      <c r="AM14" s="79" t="s">
        <v>1841</v>
      </c>
      <c r="AN14" s="79" t="b">
        <v>0</v>
      </c>
      <c r="AO14" s="85" t="s">
        <v>1652</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1</v>
      </c>
      <c r="BE14" s="49">
        <v>5</v>
      </c>
      <c r="BF14" s="48">
        <v>1</v>
      </c>
      <c r="BG14" s="49">
        <v>5</v>
      </c>
      <c r="BH14" s="48">
        <v>0</v>
      </c>
      <c r="BI14" s="49">
        <v>0</v>
      </c>
      <c r="BJ14" s="48">
        <v>18</v>
      </c>
      <c r="BK14" s="49">
        <v>90</v>
      </c>
      <c r="BL14" s="48">
        <v>20</v>
      </c>
    </row>
    <row r="15" spans="1:64" ht="15">
      <c r="A15" s="64" t="s">
        <v>219</v>
      </c>
      <c r="B15" s="64" t="s">
        <v>414</v>
      </c>
      <c r="C15" s="65" t="s">
        <v>5514</v>
      </c>
      <c r="D15" s="66">
        <v>3</v>
      </c>
      <c r="E15" s="67" t="s">
        <v>132</v>
      </c>
      <c r="F15" s="68">
        <v>35</v>
      </c>
      <c r="G15" s="65"/>
      <c r="H15" s="69"/>
      <c r="I15" s="70"/>
      <c r="J15" s="70"/>
      <c r="K15" s="34" t="s">
        <v>65</v>
      </c>
      <c r="L15" s="77">
        <v>15</v>
      </c>
      <c r="M15" s="77"/>
      <c r="N15" s="72"/>
      <c r="O15" s="79" t="s">
        <v>570</v>
      </c>
      <c r="P15" s="81">
        <v>43678.58159722222</v>
      </c>
      <c r="Q15" s="79" t="s">
        <v>578</v>
      </c>
      <c r="R15" s="79"/>
      <c r="S15" s="79"/>
      <c r="T15" s="79"/>
      <c r="U15" s="79"/>
      <c r="V15" s="83" t="s">
        <v>896</v>
      </c>
      <c r="W15" s="81">
        <v>43678.58159722222</v>
      </c>
      <c r="X15" s="83" t="s">
        <v>1105</v>
      </c>
      <c r="Y15" s="79"/>
      <c r="Z15" s="79"/>
      <c r="AA15" s="85" t="s">
        <v>1426</v>
      </c>
      <c r="AB15" s="79"/>
      <c r="AC15" s="79" t="b">
        <v>0</v>
      </c>
      <c r="AD15" s="79">
        <v>0</v>
      </c>
      <c r="AE15" s="85" t="s">
        <v>1779</v>
      </c>
      <c r="AF15" s="79" t="b">
        <v>0</v>
      </c>
      <c r="AG15" s="79" t="s">
        <v>1829</v>
      </c>
      <c r="AH15" s="79"/>
      <c r="AI15" s="85" t="s">
        <v>1779</v>
      </c>
      <c r="AJ15" s="79" t="b">
        <v>0</v>
      </c>
      <c r="AK15" s="79">
        <v>2</v>
      </c>
      <c r="AL15" s="85" t="s">
        <v>1652</v>
      </c>
      <c r="AM15" s="79" t="s">
        <v>1842</v>
      </c>
      <c r="AN15" s="79" t="b">
        <v>0</v>
      </c>
      <c r="AO15" s="85" t="s">
        <v>1652</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v>1</v>
      </c>
      <c r="BE15" s="49">
        <v>5</v>
      </c>
      <c r="BF15" s="48">
        <v>1</v>
      </c>
      <c r="BG15" s="49">
        <v>5</v>
      </c>
      <c r="BH15" s="48">
        <v>0</v>
      </c>
      <c r="BI15" s="49">
        <v>0</v>
      </c>
      <c r="BJ15" s="48">
        <v>18</v>
      </c>
      <c r="BK15" s="49">
        <v>90</v>
      </c>
      <c r="BL15" s="48">
        <v>20</v>
      </c>
    </row>
    <row r="16" spans="1:64" ht="15">
      <c r="A16" s="64" t="s">
        <v>220</v>
      </c>
      <c r="B16" s="64" t="s">
        <v>437</v>
      </c>
      <c r="C16" s="65" t="s">
        <v>5514</v>
      </c>
      <c r="D16" s="66">
        <v>3</v>
      </c>
      <c r="E16" s="67" t="s">
        <v>132</v>
      </c>
      <c r="F16" s="68">
        <v>35</v>
      </c>
      <c r="G16" s="65"/>
      <c r="H16" s="69"/>
      <c r="I16" s="70"/>
      <c r="J16" s="70"/>
      <c r="K16" s="34" t="s">
        <v>65</v>
      </c>
      <c r="L16" s="77">
        <v>16</v>
      </c>
      <c r="M16" s="77"/>
      <c r="N16" s="72"/>
      <c r="O16" s="79" t="s">
        <v>570</v>
      </c>
      <c r="P16" s="81">
        <v>43678.66578703704</v>
      </c>
      <c r="Q16" s="79" t="s">
        <v>579</v>
      </c>
      <c r="R16" s="83" t="s">
        <v>743</v>
      </c>
      <c r="S16" s="79" t="s">
        <v>806</v>
      </c>
      <c r="T16" s="79"/>
      <c r="U16" s="79"/>
      <c r="V16" s="83" t="s">
        <v>897</v>
      </c>
      <c r="W16" s="81">
        <v>43678.66578703704</v>
      </c>
      <c r="X16" s="83" t="s">
        <v>1106</v>
      </c>
      <c r="Y16" s="79"/>
      <c r="Z16" s="79"/>
      <c r="AA16" s="85" t="s">
        <v>1427</v>
      </c>
      <c r="AB16" s="79"/>
      <c r="AC16" s="79" t="b">
        <v>0</v>
      </c>
      <c r="AD16" s="79">
        <v>0</v>
      </c>
      <c r="AE16" s="85" t="s">
        <v>1779</v>
      </c>
      <c r="AF16" s="79" t="b">
        <v>0</v>
      </c>
      <c r="AG16" s="79" t="s">
        <v>1829</v>
      </c>
      <c r="AH16" s="79"/>
      <c r="AI16" s="85" t="s">
        <v>1779</v>
      </c>
      <c r="AJ16" s="79" t="b">
        <v>0</v>
      </c>
      <c r="AK16" s="79">
        <v>31</v>
      </c>
      <c r="AL16" s="85" t="s">
        <v>1728</v>
      </c>
      <c r="AM16" s="79" t="s">
        <v>1841</v>
      </c>
      <c r="AN16" s="79" t="b">
        <v>0</v>
      </c>
      <c r="AO16" s="85" t="s">
        <v>1728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4.761904761904762</v>
      </c>
      <c r="BF16" s="48">
        <v>0</v>
      </c>
      <c r="BG16" s="49">
        <v>0</v>
      </c>
      <c r="BH16" s="48">
        <v>0</v>
      </c>
      <c r="BI16" s="49">
        <v>0</v>
      </c>
      <c r="BJ16" s="48">
        <v>20</v>
      </c>
      <c r="BK16" s="49">
        <v>95.23809523809524</v>
      </c>
      <c r="BL16" s="48">
        <v>21</v>
      </c>
    </row>
    <row r="17" spans="1:64" ht="15">
      <c r="A17" s="64" t="s">
        <v>221</v>
      </c>
      <c r="B17" s="64" t="s">
        <v>437</v>
      </c>
      <c r="C17" s="65" t="s">
        <v>5514</v>
      </c>
      <c r="D17" s="66">
        <v>3</v>
      </c>
      <c r="E17" s="67" t="s">
        <v>132</v>
      </c>
      <c r="F17" s="68">
        <v>35</v>
      </c>
      <c r="G17" s="65"/>
      <c r="H17" s="69"/>
      <c r="I17" s="70"/>
      <c r="J17" s="70"/>
      <c r="K17" s="34" t="s">
        <v>65</v>
      </c>
      <c r="L17" s="77">
        <v>17</v>
      </c>
      <c r="M17" s="77"/>
      <c r="N17" s="72"/>
      <c r="O17" s="79" t="s">
        <v>570</v>
      </c>
      <c r="P17" s="81">
        <v>43678.66715277778</v>
      </c>
      <c r="Q17" s="79" t="s">
        <v>579</v>
      </c>
      <c r="R17" s="83" t="s">
        <v>743</v>
      </c>
      <c r="S17" s="79" t="s">
        <v>806</v>
      </c>
      <c r="T17" s="79"/>
      <c r="U17" s="79"/>
      <c r="V17" s="83" t="s">
        <v>898</v>
      </c>
      <c r="W17" s="81">
        <v>43678.66715277778</v>
      </c>
      <c r="X17" s="83" t="s">
        <v>1107</v>
      </c>
      <c r="Y17" s="79"/>
      <c r="Z17" s="79"/>
      <c r="AA17" s="85" t="s">
        <v>1428</v>
      </c>
      <c r="AB17" s="79"/>
      <c r="AC17" s="79" t="b">
        <v>0</v>
      </c>
      <c r="AD17" s="79">
        <v>0</v>
      </c>
      <c r="AE17" s="85" t="s">
        <v>1779</v>
      </c>
      <c r="AF17" s="79" t="b">
        <v>0</v>
      </c>
      <c r="AG17" s="79" t="s">
        <v>1829</v>
      </c>
      <c r="AH17" s="79"/>
      <c r="AI17" s="85" t="s">
        <v>1779</v>
      </c>
      <c r="AJ17" s="79" t="b">
        <v>0</v>
      </c>
      <c r="AK17" s="79">
        <v>31</v>
      </c>
      <c r="AL17" s="85" t="s">
        <v>1728</v>
      </c>
      <c r="AM17" s="79" t="s">
        <v>1842</v>
      </c>
      <c r="AN17" s="79" t="b">
        <v>0</v>
      </c>
      <c r="AO17" s="85" t="s">
        <v>1728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4.761904761904762</v>
      </c>
      <c r="BF17" s="48">
        <v>0</v>
      </c>
      <c r="BG17" s="49">
        <v>0</v>
      </c>
      <c r="BH17" s="48">
        <v>0</v>
      </c>
      <c r="BI17" s="49">
        <v>0</v>
      </c>
      <c r="BJ17" s="48">
        <v>20</v>
      </c>
      <c r="BK17" s="49">
        <v>95.23809523809524</v>
      </c>
      <c r="BL17" s="48">
        <v>21</v>
      </c>
    </row>
    <row r="18" spans="1:64" ht="15">
      <c r="A18" s="64" t="s">
        <v>222</v>
      </c>
      <c r="B18" s="64" t="s">
        <v>222</v>
      </c>
      <c r="C18" s="65" t="s">
        <v>5514</v>
      </c>
      <c r="D18" s="66">
        <v>3</v>
      </c>
      <c r="E18" s="67" t="s">
        <v>132</v>
      </c>
      <c r="F18" s="68">
        <v>35</v>
      </c>
      <c r="G18" s="65"/>
      <c r="H18" s="69"/>
      <c r="I18" s="70"/>
      <c r="J18" s="70"/>
      <c r="K18" s="34" t="s">
        <v>65</v>
      </c>
      <c r="L18" s="77">
        <v>18</v>
      </c>
      <c r="M18" s="77"/>
      <c r="N18" s="72"/>
      <c r="O18" s="79" t="s">
        <v>176</v>
      </c>
      <c r="P18" s="81">
        <v>43678.68074074074</v>
      </c>
      <c r="Q18" s="79" t="s">
        <v>580</v>
      </c>
      <c r="R18" s="83" t="s">
        <v>744</v>
      </c>
      <c r="S18" s="79" t="s">
        <v>807</v>
      </c>
      <c r="T18" s="79"/>
      <c r="U18" s="79"/>
      <c r="V18" s="83" t="s">
        <v>899</v>
      </c>
      <c r="W18" s="81">
        <v>43678.68074074074</v>
      </c>
      <c r="X18" s="83" t="s">
        <v>1108</v>
      </c>
      <c r="Y18" s="79"/>
      <c r="Z18" s="79"/>
      <c r="AA18" s="85" t="s">
        <v>1429</v>
      </c>
      <c r="AB18" s="79"/>
      <c r="AC18" s="79" t="b">
        <v>0</v>
      </c>
      <c r="AD18" s="79">
        <v>0</v>
      </c>
      <c r="AE18" s="85" t="s">
        <v>1779</v>
      </c>
      <c r="AF18" s="79" t="b">
        <v>1</v>
      </c>
      <c r="AG18" s="79" t="s">
        <v>1829</v>
      </c>
      <c r="AH18" s="79"/>
      <c r="AI18" s="85" t="s">
        <v>1728</v>
      </c>
      <c r="AJ18" s="79" t="b">
        <v>0</v>
      </c>
      <c r="AK18" s="79">
        <v>0</v>
      </c>
      <c r="AL18" s="85" t="s">
        <v>1779</v>
      </c>
      <c r="AM18" s="79" t="s">
        <v>1841</v>
      </c>
      <c r="AN18" s="79" t="b">
        <v>0</v>
      </c>
      <c r="AO18" s="85" t="s">
        <v>1429</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1</v>
      </c>
      <c r="BE18" s="49">
        <v>9.090909090909092</v>
      </c>
      <c r="BF18" s="48">
        <v>0</v>
      </c>
      <c r="BG18" s="49">
        <v>0</v>
      </c>
      <c r="BH18" s="48">
        <v>0</v>
      </c>
      <c r="BI18" s="49">
        <v>0</v>
      </c>
      <c r="BJ18" s="48">
        <v>10</v>
      </c>
      <c r="BK18" s="49">
        <v>90.9090909090909</v>
      </c>
      <c r="BL18" s="48">
        <v>11</v>
      </c>
    </row>
    <row r="19" spans="1:64" ht="15">
      <c r="A19" s="64" t="s">
        <v>223</v>
      </c>
      <c r="B19" s="64" t="s">
        <v>437</v>
      </c>
      <c r="C19" s="65" t="s">
        <v>5514</v>
      </c>
      <c r="D19" s="66">
        <v>3</v>
      </c>
      <c r="E19" s="67" t="s">
        <v>132</v>
      </c>
      <c r="F19" s="68">
        <v>35</v>
      </c>
      <c r="G19" s="65"/>
      <c r="H19" s="69"/>
      <c r="I19" s="70"/>
      <c r="J19" s="70"/>
      <c r="K19" s="34" t="s">
        <v>65</v>
      </c>
      <c r="L19" s="77">
        <v>19</v>
      </c>
      <c r="M19" s="77"/>
      <c r="N19" s="72"/>
      <c r="O19" s="79" t="s">
        <v>570</v>
      </c>
      <c r="P19" s="81">
        <v>43678.694236111114</v>
      </c>
      <c r="Q19" s="79" t="s">
        <v>579</v>
      </c>
      <c r="R19" s="83" t="s">
        <v>743</v>
      </c>
      <c r="S19" s="79" t="s">
        <v>806</v>
      </c>
      <c r="T19" s="79"/>
      <c r="U19" s="79"/>
      <c r="V19" s="83" t="s">
        <v>900</v>
      </c>
      <c r="W19" s="81">
        <v>43678.694236111114</v>
      </c>
      <c r="X19" s="83" t="s">
        <v>1109</v>
      </c>
      <c r="Y19" s="79"/>
      <c r="Z19" s="79"/>
      <c r="AA19" s="85" t="s">
        <v>1430</v>
      </c>
      <c r="AB19" s="79"/>
      <c r="AC19" s="79" t="b">
        <v>0</v>
      </c>
      <c r="AD19" s="79">
        <v>0</v>
      </c>
      <c r="AE19" s="85" t="s">
        <v>1779</v>
      </c>
      <c r="AF19" s="79" t="b">
        <v>0</v>
      </c>
      <c r="AG19" s="79" t="s">
        <v>1829</v>
      </c>
      <c r="AH19" s="79"/>
      <c r="AI19" s="85" t="s">
        <v>1779</v>
      </c>
      <c r="AJ19" s="79" t="b">
        <v>0</v>
      </c>
      <c r="AK19" s="79">
        <v>31</v>
      </c>
      <c r="AL19" s="85" t="s">
        <v>1728</v>
      </c>
      <c r="AM19" s="79" t="s">
        <v>1841</v>
      </c>
      <c r="AN19" s="79" t="b">
        <v>0</v>
      </c>
      <c r="AO19" s="85" t="s">
        <v>1728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4.761904761904762</v>
      </c>
      <c r="BF19" s="48">
        <v>0</v>
      </c>
      <c r="BG19" s="49">
        <v>0</v>
      </c>
      <c r="BH19" s="48">
        <v>0</v>
      </c>
      <c r="BI19" s="49">
        <v>0</v>
      </c>
      <c r="BJ19" s="48">
        <v>20</v>
      </c>
      <c r="BK19" s="49">
        <v>95.23809523809524</v>
      </c>
      <c r="BL19" s="48">
        <v>21</v>
      </c>
    </row>
    <row r="20" spans="1:64" ht="15">
      <c r="A20" s="64" t="s">
        <v>224</v>
      </c>
      <c r="B20" s="64" t="s">
        <v>437</v>
      </c>
      <c r="C20" s="65" t="s">
        <v>5514</v>
      </c>
      <c r="D20" s="66">
        <v>3</v>
      </c>
      <c r="E20" s="67" t="s">
        <v>132</v>
      </c>
      <c r="F20" s="68">
        <v>35</v>
      </c>
      <c r="G20" s="65"/>
      <c r="H20" s="69"/>
      <c r="I20" s="70"/>
      <c r="J20" s="70"/>
      <c r="K20" s="34" t="s">
        <v>65</v>
      </c>
      <c r="L20" s="77">
        <v>20</v>
      </c>
      <c r="M20" s="77"/>
      <c r="N20" s="72"/>
      <c r="O20" s="79" t="s">
        <v>570</v>
      </c>
      <c r="P20" s="81">
        <v>43678.81909722222</v>
      </c>
      <c r="Q20" s="79" t="s">
        <v>579</v>
      </c>
      <c r="R20" s="83" t="s">
        <v>743</v>
      </c>
      <c r="S20" s="79" t="s">
        <v>806</v>
      </c>
      <c r="T20" s="79"/>
      <c r="U20" s="79"/>
      <c r="V20" s="83" t="s">
        <v>901</v>
      </c>
      <c r="W20" s="81">
        <v>43678.81909722222</v>
      </c>
      <c r="X20" s="83" t="s">
        <v>1110</v>
      </c>
      <c r="Y20" s="79"/>
      <c r="Z20" s="79"/>
      <c r="AA20" s="85" t="s">
        <v>1431</v>
      </c>
      <c r="AB20" s="79"/>
      <c r="AC20" s="79" t="b">
        <v>0</v>
      </c>
      <c r="AD20" s="79">
        <v>0</v>
      </c>
      <c r="AE20" s="85" t="s">
        <v>1779</v>
      </c>
      <c r="AF20" s="79" t="b">
        <v>0</v>
      </c>
      <c r="AG20" s="79" t="s">
        <v>1829</v>
      </c>
      <c r="AH20" s="79"/>
      <c r="AI20" s="85" t="s">
        <v>1779</v>
      </c>
      <c r="AJ20" s="79" t="b">
        <v>0</v>
      </c>
      <c r="AK20" s="79">
        <v>31</v>
      </c>
      <c r="AL20" s="85" t="s">
        <v>1728</v>
      </c>
      <c r="AM20" s="79" t="s">
        <v>1841</v>
      </c>
      <c r="AN20" s="79" t="b">
        <v>0</v>
      </c>
      <c r="AO20" s="85" t="s">
        <v>1728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4.761904761904762</v>
      </c>
      <c r="BF20" s="48">
        <v>0</v>
      </c>
      <c r="BG20" s="49">
        <v>0</v>
      </c>
      <c r="BH20" s="48">
        <v>0</v>
      </c>
      <c r="BI20" s="49">
        <v>0</v>
      </c>
      <c r="BJ20" s="48">
        <v>20</v>
      </c>
      <c r="BK20" s="49">
        <v>95.23809523809524</v>
      </c>
      <c r="BL20" s="48">
        <v>21</v>
      </c>
    </row>
    <row r="21" spans="1:64" ht="15">
      <c r="A21" s="64" t="s">
        <v>225</v>
      </c>
      <c r="B21" s="64" t="s">
        <v>437</v>
      </c>
      <c r="C21" s="65" t="s">
        <v>5514</v>
      </c>
      <c r="D21" s="66">
        <v>3</v>
      </c>
      <c r="E21" s="67" t="s">
        <v>132</v>
      </c>
      <c r="F21" s="68">
        <v>35</v>
      </c>
      <c r="G21" s="65"/>
      <c r="H21" s="69"/>
      <c r="I21" s="70"/>
      <c r="J21" s="70"/>
      <c r="K21" s="34" t="s">
        <v>65</v>
      </c>
      <c r="L21" s="77">
        <v>21</v>
      </c>
      <c r="M21" s="77"/>
      <c r="N21" s="72"/>
      <c r="O21" s="79" t="s">
        <v>570</v>
      </c>
      <c r="P21" s="81">
        <v>43678.82891203704</v>
      </c>
      <c r="Q21" s="79" t="s">
        <v>579</v>
      </c>
      <c r="R21" s="83" t="s">
        <v>743</v>
      </c>
      <c r="S21" s="79" t="s">
        <v>806</v>
      </c>
      <c r="T21" s="79"/>
      <c r="U21" s="79"/>
      <c r="V21" s="83" t="s">
        <v>902</v>
      </c>
      <c r="W21" s="81">
        <v>43678.82891203704</v>
      </c>
      <c r="X21" s="83" t="s">
        <v>1111</v>
      </c>
      <c r="Y21" s="79"/>
      <c r="Z21" s="79"/>
      <c r="AA21" s="85" t="s">
        <v>1432</v>
      </c>
      <c r="AB21" s="79"/>
      <c r="AC21" s="79" t="b">
        <v>0</v>
      </c>
      <c r="AD21" s="79">
        <v>0</v>
      </c>
      <c r="AE21" s="85" t="s">
        <v>1779</v>
      </c>
      <c r="AF21" s="79" t="b">
        <v>0</v>
      </c>
      <c r="AG21" s="79" t="s">
        <v>1829</v>
      </c>
      <c r="AH21" s="79"/>
      <c r="AI21" s="85" t="s">
        <v>1779</v>
      </c>
      <c r="AJ21" s="79" t="b">
        <v>0</v>
      </c>
      <c r="AK21" s="79">
        <v>31</v>
      </c>
      <c r="AL21" s="85" t="s">
        <v>1728</v>
      </c>
      <c r="AM21" s="79" t="s">
        <v>1841</v>
      </c>
      <c r="AN21" s="79" t="b">
        <v>0</v>
      </c>
      <c r="AO21" s="85" t="s">
        <v>1728</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4.761904761904762</v>
      </c>
      <c r="BF21" s="48">
        <v>0</v>
      </c>
      <c r="BG21" s="49">
        <v>0</v>
      </c>
      <c r="BH21" s="48">
        <v>0</v>
      </c>
      <c r="BI21" s="49">
        <v>0</v>
      </c>
      <c r="BJ21" s="48">
        <v>20</v>
      </c>
      <c r="BK21" s="49">
        <v>95.23809523809524</v>
      </c>
      <c r="BL21" s="48">
        <v>21</v>
      </c>
    </row>
    <row r="22" spans="1:64" ht="15">
      <c r="A22" s="64" t="s">
        <v>226</v>
      </c>
      <c r="B22" s="64" t="s">
        <v>437</v>
      </c>
      <c r="C22" s="65" t="s">
        <v>5514</v>
      </c>
      <c r="D22" s="66">
        <v>3</v>
      </c>
      <c r="E22" s="67" t="s">
        <v>132</v>
      </c>
      <c r="F22" s="68">
        <v>35</v>
      </c>
      <c r="G22" s="65"/>
      <c r="H22" s="69"/>
      <c r="I22" s="70"/>
      <c r="J22" s="70"/>
      <c r="K22" s="34" t="s">
        <v>65</v>
      </c>
      <c r="L22" s="77">
        <v>22</v>
      </c>
      <c r="M22" s="77"/>
      <c r="N22" s="72"/>
      <c r="O22" s="79" t="s">
        <v>570</v>
      </c>
      <c r="P22" s="81">
        <v>43678.91694444444</v>
      </c>
      <c r="Q22" s="79" t="s">
        <v>579</v>
      </c>
      <c r="R22" s="83" t="s">
        <v>743</v>
      </c>
      <c r="S22" s="79" t="s">
        <v>806</v>
      </c>
      <c r="T22" s="79"/>
      <c r="U22" s="79"/>
      <c r="V22" s="83" t="s">
        <v>903</v>
      </c>
      <c r="W22" s="81">
        <v>43678.91694444444</v>
      </c>
      <c r="X22" s="83" t="s">
        <v>1112</v>
      </c>
      <c r="Y22" s="79"/>
      <c r="Z22" s="79"/>
      <c r="AA22" s="85" t="s">
        <v>1433</v>
      </c>
      <c r="AB22" s="79"/>
      <c r="AC22" s="79" t="b">
        <v>0</v>
      </c>
      <c r="AD22" s="79">
        <v>0</v>
      </c>
      <c r="AE22" s="85" t="s">
        <v>1779</v>
      </c>
      <c r="AF22" s="79" t="b">
        <v>0</v>
      </c>
      <c r="AG22" s="79" t="s">
        <v>1829</v>
      </c>
      <c r="AH22" s="79"/>
      <c r="AI22" s="85" t="s">
        <v>1779</v>
      </c>
      <c r="AJ22" s="79" t="b">
        <v>0</v>
      </c>
      <c r="AK22" s="79">
        <v>31</v>
      </c>
      <c r="AL22" s="85" t="s">
        <v>1728</v>
      </c>
      <c r="AM22" s="79" t="s">
        <v>1841</v>
      </c>
      <c r="AN22" s="79" t="b">
        <v>0</v>
      </c>
      <c r="AO22" s="85" t="s">
        <v>1728</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4.761904761904762</v>
      </c>
      <c r="BF22" s="48">
        <v>0</v>
      </c>
      <c r="BG22" s="49">
        <v>0</v>
      </c>
      <c r="BH22" s="48">
        <v>0</v>
      </c>
      <c r="BI22" s="49">
        <v>0</v>
      </c>
      <c r="BJ22" s="48">
        <v>20</v>
      </c>
      <c r="BK22" s="49">
        <v>95.23809523809524</v>
      </c>
      <c r="BL22" s="48">
        <v>21</v>
      </c>
    </row>
    <row r="23" spans="1:64" ht="15">
      <c r="A23" s="64" t="s">
        <v>227</v>
      </c>
      <c r="B23" s="64" t="s">
        <v>437</v>
      </c>
      <c r="C23" s="65" t="s">
        <v>5514</v>
      </c>
      <c r="D23" s="66">
        <v>3</v>
      </c>
      <c r="E23" s="67" t="s">
        <v>132</v>
      </c>
      <c r="F23" s="68">
        <v>35</v>
      </c>
      <c r="G23" s="65"/>
      <c r="H23" s="69"/>
      <c r="I23" s="70"/>
      <c r="J23" s="70"/>
      <c r="K23" s="34" t="s">
        <v>65</v>
      </c>
      <c r="L23" s="77">
        <v>23</v>
      </c>
      <c r="M23" s="77"/>
      <c r="N23" s="72"/>
      <c r="O23" s="79" t="s">
        <v>570</v>
      </c>
      <c r="P23" s="81">
        <v>43678.93701388889</v>
      </c>
      <c r="Q23" s="79" t="s">
        <v>579</v>
      </c>
      <c r="R23" s="83" t="s">
        <v>743</v>
      </c>
      <c r="S23" s="79" t="s">
        <v>806</v>
      </c>
      <c r="T23" s="79"/>
      <c r="U23" s="79"/>
      <c r="V23" s="83" t="s">
        <v>904</v>
      </c>
      <c r="W23" s="81">
        <v>43678.93701388889</v>
      </c>
      <c r="X23" s="83" t="s">
        <v>1113</v>
      </c>
      <c r="Y23" s="79"/>
      <c r="Z23" s="79"/>
      <c r="AA23" s="85" t="s">
        <v>1434</v>
      </c>
      <c r="AB23" s="79"/>
      <c r="AC23" s="79" t="b">
        <v>0</v>
      </c>
      <c r="AD23" s="79">
        <v>0</v>
      </c>
      <c r="AE23" s="85" t="s">
        <v>1779</v>
      </c>
      <c r="AF23" s="79" t="b">
        <v>0</v>
      </c>
      <c r="AG23" s="79" t="s">
        <v>1829</v>
      </c>
      <c r="AH23" s="79"/>
      <c r="AI23" s="85" t="s">
        <v>1779</v>
      </c>
      <c r="AJ23" s="79" t="b">
        <v>0</v>
      </c>
      <c r="AK23" s="79">
        <v>31</v>
      </c>
      <c r="AL23" s="85" t="s">
        <v>1728</v>
      </c>
      <c r="AM23" s="79" t="s">
        <v>1840</v>
      </c>
      <c r="AN23" s="79" t="b">
        <v>0</v>
      </c>
      <c r="AO23" s="85" t="s">
        <v>1728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4.761904761904762</v>
      </c>
      <c r="BF23" s="48">
        <v>0</v>
      </c>
      <c r="BG23" s="49">
        <v>0</v>
      </c>
      <c r="BH23" s="48">
        <v>0</v>
      </c>
      <c r="BI23" s="49">
        <v>0</v>
      </c>
      <c r="BJ23" s="48">
        <v>20</v>
      </c>
      <c r="BK23" s="49">
        <v>95.23809523809524</v>
      </c>
      <c r="BL23" s="48">
        <v>21</v>
      </c>
    </row>
    <row r="24" spans="1:64" ht="15">
      <c r="A24" s="64" t="s">
        <v>228</v>
      </c>
      <c r="B24" s="64" t="s">
        <v>437</v>
      </c>
      <c r="C24" s="65" t="s">
        <v>5514</v>
      </c>
      <c r="D24" s="66">
        <v>3</v>
      </c>
      <c r="E24" s="67" t="s">
        <v>132</v>
      </c>
      <c r="F24" s="68">
        <v>35</v>
      </c>
      <c r="G24" s="65"/>
      <c r="H24" s="69"/>
      <c r="I24" s="70"/>
      <c r="J24" s="70"/>
      <c r="K24" s="34" t="s">
        <v>65</v>
      </c>
      <c r="L24" s="77">
        <v>24</v>
      </c>
      <c r="M24" s="77"/>
      <c r="N24" s="72"/>
      <c r="O24" s="79" t="s">
        <v>570</v>
      </c>
      <c r="P24" s="81">
        <v>43678.94548611111</v>
      </c>
      <c r="Q24" s="79" t="s">
        <v>581</v>
      </c>
      <c r="R24" s="79"/>
      <c r="S24" s="79"/>
      <c r="T24" s="79" t="s">
        <v>836</v>
      </c>
      <c r="U24" s="79"/>
      <c r="V24" s="83" t="s">
        <v>905</v>
      </c>
      <c r="W24" s="81">
        <v>43678.94548611111</v>
      </c>
      <c r="X24" s="83" t="s">
        <v>1114</v>
      </c>
      <c r="Y24" s="79"/>
      <c r="Z24" s="79"/>
      <c r="AA24" s="85" t="s">
        <v>1435</v>
      </c>
      <c r="AB24" s="79"/>
      <c r="AC24" s="79" t="b">
        <v>0</v>
      </c>
      <c r="AD24" s="79">
        <v>0</v>
      </c>
      <c r="AE24" s="85" t="s">
        <v>1779</v>
      </c>
      <c r="AF24" s="79" t="b">
        <v>0</v>
      </c>
      <c r="AG24" s="79" t="s">
        <v>1829</v>
      </c>
      <c r="AH24" s="79"/>
      <c r="AI24" s="85" t="s">
        <v>1779</v>
      </c>
      <c r="AJ24" s="79" t="b">
        <v>0</v>
      </c>
      <c r="AK24" s="79">
        <v>20</v>
      </c>
      <c r="AL24" s="85" t="s">
        <v>1502</v>
      </c>
      <c r="AM24" s="79" t="s">
        <v>1840</v>
      </c>
      <c r="AN24" s="79" t="b">
        <v>0</v>
      </c>
      <c r="AO24" s="85" t="s">
        <v>1502</v>
      </c>
      <c r="AP24" s="79" t="s">
        <v>176</v>
      </c>
      <c r="AQ24" s="79">
        <v>0</v>
      </c>
      <c r="AR24" s="79">
        <v>0</v>
      </c>
      <c r="AS24" s="79"/>
      <c r="AT24" s="79"/>
      <c r="AU24" s="79"/>
      <c r="AV24" s="79"/>
      <c r="AW24" s="79"/>
      <c r="AX24" s="79"/>
      <c r="AY24" s="79"/>
      <c r="AZ24" s="79"/>
      <c r="BA24">
        <v>1</v>
      </c>
      <c r="BB24" s="78" t="str">
        <f>REPLACE(INDEX(GroupVertices[Group],MATCH(Edges[[#This Row],[Vertex 1]],GroupVertices[Vertex],0)),1,1,"")</f>
        <v>8</v>
      </c>
      <c r="BC24" s="78" t="str">
        <f>REPLACE(INDEX(GroupVertices[Group],MATCH(Edges[[#This Row],[Vertex 2]],GroupVertices[Vertex],0)),1,1,"")</f>
        <v>1</v>
      </c>
      <c r="BD24" s="48"/>
      <c r="BE24" s="49"/>
      <c r="BF24" s="48"/>
      <c r="BG24" s="49"/>
      <c r="BH24" s="48"/>
      <c r="BI24" s="49"/>
      <c r="BJ24" s="48"/>
      <c r="BK24" s="49"/>
      <c r="BL24" s="48"/>
    </row>
    <row r="25" spans="1:64" ht="15">
      <c r="A25" s="64" t="s">
        <v>228</v>
      </c>
      <c r="B25" s="64" t="s">
        <v>457</v>
      </c>
      <c r="C25" s="65" t="s">
        <v>5514</v>
      </c>
      <c r="D25" s="66">
        <v>3</v>
      </c>
      <c r="E25" s="67" t="s">
        <v>132</v>
      </c>
      <c r="F25" s="68">
        <v>35</v>
      </c>
      <c r="G25" s="65"/>
      <c r="H25" s="69"/>
      <c r="I25" s="70"/>
      <c r="J25" s="70"/>
      <c r="K25" s="34" t="s">
        <v>65</v>
      </c>
      <c r="L25" s="77">
        <v>25</v>
      </c>
      <c r="M25" s="77"/>
      <c r="N25" s="72"/>
      <c r="O25" s="79" t="s">
        <v>570</v>
      </c>
      <c r="P25" s="81">
        <v>43678.94548611111</v>
      </c>
      <c r="Q25" s="79" t="s">
        <v>581</v>
      </c>
      <c r="R25" s="79"/>
      <c r="S25" s="79"/>
      <c r="T25" s="79" t="s">
        <v>836</v>
      </c>
      <c r="U25" s="79"/>
      <c r="V25" s="83" t="s">
        <v>905</v>
      </c>
      <c r="W25" s="81">
        <v>43678.94548611111</v>
      </c>
      <c r="X25" s="83" t="s">
        <v>1114</v>
      </c>
      <c r="Y25" s="79"/>
      <c r="Z25" s="79"/>
      <c r="AA25" s="85" t="s">
        <v>1435</v>
      </c>
      <c r="AB25" s="79"/>
      <c r="AC25" s="79" t="b">
        <v>0</v>
      </c>
      <c r="AD25" s="79">
        <v>0</v>
      </c>
      <c r="AE25" s="85" t="s">
        <v>1779</v>
      </c>
      <c r="AF25" s="79" t="b">
        <v>0</v>
      </c>
      <c r="AG25" s="79" t="s">
        <v>1829</v>
      </c>
      <c r="AH25" s="79"/>
      <c r="AI25" s="85" t="s">
        <v>1779</v>
      </c>
      <c r="AJ25" s="79" t="b">
        <v>0</v>
      </c>
      <c r="AK25" s="79">
        <v>20</v>
      </c>
      <c r="AL25" s="85" t="s">
        <v>1502</v>
      </c>
      <c r="AM25" s="79" t="s">
        <v>1840</v>
      </c>
      <c r="AN25" s="79" t="b">
        <v>0</v>
      </c>
      <c r="AO25" s="85" t="s">
        <v>1502</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8</v>
      </c>
      <c r="BD25" s="48"/>
      <c r="BE25" s="49"/>
      <c r="BF25" s="48"/>
      <c r="BG25" s="49"/>
      <c r="BH25" s="48"/>
      <c r="BI25" s="49"/>
      <c r="BJ25" s="48"/>
      <c r="BK25" s="49"/>
      <c r="BL25" s="48"/>
    </row>
    <row r="26" spans="1:64" ht="15">
      <c r="A26" s="64" t="s">
        <v>228</v>
      </c>
      <c r="B26" s="64" t="s">
        <v>294</v>
      </c>
      <c r="C26" s="65" t="s">
        <v>5514</v>
      </c>
      <c r="D26" s="66">
        <v>3</v>
      </c>
      <c r="E26" s="67" t="s">
        <v>132</v>
      </c>
      <c r="F26" s="68">
        <v>35</v>
      </c>
      <c r="G26" s="65"/>
      <c r="H26" s="69"/>
      <c r="I26" s="70"/>
      <c r="J26" s="70"/>
      <c r="K26" s="34" t="s">
        <v>65</v>
      </c>
      <c r="L26" s="77">
        <v>26</v>
      </c>
      <c r="M26" s="77"/>
      <c r="N26" s="72"/>
      <c r="O26" s="79" t="s">
        <v>570</v>
      </c>
      <c r="P26" s="81">
        <v>43678.94548611111</v>
      </c>
      <c r="Q26" s="79" t="s">
        <v>581</v>
      </c>
      <c r="R26" s="79"/>
      <c r="S26" s="79"/>
      <c r="T26" s="79" t="s">
        <v>836</v>
      </c>
      <c r="U26" s="79"/>
      <c r="V26" s="83" t="s">
        <v>905</v>
      </c>
      <c r="W26" s="81">
        <v>43678.94548611111</v>
      </c>
      <c r="X26" s="83" t="s">
        <v>1114</v>
      </c>
      <c r="Y26" s="79"/>
      <c r="Z26" s="79"/>
      <c r="AA26" s="85" t="s">
        <v>1435</v>
      </c>
      <c r="AB26" s="79"/>
      <c r="AC26" s="79" t="b">
        <v>0</v>
      </c>
      <c r="AD26" s="79">
        <v>0</v>
      </c>
      <c r="AE26" s="85" t="s">
        <v>1779</v>
      </c>
      <c r="AF26" s="79" t="b">
        <v>0</v>
      </c>
      <c r="AG26" s="79" t="s">
        <v>1829</v>
      </c>
      <c r="AH26" s="79"/>
      <c r="AI26" s="85" t="s">
        <v>1779</v>
      </c>
      <c r="AJ26" s="79" t="b">
        <v>0</v>
      </c>
      <c r="AK26" s="79">
        <v>20</v>
      </c>
      <c r="AL26" s="85" t="s">
        <v>1502</v>
      </c>
      <c r="AM26" s="79" t="s">
        <v>1840</v>
      </c>
      <c r="AN26" s="79" t="b">
        <v>0</v>
      </c>
      <c r="AO26" s="85" t="s">
        <v>1502</v>
      </c>
      <c r="AP26" s="79" t="s">
        <v>176</v>
      </c>
      <c r="AQ26" s="79">
        <v>0</v>
      </c>
      <c r="AR26" s="79">
        <v>0</v>
      </c>
      <c r="AS26" s="79"/>
      <c r="AT26" s="79"/>
      <c r="AU26" s="79"/>
      <c r="AV26" s="79"/>
      <c r="AW26" s="79"/>
      <c r="AX26" s="79"/>
      <c r="AY26" s="79"/>
      <c r="AZ26" s="79"/>
      <c r="BA26">
        <v>1</v>
      </c>
      <c r="BB26" s="78" t="str">
        <f>REPLACE(INDEX(GroupVertices[Group],MATCH(Edges[[#This Row],[Vertex 1]],GroupVertices[Vertex],0)),1,1,"")</f>
        <v>8</v>
      </c>
      <c r="BC26" s="78" t="str">
        <f>REPLACE(INDEX(GroupVertices[Group],MATCH(Edges[[#This Row],[Vertex 2]],GroupVertices[Vertex],0)),1,1,"")</f>
        <v>8</v>
      </c>
      <c r="BD26" s="48">
        <v>2</v>
      </c>
      <c r="BE26" s="49">
        <v>8</v>
      </c>
      <c r="BF26" s="48">
        <v>0</v>
      </c>
      <c r="BG26" s="49">
        <v>0</v>
      </c>
      <c r="BH26" s="48">
        <v>0</v>
      </c>
      <c r="BI26" s="49">
        <v>0</v>
      </c>
      <c r="BJ26" s="48">
        <v>23</v>
      </c>
      <c r="BK26" s="49">
        <v>92</v>
      </c>
      <c r="BL26" s="48">
        <v>25</v>
      </c>
    </row>
    <row r="27" spans="1:64" ht="15">
      <c r="A27" s="64" t="s">
        <v>229</v>
      </c>
      <c r="B27" s="64" t="s">
        <v>437</v>
      </c>
      <c r="C27" s="65" t="s">
        <v>5514</v>
      </c>
      <c r="D27" s="66">
        <v>3</v>
      </c>
      <c r="E27" s="67" t="s">
        <v>132</v>
      </c>
      <c r="F27" s="68">
        <v>35</v>
      </c>
      <c r="G27" s="65"/>
      <c r="H27" s="69"/>
      <c r="I27" s="70"/>
      <c r="J27" s="70"/>
      <c r="K27" s="34" t="s">
        <v>65</v>
      </c>
      <c r="L27" s="77">
        <v>27</v>
      </c>
      <c r="M27" s="77"/>
      <c r="N27" s="72"/>
      <c r="O27" s="79" t="s">
        <v>570</v>
      </c>
      <c r="P27" s="81">
        <v>43678.945543981485</v>
      </c>
      <c r="Q27" s="79" t="s">
        <v>581</v>
      </c>
      <c r="R27" s="79"/>
      <c r="S27" s="79"/>
      <c r="T27" s="79" t="s">
        <v>836</v>
      </c>
      <c r="U27" s="79"/>
      <c r="V27" s="83" t="s">
        <v>906</v>
      </c>
      <c r="W27" s="81">
        <v>43678.945543981485</v>
      </c>
      <c r="X27" s="83" t="s">
        <v>1115</v>
      </c>
      <c r="Y27" s="79"/>
      <c r="Z27" s="79"/>
      <c r="AA27" s="85" t="s">
        <v>1436</v>
      </c>
      <c r="AB27" s="79"/>
      <c r="AC27" s="79" t="b">
        <v>0</v>
      </c>
      <c r="AD27" s="79">
        <v>0</v>
      </c>
      <c r="AE27" s="85" t="s">
        <v>1779</v>
      </c>
      <c r="AF27" s="79" t="b">
        <v>0</v>
      </c>
      <c r="AG27" s="79" t="s">
        <v>1829</v>
      </c>
      <c r="AH27" s="79"/>
      <c r="AI27" s="85" t="s">
        <v>1779</v>
      </c>
      <c r="AJ27" s="79" t="b">
        <v>0</v>
      </c>
      <c r="AK27" s="79">
        <v>20</v>
      </c>
      <c r="AL27" s="85" t="s">
        <v>1502</v>
      </c>
      <c r="AM27" s="79" t="s">
        <v>1843</v>
      </c>
      <c r="AN27" s="79" t="b">
        <v>0</v>
      </c>
      <c r="AO27" s="85" t="s">
        <v>1502</v>
      </c>
      <c r="AP27" s="79" t="s">
        <v>176</v>
      </c>
      <c r="AQ27" s="79">
        <v>0</v>
      </c>
      <c r="AR27" s="79">
        <v>0</v>
      </c>
      <c r="AS27" s="79"/>
      <c r="AT27" s="79"/>
      <c r="AU27" s="79"/>
      <c r="AV27" s="79"/>
      <c r="AW27" s="79"/>
      <c r="AX27" s="79"/>
      <c r="AY27" s="79"/>
      <c r="AZ27" s="79"/>
      <c r="BA27">
        <v>1</v>
      </c>
      <c r="BB27" s="78" t="str">
        <f>REPLACE(INDEX(GroupVertices[Group],MATCH(Edges[[#This Row],[Vertex 1]],GroupVertices[Vertex],0)),1,1,"")</f>
        <v>8</v>
      </c>
      <c r="BC27" s="78" t="str">
        <f>REPLACE(INDEX(GroupVertices[Group],MATCH(Edges[[#This Row],[Vertex 2]],GroupVertices[Vertex],0)),1,1,"")</f>
        <v>1</v>
      </c>
      <c r="BD27" s="48"/>
      <c r="BE27" s="49"/>
      <c r="BF27" s="48"/>
      <c r="BG27" s="49"/>
      <c r="BH27" s="48"/>
      <c r="BI27" s="49"/>
      <c r="BJ27" s="48"/>
      <c r="BK27" s="49"/>
      <c r="BL27" s="48"/>
    </row>
    <row r="28" spans="1:64" ht="15">
      <c r="A28" s="64" t="s">
        <v>229</v>
      </c>
      <c r="B28" s="64" t="s">
        <v>457</v>
      </c>
      <c r="C28" s="65" t="s">
        <v>5514</v>
      </c>
      <c r="D28" s="66">
        <v>3</v>
      </c>
      <c r="E28" s="67" t="s">
        <v>132</v>
      </c>
      <c r="F28" s="68">
        <v>35</v>
      </c>
      <c r="G28" s="65"/>
      <c r="H28" s="69"/>
      <c r="I28" s="70"/>
      <c r="J28" s="70"/>
      <c r="K28" s="34" t="s">
        <v>65</v>
      </c>
      <c r="L28" s="77">
        <v>28</v>
      </c>
      <c r="M28" s="77"/>
      <c r="N28" s="72"/>
      <c r="O28" s="79" t="s">
        <v>570</v>
      </c>
      <c r="P28" s="81">
        <v>43678.945543981485</v>
      </c>
      <c r="Q28" s="79" t="s">
        <v>581</v>
      </c>
      <c r="R28" s="79"/>
      <c r="S28" s="79"/>
      <c r="T28" s="79" t="s">
        <v>836</v>
      </c>
      <c r="U28" s="79"/>
      <c r="V28" s="83" t="s">
        <v>906</v>
      </c>
      <c r="W28" s="81">
        <v>43678.945543981485</v>
      </c>
      <c r="X28" s="83" t="s">
        <v>1115</v>
      </c>
      <c r="Y28" s="79"/>
      <c r="Z28" s="79"/>
      <c r="AA28" s="85" t="s">
        <v>1436</v>
      </c>
      <c r="AB28" s="79"/>
      <c r="AC28" s="79" t="b">
        <v>0</v>
      </c>
      <c r="AD28" s="79">
        <v>0</v>
      </c>
      <c r="AE28" s="85" t="s">
        <v>1779</v>
      </c>
      <c r="AF28" s="79" t="b">
        <v>0</v>
      </c>
      <c r="AG28" s="79" t="s">
        <v>1829</v>
      </c>
      <c r="AH28" s="79"/>
      <c r="AI28" s="85" t="s">
        <v>1779</v>
      </c>
      <c r="AJ28" s="79" t="b">
        <v>0</v>
      </c>
      <c r="AK28" s="79">
        <v>20</v>
      </c>
      <c r="AL28" s="85" t="s">
        <v>1502</v>
      </c>
      <c r="AM28" s="79" t="s">
        <v>1843</v>
      </c>
      <c r="AN28" s="79" t="b">
        <v>0</v>
      </c>
      <c r="AO28" s="85" t="s">
        <v>1502</v>
      </c>
      <c r="AP28" s="79" t="s">
        <v>176</v>
      </c>
      <c r="AQ28" s="79">
        <v>0</v>
      </c>
      <c r="AR28" s="79">
        <v>0</v>
      </c>
      <c r="AS28" s="79"/>
      <c r="AT28" s="79"/>
      <c r="AU28" s="79"/>
      <c r="AV28" s="79"/>
      <c r="AW28" s="79"/>
      <c r="AX28" s="79"/>
      <c r="AY28" s="79"/>
      <c r="AZ28" s="79"/>
      <c r="BA28">
        <v>1</v>
      </c>
      <c r="BB28" s="78" t="str">
        <f>REPLACE(INDEX(GroupVertices[Group],MATCH(Edges[[#This Row],[Vertex 1]],GroupVertices[Vertex],0)),1,1,"")</f>
        <v>8</v>
      </c>
      <c r="BC28" s="78" t="str">
        <f>REPLACE(INDEX(GroupVertices[Group],MATCH(Edges[[#This Row],[Vertex 2]],GroupVertices[Vertex],0)),1,1,"")</f>
        <v>8</v>
      </c>
      <c r="BD28" s="48"/>
      <c r="BE28" s="49"/>
      <c r="BF28" s="48"/>
      <c r="BG28" s="49"/>
      <c r="BH28" s="48"/>
      <c r="BI28" s="49"/>
      <c r="BJ28" s="48"/>
      <c r="BK28" s="49"/>
      <c r="BL28" s="48"/>
    </row>
    <row r="29" spans="1:64" ht="15">
      <c r="A29" s="64" t="s">
        <v>229</v>
      </c>
      <c r="B29" s="64" t="s">
        <v>294</v>
      </c>
      <c r="C29" s="65" t="s">
        <v>5514</v>
      </c>
      <c r="D29" s="66">
        <v>3</v>
      </c>
      <c r="E29" s="67" t="s">
        <v>132</v>
      </c>
      <c r="F29" s="68">
        <v>35</v>
      </c>
      <c r="G29" s="65"/>
      <c r="H29" s="69"/>
      <c r="I29" s="70"/>
      <c r="J29" s="70"/>
      <c r="K29" s="34" t="s">
        <v>65</v>
      </c>
      <c r="L29" s="77">
        <v>29</v>
      </c>
      <c r="M29" s="77"/>
      <c r="N29" s="72"/>
      <c r="O29" s="79" t="s">
        <v>570</v>
      </c>
      <c r="P29" s="81">
        <v>43678.945543981485</v>
      </c>
      <c r="Q29" s="79" t="s">
        <v>581</v>
      </c>
      <c r="R29" s="79"/>
      <c r="S29" s="79"/>
      <c r="T29" s="79" t="s">
        <v>836</v>
      </c>
      <c r="U29" s="79"/>
      <c r="V29" s="83" t="s">
        <v>906</v>
      </c>
      <c r="W29" s="81">
        <v>43678.945543981485</v>
      </c>
      <c r="X29" s="83" t="s">
        <v>1115</v>
      </c>
      <c r="Y29" s="79"/>
      <c r="Z29" s="79"/>
      <c r="AA29" s="85" t="s">
        <v>1436</v>
      </c>
      <c r="AB29" s="79"/>
      <c r="AC29" s="79" t="b">
        <v>0</v>
      </c>
      <c r="AD29" s="79">
        <v>0</v>
      </c>
      <c r="AE29" s="85" t="s">
        <v>1779</v>
      </c>
      <c r="AF29" s="79" t="b">
        <v>0</v>
      </c>
      <c r="AG29" s="79" t="s">
        <v>1829</v>
      </c>
      <c r="AH29" s="79"/>
      <c r="AI29" s="85" t="s">
        <v>1779</v>
      </c>
      <c r="AJ29" s="79" t="b">
        <v>0</v>
      </c>
      <c r="AK29" s="79">
        <v>20</v>
      </c>
      <c r="AL29" s="85" t="s">
        <v>1502</v>
      </c>
      <c r="AM29" s="79" t="s">
        <v>1843</v>
      </c>
      <c r="AN29" s="79" t="b">
        <v>0</v>
      </c>
      <c r="AO29" s="85" t="s">
        <v>1502</v>
      </c>
      <c r="AP29" s="79" t="s">
        <v>176</v>
      </c>
      <c r="AQ29" s="79">
        <v>0</v>
      </c>
      <c r="AR29" s="79">
        <v>0</v>
      </c>
      <c r="AS29" s="79"/>
      <c r="AT29" s="79"/>
      <c r="AU29" s="79"/>
      <c r="AV29" s="79"/>
      <c r="AW29" s="79"/>
      <c r="AX29" s="79"/>
      <c r="AY29" s="79"/>
      <c r="AZ29" s="79"/>
      <c r="BA29">
        <v>1</v>
      </c>
      <c r="BB29" s="78" t="str">
        <f>REPLACE(INDEX(GroupVertices[Group],MATCH(Edges[[#This Row],[Vertex 1]],GroupVertices[Vertex],0)),1,1,"")</f>
        <v>8</v>
      </c>
      <c r="BC29" s="78" t="str">
        <f>REPLACE(INDEX(GroupVertices[Group],MATCH(Edges[[#This Row],[Vertex 2]],GroupVertices[Vertex],0)),1,1,"")</f>
        <v>8</v>
      </c>
      <c r="BD29" s="48">
        <v>2</v>
      </c>
      <c r="BE29" s="49">
        <v>8</v>
      </c>
      <c r="BF29" s="48">
        <v>0</v>
      </c>
      <c r="BG29" s="49">
        <v>0</v>
      </c>
      <c r="BH29" s="48">
        <v>0</v>
      </c>
      <c r="BI29" s="49">
        <v>0</v>
      </c>
      <c r="BJ29" s="48">
        <v>23</v>
      </c>
      <c r="BK29" s="49">
        <v>92</v>
      </c>
      <c r="BL29" s="48">
        <v>25</v>
      </c>
    </row>
    <row r="30" spans="1:64" ht="15">
      <c r="A30" s="64" t="s">
        <v>230</v>
      </c>
      <c r="B30" s="64" t="s">
        <v>437</v>
      </c>
      <c r="C30" s="65" t="s">
        <v>5514</v>
      </c>
      <c r="D30" s="66">
        <v>3</v>
      </c>
      <c r="E30" s="67" t="s">
        <v>132</v>
      </c>
      <c r="F30" s="68">
        <v>35</v>
      </c>
      <c r="G30" s="65"/>
      <c r="H30" s="69"/>
      <c r="I30" s="70"/>
      <c r="J30" s="70"/>
      <c r="K30" s="34" t="s">
        <v>65</v>
      </c>
      <c r="L30" s="77">
        <v>30</v>
      </c>
      <c r="M30" s="77"/>
      <c r="N30" s="72"/>
      <c r="O30" s="79" t="s">
        <v>570</v>
      </c>
      <c r="P30" s="81">
        <v>43678.959756944445</v>
      </c>
      <c r="Q30" s="79" t="s">
        <v>579</v>
      </c>
      <c r="R30" s="83" t="s">
        <v>743</v>
      </c>
      <c r="S30" s="79" t="s">
        <v>806</v>
      </c>
      <c r="T30" s="79"/>
      <c r="U30" s="79"/>
      <c r="V30" s="83" t="s">
        <v>907</v>
      </c>
      <c r="W30" s="81">
        <v>43678.959756944445</v>
      </c>
      <c r="X30" s="83" t="s">
        <v>1116</v>
      </c>
      <c r="Y30" s="79"/>
      <c r="Z30" s="79"/>
      <c r="AA30" s="85" t="s">
        <v>1437</v>
      </c>
      <c r="AB30" s="79"/>
      <c r="AC30" s="79" t="b">
        <v>0</v>
      </c>
      <c r="AD30" s="79">
        <v>0</v>
      </c>
      <c r="AE30" s="85" t="s">
        <v>1779</v>
      </c>
      <c r="AF30" s="79" t="b">
        <v>0</v>
      </c>
      <c r="AG30" s="79" t="s">
        <v>1829</v>
      </c>
      <c r="AH30" s="79"/>
      <c r="AI30" s="85" t="s">
        <v>1779</v>
      </c>
      <c r="AJ30" s="79" t="b">
        <v>0</v>
      </c>
      <c r="AK30" s="79">
        <v>31</v>
      </c>
      <c r="AL30" s="85" t="s">
        <v>1728</v>
      </c>
      <c r="AM30" s="79" t="s">
        <v>1840</v>
      </c>
      <c r="AN30" s="79" t="b">
        <v>0</v>
      </c>
      <c r="AO30" s="85" t="s">
        <v>1728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4.761904761904762</v>
      </c>
      <c r="BF30" s="48">
        <v>0</v>
      </c>
      <c r="BG30" s="49">
        <v>0</v>
      </c>
      <c r="BH30" s="48">
        <v>0</v>
      </c>
      <c r="BI30" s="49">
        <v>0</v>
      </c>
      <c r="BJ30" s="48">
        <v>20</v>
      </c>
      <c r="BK30" s="49">
        <v>95.23809523809524</v>
      </c>
      <c r="BL30" s="48">
        <v>21</v>
      </c>
    </row>
    <row r="31" spans="1:64" ht="15">
      <c r="A31" s="64" t="s">
        <v>231</v>
      </c>
      <c r="B31" s="64" t="s">
        <v>437</v>
      </c>
      <c r="C31" s="65" t="s">
        <v>5514</v>
      </c>
      <c r="D31" s="66">
        <v>3</v>
      </c>
      <c r="E31" s="67" t="s">
        <v>132</v>
      </c>
      <c r="F31" s="68">
        <v>35</v>
      </c>
      <c r="G31" s="65"/>
      <c r="H31" s="69"/>
      <c r="I31" s="70"/>
      <c r="J31" s="70"/>
      <c r="K31" s="34" t="s">
        <v>65</v>
      </c>
      <c r="L31" s="77">
        <v>31</v>
      </c>
      <c r="M31" s="77"/>
      <c r="N31" s="72"/>
      <c r="O31" s="79" t="s">
        <v>570</v>
      </c>
      <c r="P31" s="81">
        <v>43678.968460648146</v>
      </c>
      <c r="Q31" s="79" t="s">
        <v>579</v>
      </c>
      <c r="R31" s="83" t="s">
        <v>743</v>
      </c>
      <c r="S31" s="79" t="s">
        <v>806</v>
      </c>
      <c r="T31" s="79"/>
      <c r="U31" s="79"/>
      <c r="V31" s="83" t="s">
        <v>908</v>
      </c>
      <c r="W31" s="81">
        <v>43678.968460648146</v>
      </c>
      <c r="X31" s="83" t="s">
        <v>1117</v>
      </c>
      <c r="Y31" s="79"/>
      <c r="Z31" s="79"/>
      <c r="AA31" s="85" t="s">
        <v>1438</v>
      </c>
      <c r="AB31" s="79"/>
      <c r="AC31" s="79" t="b">
        <v>0</v>
      </c>
      <c r="AD31" s="79">
        <v>0</v>
      </c>
      <c r="AE31" s="85" t="s">
        <v>1779</v>
      </c>
      <c r="AF31" s="79" t="b">
        <v>0</v>
      </c>
      <c r="AG31" s="79" t="s">
        <v>1829</v>
      </c>
      <c r="AH31" s="79"/>
      <c r="AI31" s="85" t="s">
        <v>1779</v>
      </c>
      <c r="AJ31" s="79" t="b">
        <v>0</v>
      </c>
      <c r="AK31" s="79">
        <v>31</v>
      </c>
      <c r="AL31" s="85" t="s">
        <v>1728</v>
      </c>
      <c r="AM31" s="79" t="s">
        <v>1840</v>
      </c>
      <c r="AN31" s="79" t="b">
        <v>0</v>
      </c>
      <c r="AO31" s="85" t="s">
        <v>1728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4.761904761904762</v>
      </c>
      <c r="BF31" s="48">
        <v>0</v>
      </c>
      <c r="BG31" s="49">
        <v>0</v>
      </c>
      <c r="BH31" s="48">
        <v>0</v>
      </c>
      <c r="BI31" s="49">
        <v>0</v>
      </c>
      <c r="BJ31" s="48">
        <v>20</v>
      </c>
      <c r="BK31" s="49">
        <v>95.23809523809524</v>
      </c>
      <c r="BL31" s="48">
        <v>21</v>
      </c>
    </row>
    <row r="32" spans="1:64" ht="15">
      <c r="A32" s="64" t="s">
        <v>232</v>
      </c>
      <c r="B32" s="64" t="s">
        <v>437</v>
      </c>
      <c r="C32" s="65" t="s">
        <v>5514</v>
      </c>
      <c r="D32" s="66">
        <v>3</v>
      </c>
      <c r="E32" s="67" t="s">
        <v>132</v>
      </c>
      <c r="F32" s="68">
        <v>35</v>
      </c>
      <c r="G32" s="65"/>
      <c r="H32" s="69"/>
      <c r="I32" s="70"/>
      <c r="J32" s="70"/>
      <c r="K32" s="34" t="s">
        <v>65</v>
      </c>
      <c r="L32" s="77">
        <v>32</v>
      </c>
      <c r="M32" s="77"/>
      <c r="N32" s="72"/>
      <c r="O32" s="79" t="s">
        <v>570</v>
      </c>
      <c r="P32" s="81">
        <v>43679.28024305555</v>
      </c>
      <c r="Q32" s="79" t="s">
        <v>579</v>
      </c>
      <c r="R32" s="83" t="s">
        <v>743</v>
      </c>
      <c r="S32" s="79" t="s">
        <v>806</v>
      </c>
      <c r="T32" s="79"/>
      <c r="U32" s="79"/>
      <c r="V32" s="83" t="s">
        <v>909</v>
      </c>
      <c r="W32" s="81">
        <v>43679.28024305555</v>
      </c>
      <c r="X32" s="83" t="s">
        <v>1118</v>
      </c>
      <c r="Y32" s="79"/>
      <c r="Z32" s="79"/>
      <c r="AA32" s="85" t="s">
        <v>1439</v>
      </c>
      <c r="AB32" s="79"/>
      <c r="AC32" s="79" t="b">
        <v>0</v>
      </c>
      <c r="AD32" s="79">
        <v>0</v>
      </c>
      <c r="AE32" s="85" t="s">
        <v>1779</v>
      </c>
      <c r="AF32" s="79" t="b">
        <v>0</v>
      </c>
      <c r="AG32" s="79" t="s">
        <v>1829</v>
      </c>
      <c r="AH32" s="79"/>
      <c r="AI32" s="85" t="s">
        <v>1779</v>
      </c>
      <c r="AJ32" s="79" t="b">
        <v>0</v>
      </c>
      <c r="AK32" s="79">
        <v>31</v>
      </c>
      <c r="AL32" s="85" t="s">
        <v>1728</v>
      </c>
      <c r="AM32" s="79" t="s">
        <v>1841</v>
      </c>
      <c r="AN32" s="79" t="b">
        <v>0</v>
      </c>
      <c r="AO32" s="85" t="s">
        <v>1728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4.761904761904762</v>
      </c>
      <c r="BF32" s="48">
        <v>0</v>
      </c>
      <c r="BG32" s="49">
        <v>0</v>
      </c>
      <c r="BH32" s="48">
        <v>0</v>
      </c>
      <c r="BI32" s="49">
        <v>0</v>
      </c>
      <c r="BJ32" s="48">
        <v>20</v>
      </c>
      <c r="BK32" s="49">
        <v>95.23809523809524</v>
      </c>
      <c r="BL32" s="48">
        <v>21</v>
      </c>
    </row>
    <row r="33" spans="1:64" ht="15">
      <c r="A33" s="64" t="s">
        <v>233</v>
      </c>
      <c r="B33" s="64" t="s">
        <v>437</v>
      </c>
      <c r="C33" s="65" t="s">
        <v>5514</v>
      </c>
      <c r="D33" s="66">
        <v>3</v>
      </c>
      <c r="E33" s="67" t="s">
        <v>132</v>
      </c>
      <c r="F33" s="68">
        <v>35</v>
      </c>
      <c r="G33" s="65"/>
      <c r="H33" s="69"/>
      <c r="I33" s="70"/>
      <c r="J33" s="70"/>
      <c r="K33" s="34" t="s">
        <v>65</v>
      </c>
      <c r="L33" s="77">
        <v>33</v>
      </c>
      <c r="M33" s="77"/>
      <c r="N33" s="72"/>
      <c r="O33" s="79" t="s">
        <v>570</v>
      </c>
      <c r="P33" s="81">
        <v>43679.28775462963</v>
      </c>
      <c r="Q33" s="79" t="s">
        <v>579</v>
      </c>
      <c r="R33" s="83" t="s">
        <v>743</v>
      </c>
      <c r="S33" s="79" t="s">
        <v>806</v>
      </c>
      <c r="T33" s="79"/>
      <c r="U33" s="79"/>
      <c r="V33" s="83" t="s">
        <v>910</v>
      </c>
      <c r="W33" s="81">
        <v>43679.28775462963</v>
      </c>
      <c r="X33" s="83" t="s">
        <v>1119</v>
      </c>
      <c r="Y33" s="79"/>
      <c r="Z33" s="79"/>
      <c r="AA33" s="85" t="s">
        <v>1440</v>
      </c>
      <c r="AB33" s="79"/>
      <c r="AC33" s="79" t="b">
        <v>0</v>
      </c>
      <c r="AD33" s="79">
        <v>0</v>
      </c>
      <c r="AE33" s="85" t="s">
        <v>1779</v>
      </c>
      <c r="AF33" s="79" t="b">
        <v>0</v>
      </c>
      <c r="AG33" s="79" t="s">
        <v>1829</v>
      </c>
      <c r="AH33" s="79"/>
      <c r="AI33" s="85" t="s">
        <v>1779</v>
      </c>
      <c r="AJ33" s="79" t="b">
        <v>0</v>
      </c>
      <c r="AK33" s="79">
        <v>31</v>
      </c>
      <c r="AL33" s="85" t="s">
        <v>1728</v>
      </c>
      <c r="AM33" s="79" t="s">
        <v>1841</v>
      </c>
      <c r="AN33" s="79" t="b">
        <v>0</v>
      </c>
      <c r="AO33" s="85" t="s">
        <v>1728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4.761904761904762</v>
      </c>
      <c r="BF33" s="48">
        <v>0</v>
      </c>
      <c r="BG33" s="49">
        <v>0</v>
      </c>
      <c r="BH33" s="48">
        <v>0</v>
      </c>
      <c r="BI33" s="49">
        <v>0</v>
      </c>
      <c r="BJ33" s="48">
        <v>20</v>
      </c>
      <c r="BK33" s="49">
        <v>95.23809523809524</v>
      </c>
      <c r="BL33" s="48">
        <v>21</v>
      </c>
    </row>
    <row r="34" spans="1:64" ht="15">
      <c r="A34" s="64" t="s">
        <v>234</v>
      </c>
      <c r="B34" s="64" t="s">
        <v>437</v>
      </c>
      <c r="C34" s="65" t="s">
        <v>5514</v>
      </c>
      <c r="D34" s="66">
        <v>3</v>
      </c>
      <c r="E34" s="67" t="s">
        <v>132</v>
      </c>
      <c r="F34" s="68">
        <v>35</v>
      </c>
      <c r="G34" s="65"/>
      <c r="H34" s="69"/>
      <c r="I34" s="70"/>
      <c r="J34" s="70"/>
      <c r="K34" s="34" t="s">
        <v>65</v>
      </c>
      <c r="L34" s="77">
        <v>34</v>
      </c>
      <c r="M34" s="77"/>
      <c r="N34" s="72"/>
      <c r="O34" s="79" t="s">
        <v>570</v>
      </c>
      <c r="P34" s="81">
        <v>43679.29540509259</v>
      </c>
      <c r="Q34" s="79" t="s">
        <v>579</v>
      </c>
      <c r="R34" s="83" t="s">
        <v>743</v>
      </c>
      <c r="S34" s="79" t="s">
        <v>806</v>
      </c>
      <c r="T34" s="79"/>
      <c r="U34" s="79"/>
      <c r="V34" s="83" t="s">
        <v>911</v>
      </c>
      <c r="W34" s="81">
        <v>43679.29540509259</v>
      </c>
      <c r="X34" s="83" t="s">
        <v>1120</v>
      </c>
      <c r="Y34" s="79"/>
      <c r="Z34" s="79"/>
      <c r="AA34" s="85" t="s">
        <v>1441</v>
      </c>
      <c r="AB34" s="79"/>
      <c r="AC34" s="79" t="b">
        <v>0</v>
      </c>
      <c r="AD34" s="79">
        <v>0</v>
      </c>
      <c r="AE34" s="85" t="s">
        <v>1779</v>
      </c>
      <c r="AF34" s="79" t="b">
        <v>0</v>
      </c>
      <c r="AG34" s="79" t="s">
        <v>1829</v>
      </c>
      <c r="AH34" s="79"/>
      <c r="AI34" s="85" t="s">
        <v>1779</v>
      </c>
      <c r="AJ34" s="79" t="b">
        <v>0</v>
      </c>
      <c r="AK34" s="79">
        <v>31</v>
      </c>
      <c r="AL34" s="85" t="s">
        <v>1728</v>
      </c>
      <c r="AM34" s="79" t="s">
        <v>1842</v>
      </c>
      <c r="AN34" s="79" t="b">
        <v>0</v>
      </c>
      <c r="AO34" s="85" t="s">
        <v>1728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4.761904761904762</v>
      </c>
      <c r="BF34" s="48">
        <v>0</v>
      </c>
      <c r="BG34" s="49">
        <v>0</v>
      </c>
      <c r="BH34" s="48">
        <v>0</v>
      </c>
      <c r="BI34" s="49">
        <v>0</v>
      </c>
      <c r="BJ34" s="48">
        <v>20</v>
      </c>
      <c r="BK34" s="49">
        <v>95.23809523809524</v>
      </c>
      <c r="BL34" s="48">
        <v>21</v>
      </c>
    </row>
    <row r="35" spans="1:64" ht="15">
      <c r="A35" s="64" t="s">
        <v>235</v>
      </c>
      <c r="B35" s="64" t="s">
        <v>437</v>
      </c>
      <c r="C35" s="65" t="s">
        <v>5514</v>
      </c>
      <c r="D35" s="66">
        <v>3</v>
      </c>
      <c r="E35" s="67" t="s">
        <v>132</v>
      </c>
      <c r="F35" s="68">
        <v>35</v>
      </c>
      <c r="G35" s="65"/>
      <c r="H35" s="69"/>
      <c r="I35" s="70"/>
      <c r="J35" s="70"/>
      <c r="K35" s="34" t="s">
        <v>65</v>
      </c>
      <c r="L35" s="77">
        <v>35</v>
      </c>
      <c r="M35" s="77"/>
      <c r="N35" s="72"/>
      <c r="O35" s="79" t="s">
        <v>570</v>
      </c>
      <c r="P35" s="81">
        <v>43679.33883101852</v>
      </c>
      <c r="Q35" s="79" t="s">
        <v>579</v>
      </c>
      <c r="R35" s="83" t="s">
        <v>743</v>
      </c>
      <c r="S35" s="79" t="s">
        <v>806</v>
      </c>
      <c r="T35" s="79"/>
      <c r="U35" s="79"/>
      <c r="V35" s="83" t="s">
        <v>912</v>
      </c>
      <c r="W35" s="81">
        <v>43679.33883101852</v>
      </c>
      <c r="X35" s="83" t="s">
        <v>1121</v>
      </c>
      <c r="Y35" s="79"/>
      <c r="Z35" s="79"/>
      <c r="AA35" s="85" t="s">
        <v>1442</v>
      </c>
      <c r="AB35" s="79"/>
      <c r="AC35" s="79" t="b">
        <v>0</v>
      </c>
      <c r="AD35" s="79">
        <v>0</v>
      </c>
      <c r="AE35" s="85" t="s">
        <v>1779</v>
      </c>
      <c r="AF35" s="79" t="b">
        <v>0</v>
      </c>
      <c r="AG35" s="79" t="s">
        <v>1829</v>
      </c>
      <c r="AH35" s="79"/>
      <c r="AI35" s="85" t="s">
        <v>1779</v>
      </c>
      <c r="AJ35" s="79" t="b">
        <v>0</v>
      </c>
      <c r="AK35" s="79">
        <v>31</v>
      </c>
      <c r="AL35" s="85" t="s">
        <v>1728</v>
      </c>
      <c r="AM35" s="79" t="s">
        <v>1840</v>
      </c>
      <c r="AN35" s="79" t="b">
        <v>0</v>
      </c>
      <c r="AO35" s="85" t="s">
        <v>1728</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4.761904761904762</v>
      </c>
      <c r="BF35" s="48">
        <v>0</v>
      </c>
      <c r="BG35" s="49">
        <v>0</v>
      </c>
      <c r="BH35" s="48">
        <v>0</v>
      </c>
      <c r="BI35" s="49">
        <v>0</v>
      </c>
      <c r="BJ35" s="48">
        <v>20</v>
      </c>
      <c r="BK35" s="49">
        <v>95.23809523809524</v>
      </c>
      <c r="BL35" s="48">
        <v>21</v>
      </c>
    </row>
    <row r="36" spans="1:64" ht="15">
      <c r="A36" s="64" t="s">
        <v>236</v>
      </c>
      <c r="B36" s="64" t="s">
        <v>437</v>
      </c>
      <c r="C36" s="65" t="s">
        <v>5514</v>
      </c>
      <c r="D36" s="66">
        <v>3</v>
      </c>
      <c r="E36" s="67" t="s">
        <v>132</v>
      </c>
      <c r="F36" s="68">
        <v>35</v>
      </c>
      <c r="G36" s="65"/>
      <c r="H36" s="69"/>
      <c r="I36" s="70"/>
      <c r="J36" s="70"/>
      <c r="K36" s="34" t="s">
        <v>65</v>
      </c>
      <c r="L36" s="77">
        <v>36</v>
      </c>
      <c r="M36" s="77"/>
      <c r="N36" s="72"/>
      <c r="O36" s="79" t="s">
        <v>570</v>
      </c>
      <c r="P36" s="81">
        <v>43679.432442129626</v>
      </c>
      <c r="Q36" s="79" t="s">
        <v>579</v>
      </c>
      <c r="R36" s="83" t="s">
        <v>743</v>
      </c>
      <c r="S36" s="79" t="s">
        <v>806</v>
      </c>
      <c r="T36" s="79"/>
      <c r="U36" s="79"/>
      <c r="V36" s="83" t="s">
        <v>913</v>
      </c>
      <c r="W36" s="81">
        <v>43679.432442129626</v>
      </c>
      <c r="X36" s="83" t="s">
        <v>1122</v>
      </c>
      <c r="Y36" s="79"/>
      <c r="Z36" s="79"/>
      <c r="AA36" s="85" t="s">
        <v>1443</v>
      </c>
      <c r="AB36" s="79"/>
      <c r="AC36" s="79" t="b">
        <v>0</v>
      </c>
      <c r="AD36" s="79">
        <v>0</v>
      </c>
      <c r="AE36" s="85" t="s">
        <v>1779</v>
      </c>
      <c r="AF36" s="79" t="b">
        <v>0</v>
      </c>
      <c r="AG36" s="79" t="s">
        <v>1829</v>
      </c>
      <c r="AH36" s="79"/>
      <c r="AI36" s="85" t="s">
        <v>1779</v>
      </c>
      <c r="AJ36" s="79" t="b">
        <v>0</v>
      </c>
      <c r="AK36" s="79">
        <v>31</v>
      </c>
      <c r="AL36" s="85" t="s">
        <v>1728</v>
      </c>
      <c r="AM36" s="79" t="s">
        <v>1840</v>
      </c>
      <c r="AN36" s="79" t="b">
        <v>0</v>
      </c>
      <c r="AO36" s="85" t="s">
        <v>1728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4.761904761904762</v>
      </c>
      <c r="BF36" s="48">
        <v>0</v>
      </c>
      <c r="BG36" s="49">
        <v>0</v>
      </c>
      <c r="BH36" s="48">
        <v>0</v>
      </c>
      <c r="BI36" s="49">
        <v>0</v>
      </c>
      <c r="BJ36" s="48">
        <v>20</v>
      </c>
      <c r="BK36" s="49">
        <v>95.23809523809524</v>
      </c>
      <c r="BL36" s="48">
        <v>21</v>
      </c>
    </row>
    <row r="37" spans="1:64" ht="15">
      <c r="A37" s="64" t="s">
        <v>237</v>
      </c>
      <c r="B37" s="64" t="s">
        <v>458</v>
      </c>
      <c r="C37" s="65" t="s">
        <v>5514</v>
      </c>
      <c r="D37" s="66">
        <v>3</v>
      </c>
      <c r="E37" s="67" t="s">
        <v>132</v>
      </c>
      <c r="F37" s="68">
        <v>35</v>
      </c>
      <c r="G37" s="65"/>
      <c r="H37" s="69"/>
      <c r="I37" s="70"/>
      <c r="J37" s="70"/>
      <c r="K37" s="34" t="s">
        <v>65</v>
      </c>
      <c r="L37" s="77">
        <v>37</v>
      </c>
      <c r="M37" s="77"/>
      <c r="N37" s="72"/>
      <c r="O37" s="79" t="s">
        <v>570</v>
      </c>
      <c r="P37" s="81">
        <v>43679.470983796295</v>
      </c>
      <c r="Q37" s="79" t="s">
        <v>582</v>
      </c>
      <c r="R37" s="79"/>
      <c r="S37" s="79"/>
      <c r="T37" s="79"/>
      <c r="U37" s="79"/>
      <c r="V37" s="83" t="s">
        <v>914</v>
      </c>
      <c r="W37" s="81">
        <v>43679.470983796295</v>
      </c>
      <c r="X37" s="83" t="s">
        <v>1123</v>
      </c>
      <c r="Y37" s="79"/>
      <c r="Z37" s="79"/>
      <c r="AA37" s="85" t="s">
        <v>1444</v>
      </c>
      <c r="AB37" s="85" t="s">
        <v>1728</v>
      </c>
      <c r="AC37" s="79" t="b">
        <v>0</v>
      </c>
      <c r="AD37" s="79">
        <v>1</v>
      </c>
      <c r="AE37" s="85" t="s">
        <v>1780</v>
      </c>
      <c r="AF37" s="79" t="b">
        <v>0</v>
      </c>
      <c r="AG37" s="79" t="s">
        <v>1830</v>
      </c>
      <c r="AH37" s="79"/>
      <c r="AI37" s="85" t="s">
        <v>1779</v>
      </c>
      <c r="AJ37" s="79" t="b">
        <v>0</v>
      </c>
      <c r="AK37" s="79">
        <v>0</v>
      </c>
      <c r="AL37" s="85" t="s">
        <v>1779</v>
      </c>
      <c r="AM37" s="79" t="s">
        <v>1840</v>
      </c>
      <c r="AN37" s="79" t="b">
        <v>0</v>
      </c>
      <c r="AO37" s="85" t="s">
        <v>1728</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v>
      </c>
      <c r="BK37" s="49">
        <v>100</v>
      </c>
      <c r="BL37" s="48">
        <v>2</v>
      </c>
    </row>
    <row r="38" spans="1:64" ht="15">
      <c r="A38" s="64" t="s">
        <v>237</v>
      </c>
      <c r="B38" s="64" t="s">
        <v>437</v>
      </c>
      <c r="C38" s="65" t="s">
        <v>5514</v>
      </c>
      <c r="D38" s="66">
        <v>3</v>
      </c>
      <c r="E38" s="67" t="s">
        <v>132</v>
      </c>
      <c r="F38" s="68">
        <v>35</v>
      </c>
      <c r="G38" s="65"/>
      <c r="H38" s="69"/>
      <c r="I38" s="70"/>
      <c r="J38" s="70"/>
      <c r="K38" s="34" t="s">
        <v>65</v>
      </c>
      <c r="L38" s="77">
        <v>38</v>
      </c>
      <c r="M38" s="77"/>
      <c r="N38" s="72"/>
      <c r="O38" s="79" t="s">
        <v>571</v>
      </c>
      <c r="P38" s="81">
        <v>43679.470983796295</v>
      </c>
      <c r="Q38" s="79" t="s">
        <v>582</v>
      </c>
      <c r="R38" s="79"/>
      <c r="S38" s="79"/>
      <c r="T38" s="79"/>
      <c r="U38" s="79"/>
      <c r="V38" s="83" t="s">
        <v>914</v>
      </c>
      <c r="W38" s="81">
        <v>43679.470983796295</v>
      </c>
      <c r="X38" s="83" t="s">
        <v>1123</v>
      </c>
      <c r="Y38" s="79"/>
      <c r="Z38" s="79"/>
      <c r="AA38" s="85" t="s">
        <v>1444</v>
      </c>
      <c r="AB38" s="85" t="s">
        <v>1728</v>
      </c>
      <c r="AC38" s="79" t="b">
        <v>0</v>
      </c>
      <c r="AD38" s="79">
        <v>1</v>
      </c>
      <c r="AE38" s="85" t="s">
        <v>1780</v>
      </c>
      <c r="AF38" s="79" t="b">
        <v>0</v>
      </c>
      <c r="AG38" s="79" t="s">
        <v>1830</v>
      </c>
      <c r="AH38" s="79"/>
      <c r="AI38" s="85" t="s">
        <v>1779</v>
      </c>
      <c r="AJ38" s="79" t="b">
        <v>0</v>
      </c>
      <c r="AK38" s="79">
        <v>0</v>
      </c>
      <c r="AL38" s="85" t="s">
        <v>1779</v>
      </c>
      <c r="AM38" s="79" t="s">
        <v>1840</v>
      </c>
      <c r="AN38" s="79" t="b">
        <v>0</v>
      </c>
      <c r="AO38" s="85" t="s">
        <v>1728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238</v>
      </c>
      <c r="B39" s="64" t="s">
        <v>437</v>
      </c>
      <c r="C39" s="65" t="s">
        <v>5514</v>
      </c>
      <c r="D39" s="66">
        <v>3</v>
      </c>
      <c r="E39" s="67" t="s">
        <v>132</v>
      </c>
      <c r="F39" s="68">
        <v>35</v>
      </c>
      <c r="G39" s="65"/>
      <c r="H39" s="69"/>
      <c r="I39" s="70"/>
      <c r="J39" s="70"/>
      <c r="K39" s="34" t="s">
        <v>65</v>
      </c>
      <c r="L39" s="77">
        <v>39</v>
      </c>
      <c r="M39" s="77"/>
      <c r="N39" s="72"/>
      <c r="O39" s="79" t="s">
        <v>570</v>
      </c>
      <c r="P39" s="81">
        <v>43679.613854166666</v>
      </c>
      <c r="Q39" s="79" t="s">
        <v>583</v>
      </c>
      <c r="R39" s="79"/>
      <c r="S39" s="79"/>
      <c r="T39" s="79"/>
      <c r="U39" s="79"/>
      <c r="V39" s="83" t="s">
        <v>915</v>
      </c>
      <c r="W39" s="81">
        <v>43679.613854166666</v>
      </c>
      <c r="X39" s="83" t="s">
        <v>1124</v>
      </c>
      <c r="Y39" s="79"/>
      <c r="Z39" s="79"/>
      <c r="AA39" s="85" t="s">
        <v>1445</v>
      </c>
      <c r="AB39" s="79"/>
      <c r="AC39" s="79" t="b">
        <v>0</v>
      </c>
      <c r="AD39" s="79">
        <v>0</v>
      </c>
      <c r="AE39" s="85" t="s">
        <v>1779</v>
      </c>
      <c r="AF39" s="79" t="b">
        <v>0</v>
      </c>
      <c r="AG39" s="79" t="s">
        <v>1829</v>
      </c>
      <c r="AH39" s="79"/>
      <c r="AI39" s="85" t="s">
        <v>1779</v>
      </c>
      <c r="AJ39" s="79" t="b">
        <v>0</v>
      </c>
      <c r="AK39" s="79">
        <v>5</v>
      </c>
      <c r="AL39" s="85" t="s">
        <v>1683</v>
      </c>
      <c r="AM39" s="79" t="s">
        <v>1841</v>
      </c>
      <c r="AN39" s="79" t="b">
        <v>0</v>
      </c>
      <c r="AO39" s="85" t="s">
        <v>1683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238</v>
      </c>
      <c r="B40" s="64" t="s">
        <v>436</v>
      </c>
      <c r="C40" s="65" t="s">
        <v>5514</v>
      </c>
      <c r="D40" s="66">
        <v>3</v>
      </c>
      <c r="E40" s="67" t="s">
        <v>132</v>
      </c>
      <c r="F40" s="68">
        <v>35</v>
      </c>
      <c r="G40" s="65"/>
      <c r="H40" s="69"/>
      <c r="I40" s="70"/>
      <c r="J40" s="70"/>
      <c r="K40" s="34" t="s">
        <v>65</v>
      </c>
      <c r="L40" s="77">
        <v>40</v>
      </c>
      <c r="M40" s="77"/>
      <c r="N40" s="72"/>
      <c r="O40" s="79" t="s">
        <v>570</v>
      </c>
      <c r="P40" s="81">
        <v>43679.613854166666</v>
      </c>
      <c r="Q40" s="79" t="s">
        <v>583</v>
      </c>
      <c r="R40" s="79"/>
      <c r="S40" s="79"/>
      <c r="T40" s="79"/>
      <c r="U40" s="79"/>
      <c r="V40" s="83" t="s">
        <v>915</v>
      </c>
      <c r="W40" s="81">
        <v>43679.613854166666</v>
      </c>
      <c r="X40" s="83" t="s">
        <v>1124</v>
      </c>
      <c r="Y40" s="79"/>
      <c r="Z40" s="79"/>
      <c r="AA40" s="85" t="s">
        <v>1445</v>
      </c>
      <c r="AB40" s="79"/>
      <c r="AC40" s="79" t="b">
        <v>0</v>
      </c>
      <c r="AD40" s="79">
        <v>0</v>
      </c>
      <c r="AE40" s="85" t="s">
        <v>1779</v>
      </c>
      <c r="AF40" s="79" t="b">
        <v>0</v>
      </c>
      <c r="AG40" s="79" t="s">
        <v>1829</v>
      </c>
      <c r="AH40" s="79"/>
      <c r="AI40" s="85" t="s">
        <v>1779</v>
      </c>
      <c r="AJ40" s="79" t="b">
        <v>0</v>
      </c>
      <c r="AK40" s="79">
        <v>5</v>
      </c>
      <c r="AL40" s="85" t="s">
        <v>1683</v>
      </c>
      <c r="AM40" s="79" t="s">
        <v>1841</v>
      </c>
      <c r="AN40" s="79" t="b">
        <v>0</v>
      </c>
      <c r="AO40" s="85" t="s">
        <v>1683</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2</v>
      </c>
      <c r="BE40" s="49">
        <v>8</v>
      </c>
      <c r="BF40" s="48">
        <v>0</v>
      </c>
      <c r="BG40" s="49">
        <v>0</v>
      </c>
      <c r="BH40" s="48">
        <v>0</v>
      </c>
      <c r="BI40" s="49">
        <v>0</v>
      </c>
      <c r="BJ40" s="48">
        <v>23</v>
      </c>
      <c r="BK40" s="49">
        <v>92</v>
      </c>
      <c r="BL40" s="48">
        <v>25</v>
      </c>
    </row>
    <row r="41" spans="1:64" ht="15">
      <c r="A41" s="64" t="s">
        <v>239</v>
      </c>
      <c r="B41" s="64" t="s">
        <v>437</v>
      </c>
      <c r="C41" s="65" t="s">
        <v>5514</v>
      </c>
      <c r="D41" s="66">
        <v>3</v>
      </c>
      <c r="E41" s="67" t="s">
        <v>132</v>
      </c>
      <c r="F41" s="68">
        <v>35</v>
      </c>
      <c r="G41" s="65"/>
      <c r="H41" s="69"/>
      <c r="I41" s="70"/>
      <c r="J41" s="70"/>
      <c r="K41" s="34" t="s">
        <v>65</v>
      </c>
      <c r="L41" s="77">
        <v>41</v>
      </c>
      <c r="M41" s="77"/>
      <c r="N41" s="72"/>
      <c r="O41" s="79" t="s">
        <v>570</v>
      </c>
      <c r="P41" s="81">
        <v>43679.67561342593</v>
      </c>
      <c r="Q41" s="79" t="s">
        <v>583</v>
      </c>
      <c r="R41" s="79"/>
      <c r="S41" s="79"/>
      <c r="T41" s="79"/>
      <c r="U41" s="79"/>
      <c r="V41" s="83" t="s">
        <v>916</v>
      </c>
      <c r="W41" s="81">
        <v>43679.67561342593</v>
      </c>
      <c r="X41" s="83" t="s">
        <v>1125</v>
      </c>
      <c r="Y41" s="79"/>
      <c r="Z41" s="79"/>
      <c r="AA41" s="85" t="s">
        <v>1446</v>
      </c>
      <c r="AB41" s="79"/>
      <c r="AC41" s="79" t="b">
        <v>0</v>
      </c>
      <c r="AD41" s="79">
        <v>0</v>
      </c>
      <c r="AE41" s="85" t="s">
        <v>1779</v>
      </c>
      <c r="AF41" s="79" t="b">
        <v>0</v>
      </c>
      <c r="AG41" s="79" t="s">
        <v>1829</v>
      </c>
      <c r="AH41" s="79"/>
      <c r="AI41" s="85" t="s">
        <v>1779</v>
      </c>
      <c r="AJ41" s="79" t="b">
        <v>0</v>
      </c>
      <c r="AK41" s="79">
        <v>5</v>
      </c>
      <c r="AL41" s="85" t="s">
        <v>1683</v>
      </c>
      <c r="AM41" s="79" t="s">
        <v>1840</v>
      </c>
      <c r="AN41" s="79" t="b">
        <v>0</v>
      </c>
      <c r="AO41" s="85" t="s">
        <v>1683</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239</v>
      </c>
      <c r="B42" s="64" t="s">
        <v>436</v>
      </c>
      <c r="C42" s="65" t="s">
        <v>5514</v>
      </c>
      <c r="D42" s="66">
        <v>3</v>
      </c>
      <c r="E42" s="67" t="s">
        <v>132</v>
      </c>
      <c r="F42" s="68">
        <v>35</v>
      </c>
      <c r="G42" s="65"/>
      <c r="H42" s="69"/>
      <c r="I42" s="70"/>
      <c r="J42" s="70"/>
      <c r="K42" s="34" t="s">
        <v>65</v>
      </c>
      <c r="L42" s="77">
        <v>42</v>
      </c>
      <c r="M42" s="77"/>
      <c r="N42" s="72"/>
      <c r="O42" s="79" t="s">
        <v>570</v>
      </c>
      <c r="P42" s="81">
        <v>43679.67561342593</v>
      </c>
      <c r="Q42" s="79" t="s">
        <v>583</v>
      </c>
      <c r="R42" s="79"/>
      <c r="S42" s="79"/>
      <c r="T42" s="79"/>
      <c r="U42" s="79"/>
      <c r="V42" s="83" t="s">
        <v>916</v>
      </c>
      <c r="W42" s="81">
        <v>43679.67561342593</v>
      </c>
      <c r="X42" s="83" t="s">
        <v>1125</v>
      </c>
      <c r="Y42" s="79"/>
      <c r="Z42" s="79"/>
      <c r="AA42" s="85" t="s">
        <v>1446</v>
      </c>
      <c r="AB42" s="79"/>
      <c r="AC42" s="79" t="b">
        <v>0</v>
      </c>
      <c r="AD42" s="79">
        <v>0</v>
      </c>
      <c r="AE42" s="85" t="s">
        <v>1779</v>
      </c>
      <c r="AF42" s="79" t="b">
        <v>0</v>
      </c>
      <c r="AG42" s="79" t="s">
        <v>1829</v>
      </c>
      <c r="AH42" s="79"/>
      <c r="AI42" s="85" t="s">
        <v>1779</v>
      </c>
      <c r="AJ42" s="79" t="b">
        <v>0</v>
      </c>
      <c r="AK42" s="79">
        <v>5</v>
      </c>
      <c r="AL42" s="85" t="s">
        <v>1683</v>
      </c>
      <c r="AM42" s="79" t="s">
        <v>1840</v>
      </c>
      <c r="AN42" s="79" t="b">
        <v>0</v>
      </c>
      <c r="AO42" s="85" t="s">
        <v>1683</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2</v>
      </c>
      <c r="BE42" s="49">
        <v>8</v>
      </c>
      <c r="BF42" s="48">
        <v>0</v>
      </c>
      <c r="BG42" s="49">
        <v>0</v>
      </c>
      <c r="BH42" s="48">
        <v>0</v>
      </c>
      <c r="BI42" s="49">
        <v>0</v>
      </c>
      <c r="BJ42" s="48">
        <v>23</v>
      </c>
      <c r="BK42" s="49">
        <v>92</v>
      </c>
      <c r="BL42" s="48">
        <v>25</v>
      </c>
    </row>
    <row r="43" spans="1:64" ht="15">
      <c r="A43" s="64" t="s">
        <v>240</v>
      </c>
      <c r="B43" s="64" t="s">
        <v>437</v>
      </c>
      <c r="C43" s="65" t="s">
        <v>5514</v>
      </c>
      <c r="D43" s="66">
        <v>3</v>
      </c>
      <c r="E43" s="67" t="s">
        <v>132</v>
      </c>
      <c r="F43" s="68">
        <v>35</v>
      </c>
      <c r="G43" s="65"/>
      <c r="H43" s="69"/>
      <c r="I43" s="70"/>
      <c r="J43" s="70"/>
      <c r="K43" s="34" t="s">
        <v>65</v>
      </c>
      <c r="L43" s="77">
        <v>43</v>
      </c>
      <c r="M43" s="77"/>
      <c r="N43" s="72"/>
      <c r="O43" s="79" t="s">
        <v>571</v>
      </c>
      <c r="P43" s="81">
        <v>43679.807025462964</v>
      </c>
      <c r="Q43" s="79" t="s">
        <v>584</v>
      </c>
      <c r="R43" s="79"/>
      <c r="S43" s="79"/>
      <c r="T43" s="79"/>
      <c r="U43" s="79"/>
      <c r="V43" s="83" t="s">
        <v>917</v>
      </c>
      <c r="W43" s="81">
        <v>43679.807025462964</v>
      </c>
      <c r="X43" s="83" t="s">
        <v>1126</v>
      </c>
      <c r="Y43" s="79"/>
      <c r="Z43" s="79"/>
      <c r="AA43" s="85" t="s">
        <v>1447</v>
      </c>
      <c r="AB43" s="85" t="s">
        <v>1728</v>
      </c>
      <c r="AC43" s="79" t="b">
        <v>0</v>
      </c>
      <c r="AD43" s="79">
        <v>0</v>
      </c>
      <c r="AE43" s="85" t="s">
        <v>1780</v>
      </c>
      <c r="AF43" s="79" t="b">
        <v>0</v>
      </c>
      <c r="AG43" s="79" t="s">
        <v>1829</v>
      </c>
      <c r="AH43" s="79"/>
      <c r="AI43" s="85" t="s">
        <v>1779</v>
      </c>
      <c r="AJ43" s="79" t="b">
        <v>0</v>
      </c>
      <c r="AK43" s="79">
        <v>0</v>
      </c>
      <c r="AL43" s="85" t="s">
        <v>1779</v>
      </c>
      <c r="AM43" s="79" t="s">
        <v>1841</v>
      </c>
      <c r="AN43" s="79" t="b">
        <v>0</v>
      </c>
      <c r="AO43" s="85" t="s">
        <v>1728</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36</v>
      </c>
      <c r="BK43" s="49">
        <v>100</v>
      </c>
      <c r="BL43" s="48">
        <v>36</v>
      </c>
    </row>
    <row r="44" spans="1:64" ht="15">
      <c r="A44" s="64" t="s">
        <v>241</v>
      </c>
      <c r="B44" s="64" t="s">
        <v>437</v>
      </c>
      <c r="C44" s="65" t="s">
        <v>5514</v>
      </c>
      <c r="D44" s="66">
        <v>3</v>
      </c>
      <c r="E44" s="67" t="s">
        <v>132</v>
      </c>
      <c r="F44" s="68">
        <v>35</v>
      </c>
      <c r="G44" s="65"/>
      <c r="H44" s="69"/>
      <c r="I44" s="70"/>
      <c r="J44" s="70"/>
      <c r="K44" s="34" t="s">
        <v>65</v>
      </c>
      <c r="L44" s="77">
        <v>44</v>
      </c>
      <c r="M44" s="77"/>
      <c r="N44" s="72"/>
      <c r="O44" s="79" t="s">
        <v>570</v>
      </c>
      <c r="P44" s="81">
        <v>43679.868252314816</v>
      </c>
      <c r="Q44" s="79" t="s">
        <v>583</v>
      </c>
      <c r="R44" s="79"/>
      <c r="S44" s="79"/>
      <c r="T44" s="79"/>
      <c r="U44" s="79"/>
      <c r="V44" s="83" t="s">
        <v>918</v>
      </c>
      <c r="W44" s="81">
        <v>43679.868252314816</v>
      </c>
      <c r="X44" s="83" t="s">
        <v>1127</v>
      </c>
      <c r="Y44" s="79"/>
      <c r="Z44" s="79"/>
      <c r="AA44" s="85" t="s">
        <v>1448</v>
      </c>
      <c r="AB44" s="79"/>
      <c r="AC44" s="79" t="b">
        <v>0</v>
      </c>
      <c r="AD44" s="79">
        <v>0</v>
      </c>
      <c r="AE44" s="85" t="s">
        <v>1779</v>
      </c>
      <c r="AF44" s="79" t="b">
        <v>0</v>
      </c>
      <c r="AG44" s="79" t="s">
        <v>1829</v>
      </c>
      <c r="AH44" s="79"/>
      <c r="AI44" s="85" t="s">
        <v>1779</v>
      </c>
      <c r="AJ44" s="79" t="b">
        <v>0</v>
      </c>
      <c r="AK44" s="79">
        <v>5</v>
      </c>
      <c r="AL44" s="85" t="s">
        <v>1683</v>
      </c>
      <c r="AM44" s="79" t="s">
        <v>1842</v>
      </c>
      <c r="AN44" s="79" t="b">
        <v>0</v>
      </c>
      <c r="AO44" s="85" t="s">
        <v>1683</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241</v>
      </c>
      <c r="B45" s="64" t="s">
        <v>436</v>
      </c>
      <c r="C45" s="65" t="s">
        <v>5514</v>
      </c>
      <c r="D45" s="66">
        <v>3</v>
      </c>
      <c r="E45" s="67" t="s">
        <v>132</v>
      </c>
      <c r="F45" s="68">
        <v>35</v>
      </c>
      <c r="G45" s="65"/>
      <c r="H45" s="69"/>
      <c r="I45" s="70"/>
      <c r="J45" s="70"/>
      <c r="K45" s="34" t="s">
        <v>65</v>
      </c>
      <c r="L45" s="77">
        <v>45</v>
      </c>
      <c r="M45" s="77"/>
      <c r="N45" s="72"/>
      <c r="O45" s="79" t="s">
        <v>570</v>
      </c>
      <c r="P45" s="81">
        <v>43679.868252314816</v>
      </c>
      <c r="Q45" s="79" t="s">
        <v>583</v>
      </c>
      <c r="R45" s="79"/>
      <c r="S45" s="79"/>
      <c r="T45" s="79"/>
      <c r="U45" s="79"/>
      <c r="V45" s="83" t="s">
        <v>918</v>
      </c>
      <c r="W45" s="81">
        <v>43679.868252314816</v>
      </c>
      <c r="X45" s="83" t="s">
        <v>1127</v>
      </c>
      <c r="Y45" s="79"/>
      <c r="Z45" s="79"/>
      <c r="AA45" s="85" t="s">
        <v>1448</v>
      </c>
      <c r="AB45" s="79"/>
      <c r="AC45" s="79" t="b">
        <v>0</v>
      </c>
      <c r="AD45" s="79">
        <v>0</v>
      </c>
      <c r="AE45" s="85" t="s">
        <v>1779</v>
      </c>
      <c r="AF45" s="79" t="b">
        <v>0</v>
      </c>
      <c r="AG45" s="79" t="s">
        <v>1829</v>
      </c>
      <c r="AH45" s="79"/>
      <c r="AI45" s="85" t="s">
        <v>1779</v>
      </c>
      <c r="AJ45" s="79" t="b">
        <v>0</v>
      </c>
      <c r="AK45" s="79">
        <v>5</v>
      </c>
      <c r="AL45" s="85" t="s">
        <v>1683</v>
      </c>
      <c r="AM45" s="79" t="s">
        <v>1842</v>
      </c>
      <c r="AN45" s="79" t="b">
        <v>0</v>
      </c>
      <c r="AO45" s="85" t="s">
        <v>1683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2</v>
      </c>
      <c r="BE45" s="49">
        <v>8</v>
      </c>
      <c r="BF45" s="48">
        <v>0</v>
      </c>
      <c r="BG45" s="49">
        <v>0</v>
      </c>
      <c r="BH45" s="48">
        <v>0</v>
      </c>
      <c r="BI45" s="49">
        <v>0</v>
      </c>
      <c r="BJ45" s="48">
        <v>23</v>
      </c>
      <c r="BK45" s="49">
        <v>92</v>
      </c>
      <c r="BL45" s="48">
        <v>25</v>
      </c>
    </row>
    <row r="46" spans="1:64" ht="15">
      <c r="A46" s="64" t="s">
        <v>242</v>
      </c>
      <c r="B46" s="64" t="s">
        <v>437</v>
      </c>
      <c r="C46" s="65" t="s">
        <v>5514</v>
      </c>
      <c r="D46" s="66">
        <v>3</v>
      </c>
      <c r="E46" s="67" t="s">
        <v>132</v>
      </c>
      <c r="F46" s="68">
        <v>35</v>
      </c>
      <c r="G46" s="65"/>
      <c r="H46" s="69"/>
      <c r="I46" s="70"/>
      <c r="J46" s="70"/>
      <c r="K46" s="34" t="s">
        <v>65</v>
      </c>
      <c r="L46" s="77">
        <v>46</v>
      </c>
      <c r="M46" s="77"/>
      <c r="N46" s="72"/>
      <c r="O46" s="79" t="s">
        <v>570</v>
      </c>
      <c r="P46" s="81">
        <v>43680.01510416667</v>
      </c>
      <c r="Q46" s="79" t="s">
        <v>585</v>
      </c>
      <c r="R46" s="83" t="s">
        <v>743</v>
      </c>
      <c r="S46" s="79" t="s">
        <v>806</v>
      </c>
      <c r="T46" s="79"/>
      <c r="U46" s="79"/>
      <c r="V46" s="83" t="s">
        <v>919</v>
      </c>
      <c r="W46" s="81">
        <v>43680.01510416667</v>
      </c>
      <c r="X46" s="83" t="s">
        <v>1128</v>
      </c>
      <c r="Y46" s="79"/>
      <c r="Z46" s="79"/>
      <c r="AA46" s="85" t="s">
        <v>1449</v>
      </c>
      <c r="AB46" s="79"/>
      <c r="AC46" s="79" t="b">
        <v>0</v>
      </c>
      <c r="AD46" s="79">
        <v>0</v>
      </c>
      <c r="AE46" s="85" t="s">
        <v>1779</v>
      </c>
      <c r="AF46" s="79" t="b">
        <v>0</v>
      </c>
      <c r="AG46" s="79" t="s">
        <v>1829</v>
      </c>
      <c r="AH46" s="79"/>
      <c r="AI46" s="85" t="s">
        <v>1779</v>
      </c>
      <c r="AJ46" s="79" t="b">
        <v>0</v>
      </c>
      <c r="AK46" s="79">
        <v>31</v>
      </c>
      <c r="AL46" s="85" t="s">
        <v>1728</v>
      </c>
      <c r="AM46" s="79" t="s">
        <v>1840</v>
      </c>
      <c r="AN46" s="79" t="b">
        <v>0</v>
      </c>
      <c r="AO46" s="85" t="s">
        <v>1728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4.3478260869565215</v>
      </c>
      <c r="BF46" s="48">
        <v>0</v>
      </c>
      <c r="BG46" s="49">
        <v>0</v>
      </c>
      <c r="BH46" s="48">
        <v>0</v>
      </c>
      <c r="BI46" s="49">
        <v>0</v>
      </c>
      <c r="BJ46" s="48">
        <v>22</v>
      </c>
      <c r="BK46" s="49">
        <v>95.65217391304348</v>
      </c>
      <c r="BL46" s="48">
        <v>23</v>
      </c>
    </row>
    <row r="47" spans="1:64" ht="15">
      <c r="A47" s="64" t="s">
        <v>243</v>
      </c>
      <c r="B47" s="64" t="s">
        <v>437</v>
      </c>
      <c r="C47" s="65" t="s">
        <v>5514</v>
      </c>
      <c r="D47" s="66">
        <v>3</v>
      </c>
      <c r="E47" s="67" t="s">
        <v>132</v>
      </c>
      <c r="F47" s="68">
        <v>35</v>
      </c>
      <c r="G47" s="65"/>
      <c r="H47" s="69"/>
      <c r="I47" s="70"/>
      <c r="J47" s="70"/>
      <c r="K47" s="34" t="s">
        <v>65</v>
      </c>
      <c r="L47" s="77">
        <v>47</v>
      </c>
      <c r="M47" s="77"/>
      <c r="N47" s="72"/>
      <c r="O47" s="79" t="s">
        <v>570</v>
      </c>
      <c r="P47" s="81">
        <v>43680.90319444444</v>
      </c>
      <c r="Q47" s="79" t="s">
        <v>585</v>
      </c>
      <c r="R47" s="83" t="s">
        <v>743</v>
      </c>
      <c r="S47" s="79" t="s">
        <v>806</v>
      </c>
      <c r="T47" s="79"/>
      <c r="U47" s="79"/>
      <c r="V47" s="83" t="s">
        <v>920</v>
      </c>
      <c r="W47" s="81">
        <v>43680.90319444444</v>
      </c>
      <c r="X47" s="83" t="s">
        <v>1129</v>
      </c>
      <c r="Y47" s="79"/>
      <c r="Z47" s="79"/>
      <c r="AA47" s="85" t="s">
        <v>1450</v>
      </c>
      <c r="AB47" s="79"/>
      <c r="AC47" s="79" t="b">
        <v>0</v>
      </c>
      <c r="AD47" s="79">
        <v>0</v>
      </c>
      <c r="AE47" s="85" t="s">
        <v>1779</v>
      </c>
      <c r="AF47" s="79" t="b">
        <v>0</v>
      </c>
      <c r="AG47" s="79" t="s">
        <v>1829</v>
      </c>
      <c r="AH47" s="79"/>
      <c r="AI47" s="85" t="s">
        <v>1779</v>
      </c>
      <c r="AJ47" s="79" t="b">
        <v>0</v>
      </c>
      <c r="AK47" s="79">
        <v>31</v>
      </c>
      <c r="AL47" s="85" t="s">
        <v>1728</v>
      </c>
      <c r="AM47" s="79" t="s">
        <v>1842</v>
      </c>
      <c r="AN47" s="79" t="b">
        <v>0</v>
      </c>
      <c r="AO47" s="85" t="s">
        <v>1728</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4.3478260869565215</v>
      </c>
      <c r="BF47" s="48">
        <v>0</v>
      </c>
      <c r="BG47" s="49">
        <v>0</v>
      </c>
      <c r="BH47" s="48">
        <v>0</v>
      </c>
      <c r="BI47" s="49">
        <v>0</v>
      </c>
      <c r="BJ47" s="48">
        <v>22</v>
      </c>
      <c r="BK47" s="49">
        <v>95.65217391304348</v>
      </c>
      <c r="BL47" s="48">
        <v>23</v>
      </c>
    </row>
    <row r="48" spans="1:64" ht="15">
      <c r="A48" s="64" t="s">
        <v>244</v>
      </c>
      <c r="B48" s="64" t="s">
        <v>244</v>
      </c>
      <c r="C48" s="65" t="s">
        <v>5514</v>
      </c>
      <c r="D48" s="66">
        <v>3</v>
      </c>
      <c r="E48" s="67" t="s">
        <v>132</v>
      </c>
      <c r="F48" s="68">
        <v>35</v>
      </c>
      <c r="G48" s="65"/>
      <c r="H48" s="69"/>
      <c r="I48" s="70"/>
      <c r="J48" s="70"/>
      <c r="K48" s="34" t="s">
        <v>65</v>
      </c>
      <c r="L48" s="77">
        <v>48</v>
      </c>
      <c r="M48" s="77"/>
      <c r="N48" s="72"/>
      <c r="O48" s="79" t="s">
        <v>176</v>
      </c>
      <c r="P48" s="81">
        <v>43680.93665509259</v>
      </c>
      <c r="Q48" s="79" t="s">
        <v>586</v>
      </c>
      <c r="R48" s="83" t="s">
        <v>745</v>
      </c>
      <c r="S48" s="79" t="s">
        <v>808</v>
      </c>
      <c r="T48" s="79" t="s">
        <v>837</v>
      </c>
      <c r="U48" s="79"/>
      <c r="V48" s="83" t="s">
        <v>921</v>
      </c>
      <c r="W48" s="81">
        <v>43680.93665509259</v>
      </c>
      <c r="X48" s="83" t="s">
        <v>1130</v>
      </c>
      <c r="Y48" s="79"/>
      <c r="Z48" s="79"/>
      <c r="AA48" s="85" t="s">
        <v>1451</v>
      </c>
      <c r="AB48" s="79"/>
      <c r="AC48" s="79" t="b">
        <v>0</v>
      </c>
      <c r="AD48" s="79">
        <v>1</v>
      </c>
      <c r="AE48" s="85" t="s">
        <v>1779</v>
      </c>
      <c r="AF48" s="79" t="b">
        <v>0</v>
      </c>
      <c r="AG48" s="79" t="s">
        <v>1829</v>
      </c>
      <c r="AH48" s="79"/>
      <c r="AI48" s="85" t="s">
        <v>1779</v>
      </c>
      <c r="AJ48" s="79" t="b">
        <v>0</v>
      </c>
      <c r="AK48" s="79">
        <v>0</v>
      </c>
      <c r="AL48" s="85" t="s">
        <v>1779</v>
      </c>
      <c r="AM48" s="79" t="s">
        <v>1841</v>
      </c>
      <c r="AN48" s="79" t="b">
        <v>0</v>
      </c>
      <c r="AO48" s="85" t="s">
        <v>1451</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1</v>
      </c>
      <c r="BE48" s="49">
        <v>4.3478260869565215</v>
      </c>
      <c r="BF48" s="48">
        <v>0</v>
      </c>
      <c r="BG48" s="49">
        <v>0</v>
      </c>
      <c r="BH48" s="48">
        <v>0</v>
      </c>
      <c r="BI48" s="49">
        <v>0</v>
      </c>
      <c r="BJ48" s="48">
        <v>22</v>
      </c>
      <c r="BK48" s="49">
        <v>95.65217391304348</v>
      </c>
      <c r="BL48" s="48">
        <v>23</v>
      </c>
    </row>
    <row r="49" spans="1:64" ht="15">
      <c r="A49" s="64" t="s">
        <v>245</v>
      </c>
      <c r="B49" s="64" t="s">
        <v>437</v>
      </c>
      <c r="C49" s="65" t="s">
        <v>5514</v>
      </c>
      <c r="D49" s="66">
        <v>3</v>
      </c>
      <c r="E49" s="67" t="s">
        <v>132</v>
      </c>
      <c r="F49" s="68">
        <v>35</v>
      </c>
      <c r="G49" s="65"/>
      <c r="H49" s="69"/>
      <c r="I49" s="70"/>
      <c r="J49" s="70"/>
      <c r="K49" s="34" t="s">
        <v>65</v>
      </c>
      <c r="L49" s="77">
        <v>49</v>
      </c>
      <c r="M49" s="77"/>
      <c r="N49" s="72"/>
      <c r="O49" s="79" t="s">
        <v>570</v>
      </c>
      <c r="P49" s="81">
        <v>43682.355266203704</v>
      </c>
      <c r="Q49" s="79" t="s">
        <v>587</v>
      </c>
      <c r="R49" s="79"/>
      <c r="S49" s="79"/>
      <c r="T49" s="79"/>
      <c r="U49" s="79"/>
      <c r="V49" s="83" t="s">
        <v>922</v>
      </c>
      <c r="W49" s="81">
        <v>43682.355266203704</v>
      </c>
      <c r="X49" s="83" t="s">
        <v>1131</v>
      </c>
      <c r="Y49" s="79"/>
      <c r="Z49" s="79"/>
      <c r="AA49" s="85" t="s">
        <v>1452</v>
      </c>
      <c r="AB49" s="85" t="s">
        <v>1680</v>
      </c>
      <c r="AC49" s="79" t="b">
        <v>0</v>
      </c>
      <c r="AD49" s="79">
        <v>1</v>
      </c>
      <c r="AE49" s="85" t="s">
        <v>1781</v>
      </c>
      <c r="AF49" s="79" t="b">
        <v>0</v>
      </c>
      <c r="AG49" s="79" t="s">
        <v>1829</v>
      </c>
      <c r="AH49" s="79"/>
      <c r="AI49" s="85" t="s">
        <v>1779</v>
      </c>
      <c r="AJ49" s="79" t="b">
        <v>0</v>
      </c>
      <c r="AK49" s="79">
        <v>0</v>
      </c>
      <c r="AL49" s="85" t="s">
        <v>1779</v>
      </c>
      <c r="AM49" s="79" t="s">
        <v>1841</v>
      </c>
      <c r="AN49" s="79" t="b">
        <v>0</v>
      </c>
      <c r="AO49" s="85" t="s">
        <v>1680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245</v>
      </c>
      <c r="B50" s="64" t="s">
        <v>431</v>
      </c>
      <c r="C50" s="65" t="s">
        <v>5514</v>
      </c>
      <c r="D50" s="66">
        <v>3</v>
      </c>
      <c r="E50" s="67" t="s">
        <v>132</v>
      </c>
      <c r="F50" s="68">
        <v>35</v>
      </c>
      <c r="G50" s="65"/>
      <c r="H50" s="69"/>
      <c r="I50" s="70"/>
      <c r="J50" s="70"/>
      <c r="K50" s="34" t="s">
        <v>65</v>
      </c>
      <c r="L50" s="77">
        <v>50</v>
      </c>
      <c r="M50" s="77"/>
      <c r="N50" s="72"/>
      <c r="O50" s="79" t="s">
        <v>571</v>
      </c>
      <c r="P50" s="81">
        <v>43682.355266203704</v>
      </c>
      <c r="Q50" s="79" t="s">
        <v>587</v>
      </c>
      <c r="R50" s="79"/>
      <c r="S50" s="79"/>
      <c r="T50" s="79"/>
      <c r="U50" s="79"/>
      <c r="V50" s="83" t="s">
        <v>922</v>
      </c>
      <c r="W50" s="81">
        <v>43682.355266203704</v>
      </c>
      <c r="X50" s="83" t="s">
        <v>1131</v>
      </c>
      <c r="Y50" s="79"/>
      <c r="Z50" s="79"/>
      <c r="AA50" s="85" t="s">
        <v>1452</v>
      </c>
      <c r="AB50" s="85" t="s">
        <v>1680</v>
      </c>
      <c r="AC50" s="79" t="b">
        <v>0</v>
      </c>
      <c r="AD50" s="79">
        <v>1</v>
      </c>
      <c r="AE50" s="85" t="s">
        <v>1781</v>
      </c>
      <c r="AF50" s="79" t="b">
        <v>0</v>
      </c>
      <c r="AG50" s="79" t="s">
        <v>1829</v>
      </c>
      <c r="AH50" s="79"/>
      <c r="AI50" s="85" t="s">
        <v>1779</v>
      </c>
      <c r="AJ50" s="79" t="b">
        <v>0</v>
      </c>
      <c r="AK50" s="79">
        <v>0</v>
      </c>
      <c r="AL50" s="85" t="s">
        <v>1779</v>
      </c>
      <c r="AM50" s="79" t="s">
        <v>1841</v>
      </c>
      <c r="AN50" s="79" t="b">
        <v>0</v>
      </c>
      <c r="AO50" s="85" t="s">
        <v>1680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9</v>
      </c>
      <c r="BK50" s="49">
        <v>100</v>
      </c>
      <c r="BL50" s="48">
        <v>9</v>
      </c>
    </row>
    <row r="51" spans="1:64" ht="15">
      <c r="A51" s="64" t="s">
        <v>246</v>
      </c>
      <c r="B51" s="64" t="s">
        <v>437</v>
      </c>
      <c r="C51" s="65" t="s">
        <v>5514</v>
      </c>
      <c r="D51" s="66">
        <v>3</v>
      </c>
      <c r="E51" s="67" t="s">
        <v>132</v>
      </c>
      <c r="F51" s="68">
        <v>35</v>
      </c>
      <c r="G51" s="65"/>
      <c r="H51" s="69"/>
      <c r="I51" s="70"/>
      <c r="J51" s="70"/>
      <c r="K51" s="34" t="s">
        <v>65</v>
      </c>
      <c r="L51" s="77">
        <v>51</v>
      </c>
      <c r="M51" s="77"/>
      <c r="N51" s="72"/>
      <c r="O51" s="79" t="s">
        <v>570</v>
      </c>
      <c r="P51" s="81">
        <v>43682.37537037037</v>
      </c>
      <c r="Q51" s="79" t="s">
        <v>588</v>
      </c>
      <c r="R51" s="79"/>
      <c r="S51" s="79"/>
      <c r="T51" s="79"/>
      <c r="U51" s="79"/>
      <c r="V51" s="83" t="s">
        <v>923</v>
      </c>
      <c r="W51" s="81">
        <v>43682.37537037037</v>
      </c>
      <c r="X51" s="83" t="s">
        <v>1132</v>
      </c>
      <c r="Y51" s="79"/>
      <c r="Z51" s="79"/>
      <c r="AA51" s="85" t="s">
        <v>1453</v>
      </c>
      <c r="AB51" s="79"/>
      <c r="AC51" s="79" t="b">
        <v>0</v>
      </c>
      <c r="AD51" s="79">
        <v>0</v>
      </c>
      <c r="AE51" s="85" t="s">
        <v>1779</v>
      </c>
      <c r="AF51" s="79" t="b">
        <v>0</v>
      </c>
      <c r="AG51" s="79" t="s">
        <v>1829</v>
      </c>
      <c r="AH51" s="79"/>
      <c r="AI51" s="85" t="s">
        <v>1779</v>
      </c>
      <c r="AJ51" s="79" t="b">
        <v>0</v>
      </c>
      <c r="AK51" s="79">
        <v>7</v>
      </c>
      <c r="AL51" s="85" t="s">
        <v>1680</v>
      </c>
      <c r="AM51" s="79" t="s">
        <v>1840</v>
      </c>
      <c r="AN51" s="79" t="b">
        <v>0</v>
      </c>
      <c r="AO51" s="85" t="s">
        <v>1680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246</v>
      </c>
      <c r="B52" s="64" t="s">
        <v>431</v>
      </c>
      <c r="C52" s="65" t="s">
        <v>5514</v>
      </c>
      <c r="D52" s="66">
        <v>3</v>
      </c>
      <c r="E52" s="67" t="s">
        <v>132</v>
      </c>
      <c r="F52" s="68">
        <v>35</v>
      </c>
      <c r="G52" s="65"/>
      <c r="H52" s="69"/>
      <c r="I52" s="70"/>
      <c r="J52" s="70"/>
      <c r="K52" s="34" t="s">
        <v>65</v>
      </c>
      <c r="L52" s="77">
        <v>52</v>
      </c>
      <c r="M52" s="77"/>
      <c r="N52" s="72"/>
      <c r="O52" s="79" t="s">
        <v>570</v>
      </c>
      <c r="P52" s="81">
        <v>43682.37537037037</v>
      </c>
      <c r="Q52" s="79" t="s">
        <v>588</v>
      </c>
      <c r="R52" s="79"/>
      <c r="S52" s="79"/>
      <c r="T52" s="79"/>
      <c r="U52" s="79"/>
      <c r="V52" s="83" t="s">
        <v>923</v>
      </c>
      <c r="W52" s="81">
        <v>43682.37537037037</v>
      </c>
      <c r="X52" s="83" t="s">
        <v>1132</v>
      </c>
      <c r="Y52" s="79"/>
      <c r="Z52" s="79"/>
      <c r="AA52" s="85" t="s">
        <v>1453</v>
      </c>
      <c r="AB52" s="79"/>
      <c r="AC52" s="79" t="b">
        <v>0</v>
      </c>
      <c r="AD52" s="79">
        <v>0</v>
      </c>
      <c r="AE52" s="85" t="s">
        <v>1779</v>
      </c>
      <c r="AF52" s="79" t="b">
        <v>0</v>
      </c>
      <c r="AG52" s="79" t="s">
        <v>1829</v>
      </c>
      <c r="AH52" s="79"/>
      <c r="AI52" s="85" t="s">
        <v>1779</v>
      </c>
      <c r="AJ52" s="79" t="b">
        <v>0</v>
      </c>
      <c r="AK52" s="79">
        <v>7</v>
      </c>
      <c r="AL52" s="85" t="s">
        <v>1680</v>
      </c>
      <c r="AM52" s="79" t="s">
        <v>1840</v>
      </c>
      <c r="AN52" s="79" t="b">
        <v>0</v>
      </c>
      <c r="AO52" s="85" t="s">
        <v>1680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22</v>
      </c>
      <c r="BK52" s="49">
        <v>100</v>
      </c>
      <c r="BL52" s="48">
        <v>22</v>
      </c>
    </row>
    <row r="53" spans="1:64" ht="15">
      <c r="A53" s="64" t="s">
        <v>247</v>
      </c>
      <c r="B53" s="64" t="s">
        <v>437</v>
      </c>
      <c r="C53" s="65" t="s">
        <v>5514</v>
      </c>
      <c r="D53" s="66">
        <v>3</v>
      </c>
      <c r="E53" s="67" t="s">
        <v>132</v>
      </c>
      <c r="F53" s="68">
        <v>35</v>
      </c>
      <c r="G53" s="65"/>
      <c r="H53" s="69"/>
      <c r="I53" s="70"/>
      <c r="J53" s="70"/>
      <c r="K53" s="34" t="s">
        <v>65</v>
      </c>
      <c r="L53" s="77">
        <v>53</v>
      </c>
      <c r="M53" s="77"/>
      <c r="N53" s="72"/>
      <c r="O53" s="79" t="s">
        <v>570</v>
      </c>
      <c r="P53" s="81">
        <v>43682.48645833333</v>
      </c>
      <c r="Q53" s="79" t="s">
        <v>588</v>
      </c>
      <c r="R53" s="79"/>
      <c r="S53" s="79"/>
      <c r="T53" s="79"/>
      <c r="U53" s="79"/>
      <c r="V53" s="83" t="s">
        <v>924</v>
      </c>
      <c r="W53" s="81">
        <v>43682.48645833333</v>
      </c>
      <c r="X53" s="83" t="s">
        <v>1133</v>
      </c>
      <c r="Y53" s="79"/>
      <c r="Z53" s="79"/>
      <c r="AA53" s="85" t="s">
        <v>1454</v>
      </c>
      <c r="AB53" s="79"/>
      <c r="AC53" s="79" t="b">
        <v>0</v>
      </c>
      <c r="AD53" s="79">
        <v>0</v>
      </c>
      <c r="AE53" s="85" t="s">
        <v>1779</v>
      </c>
      <c r="AF53" s="79" t="b">
        <v>0</v>
      </c>
      <c r="AG53" s="79" t="s">
        <v>1829</v>
      </c>
      <c r="AH53" s="79"/>
      <c r="AI53" s="85" t="s">
        <v>1779</v>
      </c>
      <c r="AJ53" s="79" t="b">
        <v>0</v>
      </c>
      <c r="AK53" s="79">
        <v>7</v>
      </c>
      <c r="AL53" s="85" t="s">
        <v>1680</v>
      </c>
      <c r="AM53" s="79" t="s">
        <v>1842</v>
      </c>
      <c r="AN53" s="79" t="b">
        <v>0</v>
      </c>
      <c r="AO53" s="85" t="s">
        <v>1680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247</v>
      </c>
      <c r="B54" s="64" t="s">
        <v>431</v>
      </c>
      <c r="C54" s="65" t="s">
        <v>5514</v>
      </c>
      <c r="D54" s="66">
        <v>3</v>
      </c>
      <c r="E54" s="67" t="s">
        <v>132</v>
      </c>
      <c r="F54" s="68">
        <v>35</v>
      </c>
      <c r="G54" s="65"/>
      <c r="H54" s="69"/>
      <c r="I54" s="70"/>
      <c r="J54" s="70"/>
      <c r="K54" s="34" t="s">
        <v>65</v>
      </c>
      <c r="L54" s="77">
        <v>54</v>
      </c>
      <c r="M54" s="77"/>
      <c r="N54" s="72"/>
      <c r="O54" s="79" t="s">
        <v>570</v>
      </c>
      <c r="P54" s="81">
        <v>43682.48645833333</v>
      </c>
      <c r="Q54" s="79" t="s">
        <v>588</v>
      </c>
      <c r="R54" s="79"/>
      <c r="S54" s="79"/>
      <c r="T54" s="79"/>
      <c r="U54" s="79"/>
      <c r="V54" s="83" t="s">
        <v>924</v>
      </c>
      <c r="W54" s="81">
        <v>43682.48645833333</v>
      </c>
      <c r="X54" s="83" t="s">
        <v>1133</v>
      </c>
      <c r="Y54" s="79"/>
      <c r="Z54" s="79"/>
      <c r="AA54" s="85" t="s">
        <v>1454</v>
      </c>
      <c r="AB54" s="79"/>
      <c r="AC54" s="79" t="b">
        <v>0</v>
      </c>
      <c r="AD54" s="79">
        <v>0</v>
      </c>
      <c r="AE54" s="85" t="s">
        <v>1779</v>
      </c>
      <c r="AF54" s="79" t="b">
        <v>0</v>
      </c>
      <c r="AG54" s="79" t="s">
        <v>1829</v>
      </c>
      <c r="AH54" s="79"/>
      <c r="AI54" s="85" t="s">
        <v>1779</v>
      </c>
      <c r="AJ54" s="79" t="b">
        <v>0</v>
      </c>
      <c r="AK54" s="79">
        <v>7</v>
      </c>
      <c r="AL54" s="85" t="s">
        <v>1680</v>
      </c>
      <c r="AM54" s="79" t="s">
        <v>1842</v>
      </c>
      <c r="AN54" s="79" t="b">
        <v>0</v>
      </c>
      <c r="AO54" s="85" t="s">
        <v>1680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22</v>
      </c>
      <c r="BK54" s="49">
        <v>100</v>
      </c>
      <c r="BL54" s="48">
        <v>22</v>
      </c>
    </row>
    <row r="55" spans="1:64" ht="15">
      <c r="A55" s="64" t="s">
        <v>248</v>
      </c>
      <c r="B55" s="64" t="s">
        <v>437</v>
      </c>
      <c r="C55" s="65" t="s">
        <v>5514</v>
      </c>
      <c r="D55" s="66">
        <v>3</v>
      </c>
      <c r="E55" s="67" t="s">
        <v>132</v>
      </c>
      <c r="F55" s="68">
        <v>35</v>
      </c>
      <c r="G55" s="65"/>
      <c r="H55" s="69"/>
      <c r="I55" s="70"/>
      <c r="J55" s="70"/>
      <c r="K55" s="34" t="s">
        <v>65</v>
      </c>
      <c r="L55" s="77">
        <v>55</v>
      </c>
      <c r="M55" s="77"/>
      <c r="N55" s="72"/>
      <c r="O55" s="79" t="s">
        <v>570</v>
      </c>
      <c r="P55" s="81">
        <v>43682.555925925924</v>
      </c>
      <c r="Q55" s="79" t="s">
        <v>588</v>
      </c>
      <c r="R55" s="79"/>
      <c r="S55" s="79"/>
      <c r="T55" s="79"/>
      <c r="U55" s="79"/>
      <c r="V55" s="83" t="s">
        <v>925</v>
      </c>
      <c r="W55" s="81">
        <v>43682.555925925924</v>
      </c>
      <c r="X55" s="83" t="s">
        <v>1134</v>
      </c>
      <c r="Y55" s="79"/>
      <c r="Z55" s="79"/>
      <c r="AA55" s="85" t="s">
        <v>1455</v>
      </c>
      <c r="AB55" s="79"/>
      <c r="AC55" s="79" t="b">
        <v>0</v>
      </c>
      <c r="AD55" s="79">
        <v>0</v>
      </c>
      <c r="AE55" s="85" t="s">
        <v>1779</v>
      </c>
      <c r="AF55" s="79" t="b">
        <v>0</v>
      </c>
      <c r="AG55" s="79" t="s">
        <v>1829</v>
      </c>
      <c r="AH55" s="79"/>
      <c r="AI55" s="85" t="s">
        <v>1779</v>
      </c>
      <c r="AJ55" s="79" t="b">
        <v>0</v>
      </c>
      <c r="AK55" s="79">
        <v>7</v>
      </c>
      <c r="AL55" s="85" t="s">
        <v>1680</v>
      </c>
      <c r="AM55" s="79" t="s">
        <v>1842</v>
      </c>
      <c r="AN55" s="79" t="b">
        <v>0</v>
      </c>
      <c r="AO55" s="85" t="s">
        <v>1680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248</v>
      </c>
      <c r="B56" s="64" t="s">
        <v>431</v>
      </c>
      <c r="C56" s="65" t="s">
        <v>5514</v>
      </c>
      <c r="D56" s="66">
        <v>3</v>
      </c>
      <c r="E56" s="67" t="s">
        <v>132</v>
      </c>
      <c r="F56" s="68">
        <v>35</v>
      </c>
      <c r="G56" s="65"/>
      <c r="H56" s="69"/>
      <c r="I56" s="70"/>
      <c r="J56" s="70"/>
      <c r="K56" s="34" t="s">
        <v>65</v>
      </c>
      <c r="L56" s="77">
        <v>56</v>
      </c>
      <c r="M56" s="77"/>
      <c r="N56" s="72"/>
      <c r="O56" s="79" t="s">
        <v>570</v>
      </c>
      <c r="P56" s="81">
        <v>43682.555925925924</v>
      </c>
      <c r="Q56" s="79" t="s">
        <v>588</v>
      </c>
      <c r="R56" s="79"/>
      <c r="S56" s="79"/>
      <c r="T56" s="79"/>
      <c r="U56" s="79"/>
      <c r="V56" s="83" t="s">
        <v>925</v>
      </c>
      <c r="W56" s="81">
        <v>43682.555925925924</v>
      </c>
      <c r="X56" s="83" t="s">
        <v>1134</v>
      </c>
      <c r="Y56" s="79"/>
      <c r="Z56" s="79"/>
      <c r="AA56" s="85" t="s">
        <v>1455</v>
      </c>
      <c r="AB56" s="79"/>
      <c r="AC56" s="79" t="b">
        <v>0</v>
      </c>
      <c r="AD56" s="79">
        <v>0</v>
      </c>
      <c r="AE56" s="85" t="s">
        <v>1779</v>
      </c>
      <c r="AF56" s="79" t="b">
        <v>0</v>
      </c>
      <c r="AG56" s="79" t="s">
        <v>1829</v>
      </c>
      <c r="AH56" s="79"/>
      <c r="AI56" s="85" t="s">
        <v>1779</v>
      </c>
      <c r="AJ56" s="79" t="b">
        <v>0</v>
      </c>
      <c r="AK56" s="79">
        <v>7</v>
      </c>
      <c r="AL56" s="85" t="s">
        <v>1680</v>
      </c>
      <c r="AM56" s="79" t="s">
        <v>1842</v>
      </c>
      <c r="AN56" s="79" t="b">
        <v>0</v>
      </c>
      <c r="AO56" s="85" t="s">
        <v>1680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22</v>
      </c>
      <c r="BK56" s="49">
        <v>100</v>
      </c>
      <c r="BL56" s="48">
        <v>22</v>
      </c>
    </row>
    <row r="57" spans="1:64" ht="15">
      <c r="A57" s="64" t="s">
        <v>249</v>
      </c>
      <c r="B57" s="64" t="s">
        <v>437</v>
      </c>
      <c r="C57" s="65" t="s">
        <v>5514</v>
      </c>
      <c r="D57" s="66">
        <v>3</v>
      </c>
      <c r="E57" s="67" t="s">
        <v>132</v>
      </c>
      <c r="F57" s="68">
        <v>35</v>
      </c>
      <c r="G57" s="65"/>
      <c r="H57" s="69"/>
      <c r="I57" s="70"/>
      <c r="J57" s="70"/>
      <c r="K57" s="34" t="s">
        <v>65</v>
      </c>
      <c r="L57" s="77">
        <v>57</v>
      </c>
      <c r="M57" s="77"/>
      <c r="N57" s="72"/>
      <c r="O57" s="79" t="s">
        <v>570</v>
      </c>
      <c r="P57" s="81">
        <v>43682.56391203704</v>
      </c>
      <c r="Q57" s="79" t="s">
        <v>588</v>
      </c>
      <c r="R57" s="79"/>
      <c r="S57" s="79"/>
      <c r="T57" s="79"/>
      <c r="U57" s="79"/>
      <c r="V57" s="83" t="s">
        <v>926</v>
      </c>
      <c r="W57" s="81">
        <v>43682.56391203704</v>
      </c>
      <c r="X57" s="83" t="s">
        <v>1135</v>
      </c>
      <c r="Y57" s="79"/>
      <c r="Z57" s="79"/>
      <c r="AA57" s="85" t="s">
        <v>1456</v>
      </c>
      <c r="AB57" s="79"/>
      <c r="AC57" s="79" t="b">
        <v>0</v>
      </c>
      <c r="AD57" s="79">
        <v>0</v>
      </c>
      <c r="AE57" s="85" t="s">
        <v>1779</v>
      </c>
      <c r="AF57" s="79" t="b">
        <v>0</v>
      </c>
      <c r="AG57" s="79" t="s">
        <v>1829</v>
      </c>
      <c r="AH57" s="79"/>
      <c r="AI57" s="85" t="s">
        <v>1779</v>
      </c>
      <c r="AJ57" s="79" t="b">
        <v>0</v>
      </c>
      <c r="AK57" s="79">
        <v>7</v>
      </c>
      <c r="AL57" s="85" t="s">
        <v>1680</v>
      </c>
      <c r="AM57" s="79" t="s">
        <v>1841</v>
      </c>
      <c r="AN57" s="79" t="b">
        <v>0</v>
      </c>
      <c r="AO57" s="85" t="s">
        <v>1680</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249</v>
      </c>
      <c r="B58" s="64" t="s">
        <v>431</v>
      </c>
      <c r="C58" s="65" t="s">
        <v>5514</v>
      </c>
      <c r="D58" s="66">
        <v>3</v>
      </c>
      <c r="E58" s="67" t="s">
        <v>132</v>
      </c>
      <c r="F58" s="68">
        <v>35</v>
      </c>
      <c r="G58" s="65"/>
      <c r="H58" s="69"/>
      <c r="I58" s="70"/>
      <c r="J58" s="70"/>
      <c r="K58" s="34" t="s">
        <v>65</v>
      </c>
      <c r="L58" s="77">
        <v>58</v>
      </c>
      <c r="M58" s="77"/>
      <c r="N58" s="72"/>
      <c r="O58" s="79" t="s">
        <v>570</v>
      </c>
      <c r="P58" s="81">
        <v>43682.56391203704</v>
      </c>
      <c r="Q58" s="79" t="s">
        <v>588</v>
      </c>
      <c r="R58" s="79"/>
      <c r="S58" s="79"/>
      <c r="T58" s="79"/>
      <c r="U58" s="79"/>
      <c r="V58" s="83" t="s">
        <v>926</v>
      </c>
      <c r="W58" s="81">
        <v>43682.56391203704</v>
      </c>
      <c r="X58" s="83" t="s">
        <v>1135</v>
      </c>
      <c r="Y58" s="79"/>
      <c r="Z58" s="79"/>
      <c r="AA58" s="85" t="s">
        <v>1456</v>
      </c>
      <c r="AB58" s="79"/>
      <c r="AC58" s="79" t="b">
        <v>0</v>
      </c>
      <c r="AD58" s="79">
        <v>0</v>
      </c>
      <c r="AE58" s="85" t="s">
        <v>1779</v>
      </c>
      <c r="AF58" s="79" t="b">
        <v>0</v>
      </c>
      <c r="AG58" s="79" t="s">
        <v>1829</v>
      </c>
      <c r="AH58" s="79"/>
      <c r="AI58" s="85" t="s">
        <v>1779</v>
      </c>
      <c r="AJ58" s="79" t="b">
        <v>0</v>
      </c>
      <c r="AK58" s="79">
        <v>7</v>
      </c>
      <c r="AL58" s="85" t="s">
        <v>1680</v>
      </c>
      <c r="AM58" s="79" t="s">
        <v>1841</v>
      </c>
      <c r="AN58" s="79" t="b">
        <v>0</v>
      </c>
      <c r="AO58" s="85" t="s">
        <v>1680</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22</v>
      </c>
      <c r="BK58" s="49">
        <v>100</v>
      </c>
      <c r="BL58" s="48">
        <v>22</v>
      </c>
    </row>
    <row r="59" spans="1:64" ht="15">
      <c r="A59" s="64" t="s">
        <v>250</v>
      </c>
      <c r="B59" s="64" t="s">
        <v>437</v>
      </c>
      <c r="C59" s="65" t="s">
        <v>5514</v>
      </c>
      <c r="D59" s="66">
        <v>3</v>
      </c>
      <c r="E59" s="67" t="s">
        <v>132</v>
      </c>
      <c r="F59" s="68">
        <v>35</v>
      </c>
      <c r="G59" s="65"/>
      <c r="H59" s="69"/>
      <c r="I59" s="70"/>
      <c r="J59" s="70"/>
      <c r="K59" s="34" t="s">
        <v>65</v>
      </c>
      <c r="L59" s="77">
        <v>59</v>
      </c>
      <c r="M59" s="77"/>
      <c r="N59" s="72"/>
      <c r="O59" s="79" t="s">
        <v>570</v>
      </c>
      <c r="P59" s="81">
        <v>43678.83635416667</v>
      </c>
      <c r="Q59" s="79" t="s">
        <v>579</v>
      </c>
      <c r="R59" s="83" t="s">
        <v>743</v>
      </c>
      <c r="S59" s="79" t="s">
        <v>806</v>
      </c>
      <c r="T59" s="79"/>
      <c r="U59" s="79"/>
      <c r="V59" s="83" t="s">
        <v>927</v>
      </c>
      <c r="W59" s="81">
        <v>43678.83635416667</v>
      </c>
      <c r="X59" s="83" t="s">
        <v>1136</v>
      </c>
      <c r="Y59" s="79"/>
      <c r="Z59" s="79"/>
      <c r="AA59" s="85" t="s">
        <v>1457</v>
      </c>
      <c r="AB59" s="79"/>
      <c r="AC59" s="79" t="b">
        <v>0</v>
      </c>
      <c r="AD59" s="79">
        <v>0</v>
      </c>
      <c r="AE59" s="85" t="s">
        <v>1779</v>
      </c>
      <c r="AF59" s="79" t="b">
        <v>0</v>
      </c>
      <c r="AG59" s="79" t="s">
        <v>1829</v>
      </c>
      <c r="AH59" s="79"/>
      <c r="AI59" s="85" t="s">
        <v>1779</v>
      </c>
      <c r="AJ59" s="79" t="b">
        <v>0</v>
      </c>
      <c r="AK59" s="79">
        <v>31</v>
      </c>
      <c r="AL59" s="85" t="s">
        <v>1728</v>
      </c>
      <c r="AM59" s="79" t="s">
        <v>1840</v>
      </c>
      <c r="AN59" s="79" t="b">
        <v>0</v>
      </c>
      <c r="AO59" s="85" t="s">
        <v>1728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4.761904761904762</v>
      </c>
      <c r="BF59" s="48">
        <v>0</v>
      </c>
      <c r="BG59" s="49">
        <v>0</v>
      </c>
      <c r="BH59" s="48">
        <v>0</v>
      </c>
      <c r="BI59" s="49">
        <v>0</v>
      </c>
      <c r="BJ59" s="48">
        <v>20</v>
      </c>
      <c r="BK59" s="49">
        <v>95.23809523809524</v>
      </c>
      <c r="BL59" s="48">
        <v>21</v>
      </c>
    </row>
    <row r="60" spans="1:64" ht="15">
      <c r="A60" s="64" t="s">
        <v>251</v>
      </c>
      <c r="B60" s="64" t="s">
        <v>250</v>
      </c>
      <c r="C60" s="65" t="s">
        <v>5514</v>
      </c>
      <c r="D60" s="66">
        <v>3</v>
      </c>
      <c r="E60" s="67" t="s">
        <v>132</v>
      </c>
      <c r="F60" s="68">
        <v>35</v>
      </c>
      <c r="G60" s="65"/>
      <c r="H60" s="69"/>
      <c r="I60" s="70"/>
      <c r="J60" s="70"/>
      <c r="K60" s="34" t="s">
        <v>65</v>
      </c>
      <c r="L60" s="77">
        <v>60</v>
      </c>
      <c r="M60" s="77"/>
      <c r="N60" s="72"/>
      <c r="O60" s="79" t="s">
        <v>570</v>
      </c>
      <c r="P60" s="81">
        <v>43682.60267361111</v>
      </c>
      <c r="Q60" s="79" t="s">
        <v>589</v>
      </c>
      <c r="R60" s="83" t="s">
        <v>746</v>
      </c>
      <c r="S60" s="79" t="s">
        <v>809</v>
      </c>
      <c r="T60" s="79" t="s">
        <v>838</v>
      </c>
      <c r="U60" s="83" t="s">
        <v>859</v>
      </c>
      <c r="V60" s="83" t="s">
        <v>859</v>
      </c>
      <c r="W60" s="81">
        <v>43682.60267361111</v>
      </c>
      <c r="X60" s="83" t="s">
        <v>1137</v>
      </c>
      <c r="Y60" s="79"/>
      <c r="Z60" s="79"/>
      <c r="AA60" s="85" t="s">
        <v>1458</v>
      </c>
      <c r="AB60" s="79"/>
      <c r="AC60" s="79" t="b">
        <v>0</v>
      </c>
      <c r="AD60" s="79">
        <v>9</v>
      </c>
      <c r="AE60" s="85" t="s">
        <v>1779</v>
      </c>
      <c r="AF60" s="79" t="b">
        <v>0</v>
      </c>
      <c r="AG60" s="79" t="s">
        <v>1829</v>
      </c>
      <c r="AH60" s="79"/>
      <c r="AI60" s="85" t="s">
        <v>1779</v>
      </c>
      <c r="AJ60" s="79" t="b">
        <v>0</v>
      </c>
      <c r="AK60" s="79">
        <v>3</v>
      </c>
      <c r="AL60" s="85" t="s">
        <v>1779</v>
      </c>
      <c r="AM60" s="79" t="s">
        <v>1839</v>
      </c>
      <c r="AN60" s="79" t="b">
        <v>0</v>
      </c>
      <c r="AO60" s="85" t="s">
        <v>1458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252</v>
      </c>
      <c r="B61" s="64" t="s">
        <v>437</v>
      </c>
      <c r="C61" s="65" t="s">
        <v>5514</v>
      </c>
      <c r="D61" s="66">
        <v>3</v>
      </c>
      <c r="E61" s="67" t="s">
        <v>132</v>
      </c>
      <c r="F61" s="68">
        <v>35</v>
      </c>
      <c r="G61" s="65"/>
      <c r="H61" s="69"/>
      <c r="I61" s="70"/>
      <c r="J61" s="70"/>
      <c r="K61" s="34" t="s">
        <v>65</v>
      </c>
      <c r="L61" s="77">
        <v>61</v>
      </c>
      <c r="M61" s="77"/>
      <c r="N61" s="72"/>
      <c r="O61" s="79" t="s">
        <v>570</v>
      </c>
      <c r="P61" s="81">
        <v>43682.621030092596</v>
      </c>
      <c r="Q61" s="79" t="s">
        <v>588</v>
      </c>
      <c r="R61" s="79"/>
      <c r="S61" s="79"/>
      <c r="T61" s="79"/>
      <c r="U61" s="79"/>
      <c r="V61" s="83" t="s">
        <v>928</v>
      </c>
      <c r="W61" s="81">
        <v>43682.621030092596</v>
      </c>
      <c r="X61" s="83" t="s">
        <v>1138</v>
      </c>
      <c r="Y61" s="79"/>
      <c r="Z61" s="79"/>
      <c r="AA61" s="85" t="s">
        <v>1459</v>
      </c>
      <c r="AB61" s="79"/>
      <c r="AC61" s="79" t="b">
        <v>0</v>
      </c>
      <c r="AD61" s="79">
        <v>0</v>
      </c>
      <c r="AE61" s="85" t="s">
        <v>1779</v>
      </c>
      <c r="AF61" s="79" t="b">
        <v>0</v>
      </c>
      <c r="AG61" s="79" t="s">
        <v>1829</v>
      </c>
      <c r="AH61" s="79"/>
      <c r="AI61" s="85" t="s">
        <v>1779</v>
      </c>
      <c r="AJ61" s="79" t="b">
        <v>0</v>
      </c>
      <c r="AK61" s="79">
        <v>7</v>
      </c>
      <c r="AL61" s="85" t="s">
        <v>1680</v>
      </c>
      <c r="AM61" s="79" t="s">
        <v>1841</v>
      </c>
      <c r="AN61" s="79" t="b">
        <v>0</v>
      </c>
      <c r="AO61" s="85" t="s">
        <v>1680</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252</v>
      </c>
      <c r="B62" s="64" t="s">
        <v>431</v>
      </c>
      <c r="C62" s="65" t="s">
        <v>5514</v>
      </c>
      <c r="D62" s="66">
        <v>3</v>
      </c>
      <c r="E62" s="67" t="s">
        <v>132</v>
      </c>
      <c r="F62" s="68">
        <v>35</v>
      </c>
      <c r="G62" s="65"/>
      <c r="H62" s="69"/>
      <c r="I62" s="70"/>
      <c r="J62" s="70"/>
      <c r="K62" s="34" t="s">
        <v>65</v>
      </c>
      <c r="L62" s="77">
        <v>62</v>
      </c>
      <c r="M62" s="77"/>
      <c r="N62" s="72"/>
      <c r="O62" s="79" t="s">
        <v>570</v>
      </c>
      <c r="P62" s="81">
        <v>43682.621030092596</v>
      </c>
      <c r="Q62" s="79" t="s">
        <v>588</v>
      </c>
      <c r="R62" s="79"/>
      <c r="S62" s="79"/>
      <c r="T62" s="79"/>
      <c r="U62" s="79"/>
      <c r="V62" s="83" t="s">
        <v>928</v>
      </c>
      <c r="W62" s="81">
        <v>43682.621030092596</v>
      </c>
      <c r="X62" s="83" t="s">
        <v>1138</v>
      </c>
      <c r="Y62" s="79"/>
      <c r="Z62" s="79"/>
      <c r="AA62" s="85" t="s">
        <v>1459</v>
      </c>
      <c r="AB62" s="79"/>
      <c r="AC62" s="79" t="b">
        <v>0</v>
      </c>
      <c r="AD62" s="79">
        <v>0</v>
      </c>
      <c r="AE62" s="85" t="s">
        <v>1779</v>
      </c>
      <c r="AF62" s="79" t="b">
        <v>0</v>
      </c>
      <c r="AG62" s="79" t="s">
        <v>1829</v>
      </c>
      <c r="AH62" s="79"/>
      <c r="AI62" s="85" t="s">
        <v>1779</v>
      </c>
      <c r="AJ62" s="79" t="b">
        <v>0</v>
      </c>
      <c r="AK62" s="79">
        <v>7</v>
      </c>
      <c r="AL62" s="85" t="s">
        <v>1680</v>
      </c>
      <c r="AM62" s="79" t="s">
        <v>1841</v>
      </c>
      <c r="AN62" s="79" t="b">
        <v>0</v>
      </c>
      <c r="AO62" s="85" t="s">
        <v>1680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22</v>
      </c>
      <c r="BK62" s="49">
        <v>100</v>
      </c>
      <c r="BL62" s="48">
        <v>22</v>
      </c>
    </row>
    <row r="63" spans="1:64" ht="15">
      <c r="A63" s="64" t="s">
        <v>253</v>
      </c>
      <c r="B63" s="64" t="s">
        <v>437</v>
      </c>
      <c r="C63" s="65" t="s">
        <v>5514</v>
      </c>
      <c r="D63" s="66">
        <v>3</v>
      </c>
      <c r="E63" s="67" t="s">
        <v>132</v>
      </c>
      <c r="F63" s="68">
        <v>35</v>
      </c>
      <c r="G63" s="65"/>
      <c r="H63" s="69"/>
      <c r="I63" s="70"/>
      <c r="J63" s="70"/>
      <c r="K63" s="34" t="s">
        <v>65</v>
      </c>
      <c r="L63" s="77">
        <v>63</v>
      </c>
      <c r="M63" s="77"/>
      <c r="N63" s="72"/>
      <c r="O63" s="79" t="s">
        <v>570</v>
      </c>
      <c r="P63" s="81">
        <v>43682.679930555554</v>
      </c>
      <c r="Q63" s="79" t="s">
        <v>590</v>
      </c>
      <c r="R63" s="79"/>
      <c r="S63" s="79"/>
      <c r="T63" s="79"/>
      <c r="U63" s="79"/>
      <c r="V63" s="83" t="s">
        <v>929</v>
      </c>
      <c r="W63" s="81">
        <v>43682.679930555554</v>
      </c>
      <c r="X63" s="83" t="s">
        <v>1139</v>
      </c>
      <c r="Y63" s="79"/>
      <c r="Z63" s="79"/>
      <c r="AA63" s="85" t="s">
        <v>1460</v>
      </c>
      <c r="AB63" s="79"/>
      <c r="AC63" s="79" t="b">
        <v>0</v>
      </c>
      <c r="AD63" s="79">
        <v>0</v>
      </c>
      <c r="AE63" s="85" t="s">
        <v>1779</v>
      </c>
      <c r="AF63" s="79" t="b">
        <v>0</v>
      </c>
      <c r="AG63" s="79" t="s">
        <v>1829</v>
      </c>
      <c r="AH63" s="79"/>
      <c r="AI63" s="85" t="s">
        <v>1779</v>
      </c>
      <c r="AJ63" s="79" t="b">
        <v>0</v>
      </c>
      <c r="AK63" s="79">
        <v>3</v>
      </c>
      <c r="AL63" s="85" t="s">
        <v>1458</v>
      </c>
      <c r="AM63" s="79" t="s">
        <v>1842</v>
      </c>
      <c r="AN63" s="79" t="b">
        <v>0</v>
      </c>
      <c r="AO63" s="85" t="s">
        <v>1458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253</v>
      </c>
      <c r="B64" s="64" t="s">
        <v>259</v>
      </c>
      <c r="C64" s="65" t="s">
        <v>5514</v>
      </c>
      <c r="D64" s="66">
        <v>3</v>
      </c>
      <c r="E64" s="67" t="s">
        <v>132</v>
      </c>
      <c r="F64" s="68">
        <v>35</v>
      </c>
      <c r="G64" s="65"/>
      <c r="H64" s="69"/>
      <c r="I64" s="70"/>
      <c r="J64" s="70"/>
      <c r="K64" s="34" t="s">
        <v>65</v>
      </c>
      <c r="L64" s="77">
        <v>64</v>
      </c>
      <c r="M64" s="77"/>
      <c r="N64" s="72"/>
      <c r="O64" s="79" t="s">
        <v>570</v>
      </c>
      <c r="P64" s="81">
        <v>43682.679930555554</v>
      </c>
      <c r="Q64" s="79" t="s">
        <v>590</v>
      </c>
      <c r="R64" s="79"/>
      <c r="S64" s="79"/>
      <c r="T64" s="79"/>
      <c r="U64" s="79"/>
      <c r="V64" s="83" t="s">
        <v>929</v>
      </c>
      <c r="W64" s="81">
        <v>43682.679930555554</v>
      </c>
      <c r="X64" s="83" t="s">
        <v>1139</v>
      </c>
      <c r="Y64" s="79"/>
      <c r="Z64" s="79"/>
      <c r="AA64" s="85" t="s">
        <v>1460</v>
      </c>
      <c r="AB64" s="79"/>
      <c r="AC64" s="79" t="b">
        <v>0</v>
      </c>
      <c r="AD64" s="79">
        <v>0</v>
      </c>
      <c r="AE64" s="85" t="s">
        <v>1779</v>
      </c>
      <c r="AF64" s="79" t="b">
        <v>0</v>
      </c>
      <c r="AG64" s="79" t="s">
        <v>1829</v>
      </c>
      <c r="AH64" s="79"/>
      <c r="AI64" s="85" t="s">
        <v>1779</v>
      </c>
      <c r="AJ64" s="79" t="b">
        <v>0</v>
      </c>
      <c r="AK64" s="79">
        <v>3</v>
      </c>
      <c r="AL64" s="85" t="s">
        <v>1458</v>
      </c>
      <c r="AM64" s="79" t="s">
        <v>1842</v>
      </c>
      <c r="AN64" s="79" t="b">
        <v>0</v>
      </c>
      <c r="AO64" s="85" t="s">
        <v>1458</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22</v>
      </c>
      <c r="BK64" s="49">
        <v>100</v>
      </c>
      <c r="BL64" s="48">
        <v>22</v>
      </c>
    </row>
    <row r="65" spans="1:64" ht="15">
      <c r="A65" s="64" t="s">
        <v>253</v>
      </c>
      <c r="B65" s="64" t="s">
        <v>251</v>
      </c>
      <c r="C65" s="65" t="s">
        <v>5514</v>
      </c>
      <c r="D65" s="66">
        <v>3</v>
      </c>
      <c r="E65" s="67" t="s">
        <v>132</v>
      </c>
      <c r="F65" s="68">
        <v>35</v>
      </c>
      <c r="G65" s="65"/>
      <c r="H65" s="69"/>
      <c r="I65" s="70"/>
      <c r="J65" s="70"/>
      <c r="K65" s="34" t="s">
        <v>65</v>
      </c>
      <c r="L65" s="77">
        <v>65</v>
      </c>
      <c r="M65" s="77"/>
      <c r="N65" s="72"/>
      <c r="O65" s="79" t="s">
        <v>570</v>
      </c>
      <c r="P65" s="81">
        <v>43682.679930555554</v>
      </c>
      <c r="Q65" s="79" t="s">
        <v>590</v>
      </c>
      <c r="R65" s="79"/>
      <c r="S65" s="79"/>
      <c r="T65" s="79"/>
      <c r="U65" s="79"/>
      <c r="V65" s="83" t="s">
        <v>929</v>
      </c>
      <c r="W65" s="81">
        <v>43682.679930555554</v>
      </c>
      <c r="X65" s="83" t="s">
        <v>1139</v>
      </c>
      <c r="Y65" s="79"/>
      <c r="Z65" s="79"/>
      <c r="AA65" s="85" t="s">
        <v>1460</v>
      </c>
      <c r="AB65" s="79"/>
      <c r="AC65" s="79" t="b">
        <v>0</v>
      </c>
      <c r="AD65" s="79">
        <v>0</v>
      </c>
      <c r="AE65" s="85" t="s">
        <v>1779</v>
      </c>
      <c r="AF65" s="79" t="b">
        <v>0</v>
      </c>
      <c r="AG65" s="79" t="s">
        <v>1829</v>
      </c>
      <c r="AH65" s="79"/>
      <c r="AI65" s="85" t="s">
        <v>1779</v>
      </c>
      <c r="AJ65" s="79" t="b">
        <v>0</v>
      </c>
      <c r="AK65" s="79">
        <v>3</v>
      </c>
      <c r="AL65" s="85" t="s">
        <v>1458</v>
      </c>
      <c r="AM65" s="79" t="s">
        <v>1842</v>
      </c>
      <c r="AN65" s="79" t="b">
        <v>0</v>
      </c>
      <c r="AO65" s="85" t="s">
        <v>1458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251</v>
      </c>
      <c r="B66" s="64" t="s">
        <v>254</v>
      </c>
      <c r="C66" s="65" t="s">
        <v>5514</v>
      </c>
      <c r="D66" s="66">
        <v>3</v>
      </c>
      <c r="E66" s="67" t="s">
        <v>132</v>
      </c>
      <c r="F66" s="68">
        <v>35</v>
      </c>
      <c r="G66" s="65"/>
      <c r="H66" s="69"/>
      <c r="I66" s="70"/>
      <c r="J66" s="70"/>
      <c r="K66" s="34" t="s">
        <v>66</v>
      </c>
      <c r="L66" s="77">
        <v>66</v>
      </c>
      <c r="M66" s="77"/>
      <c r="N66" s="72"/>
      <c r="O66" s="79" t="s">
        <v>570</v>
      </c>
      <c r="P66" s="81">
        <v>43682.60267361111</v>
      </c>
      <c r="Q66" s="79" t="s">
        <v>589</v>
      </c>
      <c r="R66" s="83" t="s">
        <v>746</v>
      </c>
      <c r="S66" s="79" t="s">
        <v>809</v>
      </c>
      <c r="T66" s="79" t="s">
        <v>838</v>
      </c>
      <c r="U66" s="83" t="s">
        <v>859</v>
      </c>
      <c r="V66" s="83" t="s">
        <v>859</v>
      </c>
      <c r="W66" s="81">
        <v>43682.60267361111</v>
      </c>
      <c r="X66" s="83" t="s">
        <v>1137</v>
      </c>
      <c r="Y66" s="79"/>
      <c r="Z66" s="79"/>
      <c r="AA66" s="85" t="s">
        <v>1458</v>
      </c>
      <c r="AB66" s="79"/>
      <c r="AC66" s="79" t="b">
        <v>0</v>
      </c>
      <c r="AD66" s="79">
        <v>9</v>
      </c>
      <c r="AE66" s="85" t="s">
        <v>1779</v>
      </c>
      <c r="AF66" s="79" t="b">
        <v>0</v>
      </c>
      <c r="AG66" s="79" t="s">
        <v>1829</v>
      </c>
      <c r="AH66" s="79"/>
      <c r="AI66" s="85" t="s">
        <v>1779</v>
      </c>
      <c r="AJ66" s="79" t="b">
        <v>0</v>
      </c>
      <c r="AK66" s="79">
        <v>3</v>
      </c>
      <c r="AL66" s="85" t="s">
        <v>1779</v>
      </c>
      <c r="AM66" s="79" t="s">
        <v>1839</v>
      </c>
      <c r="AN66" s="79" t="b">
        <v>0</v>
      </c>
      <c r="AO66" s="85" t="s">
        <v>1458</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2.9411764705882355</v>
      </c>
      <c r="BF66" s="48">
        <v>0</v>
      </c>
      <c r="BG66" s="49">
        <v>0</v>
      </c>
      <c r="BH66" s="48">
        <v>0</v>
      </c>
      <c r="BI66" s="49">
        <v>0</v>
      </c>
      <c r="BJ66" s="48">
        <v>33</v>
      </c>
      <c r="BK66" s="49">
        <v>97.05882352941177</v>
      </c>
      <c r="BL66" s="48">
        <v>34</v>
      </c>
    </row>
    <row r="67" spans="1:64" ht="15">
      <c r="A67" s="64" t="s">
        <v>254</v>
      </c>
      <c r="B67" s="64" t="s">
        <v>437</v>
      </c>
      <c r="C67" s="65" t="s">
        <v>5514</v>
      </c>
      <c r="D67" s="66">
        <v>3</v>
      </c>
      <c r="E67" s="67" t="s">
        <v>132</v>
      </c>
      <c r="F67" s="68">
        <v>35</v>
      </c>
      <c r="G67" s="65"/>
      <c r="H67" s="69"/>
      <c r="I67" s="70"/>
      <c r="J67" s="70"/>
      <c r="K67" s="34" t="s">
        <v>65</v>
      </c>
      <c r="L67" s="77">
        <v>67</v>
      </c>
      <c r="M67" s="77"/>
      <c r="N67" s="72"/>
      <c r="O67" s="79" t="s">
        <v>570</v>
      </c>
      <c r="P67" s="81">
        <v>43682.690046296295</v>
      </c>
      <c r="Q67" s="79" t="s">
        <v>590</v>
      </c>
      <c r="R67" s="79"/>
      <c r="S67" s="79"/>
      <c r="T67" s="79"/>
      <c r="U67" s="79"/>
      <c r="V67" s="83" t="s">
        <v>930</v>
      </c>
      <c r="W67" s="81">
        <v>43682.690046296295</v>
      </c>
      <c r="X67" s="83" t="s">
        <v>1140</v>
      </c>
      <c r="Y67" s="79"/>
      <c r="Z67" s="79"/>
      <c r="AA67" s="85" t="s">
        <v>1461</v>
      </c>
      <c r="AB67" s="79"/>
      <c r="AC67" s="79" t="b">
        <v>0</v>
      </c>
      <c r="AD67" s="79">
        <v>0</v>
      </c>
      <c r="AE67" s="85" t="s">
        <v>1779</v>
      </c>
      <c r="AF67" s="79" t="b">
        <v>0</v>
      </c>
      <c r="AG67" s="79" t="s">
        <v>1829</v>
      </c>
      <c r="AH67" s="79"/>
      <c r="AI67" s="85" t="s">
        <v>1779</v>
      </c>
      <c r="AJ67" s="79" t="b">
        <v>0</v>
      </c>
      <c r="AK67" s="79">
        <v>3</v>
      </c>
      <c r="AL67" s="85" t="s">
        <v>1458</v>
      </c>
      <c r="AM67" s="79" t="s">
        <v>1842</v>
      </c>
      <c r="AN67" s="79" t="b">
        <v>0</v>
      </c>
      <c r="AO67" s="85" t="s">
        <v>1458</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254</v>
      </c>
      <c r="B68" s="64" t="s">
        <v>259</v>
      </c>
      <c r="C68" s="65" t="s">
        <v>5514</v>
      </c>
      <c r="D68" s="66">
        <v>3</v>
      </c>
      <c r="E68" s="67" t="s">
        <v>132</v>
      </c>
      <c r="F68" s="68">
        <v>35</v>
      </c>
      <c r="G68" s="65"/>
      <c r="H68" s="69"/>
      <c r="I68" s="70"/>
      <c r="J68" s="70"/>
      <c r="K68" s="34" t="s">
        <v>65</v>
      </c>
      <c r="L68" s="77">
        <v>68</v>
      </c>
      <c r="M68" s="77"/>
      <c r="N68" s="72"/>
      <c r="O68" s="79" t="s">
        <v>570</v>
      </c>
      <c r="P68" s="81">
        <v>43682.690046296295</v>
      </c>
      <c r="Q68" s="79" t="s">
        <v>590</v>
      </c>
      <c r="R68" s="79"/>
      <c r="S68" s="79"/>
      <c r="T68" s="79"/>
      <c r="U68" s="79"/>
      <c r="V68" s="83" t="s">
        <v>930</v>
      </c>
      <c r="W68" s="81">
        <v>43682.690046296295</v>
      </c>
      <c r="X68" s="83" t="s">
        <v>1140</v>
      </c>
      <c r="Y68" s="79"/>
      <c r="Z68" s="79"/>
      <c r="AA68" s="85" t="s">
        <v>1461</v>
      </c>
      <c r="AB68" s="79"/>
      <c r="AC68" s="79" t="b">
        <v>0</v>
      </c>
      <c r="AD68" s="79">
        <v>0</v>
      </c>
      <c r="AE68" s="85" t="s">
        <v>1779</v>
      </c>
      <c r="AF68" s="79" t="b">
        <v>0</v>
      </c>
      <c r="AG68" s="79" t="s">
        <v>1829</v>
      </c>
      <c r="AH68" s="79"/>
      <c r="AI68" s="85" t="s">
        <v>1779</v>
      </c>
      <c r="AJ68" s="79" t="b">
        <v>0</v>
      </c>
      <c r="AK68" s="79">
        <v>3</v>
      </c>
      <c r="AL68" s="85" t="s">
        <v>1458</v>
      </c>
      <c r="AM68" s="79" t="s">
        <v>1842</v>
      </c>
      <c r="AN68" s="79" t="b">
        <v>0</v>
      </c>
      <c r="AO68" s="85" t="s">
        <v>1458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254</v>
      </c>
      <c r="B69" s="64" t="s">
        <v>251</v>
      </c>
      <c r="C69" s="65" t="s">
        <v>5514</v>
      </c>
      <c r="D69" s="66">
        <v>3</v>
      </c>
      <c r="E69" s="67" t="s">
        <v>132</v>
      </c>
      <c r="F69" s="68">
        <v>35</v>
      </c>
      <c r="G69" s="65"/>
      <c r="H69" s="69"/>
      <c r="I69" s="70"/>
      <c r="J69" s="70"/>
      <c r="K69" s="34" t="s">
        <v>66</v>
      </c>
      <c r="L69" s="77">
        <v>69</v>
      </c>
      <c r="M69" s="77"/>
      <c r="N69" s="72"/>
      <c r="O69" s="79" t="s">
        <v>570</v>
      </c>
      <c r="P69" s="81">
        <v>43682.690046296295</v>
      </c>
      <c r="Q69" s="79" t="s">
        <v>590</v>
      </c>
      <c r="R69" s="79"/>
      <c r="S69" s="79"/>
      <c r="T69" s="79"/>
      <c r="U69" s="79"/>
      <c r="V69" s="83" t="s">
        <v>930</v>
      </c>
      <c r="W69" s="81">
        <v>43682.690046296295</v>
      </c>
      <c r="X69" s="83" t="s">
        <v>1140</v>
      </c>
      <c r="Y69" s="79"/>
      <c r="Z69" s="79"/>
      <c r="AA69" s="85" t="s">
        <v>1461</v>
      </c>
      <c r="AB69" s="79"/>
      <c r="AC69" s="79" t="b">
        <v>0</v>
      </c>
      <c r="AD69" s="79">
        <v>0</v>
      </c>
      <c r="AE69" s="85" t="s">
        <v>1779</v>
      </c>
      <c r="AF69" s="79" t="b">
        <v>0</v>
      </c>
      <c r="AG69" s="79" t="s">
        <v>1829</v>
      </c>
      <c r="AH69" s="79"/>
      <c r="AI69" s="85" t="s">
        <v>1779</v>
      </c>
      <c r="AJ69" s="79" t="b">
        <v>0</v>
      </c>
      <c r="AK69" s="79">
        <v>3</v>
      </c>
      <c r="AL69" s="85" t="s">
        <v>1458</v>
      </c>
      <c r="AM69" s="79" t="s">
        <v>1842</v>
      </c>
      <c r="AN69" s="79" t="b">
        <v>0</v>
      </c>
      <c r="AO69" s="85" t="s">
        <v>1458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22</v>
      </c>
      <c r="BK69" s="49">
        <v>100</v>
      </c>
      <c r="BL69" s="48">
        <v>22</v>
      </c>
    </row>
    <row r="70" spans="1:64" ht="15">
      <c r="A70" s="64" t="s">
        <v>255</v>
      </c>
      <c r="B70" s="64" t="s">
        <v>437</v>
      </c>
      <c r="C70" s="65" t="s">
        <v>5514</v>
      </c>
      <c r="D70" s="66">
        <v>3</v>
      </c>
      <c r="E70" s="67" t="s">
        <v>132</v>
      </c>
      <c r="F70" s="68">
        <v>35</v>
      </c>
      <c r="G70" s="65"/>
      <c r="H70" s="69"/>
      <c r="I70" s="70"/>
      <c r="J70" s="70"/>
      <c r="K70" s="34" t="s">
        <v>65</v>
      </c>
      <c r="L70" s="77">
        <v>70</v>
      </c>
      <c r="M70" s="77"/>
      <c r="N70" s="72"/>
      <c r="O70" s="79" t="s">
        <v>570</v>
      </c>
      <c r="P70" s="81">
        <v>43682.87793981482</v>
      </c>
      <c r="Q70" s="79" t="s">
        <v>590</v>
      </c>
      <c r="R70" s="79"/>
      <c r="S70" s="79"/>
      <c r="T70" s="79"/>
      <c r="U70" s="79"/>
      <c r="V70" s="83" t="s">
        <v>931</v>
      </c>
      <c r="W70" s="81">
        <v>43682.87793981482</v>
      </c>
      <c r="X70" s="83" t="s">
        <v>1141</v>
      </c>
      <c r="Y70" s="79"/>
      <c r="Z70" s="79"/>
      <c r="AA70" s="85" t="s">
        <v>1462</v>
      </c>
      <c r="AB70" s="79"/>
      <c r="AC70" s="79" t="b">
        <v>0</v>
      </c>
      <c r="AD70" s="79">
        <v>0</v>
      </c>
      <c r="AE70" s="85" t="s">
        <v>1779</v>
      </c>
      <c r="AF70" s="79" t="b">
        <v>0</v>
      </c>
      <c r="AG70" s="79" t="s">
        <v>1829</v>
      </c>
      <c r="AH70" s="79"/>
      <c r="AI70" s="85" t="s">
        <v>1779</v>
      </c>
      <c r="AJ70" s="79" t="b">
        <v>0</v>
      </c>
      <c r="AK70" s="79">
        <v>3</v>
      </c>
      <c r="AL70" s="85" t="s">
        <v>1458</v>
      </c>
      <c r="AM70" s="79" t="s">
        <v>1840</v>
      </c>
      <c r="AN70" s="79" t="b">
        <v>0</v>
      </c>
      <c r="AO70" s="85" t="s">
        <v>1458</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255</v>
      </c>
      <c r="B71" s="64" t="s">
        <v>259</v>
      </c>
      <c r="C71" s="65" t="s">
        <v>5514</v>
      </c>
      <c r="D71" s="66">
        <v>3</v>
      </c>
      <c r="E71" s="67" t="s">
        <v>132</v>
      </c>
      <c r="F71" s="68">
        <v>35</v>
      </c>
      <c r="G71" s="65"/>
      <c r="H71" s="69"/>
      <c r="I71" s="70"/>
      <c r="J71" s="70"/>
      <c r="K71" s="34" t="s">
        <v>65</v>
      </c>
      <c r="L71" s="77">
        <v>71</v>
      </c>
      <c r="M71" s="77"/>
      <c r="N71" s="72"/>
      <c r="O71" s="79" t="s">
        <v>570</v>
      </c>
      <c r="P71" s="81">
        <v>43682.87793981482</v>
      </c>
      <c r="Q71" s="79" t="s">
        <v>590</v>
      </c>
      <c r="R71" s="79"/>
      <c r="S71" s="79"/>
      <c r="T71" s="79"/>
      <c r="U71" s="79"/>
      <c r="V71" s="83" t="s">
        <v>931</v>
      </c>
      <c r="W71" s="81">
        <v>43682.87793981482</v>
      </c>
      <c r="X71" s="83" t="s">
        <v>1141</v>
      </c>
      <c r="Y71" s="79"/>
      <c r="Z71" s="79"/>
      <c r="AA71" s="85" t="s">
        <v>1462</v>
      </c>
      <c r="AB71" s="79"/>
      <c r="AC71" s="79" t="b">
        <v>0</v>
      </c>
      <c r="AD71" s="79">
        <v>0</v>
      </c>
      <c r="AE71" s="85" t="s">
        <v>1779</v>
      </c>
      <c r="AF71" s="79" t="b">
        <v>0</v>
      </c>
      <c r="AG71" s="79" t="s">
        <v>1829</v>
      </c>
      <c r="AH71" s="79"/>
      <c r="AI71" s="85" t="s">
        <v>1779</v>
      </c>
      <c r="AJ71" s="79" t="b">
        <v>0</v>
      </c>
      <c r="AK71" s="79">
        <v>3</v>
      </c>
      <c r="AL71" s="85" t="s">
        <v>1458</v>
      </c>
      <c r="AM71" s="79" t="s">
        <v>1840</v>
      </c>
      <c r="AN71" s="79" t="b">
        <v>0</v>
      </c>
      <c r="AO71" s="85" t="s">
        <v>1458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255</v>
      </c>
      <c r="B72" s="64" t="s">
        <v>251</v>
      </c>
      <c r="C72" s="65" t="s">
        <v>5514</v>
      </c>
      <c r="D72" s="66">
        <v>3</v>
      </c>
      <c r="E72" s="67" t="s">
        <v>132</v>
      </c>
      <c r="F72" s="68">
        <v>35</v>
      </c>
      <c r="G72" s="65"/>
      <c r="H72" s="69"/>
      <c r="I72" s="70"/>
      <c r="J72" s="70"/>
      <c r="K72" s="34" t="s">
        <v>65</v>
      </c>
      <c r="L72" s="77">
        <v>72</v>
      </c>
      <c r="M72" s="77"/>
      <c r="N72" s="72"/>
      <c r="O72" s="79" t="s">
        <v>570</v>
      </c>
      <c r="P72" s="81">
        <v>43682.87793981482</v>
      </c>
      <c r="Q72" s="79" t="s">
        <v>590</v>
      </c>
      <c r="R72" s="79"/>
      <c r="S72" s="79"/>
      <c r="T72" s="79"/>
      <c r="U72" s="79"/>
      <c r="V72" s="83" t="s">
        <v>931</v>
      </c>
      <c r="W72" s="81">
        <v>43682.87793981482</v>
      </c>
      <c r="X72" s="83" t="s">
        <v>1141</v>
      </c>
      <c r="Y72" s="79"/>
      <c r="Z72" s="79"/>
      <c r="AA72" s="85" t="s">
        <v>1462</v>
      </c>
      <c r="AB72" s="79"/>
      <c r="AC72" s="79" t="b">
        <v>0</v>
      </c>
      <c r="AD72" s="79">
        <v>0</v>
      </c>
      <c r="AE72" s="85" t="s">
        <v>1779</v>
      </c>
      <c r="AF72" s="79" t="b">
        <v>0</v>
      </c>
      <c r="AG72" s="79" t="s">
        <v>1829</v>
      </c>
      <c r="AH72" s="79"/>
      <c r="AI72" s="85" t="s">
        <v>1779</v>
      </c>
      <c r="AJ72" s="79" t="b">
        <v>0</v>
      </c>
      <c r="AK72" s="79">
        <v>3</v>
      </c>
      <c r="AL72" s="85" t="s">
        <v>1458</v>
      </c>
      <c r="AM72" s="79" t="s">
        <v>1840</v>
      </c>
      <c r="AN72" s="79" t="b">
        <v>0</v>
      </c>
      <c r="AO72" s="85" t="s">
        <v>1458</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22</v>
      </c>
      <c r="BK72" s="49">
        <v>100</v>
      </c>
      <c r="BL72" s="48">
        <v>22</v>
      </c>
    </row>
    <row r="73" spans="1:64" ht="15">
      <c r="A73" s="64" t="s">
        <v>256</v>
      </c>
      <c r="B73" s="64" t="s">
        <v>437</v>
      </c>
      <c r="C73" s="65" t="s">
        <v>5514</v>
      </c>
      <c r="D73" s="66">
        <v>3</v>
      </c>
      <c r="E73" s="67" t="s">
        <v>132</v>
      </c>
      <c r="F73" s="68">
        <v>35</v>
      </c>
      <c r="G73" s="65"/>
      <c r="H73" s="69"/>
      <c r="I73" s="70"/>
      <c r="J73" s="70"/>
      <c r="K73" s="34" t="s">
        <v>65</v>
      </c>
      <c r="L73" s="77">
        <v>73</v>
      </c>
      <c r="M73" s="77"/>
      <c r="N73" s="72"/>
      <c r="O73" s="79" t="s">
        <v>570</v>
      </c>
      <c r="P73" s="81">
        <v>43683.27443287037</v>
      </c>
      <c r="Q73" s="79" t="s">
        <v>588</v>
      </c>
      <c r="R73" s="79"/>
      <c r="S73" s="79"/>
      <c r="T73" s="79"/>
      <c r="U73" s="79"/>
      <c r="V73" s="83" t="s">
        <v>932</v>
      </c>
      <c r="W73" s="81">
        <v>43683.27443287037</v>
      </c>
      <c r="X73" s="83" t="s">
        <v>1142</v>
      </c>
      <c r="Y73" s="79"/>
      <c r="Z73" s="79"/>
      <c r="AA73" s="85" t="s">
        <v>1463</v>
      </c>
      <c r="AB73" s="79"/>
      <c r="AC73" s="79" t="b">
        <v>0</v>
      </c>
      <c r="AD73" s="79">
        <v>0</v>
      </c>
      <c r="AE73" s="85" t="s">
        <v>1779</v>
      </c>
      <c r="AF73" s="79" t="b">
        <v>0</v>
      </c>
      <c r="AG73" s="79" t="s">
        <v>1829</v>
      </c>
      <c r="AH73" s="79"/>
      <c r="AI73" s="85" t="s">
        <v>1779</v>
      </c>
      <c r="AJ73" s="79" t="b">
        <v>0</v>
      </c>
      <c r="AK73" s="79">
        <v>7</v>
      </c>
      <c r="AL73" s="85" t="s">
        <v>1680</v>
      </c>
      <c r="AM73" s="79" t="s">
        <v>1842</v>
      </c>
      <c r="AN73" s="79" t="b">
        <v>0</v>
      </c>
      <c r="AO73" s="85" t="s">
        <v>1680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256</v>
      </c>
      <c r="B74" s="64" t="s">
        <v>431</v>
      </c>
      <c r="C74" s="65" t="s">
        <v>5514</v>
      </c>
      <c r="D74" s="66">
        <v>3</v>
      </c>
      <c r="E74" s="67" t="s">
        <v>132</v>
      </c>
      <c r="F74" s="68">
        <v>35</v>
      </c>
      <c r="G74" s="65"/>
      <c r="H74" s="69"/>
      <c r="I74" s="70"/>
      <c r="J74" s="70"/>
      <c r="K74" s="34" t="s">
        <v>65</v>
      </c>
      <c r="L74" s="77">
        <v>74</v>
      </c>
      <c r="M74" s="77"/>
      <c r="N74" s="72"/>
      <c r="O74" s="79" t="s">
        <v>570</v>
      </c>
      <c r="P74" s="81">
        <v>43683.27443287037</v>
      </c>
      <c r="Q74" s="79" t="s">
        <v>588</v>
      </c>
      <c r="R74" s="79"/>
      <c r="S74" s="79"/>
      <c r="T74" s="79"/>
      <c r="U74" s="79"/>
      <c r="V74" s="83" t="s">
        <v>932</v>
      </c>
      <c r="W74" s="81">
        <v>43683.27443287037</v>
      </c>
      <c r="X74" s="83" t="s">
        <v>1142</v>
      </c>
      <c r="Y74" s="79"/>
      <c r="Z74" s="79"/>
      <c r="AA74" s="85" t="s">
        <v>1463</v>
      </c>
      <c r="AB74" s="79"/>
      <c r="AC74" s="79" t="b">
        <v>0</v>
      </c>
      <c r="AD74" s="79">
        <v>0</v>
      </c>
      <c r="AE74" s="85" t="s">
        <v>1779</v>
      </c>
      <c r="AF74" s="79" t="b">
        <v>0</v>
      </c>
      <c r="AG74" s="79" t="s">
        <v>1829</v>
      </c>
      <c r="AH74" s="79"/>
      <c r="AI74" s="85" t="s">
        <v>1779</v>
      </c>
      <c r="AJ74" s="79" t="b">
        <v>0</v>
      </c>
      <c r="AK74" s="79">
        <v>7</v>
      </c>
      <c r="AL74" s="85" t="s">
        <v>1680</v>
      </c>
      <c r="AM74" s="79" t="s">
        <v>1842</v>
      </c>
      <c r="AN74" s="79" t="b">
        <v>0</v>
      </c>
      <c r="AO74" s="85" t="s">
        <v>1680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22</v>
      </c>
      <c r="BK74" s="49">
        <v>100</v>
      </c>
      <c r="BL74" s="48">
        <v>22</v>
      </c>
    </row>
    <row r="75" spans="1:64" ht="15">
      <c r="A75" s="64" t="s">
        <v>257</v>
      </c>
      <c r="B75" s="64" t="s">
        <v>257</v>
      </c>
      <c r="C75" s="65" t="s">
        <v>5514</v>
      </c>
      <c r="D75" s="66">
        <v>3</v>
      </c>
      <c r="E75" s="67" t="s">
        <v>132</v>
      </c>
      <c r="F75" s="68">
        <v>35</v>
      </c>
      <c r="G75" s="65"/>
      <c r="H75" s="69"/>
      <c r="I75" s="70"/>
      <c r="J75" s="70"/>
      <c r="K75" s="34" t="s">
        <v>65</v>
      </c>
      <c r="L75" s="77">
        <v>75</v>
      </c>
      <c r="M75" s="77"/>
      <c r="N75" s="72"/>
      <c r="O75" s="79" t="s">
        <v>176</v>
      </c>
      <c r="P75" s="81">
        <v>43683.44907407407</v>
      </c>
      <c r="Q75" s="79" t="s">
        <v>591</v>
      </c>
      <c r="R75" s="83" t="s">
        <v>747</v>
      </c>
      <c r="S75" s="79" t="s">
        <v>802</v>
      </c>
      <c r="T75" s="79"/>
      <c r="U75" s="79"/>
      <c r="V75" s="83" t="s">
        <v>933</v>
      </c>
      <c r="W75" s="81">
        <v>43683.44907407407</v>
      </c>
      <c r="X75" s="83" t="s">
        <v>1143</v>
      </c>
      <c r="Y75" s="79"/>
      <c r="Z75" s="79"/>
      <c r="AA75" s="85" t="s">
        <v>1464</v>
      </c>
      <c r="AB75" s="79"/>
      <c r="AC75" s="79" t="b">
        <v>0</v>
      </c>
      <c r="AD75" s="79">
        <v>1</v>
      </c>
      <c r="AE75" s="85" t="s">
        <v>1779</v>
      </c>
      <c r="AF75" s="79" t="b">
        <v>0</v>
      </c>
      <c r="AG75" s="79" t="s">
        <v>1829</v>
      </c>
      <c r="AH75" s="79"/>
      <c r="AI75" s="85" t="s">
        <v>1779</v>
      </c>
      <c r="AJ75" s="79" t="b">
        <v>0</v>
      </c>
      <c r="AK75" s="79">
        <v>0</v>
      </c>
      <c r="AL75" s="85" t="s">
        <v>1779</v>
      </c>
      <c r="AM75" s="79" t="s">
        <v>1840</v>
      </c>
      <c r="AN75" s="79" t="b">
        <v>0</v>
      </c>
      <c r="AO75" s="85" t="s">
        <v>1464</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2</v>
      </c>
      <c r="BE75" s="49">
        <v>5</v>
      </c>
      <c r="BF75" s="48">
        <v>0</v>
      </c>
      <c r="BG75" s="49">
        <v>0</v>
      </c>
      <c r="BH75" s="48">
        <v>0</v>
      </c>
      <c r="BI75" s="49">
        <v>0</v>
      </c>
      <c r="BJ75" s="48">
        <v>38</v>
      </c>
      <c r="BK75" s="49">
        <v>95</v>
      </c>
      <c r="BL75" s="48">
        <v>40</v>
      </c>
    </row>
    <row r="76" spans="1:64" ht="15">
      <c r="A76" s="64" t="s">
        <v>258</v>
      </c>
      <c r="B76" s="64" t="s">
        <v>437</v>
      </c>
      <c r="C76" s="65" t="s">
        <v>5514</v>
      </c>
      <c r="D76" s="66">
        <v>3</v>
      </c>
      <c r="E76" s="67" t="s">
        <v>132</v>
      </c>
      <c r="F76" s="68">
        <v>35</v>
      </c>
      <c r="G76" s="65"/>
      <c r="H76" s="69"/>
      <c r="I76" s="70"/>
      <c r="J76" s="70"/>
      <c r="K76" s="34" t="s">
        <v>65</v>
      </c>
      <c r="L76" s="77">
        <v>76</v>
      </c>
      <c r="M76" s="77"/>
      <c r="N76" s="72"/>
      <c r="O76" s="79" t="s">
        <v>570</v>
      </c>
      <c r="P76" s="81">
        <v>43683.61371527778</v>
      </c>
      <c r="Q76" s="79" t="s">
        <v>588</v>
      </c>
      <c r="R76" s="79"/>
      <c r="S76" s="79"/>
      <c r="T76" s="79"/>
      <c r="U76" s="79"/>
      <c r="V76" s="83" t="s">
        <v>934</v>
      </c>
      <c r="W76" s="81">
        <v>43683.61371527778</v>
      </c>
      <c r="X76" s="83" t="s">
        <v>1144</v>
      </c>
      <c r="Y76" s="79"/>
      <c r="Z76" s="79"/>
      <c r="AA76" s="85" t="s">
        <v>1465</v>
      </c>
      <c r="AB76" s="79"/>
      <c r="AC76" s="79" t="b">
        <v>0</v>
      </c>
      <c r="AD76" s="79">
        <v>0</v>
      </c>
      <c r="AE76" s="85" t="s">
        <v>1779</v>
      </c>
      <c r="AF76" s="79" t="b">
        <v>0</v>
      </c>
      <c r="AG76" s="79" t="s">
        <v>1829</v>
      </c>
      <c r="AH76" s="79"/>
      <c r="AI76" s="85" t="s">
        <v>1779</v>
      </c>
      <c r="AJ76" s="79" t="b">
        <v>0</v>
      </c>
      <c r="AK76" s="79">
        <v>8</v>
      </c>
      <c r="AL76" s="85" t="s">
        <v>1680</v>
      </c>
      <c r="AM76" s="79" t="s">
        <v>1841</v>
      </c>
      <c r="AN76" s="79" t="b">
        <v>0</v>
      </c>
      <c r="AO76" s="85" t="s">
        <v>1680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258</v>
      </c>
      <c r="B77" s="64" t="s">
        <v>431</v>
      </c>
      <c r="C77" s="65" t="s">
        <v>5514</v>
      </c>
      <c r="D77" s="66">
        <v>3</v>
      </c>
      <c r="E77" s="67" t="s">
        <v>132</v>
      </c>
      <c r="F77" s="68">
        <v>35</v>
      </c>
      <c r="G77" s="65"/>
      <c r="H77" s="69"/>
      <c r="I77" s="70"/>
      <c r="J77" s="70"/>
      <c r="K77" s="34" t="s">
        <v>65</v>
      </c>
      <c r="L77" s="77">
        <v>77</v>
      </c>
      <c r="M77" s="77"/>
      <c r="N77" s="72"/>
      <c r="O77" s="79" t="s">
        <v>570</v>
      </c>
      <c r="P77" s="81">
        <v>43683.61371527778</v>
      </c>
      <c r="Q77" s="79" t="s">
        <v>588</v>
      </c>
      <c r="R77" s="79"/>
      <c r="S77" s="79"/>
      <c r="T77" s="79"/>
      <c r="U77" s="79"/>
      <c r="V77" s="83" t="s">
        <v>934</v>
      </c>
      <c r="W77" s="81">
        <v>43683.61371527778</v>
      </c>
      <c r="X77" s="83" t="s">
        <v>1144</v>
      </c>
      <c r="Y77" s="79"/>
      <c r="Z77" s="79"/>
      <c r="AA77" s="85" t="s">
        <v>1465</v>
      </c>
      <c r="AB77" s="79"/>
      <c r="AC77" s="79" t="b">
        <v>0</v>
      </c>
      <c r="AD77" s="79">
        <v>0</v>
      </c>
      <c r="AE77" s="85" t="s">
        <v>1779</v>
      </c>
      <c r="AF77" s="79" t="b">
        <v>0</v>
      </c>
      <c r="AG77" s="79" t="s">
        <v>1829</v>
      </c>
      <c r="AH77" s="79"/>
      <c r="AI77" s="85" t="s">
        <v>1779</v>
      </c>
      <c r="AJ77" s="79" t="b">
        <v>0</v>
      </c>
      <c r="AK77" s="79">
        <v>8</v>
      </c>
      <c r="AL77" s="85" t="s">
        <v>1680</v>
      </c>
      <c r="AM77" s="79" t="s">
        <v>1841</v>
      </c>
      <c r="AN77" s="79" t="b">
        <v>0</v>
      </c>
      <c r="AO77" s="85" t="s">
        <v>1680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22</v>
      </c>
      <c r="BK77" s="49">
        <v>100</v>
      </c>
      <c r="BL77" s="48">
        <v>22</v>
      </c>
    </row>
    <row r="78" spans="1:64" ht="15">
      <c r="A78" s="64" t="s">
        <v>251</v>
      </c>
      <c r="B78" s="64" t="s">
        <v>437</v>
      </c>
      <c r="C78" s="65" t="s">
        <v>5514</v>
      </c>
      <c r="D78" s="66">
        <v>3</v>
      </c>
      <c r="E78" s="67" t="s">
        <v>132</v>
      </c>
      <c r="F78" s="68">
        <v>35</v>
      </c>
      <c r="G78" s="65"/>
      <c r="H78" s="69"/>
      <c r="I78" s="70"/>
      <c r="J78" s="70"/>
      <c r="K78" s="34" t="s">
        <v>65</v>
      </c>
      <c r="L78" s="77">
        <v>78</v>
      </c>
      <c r="M78" s="77"/>
      <c r="N78" s="72"/>
      <c r="O78" s="79" t="s">
        <v>570</v>
      </c>
      <c r="P78" s="81">
        <v>43682.60267361111</v>
      </c>
      <c r="Q78" s="79" t="s">
        <v>589</v>
      </c>
      <c r="R78" s="83" t="s">
        <v>746</v>
      </c>
      <c r="S78" s="79" t="s">
        <v>809</v>
      </c>
      <c r="T78" s="79" t="s">
        <v>838</v>
      </c>
      <c r="U78" s="83" t="s">
        <v>859</v>
      </c>
      <c r="V78" s="83" t="s">
        <v>859</v>
      </c>
      <c r="W78" s="81">
        <v>43682.60267361111</v>
      </c>
      <c r="X78" s="83" t="s">
        <v>1137</v>
      </c>
      <c r="Y78" s="79"/>
      <c r="Z78" s="79"/>
      <c r="AA78" s="85" t="s">
        <v>1458</v>
      </c>
      <c r="AB78" s="79"/>
      <c r="AC78" s="79" t="b">
        <v>0</v>
      </c>
      <c r="AD78" s="79">
        <v>9</v>
      </c>
      <c r="AE78" s="85" t="s">
        <v>1779</v>
      </c>
      <c r="AF78" s="79" t="b">
        <v>0</v>
      </c>
      <c r="AG78" s="79" t="s">
        <v>1829</v>
      </c>
      <c r="AH78" s="79"/>
      <c r="AI78" s="85" t="s">
        <v>1779</v>
      </c>
      <c r="AJ78" s="79" t="b">
        <v>0</v>
      </c>
      <c r="AK78" s="79">
        <v>3</v>
      </c>
      <c r="AL78" s="85" t="s">
        <v>1779</v>
      </c>
      <c r="AM78" s="79" t="s">
        <v>1839</v>
      </c>
      <c r="AN78" s="79" t="b">
        <v>0</v>
      </c>
      <c r="AO78" s="85" t="s">
        <v>1458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251</v>
      </c>
      <c r="B79" s="64" t="s">
        <v>259</v>
      </c>
      <c r="C79" s="65" t="s">
        <v>5514</v>
      </c>
      <c r="D79" s="66">
        <v>3</v>
      </c>
      <c r="E79" s="67" t="s">
        <v>132</v>
      </c>
      <c r="F79" s="68">
        <v>35</v>
      </c>
      <c r="G79" s="65"/>
      <c r="H79" s="69"/>
      <c r="I79" s="70"/>
      <c r="J79" s="70"/>
      <c r="K79" s="34" t="s">
        <v>66</v>
      </c>
      <c r="L79" s="77">
        <v>79</v>
      </c>
      <c r="M79" s="77"/>
      <c r="N79" s="72"/>
      <c r="O79" s="79" t="s">
        <v>570</v>
      </c>
      <c r="P79" s="81">
        <v>43682.60267361111</v>
      </c>
      <c r="Q79" s="79" t="s">
        <v>589</v>
      </c>
      <c r="R79" s="83" t="s">
        <v>746</v>
      </c>
      <c r="S79" s="79" t="s">
        <v>809</v>
      </c>
      <c r="T79" s="79" t="s">
        <v>838</v>
      </c>
      <c r="U79" s="83" t="s">
        <v>859</v>
      </c>
      <c r="V79" s="83" t="s">
        <v>859</v>
      </c>
      <c r="W79" s="81">
        <v>43682.60267361111</v>
      </c>
      <c r="X79" s="83" t="s">
        <v>1137</v>
      </c>
      <c r="Y79" s="79"/>
      <c r="Z79" s="79"/>
      <c r="AA79" s="85" t="s">
        <v>1458</v>
      </c>
      <c r="AB79" s="79"/>
      <c r="AC79" s="79" t="b">
        <v>0</v>
      </c>
      <c r="AD79" s="79">
        <v>9</v>
      </c>
      <c r="AE79" s="85" t="s">
        <v>1779</v>
      </c>
      <c r="AF79" s="79" t="b">
        <v>0</v>
      </c>
      <c r="AG79" s="79" t="s">
        <v>1829</v>
      </c>
      <c r="AH79" s="79"/>
      <c r="AI79" s="85" t="s">
        <v>1779</v>
      </c>
      <c r="AJ79" s="79" t="b">
        <v>0</v>
      </c>
      <c r="AK79" s="79">
        <v>3</v>
      </c>
      <c r="AL79" s="85" t="s">
        <v>1779</v>
      </c>
      <c r="AM79" s="79" t="s">
        <v>1839</v>
      </c>
      <c r="AN79" s="79" t="b">
        <v>0</v>
      </c>
      <c r="AO79" s="85" t="s">
        <v>1458</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259</v>
      </c>
      <c r="B80" s="64" t="s">
        <v>251</v>
      </c>
      <c r="C80" s="65" t="s">
        <v>5514</v>
      </c>
      <c r="D80" s="66">
        <v>3</v>
      </c>
      <c r="E80" s="67" t="s">
        <v>132</v>
      </c>
      <c r="F80" s="68">
        <v>35</v>
      </c>
      <c r="G80" s="65"/>
      <c r="H80" s="69"/>
      <c r="I80" s="70"/>
      <c r="J80" s="70"/>
      <c r="K80" s="34" t="s">
        <v>66</v>
      </c>
      <c r="L80" s="77">
        <v>80</v>
      </c>
      <c r="M80" s="77"/>
      <c r="N80" s="72"/>
      <c r="O80" s="79" t="s">
        <v>570</v>
      </c>
      <c r="P80" s="81">
        <v>43684.56696759259</v>
      </c>
      <c r="Q80" s="79" t="s">
        <v>590</v>
      </c>
      <c r="R80" s="79"/>
      <c r="S80" s="79"/>
      <c r="T80" s="79"/>
      <c r="U80" s="79"/>
      <c r="V80" s="83" t="s">
        <v>935</v>
      </c>
      <c r="W80" s="81">
        <v>43684.56696759259</v>
      </c>
      <c r="X80" s="83" t="s">
        <v>1145</v>
      </c>
      <c r="Y80" s="79"/>
      <c r="Z80" s="79"/>
      <c r="AA80" s="85" t="s">
        <v>1466</v>
      </c>
      <c r="AB80" s="79"/>
      <c r="AC80" s="79" t="b">
        <v>0</v>
      </c>
      <c r="AD80" s="79">
        <v>0</v>
      </c>
      <c r="AE80" s="85" t="s">
        <v>1779</v>
      </c>
      <c r="AF80" s="79" t="b">
        <v>0</v>
      </c>
      <c r="AG80" s="79" t="s">
        <v>1829</v>
      </c>
      <c r="AH80" s="79"/>
      <c r="AI80" s="85" t="s">
        <v>1779</v>
      </c>
      <c r="AJ80" s="79" t="b">
        <v>0</v>
      </c>
      <c r="AK80" s="79">
        <v>4</v>
      </c>
      <c r="AL80" s="85" t="s">
        <v>1458</v>
      </c>
      <c r="AM80" s="79" t="s">
        <v>1841</v>
      </c>
      <c r="AN80" s="79" t="b">
        <v>0</v>
      </c>
      <c r="AO80" s="85" t="s">
        <v>1458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259</v>
      </c>
      <c r="B81" s="64" t="s">
        <v>437</v>
      </c>
      <c r="C81" s="65" t="s">
        <v>5514</v>
      </c>
      <c r="D81" s="66">
        <v>3</v>
      </c>
      <c r="E81" s="67" t="s">
        <v>132</v>
      </c>
      <c r="F81" s="68">
        <v>35</v>
      </c>
      <c r="G81" s="65"/>
      <c r="H81" s="69"/>
      <c r="I81" s="70"/>
      <c r="J81" s="70"/>
      <c r="K81" s="34" t="s">
        <v>65</v>
      </c>
      <c r="L81" s="77">
        <v>81</v>
      </c>
      <c r="M81" s="77"/>
      <c r="N81" s="72"/>
      <c r="O81" s="79" t="s">
        <v>570</v>
      </c>
      <c r="P81" s="81">
        <v>43684.56696759259</v>
      </c>
      <c r="Q81" s="79" t="s">
        <v>590</v>
      </c>
      <c r="R81" s="79"/>
      <c r="S81" s="79"/>
      <c r="T81" s="79"/>
      <c r="U81" s="79"/>
      <c r="V81" s="83" t="s">
        <v>935</v>
      </c>
      <c r="W81" s="81">
        <v>43684.56696759259</v>
      </c>
      <c r="X81" s="83" t="s">
        <v>1145</v>
      </c>
      <c r="Y81" s="79"/>
      <c r="Z81" s="79"/>
      <c r="AA81" s="85" t="s">
        <v>1466</v>
      </c>
      <c r="AB81" s="79"/>
      <c r="AC81" s="79" t="b">
        <v>0</v>
      </c>
      <c r="AD81" s="79">
        <v>0</v>
      </c>
      <c r="AE81" s="85" t="s">
        <v>1779</v>
      </c>
      <c r="AF81" s="79" t="b">
        <v>0</v>
      </c>
      <c r="AG81" s="79" t="s">
        <v>1829</v>
      </c>
      <c r="AH81" s="79"/>
      <c r="AI81" s="85" t="s">
        <v>1779</v>
      </c>
      <c r="AJ81" s="79" t="b">
        <v>0</v>
      </c>
      <c r="AK81" s="79">
        <v>4</v>
      </c>
      <c r="AL81" s="85" t="s">
        <v>1458</v>
      </c>
      <c r="AM81" s="79" t="s">
        <v>1841</v>
      </c>
      <c r="AN81" s="79" t="b">
        <v>0</v>
      </c>
      <c r="AO81" s="85" t="s">
        <v>1458</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22</v>
      </c>
      <c r="BK81" s="49">
        <v>100</v>
      </c>
      <c r="BL81" s="48">
        <v>22</v>
      </c>
    </row>
    <row r="82" spans="1:64" ht="15">
      <c r="A82" s="64" t="s">
        <v>260</v>
      </c>
      <c r="B82" s="64" t="s">
        <v>437</v>
      </c>
      <c r="C82" s="65" t="s">
        <v>5514</v>
      </c>
      <c r="D82" s="66">
        <v>3</v>
      </c>
      <c r="E82" s="67" t="s">
        <v>132</v>
      </c>
      <c r="F82" s="68">
        <v>35</v>
      </c>
      <c r="G82" s="65"/>
      <c r="H82" s="69"/>
      <c r="I82" s="70"/>
      <c r="J82" s="70"/>
      <c r="K82" s="34" t="s">
        <v>65</v>
      </c>
      <c r="L82" s="77">
        <v>82</v>
      </c>
      <c r="M82" s="77"/>
      <c r="N82" s="72"/>
      <c r="O82" s="79" t="s">
        <v>570</v>
      </c>
      <c r="P82" s="81">
        <v>43685.8591087963</v>
      </c>
      <c r="Q82" s="79" t="s">
        <v>583</v>
      </c>
      <c r="R82" s="79"/>
      <c r="S82" s="79"/>
      <c r="T82" s="79"/>
      <c r="U82" s="79"/>
      <c r="V82" s="83" t="s">
        <v>936</v>
      </c>
      <c r="W82" s="81">
        <v>43685.8591087963</v>
      </c>
      <c r="X82" s="83" t="s">
        <v>1146</v>
      </c>
      <c r="Y82" s="79"/>
      <c r="Z82" s="79"/>
      <c r="AA82" s="85" t="s">
        <v>1467</v>
      </c>
      <c r="AB82" s="79"/>
      <c r="AC82" s="79" t="b">
        <v>0</v>
      </c>
      <c r="AD82" s="79">
        <v>0</v>
      </c>
      <c r="AE82" s="85" t="s">
        <v>1779</v>
      </c>
      <c r="AF82" s="79" t="b">
        <v>0</v>
      </c>
      <c r="AG82" s="79" t="s">
        <v>1829</v>
      </c>
      <c r="AH82" s="79"/>
      <c r="AI82" s="85" t="s">
        <v>1779</v>
      </c>
      <c r="AJ82" s="79" t="b">
        <v>0</v>
      </c>
      <c r="AK82" s="79">
        <v>5</v>
      </c>
      <c r="AL82" s="85" t="s">
        <v>1683</v>
      </c>
      <c r="AM82" s="79" t="s">
        <v>1841</v>
      </c>
      <c r="AN82" s="79" t="b">
        <v>0</v>
      </c>
      <c r="AO82" s="85" t="s">
        <v>1683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260</v>
      </c>
      <c r="B83" s="64" t="s">
        <v>436</v>
      </c>
      <c r="C83" s="65" t="s">
        <v>5514</v>
      </c>
      <c r="D83" s="66">
        <v>3</v>
      </c>
      <c r="E83" s="67" t="s">
        <v>132</v>
      </c>
      <c r="F83" s="68">
        <v>35</v>
      </c>
      <c r="G83" s="65"/>
      <c r="H83" s="69"/>
      <c r="I83" s="70"/>
      <c r="J83" s="70"/>
      <c r="K83" s="34" t="s">
        <v>65</v>
      </c>
      <c r="L83" s="77">
        <v>83</v>
      </c>
      <c r="M83" s="77"/>
      <c r="N83" s="72"/>
      <c r="O83" s="79" t="s">
        <v>570</v>
      </c>
      <c r="P83" s="81">
        <v>43685.8591087963</v>
      </c>
      <c r="Q83" s="79" t="s">
        <v>583</v>
      </c>
      <c r="R83" s="79"/>
      <c r="S83" s="79"/>
      <c r="T83" s="79"/>
      <c r="U83" s="79"/>
      <c r="V83" s="83" t="s">
        <v>936</v>
      </c>
      <c r="W83" s="81">
        <v>43685.8591087963</v>
      </c>
      <c r="X83" s="83" t="s">
        <v>1146</v>
      </c>
      <c r="Y83" s="79"/>
      <c r="Z83" s="79"/>
      <c r="AA83" s="85" t="s">
        <v>1467</v>
      </c>
      <c r="AB83" s="79"/>
      <c r="AC83" s="79" t="b">
        <v>0</v>
      </c>
      <c r="AD83" s="79">
        <v>0</v>
      </c>
      <c r="AE83" s="85" t="s">
        <v>1779</v>
      </c>
      <c r="AF83" s="79" t="b">
        <v>0</v>
      </c>
      <c r="AG83" s="79" t="s">
        <v>1829</v>
      </c>
      <c r="AH83" s="79"/>
      <c r="AI83" s="85" t="s">
        <v>1779</v>
      </c>
      <c r="AJ83" s="79" t="b">
        <v>0</v>
      </c>
      <c r="AK83" s="79">
        <v>5</v>
      </c>
      <c r="AL83" s="85" t="s">
        <v>1683</v>
      </c>
      <c r="AM83" s="79" t="s">
        <v>1841</v>
      </c>
      <c r="AN83" s="79" t="b">
        <v>0</v>
      </c>
      <c r="AO83" s="85" t="s">
        <v>1683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8</v>
      </c>
      <c r="BF83" s="48">
        <v>0</v>
      </c>
      <c r="BG83" s="49">
        <v>0</v>
      </c>
      <c r="BH83" s="48">
        <v>0</v>
      </c>
      <c r="BI83" s="49">
        <v>0</v>
      </c>
      <c r="BJ83" s="48">
        <v>23</v>
      </c>
      <c r="BK83" s="49">
        <v>92</v>
      </c>
      <c r="BL83" s="48">
        <v>25</v>
      </c>
    </row>
    <row r="84" spans="1:64" ht="15">
      <c r="A84" s="64" t="s">
        <v>261</v>
      </c>
      <c r="B84" s="64" t="s">
        <v>261</v>
      </c>
      <c r="C84" s="65" t="s">
        <v>5514</v>
      </c>
      <c r="D84" s="66">
        <v>3</v>
      </c>
      <c r="E84" s="67" t="s">
        <v>132</v>
      </c>
      <c r="F84" s="68">
        <v>35</v>
      </c>
      <c r="G84" s="65"/>
      <c r="H84" s="69"/>
      <c r="I84" s="70"/>
      <c r="J84" s="70"/>
      <c r="K84" s="34" t="s">
        <v>65</v>
      </c>
      <c r="L84" s="77">
        <v>84</v>
      </c>
      <c r="M84" s="77"/>
      <c r="N84" s="72"/>
      <c r="O84" s="79" t="s">
        <v>176</v>
      </c>
      <c r="P84" s="81">
        <v>43685.9062037037</v>
      </c>
      <c r="Q84" s="79" t="s">
        <v>592</v>
      </c>
      <c r="R84" s="83" t="s">
        <v>748</v>
      </c>
      <c r="S84" s="79" t="s">
        <v>802</v>
      </c>
      <c r="T84" s="79"/>
      <c r="U84" s="83" t="s">
        <v>860</v>
      </c>
      <c r="V84" s="83" t="s">
        <v>860</v>
      </c>
      <c r="W84" s="81">
        <v>43685.9062037037</v>
      </c>
      <c r="X84" s="83" t="s">
        <v>1147</v>
      </c>
      <c r="Y84" s="79"/>
      <c r="Z84" s="79"/>
      <c r="AA84" s="85" t="s">
        <v>1468</v>
      </c>
      <c r="AB84" s="79"/>
      <c r="AC84" s="79" t="b">
        <v>0</v>
      </c>
      <c r="AD84" s="79">
        <v>2</v>
      </c>
      <c r="AE84" s="85" t="s">
        <v>1779</v>
      </c>
      <c r="AF84" s="79" t="b">
        <v>0</v>
      </c>
      <c r="AG84" s="79" t="s">
        <v>1829</v>
      </c>
      <c r="AH84" s="79"/>
      <c r="AI84" s="85" t="s">
        <v>1779</v>
      </c>
      <c r="AJ84" s="79" t="b">
        <v>0</v>
      </c>
      <c r="AK84" s="79">
        <v>0</v>
      </c>
      <c r="AL84" s="85" t="s">
        <v>1779</v>
      </c>
      <c r="AM84" s="79" t="s">
        <v>1841</v>
      </c>
      <c r="AN84" s="79" t="b">
        <v>0</v>
      </c>
      <c r="AO84" s="85" t="s">
        <v>1468</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v>1</v>
      </c>
      <c r="BE84" s="49">
        <v>2.2222222222222223</v>
      </c>
      <c r="BF84" s="48">
        <v>3</v>
      </c>
      <c r="BG84" s="49">
        <v>6.666666666666667</v>
      </c>
      <c r="BH84" s="48">
        <v>0</v>
      </c>
      <c r="BI84" s="49">
        <v>0</v>
      </c>
      <c r="BJ84" s="48">
        <v>41</v>
      </c>
      <c r="BK84" s="49">
        <v>91.11111111111111</v>
      </c>
      <c r="BL84" s="48">
        <v>45</v>
      </c>
    </row>
    <row r="85" spans="1:64" ht="15">
      <c r="A85" s="64" t="s">
        <v>262</v>
      </c>
      <c r="B85" s="64" t="s">
        <v>262</v>
      </c>
      <c r="C85" s="65" t="s">
        <v>5514</v>
      </c>
      <c r="D85" s="66">
        <v>3</v>
      </c>
      <c r="E85" s="67" t="s">
        <v>132</v>
      </c>
      <c r="F85" s="68">
        <v>35</v>
      </c>
      <c r="G85" s="65"/>
      <c r="H85" s="69"/>
      <c r="I85" s="70"/>
      <c r="J85" s="70"/>
      <c r="K85" s="34" t="s">
        <v>65</v>
      </c>
      <c r="L85" s="77">
        <v>85</v>
      </c>
      <c r="M85" s="77"/>
      <c r="N85" s="72"/>
      <c r="O85" s="79" t="s">
        <v>176</v>
      </c>
      <c r="P85" s="81">
        <v>43635.344814814816</v>
      </c>
      <c r="Q85" s="79" t="s">
        <v>593</v>
      </c>
      <c r="R85" s="83" t="s">
        <v>749</v>
      </c>
      <c r="S85" s="79" t="s">
        <v>802</v>
      </c>
      <c r="T85" s="79"/>
      <c r="U85" s="83" t="s">
        <v>861</v>
      </c>
      <c r="V85" s="83" t="s">
        <v>861</v>
      </c>
      <c r="W85" s="81">
        <v>43635.344814814816</v>
      </c>
      <c r="X85" s="83" t="s">
        <v>1148</v>
      </c>
      <c r="Y85" s="79"/>
      <c r="Z85" s="79"/>
      <c r="AA85" s="85" t="s">
        <v>1469</v>
      </c>
      <c r="AB85" s="79"/>
      <c r="AC85" s="79" t="b">
        <v>0</v>
      </c>
      <c r="AD85" s="79">
        <v>33</v>
      </c>
      <c r="AE85" s="85" t="s">
        <v>1779</v>
      </c>
      <c r="AF85" s="79" t="b">
        <v>0</v>
      </c>
      <c r="AG85" s="79" t="s">
        <v>1829</v>
      </c>
      <c r="AH85" s="79"/>
      <c r="AI85" s="85" t="s">
        <v>1779</v>
      </c>
      <c r="AJ85" s="79" t="b">
        <v>0</v>
      </c>
      <c r="AK85" s="79">
        <v>14</v>
      </c>
      <c r="AL85" s="85" t="s">
        <v>1779</v>
      </c>
      <c r="AM85" s="79" t="s">
        <v>1839</v>
      </c>
      <c r="AN85" s="79" t="b">
        <v>0</v>
      </c>
      <c r="AO85" s="85" t="s">
        <v>1469</v>
      </c>
      <c r="AP85" s="79" t="s">
        <v>1852</v>
      </c>
      <c r="AQ85" s="79">
        <v>0</v>
      </c>
      <c r="AR85" s="79">
        <v>0</v>
      </c>
      <c r="AS85" s="79"/>
      <c r="AT85" s="79"/>
      <c r="AU85" s="79"/>
      <c r="AV85" s="79"/>
      <c r="AW85" s="79"/>
      <c r="AX85" s="79"/>
      <c r="AY85" s="79"/>
      <c r="AZ85" s="79"/>
      <c r="BA85">
        <v>1</v>
      </c>
      <c r="BB85" s="78" t="str">
        <f>REPLACE(INDEX(GroupVertices[Group],MATCH(Edges[[#This Row],[Vertex 1]],GroupVertices[Vertex],0)),1,1,"")</f>
        <v>32</v>
      </c>
      <c r="BC85" s="78" t="str">
        <f>REPLACE(INDEX(GroupVertices[Group],MATCH(Edges[[#This Row],[Vertex 2]],GroupVertices[Vertex],0)),1,1,"")</f>
        <v>32</v>
      </c>
      <c r="BD85" s="48">
        <v>0</v>
      </c>
      <c r="BE85" s="49">
        <v>0</v>
      </c>
      <c r="BF85" s="48">
        <v>0</v>
      </c>
      <c r="BG85" s="49">
        <v>0</v>
      </c>
      <c r="BH85" s="48">
        <v>0</v>
      </c>
      <c r="BI85" s="49">
        <v>0</v>
      </c>
      <c r="BJ85" s="48">
        <v>14</v>
      </c>
      <c r="BK85" s="49">
        <v>100</v>
      </c>
      <c r="BL85" s="48">
        <v>14</v>
      </c>
    </row>
    <row r="86" spans="1:64" ht="15">
      <c r="A86" s="64" t="s">
        <v>263</v>
      </c>
      <c r="B86" s="64" t="s">
        <v>262</v>
      </c>
      <c r="C86" s="65" t="s">
        <v>5514</v>
      </c>
      <c r="D86" s="66">
        <v>3</v>
      </c>
      <c r="E86" s="67" t="s">
        <v>132</v>
      </c>
      <c r="F86" s="68">
        <v>35</v>
      </c>
      <c r="G86" s="65"/>
      <c r="H86" s="69"/>
      <c r="I86" s="70"/>
      <c r="J86" s="70"/>
      <c r="K86" s="34" t="s">
        <v>65</v>
      </c>
      <c r="L86" s="77">
        <v>86</v>
      </c>
      <c r="M86" s="77"/>
      <c r="N86" s="72"/>
      <c r="O86" s="79" t="s">
        <v>570</v>
      </c>
      <c r="P86" s="81">
        <v>43687.608611111114</v>
      </c>
      <c r="Q86" s="79" t="s">
        <v>594</v>
      </c>
      <c r="R86" s="83" t="s">
        <v>749</v>
      </c>
      <c r="S86" s="79" t="s">
        <v>802</v>
      </c>
      <c r="T86" s="79"/>
      <c r="U86" s="79"/>
      <c r="V86" s="83" t="s">
        <v>937</v>
      </c>
      <c r="W86" s="81">
        <v>43687.608611111114</v>
      </c>
      <c r="X86" s="83" t="s">
        <v>1149</v>
      </c>
      <c r="Y86" s="79"/>
      <c r="Z86" s="79"/>
      <c r="AA86" s="85" t="s">
        <v>1470</v>
      </c>
      <c r="AB86" s="79"/>
      <c r="AC86" s="79" t="b">
        <v>0</v>
      </c>
      <c r="AD86" s="79">
        <v>0</v>
      </c>
      <c r="AE86" s="85" t="s">
        <v>1779</v>
      </c>
      <c r="AF86" s="79" t="b">
        <v>0</v>
      </c>
      <c r="AG86" s="79" t="s">
        <v>1829</v>
      </c>
      <c r="AH86" s="79"/>
      <c r="AI86" s="85" t="s">
        <v>1779</v>
      </c>
      <c r="AJ86" s="79" t="b">
        <v>0</v>
      </c>
      <c r="AK86" s="79">
        <v>14</v>
      </c>
      <c r="AL86" s="85" t="s">
        <v>1469</v>
      </c>
      <c r="AM86" s="79" t="s">
        <v>1842</v>
      </c>
      <c r="AN86" s="79" t="b">
        <v>0</v>
      </c>
      <c r="AO86" s="85" t="s">
        <v>1469</v>
      </c>
      <c r="AP86" s="79" t="s">
        <v>176</v>
      </c>
      <c r="AQ86" s="79">
        <v>0</v>
      </c>
      <c r="AR86" s="79">
        <v>0</v>
      </c>
      <c r="AS86" s="79"/>
      <c r="AT86" s="79"/>
      <c r="AU86" s="79"/>
      <c r="AV86" s="79"/>
      <c r="AW86" s="79"/>
      <c r="AX86" s="79"/>
      <c r="AY86" s="79"/>
      <c r="AZ86" s="79"/>
      <c r="BA86">
        <v>1</v>
      </c>
      <c r="BB86" s="78" t="str">
        <f>REPLACE(INDEX(GroupVertices[Group],MATCH(Edges[[#This Row],[Vertex 1]],GroupVertices[Vertex],0)),1,1,"")</f>
        <v>32</v>
      </c>
      <c r="BC86" s="78" t="str">
        <f>REPLACE(INDEX(GroupVertices[Group],MATCH(Edges[[#This Row],[Vertex 2]],GroupVertices[Vertex],0)),1,1,"")</f>
        <v>32</v>
      </c>
      <c r="BD86" s="48">
        <v>0</v>
      </c>
      <c r="BE86" s="49">
        <v>0</v>
      </c>
      <c r="BF86" s="48">
        <v>0</v>
      </c>
      <c r="BG86" s="49">
        <v>0</v>
      </c>
      <c r="BH86" s="48">
        <v>0</v>
      </c>
      <c r="BI86" s="49">
        <v>0</v>
      </c>
      <c r="BJ86" s="48">
        <v>16</v>
      </c>
      <c r="BK86" s="49">
        <v>100</v>
      </c>
      <c r="BL86" s="48">
        <v>16</v>
      </c>
    </row>
    <row r="87" spans="1:64" ht="15">
      <c r="A87" s="64" t="s">
        <v>264</v>
      </c>
      <c r="B87" s="64" t="s">
        <v>264</v>
      </c>
      <c r="C87" s="65" t="s">
        <v>5514</v>
      </c>
      <c r="D87" s="66">
        <v>3</v>
      </c>
      <c r="E87" s="67" t="s">
        <v>132</v>
      </c>
      <c r="F87" s="68">
        <v>35</v>
      </c>
      <c r="G87" s="65"/>
      <c r="H87" s="69"/>
      <c r="I87" s="70"/>
      <c r="J87" s="70"/>
      <c r="K87" s="34" t="s">
        <v>65</v>
      </c>
      <c r="L87" s="77">
        <v>87</v>
      </c>
      <c r="M87" s="77"/>
      <c r="N87" s="72"/>
      <c r="O87" s="79" t="s">
        <v>176</v>
      </c>
      <c r="P87" s="81">
        <v>43070.633576388886</v>
      </c>
      <c r="Q87" s="79" t="s">
        <v>595</v>
      </c>
      <c r="R87" s="83" t="s">
        <v>750</v>
      </c>
      <c r="S87" s="79" t="s">
        <v>802</v>
      </c>
      <c r="T87" s="79"/>
      <c r="U87" s="83" t="s">
        <v>862</v>
      </c>
      <c r="V87" s="83" t="s">
        <v>862</v>
      </c>
      <c r="W87" s="81">
        <v>43070.633576388886</v>
      </c>
      <c r="X87" s="83" t="s">
        <v>1150</v>
      </c>
      <c r="Y87" s="79"/>
      <c r="Z87" s="79"/>
      <c r="AA87" s="85" t="s">
        <v>1471</v>
      </c>
      <c r="AB87" s="79"/>
      <c r="AC87" s="79" t="b">
        <v>0</v>
      </c>
      <c r="AD87" s="79">
        <v>2658</v>
      </c>
      <c r="AE87" s="85" t="s">
        <v>1779</v>
      </c>
      <c r="AF87" s="79" t="b">
        <v>0</v>
      </c>
      <c r="AG87" s="79" t="s">
        <v>1829</v>
      </c>
      <c r="AH87" s="79"/>
      <c r="AI87" s="85" t="s">
        <v>1779</v>
      </c>
      <c r="AJ87" s="79" t="b">
        <v>0</v>
      </c>
      <c r="AK87" s="79">
        <v>2472</v>
      </c>
      <c r="AL87" s="85" t="s">
        <v>1779</v>
      </c>
      <c r="AM87" s="79" t="s">
        <v>1839</v>
      </c>
      <c r="AN87" s="79" t="b">
        <v>0</v>
      </c>
      <c r="AO87" s="85" t="s">
        <v>1471</v>
      </c>
      <c r="AP87" s="79" t="s">
        <v>1852</v>
      </c>
      <c r="AQ87" s="79">
        <v>0</v>
      </c>
      <c r="AR87" s="79">
        <v>0</v>
      </c>
      <c r="AS87" s="79"/>
      <c r="AT87" s="79"/>
      <c r="AU87" s="79"/>
      <c r="AV87" s="79"/>
      <c r="AW87" s="79"/>
      <c r="AX87" s="79"/>
      <c r="AY87" s="79"/>
      <c r="AZ87" s="79"/>
      <c r="BA87">
        <v>1</v>
      </c>
      <c r="BB87" s="78" t="str">
        <f>REPLACE(INDEX(GroupVertices[Group],MATCH(Edges[[#This Row],[Vertex 1]],GroupVertices[Vertex],0)),1,1,"")</f>
        <v>31</v>
      </c>
      <c r="BC87" s="78" t="str">
        <f>REPLACE(INDEX(GroupVertices[Group],MATCH(Edges[[#This Row],[Vertex 2]],GroupVertices[Vertex],0)),1,1,"")</f>
        <v>31</v>
      </c>
      <c r="BD87" s="48">
        <v>0</v>
      </c>
      <c r="BE87" s="49">
        <v>0</v>
      </c>
      <c r="BF87" s="48">
        <v>3</v>
      </c>
      <c r="BG87" s="49">
        <v>7.6923076923076925</v>
      </c>
      <c r="BH87" s="48">
        <v>0</v>
      </c>
      <c r="BI87" s="49">
        <v>0</v>
      </c>
      <c r="BJ87" s="48">
        <v>36</v>
      </c>
      <c r="BK87" s="49">
        <v>92.3076923076923</v>
      </c>
      <c r="BL87" s="48">
        <v>39</v>
      </c>
    </row>
    <row r="88" spans="1:64" ht="15">
      <c r="A88" s="64" t="s">
        <v>265</v>
      </c>
      <c r="B88" s="64" t="s">
        <v>264</v>
      </c>
      <c r="C88" s="65" t="s">
        <v>5514</v>
      </c>
      <c r="D88" s="66">
        <v>3</v>
      </c>
      <c r="E88" s="67" t="s">
        <v>132</v>
      </c>
      <c r="F88" s="68">
        <v>35</v>
      </c>
      <c r="G88" s="65"/>
      <c r="H88" s="69"/>
      <c r="I88" s="70"/>
      <c r="J88" s="70"/>
      <c r="K88" s="34" t="s">
        <v>65</v>
      </c>
      <c r="L88" s="77">
        <v>88</v>
      </c>
      <c r="M88" s="77"/>
      <c r="N88" s="72"/>
      <c r="O88" s="79" t="s">
        <v>570</v>
      </c>
      <c r="P88" s="81">
        <v>43688.64195601852</v>
      </c>
      <c r="Q88" s="79" t="s">
        <v>596</v>
      </c>
      <c r="R88" s="79"/>
      <c r="S88" s="79"/>
      <c r="T88" s="79"/>
      <c r="U88" s="79"/>
      <c r="V88" s="83" t="s">
        <v>938</v>
      </c>
      <c r="W88" s="81">
        <v>43688.64195601852</v>
      </c>
      <c r="X88" s="83" t="s">
        <v>1151</v>
      </c>
      <c r="Y88" s="79"/>
      <c r="Z88" s="79"/>
      <c r="AA88" s="85" t="s">
        <v>1472</v>
      </c>
      <c r="AB88" s="79"/>
      <c r="AC88" s="79" t="b">
        <v>0</v>
      </c>
      <c r="AD88" s="79">
        <v>0</v>
      </c>
      <c r="AE88" s="85" t="s">
        <v>1779</v>
      </c>
      <c r="AF88" s="79" t="b">
        <v>0</v>
      </c>
      <c r="AG88" s="79" t="s">
        <v>1829</v>
      </c>
      <c r="AH88" s="79"/>
      <c r="AI88" s="85" t="s">
        <v>1779</v>
      </c>
      <c r="AJ88" s="79" t="b">
        <v>0</v>
      </c>
      <c r="AK88" s="79">
        <v>2472</v>
      </c>
      <c r="AL88" s="85" t="s">
        <v>1471</v>
      </c>
      <c r="AM88" s="79" t="s">
        <v>1842</v>
      </c>
      <c r="AN88" s="79" t="b">
        <v>0</v>
      </c>
      <c r="AO88" s="85" t="s">
        <v>1471</v>
      </c>
      <c r="AP88" s="79" t="s">
        <v>176</v>
      </c>
      <c r="AQ88" s="79">
        <v>0</v>
      </c>
      <c r="AR88" s="79">
        <v>0</v>
      </c>
      <c r="AS88" s="79"/>
      <c r="AT88" s="79"/>
      <c r="AU88" s="79"/>
      <c r="AV88" s="79"/>
      <c r="AW88" s="79"/>
      <c r="AX88" s="79"/>
      <c r="AY88" s="79"/>
      <c r="AZ88" s="79"/>
      <c r="BA88">
        <v>1</v>
      </c>
      <c r="BB88" s="78" t="str">
        <f>REPLACE(INDEX(GroupVertices[Group],MATCH(Edges[[#This Row],[Vertex 1]],GroupVertices[Vertex],0)),1,1,"")</f>
        <v>31</v>
      </c>
      <c r="BC88" s="78" t="str">
        <f>REPLACE(INDEX(GroupVertices[Group],MATCH(Edges[[#This Row],[Vertex 2]],GroupVertices[Vertex],0)),1,1,"")</f>
        <v>31</v>
      </c>
      <c r="BD88" s="48">
        <v>0</v>
      </c>
      <c r="BE88" s="49">
        <v>0</v>
      </c>
      <c r="BF88" s="48">
        <v>2</v>
      </c>
      <c r="BG88" s="49">
        <v>9.523809523809524</v>
      </c>
      <c r="BH88" s="48">
        <v>0</v>
      </c>
      <c r="BI88" s="49">
        <v>0</v>
      </c>
      <c r="BJ88" s="48">
        <v>19</v>
      </c>
      <c r="BK88" s="49">
        <v>90.47619047619048</v>
      </c>
      <c r="BL88" s="48">
        <v>21</v>
      </c>
    </row>
    <row r="89" spans="1:64" ht="15">
      <c r="A89" s="64" t="s">
        <v>266</v>
      </c>
      <c r="B89" s="64" t="s">
        <v>459</v>
      </c>
      <c r="C89" s="65" t="s">
        <v>5514</v>
      </c>
      <c r="D89" s="66">
        <v>3</v>
      </c>
      <c r="E89" s="67" t="s">
        <v>132</v>
      </c>
      <c r="F89" s="68">
        <v>35</v>
      </c>
      <c r="G89" s="65"/>
      <c r="H89" s="69"/>
      <c r="I89" s="70"/>
      <c r="J89" s="70"/>
      <c r="K89" s="34" t="s">
        <v>65</v>
      </c>
      <c r="L89" s="77">
        <v>89</v>
      </c>
      <c r="M89" s="77"/>
      <c r="N89" s="72"/>
      <c r="O89" s="79" t="s">
        <v>570</v>
      </c>
      <c r="P89" s="81">
        <v>43691.81340277778</v>
      </c>
      <c r="Q89" s="79" t="s">
        <v>597</v>
      </c>
      <c r="R89" s="79"/>
      <c r="S89" s="79"/>
      <c r="T89" s="79"/>
      <c r="U89" s="79"/>
      <c r="V89" s="83" t="s">
        <v>939</v>
      </c>
      <c r="W89" s="81">
        <v>43691.81340277778</v>
      </c>
      <c r="X89" s="83" t="s">
        <v>1152</v>
      </c>
      <c r="Y89" s="79"/>
      <c r="Z89" s="79"/>
      <c r="AA89" s="85" t="s">
        <v>1473</v>
      </c>
      <c r="AB89" s="79"/>
      <c r="AC89" s="79" t="b">
        <v>0</v>
      </c>
      <c r="AD89" s="79">
        <v>0</v>
      </c>
      <c r="AE89" s="85" t="s">
        <v>1779</v>
      </c>
      <c r="AF89" s="79" t="b">
        <v>0</v>
      </c>
      <c r="AG89" s="79" t="s">
        <v>1829</v>
      </c>
      <c r="AH89" s="79"/>
      <c r="AI89" s="85" t="s">
        <v>1779</v>
      </c>
      <c r="AJ89" s="79" t="b">
        <v>0</v>
      </c>
      <c r="AK89" s="79">
        <v>3</v>
      </c>
      <c r="AL89" s="85" t="s">
        <v>1675</v>
      </c>
      <c r="AM89" s="79" t="s">
        <v>1842</v>
      </c>
      <c r="AN89" s="79" t="b">
        <v>0</v>
      </c>
      <c r="AO89" s="85" t="s">
        <v>1675</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266</v>
      </c>
      <c r="B90" s="64" t="s">
        <v>460</v>
      </c>
      <c r="C90" s="65" t="s">
        <v>5514</v>
      </c>
      <c r="D90" s="66">
        <v>3</v>
      </c>
      <c r="E90" s="67" t="s">
        <v>132</v>
      </c>
      <c r="F90" s="68">
        <v>35</v>
      </c>
      <c r="G90" s="65"/>
      <c r="H90" s="69"/>
      <c r="I90" s="70"/>
      <c r="J90" s="70"/>
      <c r="K90" s="34" t="s">
        <v>65</v>
      </c>
      <c r="L90" s="77">
        <v>90</v>
      </c>
      <c r="M90" s="77"/>
      <c r="N90" s="72"/>
      <c r="O90" s="79" t="s">
        <v>570</v>
      </c>
      <c r="P90" s="81">
        <v>43691.81340277778</v>
      </c>
      <c r="Q90" s="79" t="s">
        <v>597</v>
      </c>
      <c r="R90" s="79"/>
      <c r="S90" s="79"/>
      <c r="T90" s="79"/>
      <c r="U90" s="79"/>
      <c r="V90" s="83" t="s">
        <v>939</v>
      </c>
      <c r="W90" s="81">
        <v>43691.81340277778</v>
      </c>
      <c r="X90" s="83" t="s">
        <v>1152</v>
      </c>
      <c r="Y90" s="79"/>
      <c r="Z90" s="79"/>
      <c r="AA90" s="85" t="s">
        <v>1473</v>
      </c>
      <c r="AB90" s="79"/>
      <c r="AC90" s="79" t="b">
        <v>0</v>
      </c>
      <c r="AD90" s="79">
        <v>0</v>
      </c>
      <c r="AE90" s="85" t="s">
        <v>1779</v>
      </c>
      <c r="AF90" s="79" t="b">
        <v>0</v>
      </c>
      <c r="AG90" s="79" t="s">
        <v>1829</v>
      </c>
      <c r="AH90" s="79"/>
      <c r="AI90" s="85" t="s">
        <v>1779</v>
      </c>
      <c r="AJ90" s="79" t="b">
        <v>0</v>
      </c>
      <c r="AK90" s="79">
        <v>3</v>
      </c>
      <c r="AL90" s="85" t="s">
        <v>1675</v>
      </c>
      <c r="AM90" s="79" t="s">
        <v>1842</v>
      </c>
      <c r="AN90" s="79" t="b">
        <v>0</v>
      </c>
      <c r="AO90" s="85" t="s">
        <v>1675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266</v>
      </c>
      <c r="B91" s="64" t="s">
        <v>430</v>
      </c>
      <c r="C91" s="65" t="s">
        <v>5514</v>
      </c>
      <c r="D91" s="66">
        <v>3</v>
      </c>
      <c r="E91" s="67" t="s">
        <v>132</v>
      </c>
      <c r="F91" s="68">
        <v>35</v>
      </c>
      <c r="G91" s="65"/>
      <c r="H91" s="69"/>
      <c r="I91" s="70"/>
      <c r="J91" s="70"/>
      <c r="K91" s="34" t="s">
        <v>65</v>
      </c>
      <c r="L91" s="77">
        <v>91</v>
      </c>
      <c r="M91" s="77"/>
      <c r="N91" s="72"/>
      <c r="O91" s="79" t="s">
        <v>570</v>
      </c>
      <c r="P91" s="81">
        <v>43691.81340277778</v>
      </c>
      <c r="Q91" s="79" t="s">
        <v>597</v>
      </c>
      <c r="R91" s="79"/>
      <c r="S91" s="79"/>
      <c r="T91" s="79"/>
      <c r="U91" s="79"/>
      <c r="V91" s="83" t="s">
        <v>939</v>
      </c>
      <c r="W91" s="81">
        <v>43691.81340277778</v>
      </c>
      <c r="X91" s="83" t="s">
        <v>1152</v>
      </c>
      <c r="Y91" s="79"/>
      <c r="Z91" s="79"/>
      <c r="AA91" s="85" t="s">
        <v>1473</v>
      </c>
      <c r="AB91" s="79"/>
      <c r="AC91" s="79" t="b">
        <v>0</v>
      </c>
      <c r="AD91" s="79">
        <v>0</v>
      </c>
      <c r="AE91" s="85" t="s">
        <v>1779</v>
      </c>
      <c r="AF91" s="79" t="b">
        <v>0</v>
      </c>
      <c r="AG91" s="79" t="s">
        <v>1829</v>
      </c>
      <c r="AH91" s="79"/>
      <c r="AI91" s="85" t="s">
        <v>1779</v>
      </c>
      <c r="AJ91" s="79" t="b">
        <v>0</v>
      </c>
      <c r="AK91" s="79">
        <v>3</v>
      </c>
      <c r="AL91" s="85" t="s">
        <v>1675</v>
      </c>
      <c r="AM91" s="79" t="s">
        <v>1842</v>
      </c>
      <c r="AN91" s="79" t="b">
        <v>0</v>
      </c>
      <c r="AO91" s="85" t="s">
        <v>1675</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4.761904761904762</v>
      </c>
      <c r="BF91" s="48">
        <v>1</v>
      </c>
      <c r="BG91" s="49">
        <v>4.761904761904762</v>
      </c>
      <c r="BH91" s="48">
        <v>0</v>
      </c>
      <c r="BI91" s="49">
        <v>0</v>
      </c>
      <c r="BJ91" s="48">
        <v>19</v>
      </c>
      <c r="BK91" s="49">
        <v>90.47619047619048</v>
      </c>
      <c r="BL91" s="48">
        <v>21</v>
      </c>
    </row>
    <row r="92" spans="1:64" ht="15">
      <c r="A92" s="64" t="s">
        <v>267</v>
      </c>
      <c r="B92" s="64" t="s">
        <v>267</v>
      </c>
      <c r="C92" s="65" t="s">
        <v>5514</v>
      </c>
      <c r="D92" s="66">
        <v>3</v>
      </c>
      <c r="E92" s="67" t="s">
        <v>132</v>
      </c>
      <c r="F92" s="68">
        <v>35</v>
      </c>
      <c r="G92" s="65"/>
      <c r="H92" s="69"/>
      <c r="I92" s="70"/>
      <c r="J92" s="70"/>
      <c r="K92" s="34" t="s">
        <v>65</v>
      </c>
      <c r="L92" s="77">
        <v>92</v>
      </c>
      <c r="M92" s="77"/>
      <c r="N92" s="72"/>
      <c r="O92" s="79" t="s">
        <v>176</v>
      </c>
      <c r="P92" s="81">
        <v>43691.95846064815</v>
      </c>
      <c r="Q92" s="79" t="s">
        <v>598</v>
      </c>
      <c r="R92" s="83" t="s">
        <v>751</v>
      </c>
      <c r="S92" s="79" t="s">
        <v>810</v>
      </c>
      <c r="T92" s="79"/>
      <c r="U92" s="79"/>
      <c r="V92" s="83" t="s">
        <v>940</v>
      </c>
      <c r="W92" s="81">
        <v>43691.95846064815</v>
      </c>
      <c r="X92" s="83" t="s">
        <v>1153</v>
      </c>
      <c r="Y92" s="79"/>
      <c r="Z92" s="79"/>
      <c r="AA92" s="85" t="s">
        <v>1474</v>
      </c>
      <c r="AB92" s="79"/>
      <c r="AC92" s="79" t="b">
        <v>0</v>
      </c>
      <c r="AD92" s="79">
        <v>0</v>
      </c>
      <c r="AE92" s="85" t="s">
        <v>1779</v>
      </c>
      <c r="AF92" s="79" t="b">
        <v>0</v>
      </c>
      <c r="AG92" s="79" t="s">
        <v>1829</v>
      </c>
      <c r="AH92" s="79"/>
      <c r="AI92" s="85" t="s">
        <v>1779</v>
      </c>
      <c r="AJ92" s="79" t="b">
        <v>0</v>
      </c>
      <c r="AK92" s="79">
        <v>0</v>
      </c>
      <c r="AL92" s="85" t="s">
        <v>1779</v>
      </c>
      <c r="AM92" s="79" t="s">
        <v>1844</v>
      </c>
      <c r="AN92" s="79" t="b">
        <v>0</v>
      </c>
      <c r="AO92" s="85" t="s">
        <v>1474</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0</v>
      </c>
      <c r="BE92" s="49">
        <v>0</v>
      </c>
      <c r="BF92" s="48">
        <v>0</v>
      </c>
      <c r="BG92" s="49">
        <v>0</v>
      </c>
      <c r="BH92" s="48">
        <v>0</v>
      </c>
      <c r="BI92" s="49">
        <v>0</v>
      </c>
      <c r="BJ92" s="48">
        <v>11</v>
      </c>
      <c r="BK92" s="49">
        <v>100</v>
      </c>
      <c r="BL92" s="48">
        <v>11</v>
      </c>
    </row>
    <row r="93" spans="1:64" ht="15">
      <c r="A93" s="64" t="s">
        <v>268</v>
      </c>
      <c r="B93" s="64" t="s">
        <v>437</v>
      </c>
      <c r="C93" s="65" t="s">
        <v>5514</v>
      </c>
      <c r="D93" s="66">
        <v>3</v>
      </c>
      <c r="E93" s="67" t="s">
        <v>132</v>
      </c>
      <c r="F93" s="68">
        <v>35</v>
      </c>
      <c r="G93" s="65"/>
      <c r="H93" s="69"/>
      <c r="I93" s="70"/>
      <c r="J93" s="70"/>
      <c r="K93" s="34" t="s">
        <v>65</v>
      </c>
      <c r="L93" s="77">
        <v>93</v>
      </c>
      <c r="M93" s="77"/>
      <c r="N93" s="72"/>
      <c r="O93" s="79" t="s">
        <v>570</v>
      </c>
      <c r="P93" s="81">
        <v>43692.601331018515</v>
      </c>
      <c r="Q93" s="79" t="s">
        <v>599</v>
      </c>
      <c r="R93" s="79"/>
      <c r="S93" s="79"/>
      <c r="T93" s="79" t="s">
        <v>839</v>
      </c>
      <c r="U93" s="79"/>
      <c r="V93" s="83" t="s">
        <v>941</v>
      </c>
      <c r="W93" s="81">
        <v>43692.601331018515</v>
      </c>
      <c r="X93" s="83" t="s">
        <v>1154</v>
      </c>
      <c r="Y93" s="79"/>
      <c r="Z93" s="79"/>
      <c r="AA93" s="85" t="s">
        <v>1475</v>
      </c>
      <c r="AB93" s="79"/>
      <c r="AC93" s="79" t="b">
        <v>0</v>
      </c>
      <c r="AD93" s="79">
        <v>0</v>
      </c>
      <c r="AE93" s="85" t="s">
        <v>1779</v>
      </c>
      <c r="AF93" s="79" t="b">
        <v>0</v>
      </c>
      <c r="AG93" s="79" t="s">
        <v>1829</v>
      </c>
      <c r="AH93" s="79"/>
      <c r="AI93" s="85" t="s">
        <v>1779</v>
      </c>
      <c r="AJ93" s="79" t="b">
        <v>0</v>
      </c>
      <c r="AK93" s="79">
        <v>11</v>
      </c>
      <c r="AL93" s="85" t="s">
        <v>1710</v>
      </c>
      <c r="AM93" s="79" t="s">
        <v>1841</v>
      </c>
      <c r="AN93" s="79" t="b">
        <v>0</v>
      </c>
      <c r="AO93" s="85" t="s">
        <v>1710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5.882352941176471</v>
      </c>
      <c r="BF93" s="48">
        <v>0</v>
      </c>
      <c r="BG93" s="49">
        <v>0</v>
      </c>
      <c r="BH93" s="48">
        <v>0</v>
      </c>
      <c r="BI93" s="49">
        <v>0</v>
      </c>
      <c r="BJ93" s="48">
        <v>16</v>
      </c>
      <c r="BK93" s="49">
        <v>94.11764705882354</v>
      </c>
      <c r="BL93" s="48">
        <v>17</v>
      </c>
    </row>
    <row r="94" spans="1:64" ht="15">
      <c r="A94" s="64" t="s">
        <v>269</v>
      </c>
      <c r="B94" s="64" t="s">
        <v>437</v>
      </c>
      <c r="C94" s="65" t="s">
        <v>5514</v>
      </c>
      <c r="D94" s="66">
        <v>3</v>
      </c>
      <c r="E94" s="67" t="s">
        <v>132</v>
      </c>
      <c r="F94" s="68">
        <v>35</v>
      </c>
      <c r="G94" s="65"/>
      <c r="H94" s="69"/>
      <c r="I94" s="70"/>
      <c r="J94" s="70"/>
      <c r="K94" s="34" t="s">
        <v>65</v>
      </c>
      <c r="L94" s="77">
        <v>94</v>
      </c>
      <c r="M94" s="77"/>
      <c r="N94" s="72"/>
      <c r="O94" s="79" t="s">
        <v>570</v>
      </c>
      <c r="P94" s="81">
        <v>43692.685520833336</v>
      </c>
      <c r="Q94" s="79" t="s">
        <v>599</v>
      </c>
      <c r="R94" s="79"/>
      <c r="S94" s="79"/>
      <c r="T94" s="79" t="s">
        <v>839</v>
      </c>
      <c r="U94" s="79"/>
      <c r="V94" s="83" t="s">
        <v>942</v>
      </c>
      <c r="W94" s="81">
        <v>43692.685520833336</v>
      </c>
      <c r="X94" s="83" t="s">
        <v>1155</v>
      </c>
      <c r="Y94" s="79"/>
      <c r="Z94" s="79"/>
      <c r="AA94" s="85" t="s">
        <v>1476</v>
      </c>
      <c r="AB94" s="79"/>
      <c r="AC94" s="79" t="b">
        <v>0</v>
      </c>
      <c r="AD94" s="79">
        <v>0</v>
      </c>
      <c r="AE94" s="85" t="s">
        <v>1779</v>
      </c>
      <c r="AF94" s="79" t="b">
        <v>0</v>
      </c>
      <c r="AG94" s="79" t="s">
        <v>1829</v>
      </c>
      <c r="AH94" s="79"/>
      <c r="AI94" s="85" t="s">
        <v>1779</v>
      </c>
      <c r="AJ94" s="79" t="b">
        <v>0</v>
      </c>
      <c r="AK94" s="79">
        <v>11</v>
      </c>
      <c r="AL94" s="85" t="s">
        <v>1710</v>
      </c>
      <c r="AM94" s="79" t="s">
        <v>1841</v>
      </c>
      <c r="AN94" s="79" t="b">
        <v>0</v>
      </c>
      <c r="AO94" s="85" t="s">
        <v>1710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5.882352941176471</v>
      </c>
      <c r="BF94" s="48">
        <v>0</v>
      </c>
      <c r="BG94" s="49">
        <v>0</v>
      </c>
      <c r="BH94" s="48">
        <v>0</v>
      </c>
      <c r="BI94" s="49">
        <v>0</v>
      </c>
      <c r="BJ94" s="48">
        <v>16</v>
      </c>
      <c r="BK94" s="49">
        <v>94.11764705882354</v>
      </c>
      <c r="BL94" s="48">
        <v>17</v>
      </c>
    </row>
    <row r="95" spans="1:64" ht="15">
      <c r="A95" s="64" t="s">
        <v>270</v>
      </c>
      <c r="B95" s="64" t="s">
        <v>437</v>
      </c>
      <c r="C95" s="65" t="s">
        <v>5515</v>
      </c>
      <c r="D95" s="66">
        <v>10</v>
      </c>
      <c r="E95" s="67" t="s">
        <v>136</v>
      </c>
      <c r="F95" s="68">
        <v>12</v>
      </c>
      <c r="G95" s="65"/>
      <c r="H95" s="69"/>
      <c r="I95" s="70"/>
      <c r="J95" s="70"/>
      <c r="K95" s="34" t="s">
        <v>65</v>
      </c>
      <c r="L95" s="77">
        <v>95</v>
      </c>
      <c r="M95" s="77"/>
      <c r="N95" s="72"/>
      <c r="O95" s="79" t="s">
        <v>570</v>
      </c>
      <c r="P95" s="81">
        <v>43678.720671296294</v>
      </c>
      <c r="Q95" s="79" t="s">
        <v>579</v>
      </c>
      <c r="R95" s="83" t="s">
        <v>743</v>
      </c>
      <c r="S95" s="79" t="s">
        <v>806</v>
      </c>
      <c r="T95" s="79"/>
      <c r="U95" s="79"/>
      <c r="V95" s="83" t="s">
        <v>943</v>
      </c>
      <c r="W95" s="81">
        <v>43678.720671296294</v>
      </c>
      <c r="X95" s="83" t="s">
        <v>1156</v>
      </c>
      <c r="Y95" s="79"/>
      <c r="Z95" s="79"/>
      <c r="AA95" s="85" t="s">
        <v>1477</v>
      </c>
      <c r="AB95" s="79"/>
      <c r="AC95" s="79" t="b">
        <v>0</v>
      </c>
      <c r="AD95" s="79">
        <v>0</v>
      </c>
      <c r="AE95" s="85" t="s">
        <v>1779</v>
      </c>
      <c r="AF95" s="79" t="b">
        <v>0</v>
      </c>
      <c r="AG95" s="79" t="s">
        <v>1829</v>
      </c>
      <c r="AH95" s="79"/>
      <c r="AI95" s="85" t="s">
        <v>1779</v>
      </c>
      <c r="AJ95" s="79" t="b">
        <v>0</v>
      </c>
      <c r="AK95" s="79">
        <v>31</v>
      </c>
      <c r="AL95" s="85" t="s">
        <v>1728</v>
      </c>
      <c r="AM95" s="79" t="s">
        <v>1842</v>
      </c>
      <c r="AN95" s="79" t="b">
        <v>0</v>
      </c>
      <c r="AO95" s="85" t="s">
        <v>1728</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1</v>
      </c>
      <c r="BE95" s="49">
        <v>4.761904761904762</v>
      </c>
      <c r="BF95" s="48">
        <v>0</v>
      </c>
      <c r="BG95" s="49">
        <v>0</v>
      </c>
      <c r="BH95" s="48">
        <v>0</v>
      </c>
      <c r="BI95" s="49">
        <v>0</v>
      </c>
      <c r="BJ95" s="48">
        <v>20</v>
      </c>
      <c r="BK95" s="49">
        <v>95.23809523809524</v>
      </c>
      <c r="BL95" s="48">
        <v>21</v>
      </c>
    </row>
    <row r="96" spans="1:64" ht="15">
      <c r="A96" s="64" t="s">
        <v>270</v>
      </c>
      <c r="B96" s="64" t="s">
        <v>437</v>
      </c>
      <c r="C96" s="65" t="s">
        <v>5515</v>
      </c>
      <c r="D96" s="66">
        <v>10</v>
      </c>
      <c r="E96" s="67" t="s">
        <v>136</v>
      </c>
      <c r="F96" s="68">
        <v>12</v>
      </c>
      <c r="G96" s="65"/>
      <c r="H96" s="69"/>
      <c r="I96" s="70"/>
      <c r="J96" s="70"/>
      <c r="K96" s="34" t="s">
        <v>65</v>
      </c>
      <c r="L96" s="77">
        <v>96</v>
      </c>
      <c r="M96" s="77"/>
      <c r="N96" s="72"/>
      <c r="O96" s="79" t="s">
        <v>570</v>
      </c>
      <c r="P96" s="81">
        <v>43692.705659722225</v>
      </c>
      <c r="Q96" s="79" t="s">
        <v>599</v>
      </c>
      <c r="R96" s="79"/>
      <c r="S96" s="79"/>
      <c r="T96" s="79" t="s">
        <v>839</v>
      </c>
      <c r="U96" s="79"/>
      <c r="V96" s="83" t="s">
        <v>943</v>
      </c>
      <c r="W96" s="81">
        <v>43692.705659722225</v>
      </c>
      <c r="X96" s="83" t="s">
        <v>1157</v>
      </c>
      <c r="Y96" s="79"/>
      <c r="Z96" s="79"/>
      <c r="AA96" s="85" t="s">
        <v>1478</v>
      </c>
      <c r="AB96" s="79"/>
      <c r="AC96" s="79" t="b">
        <v>0</v>
      </c>
      <c r="AD96" s="79">
        <v>0</v>
      </c>
      <c r="AE96" s="85" t="s">
        <v>1779</v>
      </c>
      <c r="AF96" s="79" t="b">
        <v>0</v>
      </c>
      <c r="AG96" s="79" t="s">
        <v>1829</v>
      </c>
      <c r="AH96" s="79"/>
      <c r="AI96" s="85" t="s">
        <v>1779</v>
      </c>
      <c r="AJ96" s="79" t="b">
        <v>0</v>
      </c>
      <c r="AK96" s="79">
        <v>11</v>
      </c>
      <c r="AL96" s="85" t="s">
        <v>1710</v>
      </c>
      <c r="AM96" s="79" t="s">
        <v>1842</v>
      </c>
      <c r="AN96" s="79" t="b">
        <v>0</v>
      </c>
      <c r="AO96" s="85" t="s">
        <v>1710</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1</v>
      </c>
      <c r="BE96" s="49">
        <v>5.882352941176471</v>
      </c>
      <c r="BF96" s="48">
        <v>0</v>
      </c>
      <c r="BG96" s="49">
        <v>0</v>
      </c>
      <c r="BH96" s="48">
        <v>0</v>
      </c>
      <c r="BI96" s="49">
        <v>0</v>
      </c>
      <c r="BJ96" s="48">
        <v>16</v>
      </c>
      <c r="BK96" s="49">
        <v>94.11764705882354</v>
      </c>
      <c r="BL96" s="48">
        <v>17</v>
      </c>
    </row>
    <row r="97" spans="1:64" ht="15">
      <c r="A97" s="64" t="s">
        <v>271</v>
      </c>
      <c r="B97" s="64" t="s">
        <v>437</v>
      </c>
      <c r="C97" s="65" t="s">
        <v>5514</v>
      </c>
      <c r="D97" s="66">
        <v>3</v>
      </c>
      <c r="E97" s="67" t="s">
        <v>132</v>
      </c>
      <c r="F97" s="68">
        <v>35</v>
      </c>
      <c r="G97" s="65"/>
      <c r="H97" s="69"/>
      <c r="I97" s="70"/>
      <c r="J97" s="70"/>
      <c r="K97" s="34" t="s">
        <v>65</v>
      </c>
      <c r="L97" s="77">
        <v>97</v>
      </c>
      <c r="M97" s="77"/>
      <c r="N97" s="72"/>
      <c r="O97" s="79" t="s">
        <v>570</v>
      </c>
      <c r="P97" s="81">
        <v>43692.83752314815</v>
      </c>
      <c r="Q97" s="79" t="s">
        <v>599</v>
      </c>
      <c r="R97" s="79"/>
      <c r="S97" s="79"/>
      <c r="T97" s="79" t="s">
        <v>839</v>
      </c>
      <c r="U97" s="79"/>
      <c r="V97" s="83" t="s">
        <v>944</v>
      </c>
      <c r="W97" s="81">
        <v>43692.83752314815</v>
      </c>
      <c r="X97" s="83" t="s">
        <v>1158</v>
      </c>
      <c r="Y97" s="79"/>
      <c r="Z97" s="79"/>
      <c r="AA97" s="85" t="s">
        <v>1479</v>
      </c>
      <c r="AB97" s="79"/>
      <c r="AC97" s="79" t="b">
        <v>0</v>
      </c>
      <c r="AD97" s="79">
        <v>0</v>
      </c>
      <c r="AE97" s="85" t="s">
        <v>1779</v>
      </c>
      <c r="AF97" s="79" t="b">
        <v>0</v>
      </c>
      <c r="AG97" s="79" t="s">
        <v>1829</v>
      </c>
      <c r="AH97" s="79"/>
      <c r="AI97" s="85" t="s">
        <v>1779</v>
      </c>
      <c r="AJ97" s="79" t="b">
        <v>0</v>
      </c>
      <c r="AK97" s="79">
        <v>11</v>
      </c>
      <c r="AL97" s="85" t="s">
        <v>1710</v>
      </c>
      <c r="AM97" s="79" t="s">
        <v>1840</v>
      </c>
      <c r="AN97" s="79" t="b">
        <v>0</v>
      </c>
      <c r="AO97" s="85" t="s">
        <v>1710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5.882352941176471</v>
      </c>
      <c r="BF97" s="48">
        <v>0</v>
      </c>
      <c r="BG97" s="49">
        <v>0</v>
      </c>
      <c r="BH97" s="48">
        <v>0</v>
      </c>
      <c r="BI97" s="49">
        <v>0</v>
      </c>
      <c r="BJ97" s="48">
        <v>16</v>
      </c>
      <c r="BK97" s="49">
        <v>94.11764705882354</v>
      </c>
      <c r="BL97" s="48">
        <v>17</v>
      </c>
    </row>
    <row r="98" spans="1:64" ht="15">
      <c r="A98" s="64" t="s">
        <v>272</v>
      </c>
      <c r="B98" s="64" t="s">
        <v>272</v>
      </c>
      <c r="C98" s="65" t="s">
        <v>5514</v>
      </c>
      <c r="D98" s="66">
        <v>3</v>
      </c>
      <c r="E98" s="67" t="s">
        <v>132</v>
      </c>
      <c r="F98" s="68">
        <v>35</v>
      </c>
      <c r="G98" s="65"/>
      <c r="H98" s="69"/>
      <c r="I98" s="70"/>
      <c r="J98" s="70"/>
      <c r="K98" s="34" t="s">
        <v>65</v>
      </c>
      <c r="L98" s="77">
        <v>98</v>
      </c>
      <c r="M98" s="77"/>
      <c r="N98" s="72"/>
      <c r="O98" s="79" t="s">
        <v>176</v>
      </c>
      <c r="P98" s="81">
        <v>43693.3419212963</v>
      </c>
      <c r="Q98" s="79" t="s">
        <v>600</v>
      </c>
      <c r="R98" s="83" t="s">
        <v>748</v>
      </c>
      <c r="S98" s="79" t="s">
        <v>802</v>
      </c>
      <c r="T98" s="79"/>
      <c r="U98" s="79"/>
      <c r="V98" s="83" t="s">
        <v>945</v>
      </c>
      <c r="W98" s="81">
        <v>43693.3419212963</v>
      </c>
      <c r="X98" s="83" t="s">
        <v>1159</v>
      </c>
      <c r="Y98" s="79"/>
      <c r="Z98" s="79"/>
      <c r="AA98" s="85" t="s">
        <v>1480</v>
      </c>
      <c r="AB98" s="85" t="s">
        <v>1740</v>
      </c>
      <c r="AC98" s="79" t="b">
        <v>0</v>
      </c>
      <c r="AD98" s="79">
        <v>0</v>
      </c>
      <c r="AE98" s="85" t="s">
        <v>1782</v>
      </c>
      <c r="AF98" s="79" t="b">
        <v>0</v>
      </c>
      <c r="AG98" s="79" t="s">
        <v>1829</v>
      </c>
      <c r="AH98" s="79"/>
      <c r="AI98" s="85" t="s">
        <v>1779</v>
      </c>
      <c r="AJ98" s="79" t="b">
        <v>0</v>
      </c>
      <c r="AK98" s="79">
        <v>0</v>
      </c>
      <c r="AL98" s="85" t="s">
        <v>1779</v>
      </c>
      <c r="AM98" s="79" t="s">
        <v>1841</v>
      </c>
      <c r="AN98" s="79" t="b">
        <v>0</v>
      </c>
      <c r="AO98" s="85" t="s">
        <v>1740</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0</v>
      </c>
      <c r="BE98" s="49">
        <v>0</v>
      </c>
      <c r="BF98" s="48">
        <v>1</v>
      </c>
      <c r="BG98" s="49">
        <v>20</v>
      </c>
      <c r="BH98" s="48">
        <v>0</v>
      </c>
      <c r="BI98" s="49">
        <v>0</v>
      </c>
      <c r="BJ98" s="48">
        <v>4</v>
      </c>
      <c r="BK98" s="49">
        <v>80</v>
      </c>
      <c r="BL98" s="48">
        <v>5</v>
      </c>
    </row>
    <row r="99" spans="1:64" ht="15">
      <c r="A99" s="64" t="s">
        <v>273</v>
      </c>
      <c r="B99" s="64" t="s">
        <v>437</v>
      </c>
      <c r="C99" s="65" t="s">
        <v>5514</v>
      </c>
      <c r="D99" s="66">
        <v>3</v>
      </c>
      <c r="E99" s="67" t="s">
        <v>132</v>
      </c>
      <c r="F99" s="68">
        <v>35</v>
      </c>
      <c r="G99" s="65"/>
      <c r="H99" s="69"/>
      <c r="I99" s="70"/>
      <c r="J99" s="70"/>
      <c r="K99" s="34" t="s">
        <v>65</v>
      </c>
      <c r="L99" s="77">
        <v>99</v>
      </c>
      <c r="M99" s="77"/>
      <c r="N99" s="72"/>
      <c r="O99" s="79" t="s">
        <v>570</v>
      </c>
      <c r="P99" s="81">
        <v>43693.655277777776</v>
      </c>
      <c r="Q99" s="79" t="s">
        <v>599</v>
      </c>
      <c r="R99" s="79"/>
      <c r="S99" s="79"/>
      <c r="T99" s="79" t="s">
        <v>839</v>
      </c>
      <c r="U99" s="79"/>
      <c r="V99" s="83" t="s">
        <v>946</v>
      </c>
      <c r="W99" s="81">
        <v>43693.655277777776</v>
      </c>
      <c r="X99" s="83" t="s">
        <v>1160</v>
      </c>
      <c r="Y99" s="79"/>
      <c r="Z99" s="79"/>
      <c r="AA99" s="85" t="s">
        <v>1481</v>
      </c>
      <c r="AB99" s="79"/>
      <c r="AC99" s="79" t="b">
        <v>0</v>
      </c>
      <c r="AD99" s="79">
        <v>0</v>
      </c>
      <c r="AE99" s="85" t="s">
        <v>1779</v>
      </c>
      <c r="AF99" s="79" t="b">
        <v>0</v>
      </c>
      <c r="AG99" s="79" t="s">
        <v>1829</v>
      </c>
      <c r="AH99" s="79"/>
      <c r="AI99" s="85" t="s">
        <v>1779</v>
      </c>
      <c r="AJ99" s="79" t="b">
        <v>0</v>
      </c>
      <c r="AK99" s="79">
        <v>13</v>
      </c>
      <c r="AL99" s="85" t="s">
        <v>1710</v>
      </c>
      <c r="AM99" s="79" t="s">
        <v>1840</v>
      </c>
      <c r="AN99" s="79" t="b">
        <v>0</v>
      </c>
      <c r="AO99" s="85" t="s">
        <v>1710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5.882352941176471</v>
      </c>
      <c r="BF99" s="48">
        <v>0</v>
      </c>
      <c r="BG99" s="49">
        <v>0</v>
      </c>
      <c r="BH99" s="48">
        <v>0</v>
      </c>
      <c r="BI99" s="49">
        <v>0</v>
      </c>
      <c r="BJ99" s="48">
        <v>16</v>
      </c>
      <c r="BK99" s="49">
        <v>94.11764705882354</v>
      </c>
      <c r="BL99" s="48">
        <v>17</v>
      </c>
    </row>
    <row r="100" spans="1:64" ht="15">
      <c r="A100" s="64" t="s">
        <v>274</v>
      </c>
      <c r="B100" s="64" t="s">
        <v>461</v>
      </c>
      <c r="C100" s="65" t="s">
        <v>5514</v>
      </c>
      <c r="D100" s="66">
        <v>3</v>
      </c>
      <c r="E100" s="67" t="s">
        <v>132</v>
      </c>
      <c r="F100" s="68">
        <v>35</v>
      </c>
      <c r="G100" s="65"/>
      <c r="H100" s="69"/>
      <c r="I100" s="70"/>
      <c r="J100" s="70"/>
      <c r="K100" s="34" t="s">
        <v>65</v>
      </c>
      <c r="L100" s="77">
        <v>100</v>
      </c>
      <c r="M100" s="77"/>
      <c r="N100" s="72"/>
      <c r="O100" s="79" t="s">
        <v>571</v>
      </c>
      <c r="P100" s="81">
        <v>43694.785104166665</v>
      </c>
      <c r="Q100" s="79" t="s">
        <v>601</v>
      </c>
      <c r="R100" s="79" t="s">
        <v>752</v>
      </c>
      <c r="S100" s="79" t="s">
        <v>811</v>
      </c>
      <c r="T100" s="79"/>
      <c r="U100" s="79"/>
      <c r="V100" s="83" t="s">
        <v>917</v>
      </c>
      <c r="W100" s="81">
        <v>43694.785104166665</v>
      </c>
      <c r="X100" s="83" t="s">
        <v>1161</v>
      </c>
      <c r="Y100" s="79"/>
      <c r="Z100" s="79"/>
      <c r="AA100" s="85" t="s">
        <v>1482</v>
      </c>
      <c r="AB100" s="79"/>
      <c r="AC100" s="79" t="b">
        <v>0</v>
      </c>
      <c r="AD100" s="79">
        <v>0</v>
      </c>
      <c r="AE100" s="85" t="s">
        <v>1783</v>
      </c>
      <c r="AF100" s="79" t="b">
        <v>0</v>
      </c>
      <c r="AG100" s="79" t="s">
        <v>1829</v>
      </c>
      <c r="AH100" s="79"/>
      <c r="AI100" s="85" t="s">
        <v>1779</v>
      </c>
      <c r="AJ100" s="79" t="b">
        <v>0</v>
      </c>
      <c r="AK100" s="79">
        <v>0</v>
      </c>
      <c r="AL100" s="85" t="s">
        <v>1779</v>
      </c>
      <c r="AM100" s="79" t="s">
        <v>1839</v>
      </c>
      <c r="AN100" s="79" t="b">
        <v>0</v>
      </c>
      <c r="AO100" s="85" t="s">
        <v>1482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30</v>
      </c>
      <c r="BC100" s="78" t="str">
        <f>REPLACE(INDEX(GroupVertices[Group],MATCH(Edges[[#This Row],[Vertex 2]],GroupVertices[Vertex],0)),1,1,"")</f>
        <v>30</v>
      </c>
      <c r="BD100" s="48">
        <v>1</v>
      </c>
      <c r="BE100" s="49">
        <v>3.7037037037037037</v>
      </c>
      <c r="BF100" s="48">
        <v>0</v>
      </c>
      <c r="BG100" s="49">
        <v>0</v>
      </c>
      <c r="BH100" s="48">
        <v>0</v>
      </c>
      <c r="BI100" s="49">
        <v>0</v>
      </c>
      <c r="BJ100" s="48">
        <v>26</v>
      </c>
      <c r="BK100" s="49">
        <v>96.29629629629629</v>
      </c>
      <c r="BL100" s="48">
        <v>27</v>
      </c>
    </row>
    <row r="101" spans="1:64" ht="15">
      <c r="A101" s="64" t="s">
        <v>275</v>
      </c>
      <c r="B101" s="64" t="s">
        <v>275</v>
      </c>
      <c r="C101" s="65" t="s">
        <v>5514</v>
      </c>
      <c r="D101" s="66">
        <v>3</v>
      </c>
      <c r="E101" s="67" t="s">
        <v>132</v>
      </c>
      <c r="F101" s="68">
        <v>35</v>
      </c>
      <c r="G101" s="65"/>
      <c r="H101" s="69"/>
      <c r="I101" s="70"/>
      <c r="J101" s="70"/>
      <c r="K101" s="34" t="s">
        <v>65</v>
      </c>
      <c r="L101" s="77">
        <v>101</v>
      </c>
      <c r="M101" s="77"/>
      <c r="N101" s="72"/>
      <c r="O101" s="79" t="s">
        <v>176</v>
      </c>
      <c r="P101" s="81">
        <v>43695.111550925925</v>
      </c>
      <c r="Q101" s="79" t="s">
        <v>602</v>
      </c>
      <c r="R101" s="83" t="s">
        <v>753</v>
      </c>
      <c r="S101" s="79" t="s">
        <v>812</v>
      </c>
      <c r="T101" s="79" t="s">
        <v>840</v>
      </c>
      <c r="U101" s="83" t="s">
        <v>863</v>
      </c>
      <c r="V101" s="83" t="s">
        <v>863</v>
      </c>
      <c r="W101" s="81">
        <v>43695.111550925925</v>
      </c>
      <c r="X101" s="83" t="s">
        <v>1162</v>
      </c>
      <c r="Y101" s="79"/>
      <c r="Z101" s="79"/>
      <c r="AA101" s="85" t="s">
        <v>1483</v>
      </c>
      <c r="AB101" s="79"/>
      <c r="AC101" s="79" t="b">
        <v>0</v>
      </c>
      <c r="AD101" s="79">
        <v>0</v>
      </c>
      <c r="AE101" s="85" t="s">
        <v>1779</v>
      </c>
      <c r="AF101" s="79" t="b">
        <v>0</v>
      </c>
      <c r="AG101" s="79" t="s">
        <v>1831</v>
      </c>
      <c r="AH101" s="79"/>
      <c r="AI101" s="85" t="s">
        <v>1779</v>
      </c>
      <c r="AJ101" s="79" t="b">
        <v>0</v>
      </c>
      <c r="AK101" s="79">
        <v>0</v>
      </c>
      <c r="AL101" s="85" t="s">
        <v>1779</v>
      </c>
      <c r="AM101" s="79" t="s">
        <v>1840</v>
      </c>
      <c r="AN101" s="79" t="b">
        <v>0</v>
      </c>
      <c r="AO101" s="85" t="s">
        <v>1483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9</v>
      </c>
      <c r="BK101" s="49">
        <v>100</v>
      </c>
      <c r="BL101" s="48">
        <v>9</v>
      </c>
    </row>
    <row r="102" spans="1:64" ht="15">
      <c r="A102" s="64" t="s">
        <v>276</v>
      </c>
      <c r="B102" s="64" t="s">
        <v>276</v>
      </c>
      <c r="C102" s="65" t="s">
        <v>5514</v>
      </c>
      <c r="D102" s="66">
        <v>3</v>
      </c>
      <c r="E102" s="67" t="s">
        <v>132</v>
      </c>
      <c r="F102" s="68">
        <v>35</v>
      </c>
      <c r="G102" s="65"/>
      <c r="H102" s="69"/>
      <c r="I102" s="70"/>
      <c r="J102" s="70"/>
      <c r="K102" s="34" t="s">
        <v>65</v>
      </c>
      <c r="L102" s="77">
        <v>102</v>
      </c>
      <c r="M102" s="77"/>
      <c r="N102" s="72"/>
      <c r="O102" s="79" t="s">
        <v>176</v>
      </c>
      <c r="P102" s="81">
        <v>43695.11384259259</v>
      </c>
      <c r="Q102" s="79" t="s">
        <v>603</v>
      </c>
      <c r="R102" s="83" t="s">
        <v>753</v>
      </c>
      <c r="S102" s="79" t="s">
        <v>812</v>
      </c>
      <c r="T102" s="79" t="s">
        <v>840</v>
      </c>
      <c r="U102" s="83" t="s">
        <v>864</v>
      </c>
      <c r="V102" s="83" t="s">
        <v>864</v>
      </c>
      <c r="W102" s="81">
        <v>43695.11384259259</v>
      </c>
      <c r="X102" s="83" t="s">
        <v>1163</v>
      </c>
      <c r="Y102" s="79"/>
      <c r="Z102" s="79"/>
      <c r="AA102" s="85" t="s">
        <v>1484</v>
      </c>
      <c r="AB102" s="79"/>
      <c r="AC102" s="79" t="b">
        <v>0</v>
      </c>
      <c r="AD102" s="79">
        <v>0</v>
      </c>
      <c r="AE102" s="85" t="s">
        <v>1779</v>
      </c>
      <c r="AF102" s="79" t="b">
        <v>0</v>
      </c>
      <c r="AG102" s="79" t="s">
        <v>1831</v>
      </c>
      <c r="AH102" s="79"/>
      <c r="AI102" s="85" t="s">
        <v>1779</v>
      </c>
      <c r="AJ102" s="79" t="b">
        <v>0</v>
      </c>
      <c r="AK102" s="79">
        <v>0</v>
      </c>
      <c r="AL102" s="85" t="s">
        <v>1779</v>
      </c>
      <c r="AM102" s="79" t="s">
        <v>1840</v>
      </c>
      <c r="AN102" s="79" t="b">
        <v>0</v>
      </c>
      <c r="AO102" s="85" t="s">
        <v>1484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v>0</v>
      </c>
      <c r="BE102" s="49">
        <v>0</v>
      </c>
      <c r="BF102" s="48">
        <v>0</v>
      </c>
      <c r="BG102" s="49">
        <v>0</v>
      </c>
      <c r="BH102" s="48">
        <v>0</v>
      </c>
      <c r="BI102" s="49">
        <v>0</v>
      </c>
      <c r="BJ102" s="48">
        <v>9</v>
      </c>
      <c r="BK102" s="49">
        <v>100</v>
      </c>
      <c r="BL102" s="48">
        <v>9</v>
      </c>
    </row>
    <row r="103" spans="1:64" ht="15">
      <c r="A103" s="64" t="s">
        <v>277</v>
      </c>
      <c r="B103" s="64" t="s">
        <v>277</v>
      </c>
      <c r="C103" s="65" t="s">
        <v>5514</v>
      </c>
      <c r="D103" s="66">
        <v>3</v>
      </c>
      <c r="E103" s="67" t="s">
        <v>132</v>
      </c>
      <c r="F103" s="68">
        <v>35</v>
      </c>
      <c r="G103" s="65"/>
      <c r="H103" s="69"/>
      <c r="I103" s="70"/>
      <c r="J103" s="70"/>
      <c r="K103" s="34" t="s">
        <v>65</v>
      </c>
      <c r="L103" s="77">
        <v>103</v>
      </c>
      <c r="M103" s="77"/>
      <c r="N103" s="72"/>
      <c r="O103" s="79" t="s">
        <v>176</v>
      </c>
      <c r="P103" s="81">
        <v>43695.15101851852</v>
      </c>
      <c r="Q103" s="79" t="s">
        <v>604</v>
      </c>
      <c r="R103" s="83" t="s">
        <v>753</v>
      </c>
      <c r="S103" s="79" t="s">
        <v>812</v>
      </c>
      <c r="T103" s="79" t="s">
        <v>840</v>
      </c>
      <c r="U103" s="83" t="s">
        <v>865</v>
      </c>
      <c r="V103" s="83" t="s">
        <v>865</v>
      </c>
      <c r="W103" s="81">
        <v>43695.15101851852</v>
      </c>
      <c r="X103" s="83" t="s">
        <v>1164</v>
      </c>
      <c r="Y103" s="79"/>
      <c r="Z103" s="79"/>
      <c r="AA103" s="85" t="s">
        <v>1485</v>
      </c>
      <c r="AB103" s="79"/>
      <c r="AC103" s="79" t="b">
        <v>0</v>
      </c>
      <c r="AD103" s="79">
        <v>0</v>
      </c>
      <c r="AE103" s="85" t="s">
        <v>1779</v>
      </c>
      <c r="AF103" s="79" t="b">
        <v>0</v>
      </c>
      <c r="AG103" s="79" t="s">
        <v>1831</v>
      </c>
      <c r="AH103" s="79"/>
      <c r="AI103" s="85" t="s">
        <v>1779</v>
      </c>
      <c r="AJ103" s="79" t="b">
        <v>0</v>
      </c>
      <c r="AK103" s="79">
        <v>0</v>
      </c>
      <c r="AL103" s="85" t="s">
        <v>1779</v>
      </c>
      <c r="AM103" s="79" t="s">
        <v>1840</v>
      </c>
      <c r="AN103" s="79" t="b">
        <v>0</v>
      </c>
      <c r="AO103" s="85" t="s">
        <v>1485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6</v>
      </c>
      <c r="BK103" s="49">
        <v>100</v>
      </c>
      <c r="BL103" s="48">
        <v>6</v>
      </c>
    </row>
    <row r="104" spans="1:64" ht="15">
      <c r="A104" s="64" t="s">
        <v>278</v>
      </c>
      <c r="B104" s="64" t="s">
        <v>278</v>
      </c>
      <c r="C104" s="65" t="s">
        <v>5514</v>
      </c>
      <c r="D104" s="66">
        <v>3</v>
      </c>
      <c r="E104" s="67" t="s">
        <v>132</v>
      </c>
      <c r="F104" s="68">
        <v>35</v>
      </c>
      <c r="G104" s="65"/>
      <c r="H104" s="69"/>
      <c r="I104" s="70"/>
      <c r="J104" s="70"/>
      <c r="K104" s="34" t="s">
        <v>65</v>
      </c>
      <c r="L104" s="77">
        <v>104</v>
      </c>
      <c r="M104" s="77"/>
      <c r="N104" s="72"/>
      <c r="O104" s="79" t="s">
        <v>176</v>
      </c>
      <c r="P104" s="81">
        <v>43695.15310185185</v>
      </c>
      <c r="Q104" s="79" t="s">
        <v>605</v>
      </c>
      <c r="R104" s="83" t="s">
        <v>753</v>
      </c>
      <c r="S104" s="79" t="s">
        <v>812</v>
      </c>
      <c r="T104" s="79" t="s">
        <v>840</v>
      </c>
      <c r="U104" s="83" t="s">
        <v>866</v>
      </c>
      <c r="V104" s="83" t="s">
        <v>866</v>
      </c>
      <c r="W104" s="81">
        <v>43695.15310185185</v>
      </c>
      <c r="X104" s="83" t="s">
        <v>1165</v>
      </c>
      <c r="Y104" s="79"/>
      <c r="Z104" s="79"/>
      <c r="AA104" s="85" t="s">
        <v>1486</v>
      </c>
      <c r="AB104" s="79"/>
      <c r="AC104" s="79" t="b">
        <v>0</v>
      </c>
      <c r="AD104" s="79">
        <v>0</v>
      </c>
      <c r="AE104" s="85" t="s">
        <v>1779</v>
      </c>
      <c r="AF104" s="79" t="b">
        <v>0</v>
      </c>
      <c r="AG104" s="79" t="s">
        <v>1831</v>
      </c>
      <c r="AH104" s="79"/>
      <c r="AI104" s="85" t="s">
        <v>1779</v>
      </c>
      <c r="AJ104" s="79" t="b">
        <v>0</v>
      </c>
      <c r="AK104" s="79">
        <v>0</v>
      </c>
      <c r="AL104" s="85" t="s">
        <v>1779</v>
      </c>
      <c r="AM104" s="79" t="s">
        <v>1840</v>
      </c>
      <c r="AN104" s="79" t="b">
        <v>0</v>
      </c>
      <c r="AO104" s="85" t="s">
        <v>1486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13</v>
      </c>
      <c r="BK104" s="49">
        <v>100</v>
      </c>
      <c r="BL104" s="48">
        <v>13</v>
      </c>
    </row>
    <row r="105" spans="1:64" ht="15">
      <c r="A105" s="64" t="s">
        <v>279</v>
      </c>
      <c r="B105" s="64" t="s">
        <v>279</v>
      </c>
      <c r="C105" s="65" t="s">
        <v>5514</v>
      </c>
      <c r="D105" s="66">
        <v>3</v>
      </c>
      <c r="E105" s="67" t="s">
        <v>132</v>
      </c>
      <c r="F105" s="68">
        <v>35</v>
      </c>
      <c r="G105" s="65"/>
      <c r="H105" s="69"/>
      <c r="I105" s="70"/>
      <c r="J105" s="70"/>
      <c r="K105" s="34" t="s">
        <v>65</v>
      </c>
      <c r="L105" s="77">
        <v>105</v>
      </c>
      <c r="M105" s="77"/>
      <c r="N105" s="72"/>
      <c r="O105" s="79" t="s">
        <v>176</v>
      </c>
      <c r="P105" s="81">
        <v>43695.154027777775</v>
      </c>
      <c r="Q105" s="79" t="s">
        <v>606</v>
      </c>
      <c r="R105" s="83" t="s">
        <v>753</v>
      </c>
      <c r="S105" s="79" t="s">
        <v>812</v>
      </c>
      <c r="T105" s="79" t="s">
        <v>840</v>
      </c>
      <c r="U105" s="83" t="s">
        <v>867</v>
      </c>
      <c r="V105" s="83" t="s">
        <v>867</v>
      </c>
      <c r="W105" s="81">
        <v>43695.154027777775</v>
      </c>
      <c r="X105" s="83" t="s">
        <v>1166</v>
      </c>
      <c r="Y105" s="79"/>
      <c r="Z105" s="79"/>
      <c r="AA105" s="85" t="s">
        <v>1487</v>
      </c>
      <c r="AB105" s="79"/>
      <c r="AC105" s="79" t="b">
        <v>0</v>
      </c>
      <c r="AD105" s="79">
        <v>0</v>
      </c>
      <c r="AE105" s="85" t="s">
        <v>1779</v>
      </c>
      <c r="AF105" s="79" t="b">
        <v>0</v>
      </c>
      <c r="AG105" s="79" t="s">
        <v>1831</v>
      </c>
      <c r="AH105" s="79"/>
      <c r="AI105" s="85" t="s">
        <v>1779</v>
      </c>
      <c r="AJ105" s="79" t="b">
        <v>0</v>
      </c>
      <c r="AK105" s="79">
        <v>0</v>
      </c>
      <c r="AL105" s="85" t="s">
        <v>1779</v>
      </c>
      <c r="AM105" s="79" t="s">
        <v>1840</v>
      </c>
      <c r="AN105" s="79" t="b">
        <v>0</v>
      </c>
      <c r="AO105" s="85" t="s">
        <v>1487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v>0</v>
      </c>
      <c r="BE105" s="49">
        <v>0</v>
      </c>
      <c r="BF105" s="48">
        <v>0</v>
      </c>
      <c r="BG105" s="49">
        <v>0</v>
      </c>
      <c r="BH105" s="48">
        <v>0</v>
      </c>
      <c r="BI105" s="49">
        <v>0</v>
      </c>
      <c r="BJ105" s="48">
        <v>11</v>
      </c>
      <c r="BK105" s="49">
        <v>100</v>
      </c>
      <c r="BL105" s="48">
        <v>11</v>
      </c>
    </row>
    <row r="106" spans="1:64" ht="15">
      <c r="A106" s="64" t="s">
        <v>280</v>
      </c>
      <c r="B106" s="64" t="s">
        <v>280</v>
      </c>
      <c r="C106" s="65" t="s">
        <v>5514</v>
      </c>
      <c r="D106" s="66">
        <v>3</v>
      </c>
      <c r="E106" s="67" t="s">
        <v>132</v>
      </c>
      <c r="F106" s="68">
        <v>35</v>
      </c>
      <c r="G106" s="65"/>
      <c r="H106" s="69"/>
      <c r="I106" s="70"/>
      <c r="J106" s="70"/>
      <c r="K106" s="34" t="s">
        <v>65</v>
      </c>
      <c r="L106" s="77">
        <v>106</v>
      </c>
      <c r="M106" s="77"/>
      <c r="N106" s="72"/>
      <c r="O106" s="79" t="s">
        <v>176</v>
      </c>
      <c r="P106" s="81">
        <v>43695.15556712963</v>
      </c>
      <c r="Q106" s="79" t="s">
        <v>607</v>
      </c>
      <c r="R106" s="83" t="s">
        <v>753</v>
      </c>
      <c r="S106" s="79" t="s">
        <v>812</v>
      </c>
      <c r="T106" s="79" t="s">
        <v>840</v>
      </c>
      <c r="U106" s="83" t="s">
        <v>868</v>
      </c>
      <c r="V106" s="83" t="s">
        <v>868</v>
      </c>
      <c r="W106" s="81">
        <v>43695.15556712963</v>
      </c>
      <c r="X106" s="83" t="s">
        <v>1167</v>
      </c>
      <c r="Y106" s="79"/>
      <c r="Z106" s="79"/>
      <c r="AA106" s="85" t="s">
        <v>1488</v>
      </c>
      <c r="AB106" s="79"/>
      <c r="AC106" s="79" t="b">
        <v>0</v>
      </c>
      <c r="AD106" s="79">
        <v>0</v>
      </c>
      <c r="AE106" s="85" t="s">
        <v>1779</v>
      </c>
      <c r="AF106" s="79" t="b">
        <v>0</v>
      </c>
      <c r="AG106" s="79" t="s">
        <v>1831</v>
      </c>
      <c r="AH106" s="79"/>
      <c r="AI106" s="85" t="s">
        <v>1779</v>
      </c>
      <c r="AJ106" s="79" t="b">
        <v>0</v>
      </c>
      <c r="AK106" s="79">
        <v>0</v>
      </c>
      <c r="AL106" s="85" t="s">
        <v>1779</v>
      </c>
      <c r="AM106" s="79" t="s">
        <v>1840</v>
      </c>
      <c r="AN106" s="79" t="b">
        <v>0</v>
      </c>
      <c r="AO106" s="85" t="s">
        <v>1488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v>0</v>
      </c>
      <c r="BE106" s="49">
        <v>0</v>
      </c>
      <c r="BF106" s="48">
        <v>0</v>
      </c>
      <c r="BG106" s="49">
        <v>0</v>
      </c>
      <c r="BH106" s="48">
        <v>0</v>
      </c>
      <c r="BI106" s="49">
        <v>0</v>
      </c>
      <c r="BJ106" s="48">
        <v>4</v>
      </c>
      <c r="BK106" s="49">
        <v>100</v>
      </c>
      <c r="BL106" s="48">
        <v>4</v>
      </c>
    </row>
    <row r="107" spans="1:64" ht="15">
      <c r="A107" s="64" t="s">
        <v>281</v>
      </c>
      <c r="B107" s="64" t="s">
        <v>281</v>
      </c>
      <c r="C107" s="65" t="s">
        <v>5514</v>
      </c>
      <c r="D107" s="66">
        <v>3</v>
      </c>
      <c r="E107" s="67" t="s">
        <v>132</v>
      </c>
      <c r="F107" s="68">
        <v>35</v>
      </c>
      <c r="G107" s="65"/>
      <c r="H107" s="69"/>
      <c r="I107" s="70"/>
      <c r="J107" s="70"/>
      <c r="K107" s="34" t="s">
        <v>65</v>
      </c>
      <c r="L107" s="77">
        <v>107</v>
      </c>
      <c r="M107" s="77"/>
      <c r="N107" s="72"/>
      <c r="O107" s="79" t="s">
        <v>176</v>
      </c>
      <c r="P107" s="81">
        <v>43695.162453703706</v>
      </c>
      <c r="Q107" s="79" t="s">
        <v>608</v>
      </c>
      <c r="R107" s="83" t="s">
        <v>753</v>
      </c>
      <c r="S107" s="79" t="s">
        <v>812</v>
      </c>
      <c r="T107" s="79" t="s">
        <v>840</v>
      </c>
      <c r="U107" s="83" t="s">
        <v>869</v>
      </c>
      <c r="V107" s="83" t="s">
        <v>869</v>
      </c>
      <c r="W107" s="81">
        <v>43695.162453703706</v>
      </c>
      <c r="X107" s="83" t="s">
        <v>1168</v>
      </c>
      <c r="Y107" s="79"/>
      <c r="Z107" s="79"/>
      <c r="AA107" s="85" t="s">
        <v>1489</v>
      </c>
      <c r="AB107" s="79"/>
      <c r="AC107" s="79" t="b">
        <v>0</v>
      </c>
      <c r="AD107" s="79">
        <v>0</v>
      </c>
      <c r="AE107" s="85" t="s">
        <v>1779</v>
      </c>
      <c r="AF107" s="79" t="b">
        <v>0</v>
      </c>
      <c r="AG107" s="79" t="s">
        <v>1831</v>
      </c>
      <c r="AH107" s="79"/>
      <c r="AI107" s="85" t="s">
        <v>1779</v>
      </c>
      <c r="AJ107" s="79" t="b">
        <v>0</v>
      </c>
      <c r="AK107" s="79">
        <v>0</v>
      </c>
      <c r="AL107" s="85" t="s">
        <v>1779</v>
      </c>
      <c r="AM107" s="79" t="s">
        <v>1840</v>
      </c>
      <c r="AN107" s="79" t="b">
        <v>0</v>
      </c>
      <c r="AO107" s="85" t="s">
        <v>1489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7</v>
      </c>
      <c r="BK107" s="49">
        <v>100</v>
      </c>
      <c r="BL107" s="48">
        <v>7</v>
      </c>
    </row>
    <row r="108" spans="1:64" ht="15">
      <c r="A108" s="64" t="s">
        <v>282</v>
      </c>
      <c r="B108" s="64" t="s">
        <v>282</v>
      </c>
      <c r="C108" s="65" t="s">
        <v>5514</v>
      </c>
      <c r="D108" s="66">
        <v>3</v>
      </c>
      <c r="E108" s="67" t="s">
        <v>132</v>
      </c>
      <c r="F108" s="68">
        <v>35</v>
      </c>
      <c r="G108" s="65"/>
      <c r="H108" s="69"/>
      <c r="I108" s="70"/>
      <c r="J108" s="70"/>
      <c r="K108" s="34" t="s">
        <v>65</v>
      </c>
      <c r="L108" s="77">
        <v>108</v>
      </c>
      <c r="M108" s="77"/>
      <c r="N108" s="72"/>
      <c r="O108" s="79" t="s">
        <v>176</v>
      </c>
      <c r="P108" s="81">
        <v>43695.16392361111</v>
      </c>
      <c r="Q108" s="79" t="s">
        <v>609</v>
      </c>
      <c r="R108" s="83" t="s">
        <v>753</v>
      </c>
      <c r="S108" s="79" t="s">
        <v>812</v>
      </c>
      <c r="T108" s="79" t="s">
        <v>840</v>
      </c>
      <c r="U108" s="83" t="s">
        <v>870</v>
      </c>
      <c r="V108" s="83" t="s">
        <v>870</v>
      </c>
      <c r="W108" s="81">
        <v>43695.16392361111</v>
      </c>
      <c r="X108" s="83" t="s">
        <v>1169</v>
      </c>
      <c r="Y108" s="79"/>
      <c r="Z108" s="79"/>
      <c r="AA108" s="85" t="s">
        <v>1490</v>
      </c>
      <c r="AB108" s="79"/>
      <c r="AC108" s="79" t="b">
        <v>0</v>
      </c>
      <c r="AD108" s="79">
        <v>0</v>
      </c>
      <c r="AE108" s="85" t="s">
        <v>1779</v>
      </c>
      <c r="AF108" s="79" t="b">
        <v>0</v>
      </c>
      <c r="AG108" s="79" t="s">
        <v>1831</v>
      </c>
      <c r="AH108" s="79"/>
      <c r="AI108" s="85" t="s">
        <v>1779</v>
      </c>
      <c r="AJ108" s="79" t="b">
        <v>0</v>
      </c>
      <c r="AK108" s="79">
        <v>0</v>
      </c>
      <c r="AL108" s="85" t="s">
        <v>1779</v>
      </c>
      <c r="AM108" s="79" t="s">
        <v>1840</v>
      </c>
      <c r="AN108" s="79" t="b">
        <v>0</v>
      </c>
      <c r="AO108" s="85" t="s">
        <v>1490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0</v>
      </c>
      <c r="BE108" s="49">
        <v>0</v>
      </c>
      <c r="BF108" s="48">
        <v>0</v>
      </c>
      <c r="BG108" s="49">
        <v>0</v>
      </c>
      <c r="BH108" s="48">
        <v>0</v>
      </c>
      <c r="BI108" s="49">
        <v>0</v>
      </c>
      <c r="BJ108" s="48">
        <v>12</v>
      </c>
      <c r="BK108" s="49">
        <v>100</v>
      </c>
      <c r="BL108" s="48">
        <v>12</v>
      </c>
    </row>
    <row r="109" spans="1:64" ht="15">
      <c r="A109" s="64" t="s">
        <v>283</v>
      </c>
      <c r="B109" s="64" t="s">
        <v>283</v>
      </c>
      <c r="C109" s="65" t="s">
        <v>5514</v>
      </c>
      <c r="D109" s="66">
        <v>3</v>
      </c>
      <c r="E109" s="67" t="s">
        <v>132</v>
      </c>
      <c r="F109" s="68">
        <v>35</v>
      </c>
      <c r="G109" s="65"/>
      <c r="H109" s="69"/>
      <c r="I109" s="70"/>
      <c r="J109" s="70"/>
      <c r="K109" s="34" t="s">
        <v>65</v>
      </c>
      <c r="L109" s="77">
        <v>109</v>
      </c>
      <c r="M109" s="77"/>
      <c r="N109" s="72"/>
      <c r="O109" s="79" t="s">
        <v>176</v>
      </c>
      <c r="P109" s="81">
        <v>43695.16539351852</v>
      </c>
      <c r="Q109" s="79" t="s">
        <v>610</v>
      </c>
      <c r="R109" s="83" t="s">
        <v>753</v>
      </c>
      <c r="S109" s="79" t="s">
        <v>812</v>
      </c>
      <c r="T109" s="79" t="s">
        <v>840</v>
      </c>
      <c r="U109" s="83" t="s">
        <v>871</v>
      </c>
      <c r="V109" s="83" t="s">
        <v>871</v>
      </c>
      <c r="W109" s="81">
        <v>43695.16539351852</v>
      </c>
      <c r="X109" s="83" t="s">
        <v>1170</v>
      </c>
      <c r="Y109" s="79"/>
      <c r="Z109" s="79"/>
      <c r="AA109" s="85" t="s">
        <v>1491</v>
      </c>
      <c r="AB109" s="79"/>
      <c r="AC109" s="79" t="b">
        <v>0</v>
      </c>
      <c r="AD109" s="79">
        <v>0</v>
      </c>
      <c r="AE109" s="85" t="s">
        <v>1779</v>
      </c>
      <c r="AF109" s="79" t="b">
        <v>0</v>
      </c>
      <c r="AG109" s="79" t="s">
        <v>1831</v>
      </c>
      <c r="AH109" s="79"/>
      <c r="AI109" s="85" t="s">
        <v>1779</v>
      </c>
      <c r="AJ109" s="79" t="b">
        <v>0</v>
      </c>
      <c r="AK109" s="79">
        <v>0</v>
      </c>
      <c r="AL109" s="85" t="s">
        <v>1779</v>
      </c>
      <c r="AM109" s="79" t="s">
        <v>1840</v>
      </c>
      <c r="AN109" s="79" t="b">
        <v>0</v>
      </c>
      <c r="AO109" s="85" t="s">
        <v>1491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3</v>
      </c>
      <c r="BK109" s="49">
        <v>100</v>
      </c>
      <c r="BL109" s="48">
        <v>3</v>
      </c>
    </row>
    <row r="110" spans="1:64" ht="15">
      <c r="A110" s="64" t="s">
        <v>284</v>
      </c>
      <c r="B110" s="64" t="s">
        <v>284</v>
      </c>
      <c r="C110" s="65" t="s">
        <v>5514</v>
      </c>
      <c r="D110" s="66">
        <v>3</v>
      </c>
      <c r="E110" s="67" t="s">
        <v>132</v>
      </c>
      <c r="F110" s="68">
        <v>35</v>
      </c>
      <c r="G110" s="65"/>
      <c r="H110" s="69"/>
      <c r="I110" s="70"/>
      <c r="J110" s="70"/>
      <c r="K110" s="34" t="s">
        <v>65</v>
      </c>
      <c r="L110" s="77">
        <v>110</v>
      </c>
      <c r="M110" s="77"/>
      <c r="N110" s="72"/>
      <c r="O110" s="79" t="s">
        <v>176</v>
      </c>
      <c r="P110" s="81">
        <v>43695.16664351852</v>
      </c>
      <c r="Q110" s="79" t="s">
        <v>611</v>
      </c>
      <c r="R110" s="83" t="s">
        <v>753</v>
      </c>
      <c r="S110" s="79" t="s">
        <v>812</v>
      </c>
      <c r="T110" s="79" t="s">
        <v>840</v>
      </c>
      <c r="U110" s="83" t="s">
        <v>872</v>
      </c>
      <c r="V110" s="83" t="s">
        <v>872</v>
      </c>
      <c r="W110" s="81">
        <v>43695.16664351852</v>
      </c>
      <c r="X110" s="83" t="s">
        <v>1171</v>
      </c>
      <c r="Y110" s="79"/>
      <c r="Z110" s="79"/>
      <c r="AA110" s="85" t="s">
        <v>1492</v>
      </c>
      <c r="AB110" s="79"/>
      <c r="AC110" s="79" t="b">
        <v>0</v>
      </c>
      <c r="AD110" s="79">
        <v>0</v>
      </c>
      <c r="AE110" s="85" t="s">
        <v>1779</v>
      </c>
      <c r="AF110" s="79" t="b">
        <v>0</v>
      </c>
      <c r="AG110" s="79" t="s">
        <v>1831</v>
      </c>
      <c r="AH110" s="79"/>
      <c r="AI110" s="85" t="s">
        <v>1779</v>
      </c>
      <c r="AJ110" s="79" t="b">
        <v>0</v>
      </c>
      <c r="AK110" s="79">
        <v>0</v>
      </c>
      <c r="AL110" s="85" t="s">
        <v>1779</v>
      </c>
      <c r="AM110" s="79" t="s">
        <v>1840</v>
      </c>
      <c r="AN110" s="79" t="b">
        <v>0</v>
      </c>
      <c r="AO110" s="85" t="s">
        <v>1492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9</v>
      </c>
      <c r="BK110" s="49">
        <v>100</v>
      </c>
      <c r="BL110" s="48">
        <v>9</v>
      </c>
    </row>
    <row r="111" spans="1:64" ht="15">
      <c r="A111" s="64" t="s">
        <v>285</v>
      </c>
      <c r="B111" s="64" t="s">
        <v>285</v>
      </c>
      <c r="C111" s="65" t="s">
        <v>5514</v>
      </c>
      <c r="D111" s="66">
        <v>3</v>
      </c>
      <c r="E111" s="67" t="s">
        <v>132</v>
      </c>
      <c r="F111" s="68">
        <v>35</v>
      </c>
      <c r="G111" s="65"/>
      <c r="H111" s="69"/>
      <c r="I111" s="70"/>
      <c r="J111" s="70"/>
      <c r="K111" s="34" t="s">
        <v>65</v>
      </c>
      <c r="L111" s="77">
        <v>111</v>
      </c>
      <c r="M111" s="77"/>
      <c r="N111" s="72"/>
      <c r="O111" s="79" t="s">
        <v>176</v>
      </c>
      <c r="P111" s="81">
        <v>43695.168333333335</v>
      </c>
      <c r="Q111" s="79" t="s">
        <v>612</v>
      </c>
      <c r="R111" s="83" t="s">
        <v>753</v>
      </c>
      <c r="S111" s="79" t="s">
        <v>812</v>
      </c>
      <c r="T111" s="79" t="s">
        <v>840</v>
      </c>
      <c r="U111" s="83" t="s">
        <v>873</v>
      </c>
      <c r="V111" s="83" t="s">
        <v>873</v>
      </c>
      <c r="W111" s="81">
        <v>43695.168333333335</v>
      </c>
      <c r="X111" s="83" t="s">
        <v>1172</v>
      </c>
      <c r="Y111" s="79"/>
      <c r="Z111" s="79"/>
      <c r="AA111" s="85" t="s">
        <v>1493</v>
      </c>
      <c r="AB111" s="79"/>
      <c r="AC111" s="79" t="b">
        <v>0</v>
      </c>
      <c r="AD111" s="79">
        <v>0</v>
      </c>
      <c r="AE111" s="85" t="s">
        <v>1779</v>
      </c>
      <c r="AF111" s="79" t="b">
        <v>0</v>
      </c>
      <c r="AG111" s="79" t="s">
        <v>1831</v>
      </c>
      <c r="AH111" s="79"/>
      <c r="AI111" s="85" t="s">
        <v>1779</v>
      </c>
      <c r="AJ111" s="79" t="b">
        <v>0</v>
      </c>
      <c r="AK111" s="79">
        <v>0</v>
      </c>
      <c r="AL111" s="85" t="s">
        <v>1779</v>
      </c>
      <c r="AM111" s="79" t="s">
        <v>1840</v>
      </c>
      <c r="AN111" s="79" t="b">
        <v>0</v>
      </c>
      <c r="AO111" s="85" t="s">
        <v>1493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v>0</v>
      </c>
      <c r="BE111" s="49">
        <v>0</v>
      </c>
      <c r="BF111" s="48">
        <v>0</v>
      </c>
      <c r="BG111" s="49">
        <v>0</v>
      </c>
      <c r="BH111" s="48">
        <v>0</v>
      </c>
      <c r="BI111" s="49">
        <v>0</v>
      </c>
      <c r="BJ111" s="48">
        <v>11</v>
      </c>
      <c r="BK111" s="49">
        <v>100</v>
      </c>
      <c r="BL111" s="48">
        <v>11</v>
      </c>
    </row>
    <row r="112" spans="1:64" ht="15">
      <c r="A112" s="64" t="s">
        <v>286</v>
      </c>
      <c r="B112" s="64" t="s">
        <v>286</v>
      </c>
      <c r="C112" s="65" t="s">
        <v>5514</v>
      </c>
      <c r="D112" s="66">
        <v>3</v>
      </c>
      <c r="E112" s="67" t="s">
        <v>132</v>
      </c>
      <c r="F112" s="68">
        <v>35</v>
      </c>
      <c r="G112" s="65"/>
      <c r="H112" s="69"/>
      <c r="I112" s="70"/>
      <c r="J112" s="70"/>
      <c r="K112" s="34" t="s">
        <v>65</v>
      </c>
      <c r="L112" s="77">
        <v>112</v>
      </c>
      <c r="M112" s="77"/>
      <c r="N112" s="72"/>
      <c r="O112" s="79" t="s">
        <v>176</v>
      </c>
      <c r="P112" s="81">
        <v>43695.16952546296</v>
      </c>
      <c r="Q112" s="79" t="s">
        <v>613</v>
      </c>
      <c r="R112" s="83" t="s">
        <v>753</v>
      </c>
      <c r="S112" s="79" t="s">
        <v>812</v>
      </c>
      <c r="T112" s="79" t="s">
        <v>840</v>
      </c>
      <c r="U112" s="83" t="s">
        <v>874</v>
      </c>
      <c r="V112" s="83" t="s">
        <v>874</v>
      </c>
      <c r="W112" s="81">
        <v>43695.16952546296</v>
      </c>
      <c r="X112" s="83" t="s">
        <v>1173</v>
      </c>
      <c r="Y112" s="79"/>
      <c r="Z112" s="79"/>
      <c r="AA112" s="85" t="s">
        <v>1494</v>
      </c>
      <c r="AB112" s="79"/>
      <c r="AC112" s="79" t="b">
        <v>0</v>
      </c>
      <c r="AD112" s="79">
        <v>0</v>
      </c>
      <c r="AE112" s="85" t="s">
        <v>1779</v>
      </c>
      <c r="AF112" s="79" t="b">
        <v>0</v>
      </c>
      <c r="AG112" s="79" t="s">
        <v>1831</v>
      </c>
      <c r="AH112" s="79"/>
      <c r="AI112" s="85" t="s">
        <v>1779</v>
      </c>
      <c r="AJ112" s="79" t="b">
        <v>0</v>
      </c>
      <c r="AK112" s="79">
        <v>0</v>
      </c>
      <c r="AL112" s="85" t="s">
        <v>1779</v>
      </c>
      <c r="AM112" s="79" t="s">
        <v>1840</v>
      </c>
      <c r="AN112" s="79" t="b">
        <v>0</v>
      </c>
      <c r="AO112" s="85" t="s">
        <v>1494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0</v>
      </c>
      <c r="BE112" s="49">
        <v>0</v>
      </c>
      <c r="BF112" s="48">
        <v>0</v>
      </c>
      <c r="BG112" s="49">
        <v>0</v>
      </c>
      <c r="BH112" s="48">
        <v>0</v>
      </c>
      <c r="BI112" s="49">
        <v>0</v>
      </c>
      <c r="BJ112" s="48">
        <v>9</v>
      </c>
      <c r="BK112" s="49">
        <v>100</v>
      </c>
      <c r="BL112" s="48">
        <v>9</v>
      </c>
    </row>
    <row r="113" spans="1:64" ht="15">
      <c r="A113" s="64" t="s">
        <v>287</v>
      </c>
      <c r="B113" s="64" t="s">
        <v>287</v>
      </c>
      <c r="C113" s="65" t="s">
        <v>5514</v>
      </c>
      <c r="D113" s="66">
        <v>3</v>
      </c>
      <c r="E113" s="67" t="s">
        <v>132</v>
      </c>
      <c r="F113" s="68">
        <v>35</v>
      </c>
      <c r="G113" s="65"/>
      <c r="H113" s="69"/>
      <c r="I113" s="70"/>
      <c r="J113" s="70"/>
      <c r="K113" s="34" t="s">
        <v>65</v>
      </c>
      <c r="L113" s="77">
        <v>113</v>
      </c>
      <c r="M113" s="77"/>
      <c r="N113" s="72"/>
      <c r="O113" s="79" t="s">
        <v>176</v>
      </c>
      <c r="P113" s="81">
        <v>43695.170810185184</v>
      </c>
      <c r="Q113" s="79" t="s">
        <v>614</v>
      </c>
      <c r="R113" s="83" t="s">
        <v>753</v>
      </c>
      <c r="S113" s="79" t="s">
        <v>812</v>
      </c>
      <c r="T113" s="79" t="s">
        <v>840</v>
      </c>
      <c r="U113" s="83" t="s">
        <v>875</v>
      </c>
      <c r="V113" s="83" t="s">
        <v>875</v>
      </c>
      <c r="W113" s="81">
        <v>43695.170810185184</v>
      </c>
      <c r="X113" s="83" t="s">
        <v>1174</v>
      </c>
      <c r="Y113" s="79"/>
      <c r="Z113" s="79"/>
      <c r="AA113" s="85" t="s">
        <v>1495</v>
      </c>
      <c r="AB113" s="79"/>
      <c r="AC113" s="79" t="b">
        <v>0</v>
      </c>
      <c r="AD113" s="79">
        <v>0</v>
      </c>
      <c r="AE113" s="85" t="s">
        <v>1779</v>
      </c>
      <c r="AF113" s="79" t="b">
        <v>0</v>
      </c>
      <c r="AG113" s="79" t="s">
        <v>1831</v>
      </c>
      <c r="AH113" s="79"/>
      <c r="AI113" s="85" t="s">
        <v>1779</v>
      </c>
      <c r="AJ113" s="79" t="b">
        <v>0</v>
      </c>
      <c r="AK113" s="79">
        <v>0</v>
      </c>
      <c r="AL113" s="85" t="s">
        <v>1779</v>
      </c>
      <c r="AM113" s="79" t="s">
        <v>1840</v>
      </c>
      <c r="AN113" s="79" t="b">
        <v>0</v>
      </c>
      <c r="AO113" s="85" t="s">
        <v>1495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14</v>
      </c>
      <c r="BK113" s="49">
        <v>100</v>
      </c>
      <c r="BL113" s="48">
        <v>14</v>
      </c>
    </row>
    <row r="114" spans="1:64" ht="15">
      <c r="A114" s="64" t="s">
        <v>288</v>
      </c>
      <c r="B114" s="64" t="s">
        <v>288</v>
      </c>
      <c r="C114" s="65" t="s">
        <v>5514</v>
      </c>
      <c r="D114" s="66">
        <v>3</v>
      </c>
      <c r="E114" s="67" t="s">
        <v>132</v>
      </c>
      <c r="F114" s="68">
        <v>35</v>
      </c>
      <c r="G114" s="65"/>
      <c r="H114" s="69"/>
      <c r="I114" s="70"/>
      <c r="J114" s="70"/>
      <c r="K114" s="34" t="s">
        <v>65</v>
      </c>
      <c r="L114" s="77">
        <v>114</v>
      </c>
      <c r="M114" s="77"/>
      <c r="N114" s="72"/>
      <c r="O114" s="79" t="s">
        <v>176</v>
      </c>
      <c r="P114" s="81">
        <v>43695.17224537037</v>
      </c>
      <c r="Q114" s="79" t="s">
        <v>615</v>
      </c>
      <c r="R114" s="83" t="s">
        <v>753</v>
      </c>
      <c r="S114" s="79" t="s">
        <v>812</v>
      </c>
      <c r="T114" s="79" t="s">
        <v>840</v>
      </c>
      <c r="U114" s="83" t="s">
        <v>876</v>
      </c>
      <c r="V114" s="83" t="s">
        <v>876</v>
      </c>
      <c r="W114" s="81">
        <v>43695.17224537037</v>
      </c>
      <c r="X114" s="83" t="s">
        <v>1175</v>
      </c>
      <c r="Y114" s="79"/>
      <c r="Z114" s="79"/>
      <c r="AA114" s="85" t="s">
        <v>1496</v>
      </c>
      <c r="AB114" s="79"/>
      <c r="AC114" s="79" t="b">
        <v>0</v>
      </c>
      <c r="AD114" s="79">
        <v>0</v>
      </c>
      <c r="AE114" s="85" t="s">
        <v>1779</v>
      </c>
      <c r="AF114" s="79" t="b">
        <v>0</v>
      </c>
      <c r="AG114" s="79" t="s">
        <v>1831</v>
      </c>
      <c r="AH114" s="79"/>
      <c r="AI114" s="85" t="s">
        <v>1779</v>
      </c>
      <c r="AJ114" s="79" t="b">
        <v>0</v>
      </c>
      <c r="AK114" s="79">
        <v>0</v>
      </c>
      <c r="AL114" s="85" t="s">
        <v>1779</v>
      </c>
      <c r="AM114" s="79" t="s">
        <v>1840</v>
      </c>
      <c r="AN114" s="79" t="b">
        <v>0</v>
      </c>
      <c r="AO114" s="85" t="s">
        <v>1496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0</v>
      </c>
      <c r="BE114" s="49">
        <v>0</v>
      </c>
      <c r="BF114" s="48">
        <v>0</v>
      </c>
      <c r="BG114" s="49">
        <v>0</v>
      </c>
      <c r="BH114" s="48">
        <v>0</v>
      </c>
      <c r="BI114" s="49">
        <v>0</v>
      </c>
      <c r="BJ114" s="48">
        <v>14</v>
      </c>
      <c r="BK114" s="49">
        <v>100</v>
      </c>
      <c r="BL114" s="48">
        <v>14</v>
      </c>
    </row>
    <row r="115" spans="1:64" ht="15">
      <c r="A115" s="64" t="s">
        <v>289</v>
      </c>
      <c r="B115" s="64" t="s">
        <v>462</v>
      </c>
      <c r="C115" s="65" t="s">
        <v>5514</v>
      </c>
      <c r="D115" s="66">
        <v>3</v>
      </c>
      <c r="E115" s="67" t="s">
        <v>132</v>
      </c>
      <c r="F115" s="68">
        <v>35</v>
      </c>
      <c r="G115" s="65"/>
      <c r="H115" s="69"/>
      <c r="I115" s="70"/>
      <c r="J115" s="70"/>
      <c r="K115" s="34" t="s">
        <v>65</v>
      </c>
      <c r="L115" s="77">
        <v>115</v>
      </c>
      <c r="M115" s="77"/>
      <c r="N115" s="72"/>
      <c r="O115" s="79" t="s">
        <v>570</v>
      </c>
      <c r="P115" s="81">
        <v>43695.37997685185</v>
      </c>
      <c r="Q115" s="79" t="s">
        <v>616</v>
      </c>
      <c r="R115" s="79"/>
      <c r="S115" s="79"/>
      <c r="T115" s="79"/>
      <c r="U115" s="79"/>
      <c r="V115" s="83" t="s">
        <v>947</v>
      </c>
      <c r="W115" s="81">
        <v>43695.37997685185</v>
      </c>
      <c r="X115" s="83" t="s">
        <v>1176</v>
      </c>
      <c r="Y115" s="79"/>
      <c r="Z115" s="79"/>
      <c r="AA115" s="85" t="s">
        <v>1497</v>
      </c>
      <c r="AB115" s="79"/>
      <c r="AC115" s="79" t="b">
        <v>0</v>
      </c>
      <c r="AD115" s="79">
        <v>0</v>
      </c>
      <c r="AE115" s="85" t="s">
        <v>1779</v>
      </c>
      <c r="AF115" s="79" t="b">
        <v>0</v>
      </c>
      <c r="AG115" s="79" t="s">
        <v>1829</v>
      </c>
      <c r="AH115" s="79"/>
      <c r="AI115" s="85" t="s">
        <v>1779</v>
      </c>
      <c r="AJ115" s="79" t="b">
        <v>0</v>
      </c>
      <c r="AK115" s="79">
        <v>10</v>
      </c>
      <c r="AL115" s="85" t="s">
        <v>1515</v>
      </c>
      <c r="AM115" s="79" t="s">
        <v>1842</v>
      </c>
      <c r="AN115" s="79" t="b">
        <v>0</v>
      </c>
      <c r="AO115" s="85" t="s">
        <v>1515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9</v>
      </c>
      <c r="BC115" s="78" t="str">
        <f>REPLACE(INDEX(GroupVertices[Group],MATCH(Edges[[#This Row],[Vertex 2]],GroupVertices[Vertex],0)),1,1,"")</f>
        <v>9</v>
      </c>
      <c r="BD115" s="48"/>
      <c r="BE115" s="49"/>
      <c r="BF115" s="48"/>
      <c r="BG115" s="49"/>
      <c r="BH115" s="48"/>
      <c r="BI115" s="49"/>
      <c r="BJ115" s="48"/>
      <c r="BK115" s="49"/>
      <c r="BL115" s="48"/>
    </row>
    <row r="116" spans="1:64" ht="15">
      <c r="A116" s="64" t="s">
        <v>289</v>
      </c>
      <c r="B116" s="64" t="s">
        <v>463</v>
      </c>
      <c r="C116" s="65" t="s">
        <v>5514</v>
      </c>
      <c r="D116" s="66">
        <v>3</v>
      </c>
      <c r="E116" s="67" t="s">
        <v>132</v>
      </c>
      <c r="F116" s="68">
        <v>35</v>
      </c>
      <c r="G116" s="65"/>
      <c r="H116" s="69"/>
      <c r="I116" s="70"/>
      <c r="J116" s="70"/>
      <c r="K116" s="34" t="s">
        <v>65</v>
      </c>
      <c r="L116" s="77">
        <v>116</v>
      </c>
      <c r="M116" s="77"/>
      <c r="N116" s="72"/>
      <c r="O116" s="79" t="s">
        <v>570</v>
      </c>
      <c r="P116" s="81">
        <v>43695.37997685185</v>
      </c>
      <c r="Q116" s="79" t="s">
        <v>616</v>
      </c>
      <c r="R116" s="79"/>
      <c r="S116" s="79"/>
      <c r="T116" s="79"/>
      <c r="U116" s="79"/>
      <c r="V116" s="83" t="s">
        <v>947</v>
      </c>
      <c r="W116" s="81">
        <v>43695.37997685185</v>
      </c>
      <c r="X116" s="83" t="s">
        <v>1176</v>
      </c>
      <c r="Y116" s="79"/>
      <c r="Z116" s="79"/>
      <c r="AA116" s="85" t="s">
        <v>1497</v>
      </c>
      <c r="AB116" s="79"/>
      <c r="AC116" s="79" t="b">
        <v>0</v>
      </c>
      <c r="AD116" s="79">
        <v>0</v>
      </c>
      <c r="AE116" s="85" t="s">
        <v>1779</v>
      </c>
      <c r="AF116" s="79" t="b">
        <v>0</v>
      </c>
      <c r="AG116" s="79" t="s">
        <v>1829</v>
      </c>
      <c r="AH116" s="79"/>
      <c r="AI116" s="85" t="s">
        <v>1779</v>
      </c>
      <c r="AJ116" s="79" t="b">
        <v>0</v>
      </c>
      <c r="AK116" s="79">
        <v>10</v>
      </c>
      <c r="AL116" s="85" t="s">
        <v>1515</v>
      </c>
      <c r="AM116" s="79" t="s">
        <v>1842</v>
      </c>
      <c r="AN116" s="79" t="b">
        <v>0</v>
      </c>
      <c r="AO116" s="85" t="s">
        <v>1515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9</v>
      </c>
      <c r="BC116" s="78" t="str">
        <f>REPLACE(INDEX(GroupVertices[Group],MATCH(Edges[[#This Row],[Vertex 2]],GroupVertices[Vertex],0)),1,1,"")</f>
        <v>9</v>
      </c>
      <c r="BD116" s="48"/>
      <c r="BE116" s="49"/>
      <c r="BF116" s="48"/>
      <c r="BG116" s="49"/>
      <c r="BH116" s="48"/>
      <c r="BI116" s="49"/>
      <c r="BJ116" s="48"/>
      <c r="BK116" s="49"/>
      <c r="BL116" s="48"/>
    </row>
    <row r="117" spans="1:64" ht="15">
      <c r="A117" s="64" t="s">
        <v>289</v>
      </c>
      <c r="B117" s="64" t="s">
        <v>302</v>
      </c>
      <c r="C117" s="65" t="s">
        <v>5514</v>
      </c>
      <c r="D117" s="66">
        <v>3</v>
      </c>
      <c r="E117" s="67" t="s">
        <v>132</v>
      </c>
      <c r="F117" s="68">
        <v>35</v>
      </c>
      <c r="G117" s="65"/>
      <c r="H117" s="69"/>
      <c r="I117" s="70"/>
      <c r="J117" s="70"/>
      <c r="K117" s="34" t="s">
        <v>65</v>
      </c>
      <c r="L117" s="77">
        <v>117</v>
      </c>
      <c r="M117" s="77"/>
      <c r="N117" s="72"/>
      <c r="O117" s="79" t="s">
        <v>570</v>
      </c>
      <c r="P117" s="81">
        <v>43695.37997685185</v>
      </c>
      <c r="Q117" s="79" t="s">
        <v>616</v>
      </c>
      <c r="R117" s="79"/>
      <c r="S117" s="79"/>
      <c r="T117" s="79"/>
      <c r="U117" s="79"/>
      <c r="V117" s="83" t="s">
        <v>947</v>
      </c>
      <c r="W117" s="81">
        <v>43695.37997685185</v>
      </c>
      <c r="X117" s="83" t="s">
        <v>1176</v>
      </c>
      <c r="Y117" s="79"/>
      <c r="Z117" s="79"/>
      <c r="AA117" s="85" t="s">
        <v>1497</v>
      </c>
      <c r="AB117" s="79"/>
      <c r="AC117" s="79" t="b">
        <v>0</v>
      </c>
      <c r="AD117" s="79">
        <v>0</v>
      </c>
      <c r="AE117" s="85" t="s">
        <v>1779</v>
      </c>
      <c r="AF117" s="79" t="b">
        <v>0</v>
      </c>
      <c r="AG117" s="79" t="s">
        <v>1829</v>
      </c>
      <c r="AH117" s="79"/>
      <c r="AI117" s="85" t="s">
        <v>1779</v>
      </c>
      <c r="AJ117" s="79" t="b">
        <v>0</v>
      </c>
      <c r="AK117" s="79">
        <v>10</v>
      </c>
      <c r="AL117" s="85" t="s">
        <v>1515</v>
      </c>
      <c r="AM117" s="79" t="s">
        <v>1842</v>
      </c>
      <c r="AN117" s="79" t="b">
        <v>0</v>
      </c>
      <c r="AO117" s="85" t="s">
        <v>1515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9</v>
      </c>
      <c r="BC117" s="78" t="str">
        <f>REPLACE(INDEX(GroupVertices[Group],MATCH(Edges[[#This Row],[Vertex 2]],GroupVertices[Vertex],0)),1,1,"")</f>
        <v>9</v>
      </c>
      <c r="BD117" s="48">
        <v>2</v>
      </c>
      <c r="BE117" s="49">
        <v>11.764705882352942</v>
      </c>
      <c r="BF117" s="48">
        <v>0</v>
      </c>
      <c r="BG117" s="49">
        <v>0</v>
      </c>
      <c r="BH117" s="48">
        <v>0</v>
      </c>
      <c r="BI117" s="49">
        <v>0</v>
      </c>
      <c r="BJ117" s="48">
        <v>15</v>
      </c>
      <c r="BK117" s="49">
        <v>88.23529411764706</v>
      </c>
      <c r="BL117" s="48">
        <v>17</v>
      </c>
    </row>
    <row r="118" spans="1:64" ht="15">
      <c r="A118" s="64" t="s">
        <v>290</v>
      </c>
      <c r="B118" s="64" t="s">
        <v>437</v>
      </c>
      <c r="C118" s="65" t="s">
        <v>5514</v>
      </c>
      <c r="D118" s="66">
        <v>3</v>
      </c>
      <c r="E118" s="67" t="s">
        <v>132</v>
      </c>
      <c r="F118" s="68">
        <v>35</v>
      </c>
      <c r="G118" s="65"/>
      <c r="H118" s="69"/>
      <c r="I118" s="70"/>
      <c r="J118" s="70"/>
      <c r="K118" s="34" t="s">
        <v>65</v>
      </c>
      <c r="L118" s="77">
        <v>118</v>
      </c>
      <c r="M118" s="77"/>
      <c r="N118" s="72"/>
      <c r="O118" s="79" t="s">
        <v>570</v>
      </c>
      <c r="P118" s="81">
        <v>43695.657175925924</v>
      </c>
      <c r="Q118" s="79" t="s">
        <v>617</v>
      </c>
      <c r="R118" s="83" t="s">
        <v>754</v>
      </c>
      <c r="S118" s="79" t="s">
        <v>813</v>
      </c>
      <c r="T118" s="79" t="s">
        <v>841</v>
      </c>
      <c r="U118" s="83" t="s">
        <v>877</v>
      </c>
      <c r="V118" s="83" t="s">
        <v>877</v>
      </c>
      <c r="W118" s="81">
        <v>43695.657175925924</v>
      </c>
      <c r="X118" s="83" t="s">
        <v>1177</v>
      </c>
      <c r="Y118" s="79"/>
      <c r="Z118" s="79"/>
      <c r="AA118" s="85" t="s">
        <v>1498</v>
      </c>
      <c r="AB118" s="79"/>
      <c r="AC118" s="79" t="b">
        <v>0</v>
      </c>
      <c r="AD118" s="79">
        <v>1</v>
      </c>
      <c r="AE118" s="85" t="s">
        <v>1779</v>
      </c>
      <c r="AF118" s="79" t="b">
        <v>0</v>
      </c>
      <c r="AG118" s="79" t="s">
        <v>1829</v>
      </c>
      <c r="AH118" s="79"/>
      <c r="AI118" s="85" t="s">
        <v>1779</v>
      </c>
      <c r="AJ118" s="79" t="b">
        <v>0</v>
      </c>
      <c r="AK118" s="79">
        <v>0</v>
      </c>
      <c r="AL118" s="85" t="s">
        <v>1779</v>
      </c>
      <c r="AM118" s="79" t="s">
        <v>1839</v>
      </c>
      <c r="AN118" s="79" t="b">
        <v>0</v>
      </c>
      <c r="AO118" s="85" t="s">
        <v>1498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2.5641025641025643</v>
      </c>
      <c r="BF118" s="48">
        <v>0</v>
      </c>
      <c r="BG118" s="49">
        <v>0</v>
      </c>
      <c r="BH118" s="48">
        <v>0</v>
      </c>
      <c r="BI118" s="49">
        <v>0</v>
      </c>
      <c r="BJ118" s="48">
        <v>38</v>
      </c>
      <c r="BK118" s="49">
        <v>97.43589743589743</v>
      </c>
      <c r="BL118" s="48">
        <v>39</v>
      </c>
    </row>
    <row r="119" spans="1:64" ht="15">
      <c r="A119" s="64" t="s">
        <v>291</v>
      </c>
      <c r="B119" s="64" t="s">
        <v>437</v>
      </c>
      <c r="C119" s="65" t="s">
        <v>5514</v>
      </c>
      <c r="D119" s="66">
        <v>3</v>
      </c>
      <c r="E119" s="67" t="s">
        <v>132</v>
      </c>
      <c r="F119" s="68">
        <v>35</v>
      </c>
      <c r="G119" s="65"/>
      <c r="H119" s="69"/>
      <c r="I119" s="70"/>
      <c r="J119" s="70"/>
      <c r="K119" s="34" t="s">
        <v>65</v>
      </c>
      <c r="L119" s="77">
        <v>119</v>
      </c>
      <c r="M119" s="77"/>
      <c r="N119" s="72"/>
      <c r="O119" s="79" t="s">
        <v>570</v>
      </c>
      <c r="P119" s="81">
        <v>43679.34081018518</v>
      </c>
      <c r="Q119" s="79" t="s">
        <v>579</v>
      </c>
      <c r="R119" s="83" t="s">
        <v>743</v>
      </c>
      <c r="S119" s="79" t="s">
        <v>806</v>
      </c>
      <c r="T119" s="79"/>
      <c r="U119" s="79"/>
      <c r="V119" s="83" t="s">
        <v>948</v>
      </c>
      <c r="W119" s="81">
        <v>43679.34081018518</v>
      </c>
      <c r="X119" s="83" t="s">
        <v>1178</v>
      </c>
      <c r="Y119" s="79"/>
      <c r="Z119" s="79"/>
      <c r="AA119" s="85" t="s">
        <v>1499</v>
      </c>
      <c r="AB119" s="79"/>
      <c r="AC119" s="79" t="b">
        <v>0</v>
      </c>
      <c r="AD119" s="79">
        <v>0</v>
      </c>
      <c r="AE119" s="85" t="s">
        <v>1779</v>
      </c>
      <c r="AF119" s="79" t="b">
        <v>0</v>
      </c>
      <c r="AG119" s="79" t="s">
        <v>1829</v>
      </c>
      <c r="AH119" s="79"/>
      <c r="AI119" s="85" t="s">
        <v>1779</v>
      </c>
      <c r="AJ119" s="79" t="b">
        <v>0</v>
      </c>
      <c r="AK119" s="79">
        <v>31</v>
      </c>
      <c r="AL119" s="85" t="s">
        <v>1728</v>
      </c>
      <c r="AM119" s="79" t="s">
        <v>1842</v>
      </c>
      <c r="AN119" s="79" t="b">
        <v>0</v>
      </c>
      <c r="AO119" s="85" t="s">
        <v>1728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4.761904761904762</v>
      </c>
      <c r="BF119" s="48">
        <v>0</v>
      </c>
      <c r="BG119" s="49">
        <v>0</v>
      </c>
      <c r="BH119" s="48">
        <v>0</v>
      </c>
      <c r="BI119" s="49">
        <v>0</v>
      </c>
      <c r="BJ119" s="48">
        <v>20</v>
      </c>
      <c r="BK119" s="49">
        <v>95.23809523809524</v>
      </c>
      <c r="BL119" s="48">
        <v>21</v>
      </c>
    </row>
    <row r="120" spans="1:64" ht="15">
      <c r="A120" s="64" t="s">
        <v>292</v>
      </c>
      <c r="B120" s="64" t="s">
        <v>291</v>
      </c>
      <c r="C120" s="65" t="s">
        <v>5514</v>
      </c>
      <c r="D120" s="66">
        <v>3</v>
      </c>
      <c r="E120" s="67" t="s">
        <v>132</v>
      </c>
      <c r="F120" s="68">
        <v>35</v>
      </c>
      <c r="G120" s="65"/>
      <c r="H120" s="69"/>
      <c r="I120" s="70"/>
      <c r="J120" s="70"/>
      <c r="K120" s="34" t="s">
        <v>65</v>
      </c>
      <c r="L120" s="77">
        <v>120</v>
      </c>
      <c r="M120" s="77"/>
      <c r="N120" s="72"/>
      <c r="O120" s="79" t="s">
        <v>571</v>
      </c>
      <c r="P120" s="81">
        <v>43695.929074074076</v>
      </c>
      <c r="Q120" s="79" t="s">
        <v>618</v>
      </c>
      <c r="R120" s="79"/>
      <c r="S120" s="79"/>
      <c r="T120" s="79"/>
      <c r="U120" s="79"/>
      <c r="V120" s="83" t="s">
        <v>949</v>
      </c>
      <c r="W120" s="81">
        <v>43695.929074074076</v>
      </c>
      <c r="X120" s="83" t="s">
        <v>1179</v>
      </c>
      <c r="Y120" s="79"/>
      <c r="Z120" s="79"/>
      <c r="AA120" s="85" t="s">
        <v>1500</v>
      </c>
      <c r="AB120" s="85" t="s">
        <v>1741</v>
      </c>
      <c r="AC120" s="79" t="b">
        <v>0</v>
      </c>
      <c r="AD120" s="79">
        <v>0</v>
      </c>
      <c r="AE120" s="85" t="s">
        <v>1784</v>
      </c>
      <c r="AF120" s="79" t="b">
        <v>0</v>
      </c>
      <c r="AG120" s="79" t="s">
        <v>1829</v>
      </c>
      <c r="AH120" s="79"/>
      <c r="AI120" s="85" t="s">
        <v>1779</v>
      </c>
      <c r="AJ120" s="79" t="b">
        <v>0</v>
      </c>
      <c r="AK120" s="79">
        <v>0</v>
      </c>
      <c r="AL120" s="85" t="s">
        <v>1779</v>
      </c>
      <c r="AM120" s="79" t="s">
        <v>1841</v>
      </c>
      <c r="AN120" s="79" t="b">
        <v>0</v>
      </c>
      <c r="AO120" s="85" t="s">
        <v>1741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292</v>
      </c>
      <c r="B121" s="64" t="s">
        <v>437</v>
      </c>
      <c r="C121" s="65" t="s">
        <v>5514</v>
      </c>
      <c r="D121" s="66">
        <v>3</v>
      </c>
      <c r="E121" s="67" t="s">
        <v>132</v>
      </c>
      <c r="F121" s="68">
        <v>35</v>
      </c>
      <c r="G121" s="65"/>
      <c r="H121" s="69"/>
      <c r="I121" s="70"/>
      <c r="J121" s="70"/>
      <c r="K121" s="34" t="s">
        <v>65</v>
      </c>
      <c r="L121" s="77">
        <v>121</v>
      </c>
      <c r="M121" s="77"/>
      <c r="N121" s="72"/>
      <c r="O121" s="79" t="s">
        <v>570</v>
      </c>
      <c r="P121" s="81">
        <v>43695.929074074076</v>
      </c>
      <c r="Q121" s="79" t="s">
        <v>618</v>
      </c>
      <c r="R121" s="79"/>
      <c r="S121" s="79"/>
      <c r="T121" s="79"/>
      <c r="U121" s="79"/>
      <c r="V121" s="83" t="s">
        <v>949</v>
      </c>
      <c r="W121" s="81">
        <v>43695.929074074076</v>
      </c>
      <c r="X121" s="83" t="s">
        <v>1179</v>
      </c>
      <c r="Y121" s="79"/>
      <c r="Z121" s="79"/>
      <c r="AA121" s="85" t="s">
        <v>1500</v>
      </c>
      <c r="AB121" s="85" t="s">
        <v>1741</v>
      </c>
      <c r="AC121" s="79" t="b">
        <v>0</v>
      </c>
      <c r="AD121" s="79">
        <v>0</v>
      </c>
      <c r="AE121" s="85" t="s">
        <v>1784</v>
      </c>
      <c r="AF121" s="79" t="b">
        <v>0</v>
      </c>
      <c r="AG121" s="79" t="s">
        <v>1829</v>
      </c>
      <c r="AH121" s="79"/>
      <c r="AI121" s="85" t="s">
        <v>1779</v>
      </c>
      <c r="AJ121" s="79" t="b">
        <v>0</v>
      </c>
      <c r="AK121" s="79">
        <v>0</v>
      </c>
      <c r="AL121" s="85" t="s">
        <v>1779</v>
      </c>
      <c r="AM121" s="79" t="s">
        <v>1841</v>
      </c>
      <c r="AN121" s="79" t="b">
        <v>0</v>
      </c>
      <c r="AO121" s="85" t="s">
        <v>1741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3</v>
      </c>
      <c r="BK121" s="49">
        <v>100</v>
      </c>
      <c r="BL121" s="48">
        <v>3</v>
      </c>
    </row>
    <row r="122" spans="1:64" ht="15">
      <c r="A122" s="64" t="s">
        <v>293</v>
      </c>
      <c r="B122" s="64" t="s">
        <v>212</v>
      </c>
      <c r="C122" s="65" t="s">
        <v>5514</v>
      </c>
      <c r="D122" s="66">
        <v>3</v>
      </c>
      <c r="E122" s="67" t="s">
        <v>132</v>
      </c>
      <c r="F122" s="68">
        <v>35</v>
      </c>
      <c r="G122" s="65"/>
      <c r="H122" s="69"/>
      <c r="I122" s="70"/>
      <c r="J122" s="70"/>
      <c r="K122" s="34" t="s">
        <v>65</v>
      </c>
      <c r="L122" s="77">
        <v>122</v>
      </c>
      <c r="M122" s="77"/>
      <c r="N122" s="72"/>
      <c r="O122" s="79" t="s">
        <v>570</v>
      </c>
      <c r="P122" s="81">
        <v>43696.67857638889</v>
      </c>
      <c r="Q122" s="79" t="s">
        <v>619</v>
      </c>
      <c r="R122" s="79"/>
      <c r="S122" s="79"/>
      <c r="T122" s="79"/>
      <c r="U122" s="79"/>
      <c r="V122" s="83" t="s">
        <v>950</v>
      </c>
      <c r="W122" s="81">
        <v>43696.67857638889</v>
      </c>
      <c r="X122" s="83" t="s">
        <v>1180</v>
      </c>
      <c r="Y122" s="79"/>
      <c r="Z122" s="79"/>
      <c r="AA122" s="85" t="s">
        <v>1501</v>
      </c>
      <c r="AB122" s="79"/>
      <c r="AC122" s="79" t="b">
        <v>0</v>
      </c>
      <c r="AD122" s="79">
        <v>0</v>
      </c>
      <c r="AE122" s="85" t="s">
        <v>1779</v>
      </c>
      <c r="AF122" s="79" t="b">
        <v>0</v>
      </c>
      <c r="AG122" s="79" t="s">
        <v>1829</v>
      </c>
      <c r="AH122" s="79"/>
      <c r="AI122" s="85" t="s">
        <v>1779</v>
      </c>
      <c r="AJ122" s="79" t="b">
        <v>0</v>
      </c>
      <c r="AK122" s="79">
        <v>3</v>
      </c>
      <c r="AL122" s="85" t="s">
        <v>1419</v>
      </c>
      <c r="AM122" s="79" t="s">
        <v>1842</v>
      </c>
      <c r="AN122" s="79" t="b">
        <v>0</v>
      </c>
      <c r="AO122" s="85" t="s">
        <v>1419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17</v>
      </c>
      <c r="BC122" s="78" t="str">
        <f>REPLACE(INDEX(GroupVertices[Group],MATCH(Edges[[#This Row],[Vertex 2]],GroupVertices[Vertex],0)),1,1,"")</f>
        <v>17</v>
      </c>
      <c r="BD122" s="48">
        <v>0</v>
      </c>
      <c r="BE122" s="49">
        <v>0</v>
      </c>
      <c r="BF122" s="48">
        <v>0</v>
      </c>
      <c r="BG122" s="49">
        <v>0</v>
      </c>
      <c r="BH122" s="48">
        <v>0</v>
      </c>
      <c r="BI122" s="49">
        <v>0</v>
      </c>
      <c r="BJ122" s="48">
        <v>17</v>
      </c>
      <c r="BK122" s="49">
        <v>100</v>
      </c>
      <c r="BL122" s="48">
        <v>17</v>
      </c>
    </row>
    <row r="123" spans="1:64" ht="15">
      <c r="A123" s="64" t="s">
        <v>294</v>
      </c>
      <c r="B123" s="64" t="s">
        <v>464</v>
      </c>
      <c r="C123" s="65" t="s">
        <v>5514</v>
      </c>
      <c r="D123" s="66">
        <v>3</v>
      </c>
      <c r="E123" s="67" t="s">
        <v>132</v>
      </c>
      <c r="F123" s="68">
        <v>35</v>
      </c>
      <c r="G123" s="65"/>
      <c r="H123" s="69"/>
      <c r="I123" s="70"/>
      <c r="J123" s="70"/>
      <c r="K123" s="34" t="s">
        <v>65</v>
      </c>
      <c r="L123" s="77">
        <v>123</v>
      </c>
      <c r="M123" s="77"/>
      <c r="N123" s="72"/>
      <c r="O123" s="79" t="s">
        <v>570</v>
      </c>
      <c r="P123" s="81">
        <v>43630.097604166665</v>
      </c>
      <c r="Q123" s="79" t="s">
        <v>620</v>
      </c>
      <c r="R123" s="83" t="s">
        <v>755</v>
      </c>
      <c r="S123" s="79" t="s">
        <v>810</v>
      </c>
      <c r="T123" s="79" t="s">
        <v>842</v>
      </c>
      <c r="U123" s="83" t="s">
        <v>878</v>
      </c>
      <c r="V123" s="83" t="s">
        <v>878</v>
      </c>
      <c r="W123" s="81">
        <v>43630.097604166665</v>
      </c>
      <c r="X123" s="83" t="s">
        <v>1181</v>
      </c>
      <c r="Y123" s="79"/>
      <c r="Z123" s="79"/>
      <c r="AA123" s="85" t="s">
        <v>1502</v>
      </c>
      <c r="AB123" s="79"/>
      <c r="AC123" s="79" t="b">
        <v>0</v>
      </c>
      <c r="AD123" s="79">
        <v>76</v>
      </c>
      <c r="AE123" s="85" t="s">
        <v>1779</v>
      </c>
      <c r="AF123" s="79" t="b">
        <v>0</v>
      </c>
      <c r="AG123" s="79" t="s">
        <v>1829</v>
      </c>
      <c r="AH123" s="79"/>
      <c r="AI123" s="85" t="s">
        <v>1779</v>
      </c>
      <c r="AJ123" s="79" t="b">
        <v>0</v>
      </c>
      <c r="AK123" s="79">
        <v>20</v>
      </c>
      <c r="AL123" s="85" t="s">
        <v>1779</v>
      </c>
      <c r="AM123" s="79" t="s">
        <v>1841</v>
      </c>
      <c r="AN123" s="79" t="b">
        <v>0</v>
      </c>
      <c r="AO123" s="85" t="s">
        <v>1502</v>
      </c>
      <c r="AP123" s="79" t="s">
        <v>1852</v>
      </c>
      <c r="AQ123" s="79">
        <v>0</v>
      </c>
      <c r="AR123" s="79">
        <v>0</v>
      </c>
      <c r="AS123" s="79"/>
      <c r="AT123" s="79"/>
      <c r="AU123" s="79"/>
      <c r="AV123" s="79"/>
      <c r="AW123" s="79"/>
      <c r="AX123" s="79"/>
      <c r="AY123" s="79"/>
      <c r="AZ123" s="79"/>
      <c r="BA123">
        <v>1</v>
      </c>
      <c r="BB123" s="78" t="str">
        <f>REPLACE(INDEX(GroupVertices[Group],MATCH(Edges[[#This Row],[Vertex 1]],GroupVertices[Vertex],0)),1,1,"")</f>
        <v>8</v>
      </c>
      <c r="BC123" s="78" t="str">
        <f>REPLACE(INDEX(GroupVertices[Group],MATCH(Edges[[#This Row],[Vertex 2]],GroupVertices[Vertex],0)),1,1,"")</f>
        <v>8</v>
      </c>
      <c r="BD123" s="48">
        <v>2</v>
      </c>
      <c r="BE123" s="49">
        <v>5.128205128205129</v>
      </c>
      <c r="BF123" s="48">
        <v>1</v>
      </c>
      <c r="BG123" s="49">
        <v>2.5641025641025643</v>
      </c>
      <c r="BH123" s="48">
        <v>0</v>
      </c>
      <c r="BI123" s="49">
        <v>0</v>
      </c>
      <c r="BJ123" s="48">
        <v>36</v>
      </c>
      <c r="BK123" s="49">
        <v>92.3076923076923</v>
      </c>
      <c r="BL123" s="48">
        <v>39</v>
      </c>
    </row>
    <row r="124" spans="1:64" ht="15">
      <c r="A124" s="64" t="s">
        <v>294</v>
      </c>
      <c r="B124" s="64" t="s">
        <v>457</v>
      </c>
      <c r="C124" s="65" t="s">
        <v>5514</v>
      </c>
      <c r="D124" s="66">
        <v>3</v>
      </c>
      <c r="E124" s="67" t="s">
        <v>132</v>
      </c>
      <c r="F124" s="68">
        <v>35</v>
      </c>
      <c r="G124" s="65"/>
      <c r="H124" s="69"/>
      <c r="I124" s="70"/>
      <c r="J124" s="70"/>
      <c r="K124" s="34" t="s">
        <v>65</v>
      </c>
      <c r="L124" s="77">
        <v>124</v>
      </c>
      <c r="M124" s="77"/>
      <c r="N124" s="72"/>
      <c r="O124" s="79" t="s">
        <v>570</v>
      </c>
      <c r="P124" s="81">
        <v>43630.097604166665</v>
      </c>
      <c r="Q124" s="79" t="s">
        <v>620</v>
      </c>
      <c r="R124" s="83" t="s">
        <v>755</v>
      </c>
      <c r="S124" s="79" t="s">
        <v>810</v>
      </c>
      <c r="T124" s="79" t="s">
        <v>842</v>
      </c>
      <c r="U124" s="83" t="s">
        <v>878</v>
      </c>
      <c r="V124" s="83" t="s">
        <v>878</v>
      </c>
      <c r="W124" s="81">
        <v>43630.097604166665</v>
      </c>
      <c r="X124" s="83" t="s">
        <v>1181</v>
      </c>
      <c r="Y124" s="79"/>
      <c r="Z124" s="79"/>
      <c r="AA124" s="85" t="s">
        <v>1502</v>
      </c>
      <c r="AB124" s="79"/>
      <c r="AC124" s="79" t="b">
        <v>0</v>
      </c>
      <c r="AD124" s="79">
        <v>76</v>
      </c>
      <c r="AE124" s="85" t="s">
        <v>1779</v>
      </c>
      <c r="AF124" s="79" t="b">
        <v>0</v>
      </c>
      <c r="AG124" s="79" t="s">
        <v>1829</v>
      </c>
      <c r="AH124" s="79"/>
      <c r="AI124" s="85" t="s">
        <v>1779</v>
      </c>
      <c r="AJ124" s="79" t="b">
        <v>0</v>
      </c>
      <c r="AK124" s="79">
        <v>20</v>
      </c>
      <c r="AL124" s="85" t="s">
        <v>1779</v>
      </c>
      <c r="AM124" s="79" t="s">
        <v>1841</v>
      </c>
      <c r="AN124" s="79" t="b">
        <v>0</v>
      </c>
      <c r="AO124" s="85" t="s">
        <v>1502</v>
      </c>
      <c r="AP124" s="79" t="s">
        <v>1852</v>
      </c>
      <c r="AQ124" s="79">
        <v>0</v>
      </c>
      <c r="AR124" s="79">
        <v>0</v>
      </c>
      <c r="AS124" s="79"/>
      <c r="AT124" s="79"/>
      <c r="AU124" s="79"/>
      <c r="AV124" s="79"/>
      <c r="AW124" s="79"/>
      <c r="AX124" s="79"/>
      <c r="AY124" s="79"/>
      <c r="AZ124" s="79"/>
      <c r="BA124">
        <v>1</v>
      </c>
      <c r="BB124" s="78" t="str">
        <f>REPLACE(INDEX(GroupVertices[Group],MATCH(Edges[[#This Row],[Vertex 1]],GroupVertices[Vertex],0)),1,1,"")</f>
        <v>8</v>
      </c>
      <c r="BC124" s="78" t="str">
        <f>REPLACE(INDEX(GroupVertices[Group],MATCH(Edges[[#This Row],[Vertex 2]],GroupVertices[Vertex],0)),1,1,"")</f>
        <v>8</v>
      </c>
      <c r="BD124" s="48"/>
      <c r="BE124" s="49"/>
      <c r="BF124" s="48"/>
      <c r="BG124" s="49"/>
      <c r="BH124" s="48"/>
      <c r="BI124" s="49"/>
      <c r="BJ124" s="48"/>
      <c r="BK124" s="49"/>
      <c r="BL124" s="48"/>
    </row>
    <row r="125" spans="1:64" ht="15">
      <c r="A125" s="64" t="s">
        <v>294</v>
      </c>
      <c r="B125" s="64" t="s">
        <v>437</v>
      </c>
      <c r="C125" s="65" t="s">
        <v>5515</v>
      </c>
      <c r="D125" s="66">
        <v>10</v>
      </c>
      <c r="E125" s="67" t="s">
        <v>136</v>
      </c>
      <c r="F125" s="68">
        <v>12</v>
      </c>
      <c r="G125" s="65"/>
      <c r="H125" s="69"/>
      <c r="I125" s="70"/>
      <c r="J125" s="70"/>
      <c r="K125" s="34" t="s">
        <v>65</v>
      </c>
      <c r="L125" s="77">
        <v>125</v>
      </c>
      <c r="M125" s="77"/>
      <c r="N125" s="72"/>
      <c r="O125" s="79" t="s">
        <v>570</v>
      </c>
      <c r="P125" s="81">
        <v>43630.097604166665</v>
      </c>
      <c r="Q125" s="79" t="s">
        <v>620</v>
      </c>
      <c r="R125" s="83" t="s">
        <v>755</v>
      </c>
      <c r="S125" s="79" t="s">
        <v>810</v>
      </c>
      <c r="T125" s="79" t="s">
        <v>842</v>
      </c>
      <c r="U125" s="83" t="s">
        <v>878</v>
      </c>
      <c r="V125" s="83" t="s">
        <v>878</v>
      </c>
      <c r="W125" s="81">
        <v>43630.097604166665</v>
      </c>
      <c r="X125" s="83" t="s">
        <v>1181</v>
      </c>
      <c r="Y125" s="79"/>
      <c r="Z125" s="79"/>
      <c r="AA125" s="85" t="s">
        <v>1502</v>
      </c>
      <c r="AB125" s="79"/>
      <c r="AC125" s="79" t="b">
        <v>0</v>
      </c>
      <c r="AD125" s="79">
        <v>76</v>
      </c>
      <c r="AE125" s="85" t="s">
        <v>1779</v>
      </c>
      <c r="AF125" s="79" t="b">
        <v>0</v>
      </c>
      <c r="AG125" s="79" t="s">
        <v>1829</v>
      </c>
      <c r="AH125" s="79"/>
      <c r="AI125" s="85" t="s">
        <v>1779</v>
      </c>
      <c r="AJ125" s="79" t="b">
        <v>0</v>
      </c>
      <c r="AK125" s="79">
        <v>20</v>
      </c>
      <c r="AL125" s="85" t="s">
        <v>1779</v>
      </c>
      <c r="AM125" s="79" t="s">
        <v>1841</v>
      </c>
      <c r="AN125" s="79" t="b">
        <v>0</v>
      </c>
      <c r="AO125" s="85" t="s">
        <v>1502</v>
      </c>
      <c r="AP125" s="79" t="s">
        <v>1852</v>
      </c>
      <c r="AQ125" s="79">
        <v>0</v>
      </c>
      <c r="AR125" s="79">
        <v>0</v>
      </c>
      <c r="AS125" s="79"/>
      <c r="AT125" s="79"/>
      <c r="AU125" s="79"/>
      <c r="AV125" s="79"/>
      <c r="AW125" s="79"/>
      <c r="AX125" s="79"/>
      <c r="AY125" s="79"/>
      <c r="AZ125" s="79"/>
      <c r="BA125">
        <v>2</v>
      </c>
      <c r="BB125" s="78" t="str">
        <f>REPLACE(INDEX(GroupVertices[Group],MATCH(Edges[[#This Row],[Vertex 1]],GroupVertices[Vertex],0)),1,1,"")</f>
        <v>8</v>
      </c>
      <c r="BC125" s="78" t="str">
        <f>REPLACE(INDEX(GroupVertices[Group],MATCH(Edges[[#This Row],[Vertex 2]],GroupVertices[Vertex],0)),1,1,"")</f>
        <v>1</v>
      </c>
      <c r="BD125" s="48"/>
      <c r="BE125" s="49"/>
      <c r="BF125" s="48"/>
      <c r="BG125" s="49"/>
      <c r="BH125" s="48"/>
      <c r="BI125" s="49"/>
      <c r="BJ125" s="48"/>
      <c r="BK125" s="49"/>
      <c r="BL125" s="48"/>
    </row>
    <row r="126" spans="1:64" ht="15">
      <c r="A126" s="64" t="s">
        <v>294</v>
      </c>
      <c r="B126" s="64" t="s">
        <v>437</v>
      </c>
      <c r="C126" s="65" t="s">
        <v>5515</v>
      </c>
      <c r="D126" s="66">
        <v>10</v>
      </c>
      <c r="E126" s="67" t="s">
        <v>136</v>
      </c>
      <c r="F126" s="68">
        <v>12</v>
      </c>
      <c r="G126" s="65"/>
      <c r="H126" s="69"/>
      <c r="I126" s="70"/>
      <c r="J126" s="70"/>
      <c r="K126" s="34" t="s">
        <v>65</v>
      </c>
      <c r="L126" s="77">
        <v>126</v>
      </c>
      <c r="M126" s="77"/>
      <c r="N126" s="72"/>
      <c r="O126" s="79" t="s">
        <v>570</v>
      </c>
      <c r="P126" s="81">
        <v>43692.72078703704</v>
      </c>
      <c r="Q126" s="79" t="s">
        <v>599</v>
      </c>
      <c r="R126" s="79"/>
      <c r="S126" s="79"/>
      <c r="T126" s="79" t="s">
        <v>839</v>
      </c>
      <c r="U126" s="79"/>
      <c r="V126" s="83" t="s">
        <v>951</v>
      </c>
      <c r="W126" s="81">
        <v>43692.72078703704</v>
      </c>
      <c r="X126" s="83" t="s">
        <v>1182</v>
      </c>
      <c r="Y126" s="79"/>
      <c r="Z126" s="79"/>
      <c r="AA126" s="85" t="s">
        <v>1503</v>
      </c>
      <c r="AB126" s="79"/>
      <c r="AC126" s="79" t="b">
        <v>0</v>
      </c>
      <c r="AD126" s="79">
        <v>0</v>
      </c>
      <c r="AE126" s="85" t="s">
        <v>1779</v>
      </c>
      <c r="AF126" s="79" t="b">
        <v>0</v>
      </c>
      <c r="AG126" s="79" t="s">
        <v>1829</v>
      </c>
      <c r="AH126" s="79"/>
      <c r="AI126" s="85" t="s">
        <v>1779</v>
      </c>
      <c r="AJ126" s="79" t="b">
        <v>0</v>
      </c>
      <c r="AK126" s="79">
        <v>11</v>
      </c>
      <c r="AL126" s="85" t="s">
        <v>1710</v>
      </c>
      <c r="AM126" s="79" t="s">
        <v>1842</v>
      </c>
      <c r="AN126" s="79" t="b">
        <v>0</v>
      </c>
      <c r="AO126" s="85" t="s">
        <v>1710</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8</v>
      </c>
      <c r="BC126" s="78" t="str">
        <f>REPLACE(INDEX(GroupVertices[Group],MATCH(Edges[[#This Row],[Vertex 2]],GroupVertices[Vertex],0)),1,1,"")</f>
        <v>1</v>
      </c>
      <c r="BD126" s="48">
        <v>1</v>
      </c>
      <c r="BE126" s="49">
        <v>5.882352941176471</v>
      </c>
      <c r="BF126" s="48">
        <v>0</v>
      </c>
      <c r="BG126" s="49">
        <v>0</v>
      </c>
      <c r="BH126" s="48">
        <v>0</v>
      </c>
      <c r="BI126" s="49">
        <v>0</v>
      </c>
      <c r="BJ126" s="48">
        <v>16</v>
      </c>
      <c r="BK126" s="49">
        <v>94.11764705882354</v>
      </c>
      <c r="BL126" s="48">
        <v>17</v>
      </c>
    </row>
    <row r="127" spans="1:64" ht="15">
      <c r="A127" s="64" t="s">
        <v>294</v>
      </c>
      <c r="B127" s="64" t="s">
        <v>406</v>
      </c>
      <c r="C127" s="65" t="s">
        <v>5514</v>
      </c>
      <c r="D127" s="66">
        <v>3</v>
      </c>
      <c r="E127" s="67" t="s">
        <v>132</v>
      </c>
      <c r="F127" s="68">
        <v>35</v>
      </c>
      <c r="G127" s="65"/>
      <c r="H127" s="69"/>
      <c r="I127" s="70"/>
      <c r="J127" s="70"/>
      <c r="K127" s="34" t="s">
        <v>65</v>
      </c>
      <c r="L127" s="77">
        <v>127</v>
      </c>
      <c r="M127" s="77"/>
      <c r="N127" s="72"/>
      <c r="O127" s="79" t="s">
        <v>570</v>
      </c>
      <c r="P127" s="81">
        <v>43697.215775462966</v>
      </c>
      <c r="Q127" s="79" t="s">
        <v>621</v>
      </c>
      <c r="R127" s="79"/>
      <c r="S127" s="79"/>
      <c r="T127" s="79"/>
      <c r="U127" s="79"/>
      <c r="V127" s="83" t="s">
        <v>951</v>
      </c>
      <c r="W127" s="81">
        <v>43697.215775462966</v>
      </c>
      <c r="X127" s="83" t="s">
        <v>1183</v>
      </c>
      <c r="Y127" s="79"/>
      <c r="Z127" s="79"/>
      <c r="AA127" s="85" t="s">
        <v>1504</v>
      </c>
      <c r="AB127" s="79"/>
      <c r="AC127" s="79" t="b">
        <v>0</v>
      </c>
      <c r="AD127" s="79">
        <v>0</v>
      </c>
      <c r="AE127" s="85" t="s">
        <v>1779</v>
      </c>
      <c r="AF127" s="79" t="b">
        <v>1</v>
      </c>
      <c r="AG127" s="79" t="s">
        <v>1829</v>
      </c>
      <c r="AH127" s="79"/>
      <c r="AI127" s="85" t="s">
        <v>1834</v>
      </c>
      <c r="AJ127" s="79" t="b">
        <v>0</v>
      </c>
      <c r="AK127" s="79">
        <v>2</v>
      </c>
      <c r="AL127" s="85" t="s">
        <v>1505</v>
      </c>
      <c r="AM127" s="79" t="s">
        <v>1842</v>
      </c>
      <c r="AN127" s="79" t="b">
        <v>0</v>
      </c>
      <c r="AO127" s="85" t="s">
        <v>1505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8</v>
      </c>
      <c r="BC127" s="78" t="str">
        <f>REPLACE(INDEX(GroupVertices[Group],MATCH(Edges[[#This Row],[Vertex 2]],GroupVertices[Vertex],0)),1,1,"")</f>
        <v>8</v>
      </c>
      <c r="BD127" s="48"/>
      <c r="BE127" s="49"/>
      <c r="BF127" s="48"/>
      <c r="BG127" s="49"/>
      <c r="BH127" s="48"/>
      <c r="BI127" s="49"/>
      <c r="BJ127" s="48"/>
      <c r="BK127" s="49"/>
      <c r="BL127" s="48"/>
    </row>
    <row r="128" spans="1:64" ht="15">
      <c r="A128" s="64" t="s">
        <v>294</v>
      </c>
      <c r="B128" s="64" t="s">
        <v>465</v>
      </c>
      <c r="C128" s="65" t="s">
        <v>5514</v>
      </c>
      <c r="D128" s="66">
        <v>3</v>
      </c>
      <c r="E128" s="67" t="s">
        <v>132</v>
      </c>
      <c r="F128" s="68">
        <v>35</v>
      </c>
      <c r="G128" s="65"/>
      <c r="H128" s="69"/>
      <c r="I128" s="70"/>
      <c r="J128" s="70"/>
      <c r="K128" s="34" t="s">
        <v>65</v>
      </c>
      <c r="L128" s="77">
        <v>128</v>
      </c>
      <c r="M128" s="77"/>
      <c r="N128" s="72"/>
      <c r="O128" s="79" t="s">
        <v>570</v>
      </c>
      <c r="P128" s="81">
        <v>43697.215775462966</v>
      </c>
      <c r="Q128" s="79" t="s">
        <v>621</v>
      </c>
      <c r="R128" s="79"/>
      <c r="S128" s="79"/>
      <c r="T128" s="79"/>
      <c r="U128" s="79"/>
      <c r="V128" s="83" t="s">
        <v>951</v>
      </c>
      <c r="W128" s="81">
        <v>43697.215775462966</v>
      </c>
      <c r="X128" s="83" t="s">
        <v>1183</v>
      </c>
      <c r="Y128" s="79"/>
      <c r="Z128" s="79"/>
      <c r="AA128" s="85" t="s">
        <v>1504</v>
      </c>
      <c r="AB128" s="79"/>
      <c r="AC128" s="79" t="b">
        <v>0</v>
      </c>
      <c r="AD128" s="79">
        <v>0</v>
      </c>
      <c r="AE128" s="85" t="s">
        <v>1779</v>
      </c>
      <c r="AF128" s="79" t="b">
        <v>1</v>
      </c>
      <c r="AG128" s="79" t="s">
        <v>1829</v>
      </c>
      <c r="AH128" s="79"/>
      <c r="AI128" s="85" t="s">
        <v>1834</v>
      </c>
      <c r="AJ128" s="79" t="b">
        <v>0</v>
      </c>
      <c r="AK128" s="79">
        <v>2</v>
      </c>
      <c r="AL128" s="85" t="s">
        <v>1505</v>
      </c>
      <c r="AM128" s="79" t="s">
        <v>1842</v>
      </c>
      <c r="AN128" s="79" t="b">
        <v>0</v>
      </c>
      <c r="AO128" s="85" t="s">
        <v>1505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c r="BE128" s="49"/>
      <c r="BF128" s="48"/>
      <c r="BG128" s="49"/>
      <c r="BH128" s="48"/>
      <c r="BI128" s="49"/>
      <c r="BJ128" s="48"/>
      <c r="BK128" s="49"/>
      <c r="BL128" s="48"/>
    </row>
    <row r="129" spans="1:64" ht="15">
      <c r="A129" s="64" t="s">
        <v>294</v>
      </c>
      <c r="B129" s="64" t="s">
        <v>466</v>
      </c>
      <c r="C129" s="65" t="s">
        <v>5514</v>
      </c>
      <c r="D129" s="66">
        <v>3</v>
      </c>
      <c r="E129" s="67" t="s">
        <v>132</v>
      </c>
      <c r="F129" s="68">
        <v>35</v>
      </c>
      <c r="G129" s="65"/>
      <c r="H129" s="69"/>
      <c r="I129" s="70"/>
      <c r="J129" s="70"/>
      <c r="K129" s="34" t="s">
        <v>65</v>
      </c>
      <c r="L129" s="77">
        <v>129</v>
      </c>
      <c r="M129" s="77"/>
      <c r="N129" s="72"/>
      <c r="O129" s="79" t="s">
        <v>570</v>
      </c>
      <c r="P129" s="81">
        <v>43697.215775462966</v>
      </c>
      <c r="Q129" s="79" t="s">
        <v>621</v>
      </c>
      <c r="R129" s="79"/>
      <c r="S129" s="79"/>
      <c r="T129" s="79"/>
      <c r="U129" s="79"/>
      <c r="V129" s="83" t="s">
        <v>951</v>
      </c>
      <c r="W129" s="81">
        <v>43697.215775462966</v>
      </c>
      <c r="X129" s="83" t="s">
        <v>1183</v>
      </c>
      <c r="Y129" s="79"/>
      <c r="Z129" s="79"/>
      <c r="AA129" s="85" t="s">
        <v>1504</v>
      </c>
      <c r="AB129" s="79"/>
      <c r="AC129" s="79" t="b">
        <v>0</v>
      </c>
      <c r="AD129" s="79">
        <v>0</v>
      </c>
      <c r="AE129" s="85" t="s">
        <v>1779</v>
      </c>
      <c r="AF129" s="79" t="b">
        <v>1</v>
      </c>
      <c r="AG129" s="79" t="s">
        <v>1829</v>
      </c>
      <c r="AH129" s="79"/>
      <c r="AI129" s="85" t="s">
        <v>1834</v>
      </c>
      <c r="AJ129" s="79" t="b">
        <v>0</v>
      </c>
      <c r="AK129" s="79">
        <v>2</v>
      </c>
      <c r="AL129" s="85" t="s">
        <v>1505</v>
      </c>
      <c r="AM129" s="79" t="s">
        <v>1842</v>
      </c>
      <c r="AN129" s="79" t="b">
        <v>0</v>
      </c>
      <c r="AO129" s="85" t="s">
        <v>1505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8</v>
      </c>
      <c r="BC129" s="78" t="str">
        <f>REPLACE(INDEX(GroupVertices[Group],MATCH(Edges[[#This Row],[Vertex 2]],GroupVertices[Vertex],0)),1,1,"")</f>
        <v>8</v>
      </c>
      <c r="BD129" s="48"/>
      <c r="BE129" s="49"/>
      <c r="BF129" s="48"/>
      <c r="BG129" s="49"/>
      <c r="BH129" s="48"/>
      <c r="BI129" s="49"/>
      <c r="BJ129" s="48"/>
      <c r="BK129" s="49"/>
      <c r="BL129" s="48"/>
    </row>
    <row r="130" spans="1:64" ht="15">
      <c r="A130" s="64" t="s">
        <v>294</v>
      </c>
      <c r="B130" s="64" t="s">
        <v>296</v>
      </c>
      <c r="C130" s="65" t="s">
        <v>5514</v>
      </c>
      <c r="D130" s="66">
        <v>3</v>
      </c>
      <c r="E130" s="67" t="s">
        <v>132</v>
      </c>
      <c r="F130" s="68">
        <v>35</v>
      </c>
      <c r="G130" s="65"/>
      <c r="H130" s="69"/>
      <c r="I130" s="70"/>
      <c r="J130" s="70"/>
      <c r="K130" s="34" t="s">
        <v>65</v>
      </c>
      <c r="L130" s="77">
        <v>130</v>
      </c>
      <c r="M130" s="77"/>
      <c r="N130" s="72"/>
      <c r="O130" s="79" t="s">
        <v>570</v>
      </c>
      <c r="P130" s="81">
        <v>43697.215775462966</v>
      </c>
      <c r="Q130" s="79" t="s">
        <v>621</v>
      </c>
      <c r="R130" s="79"/>
      <c r="S130" s="79"/>
      <c r="T130" s="79"/>
      <c r="U130" s="79"/>
      <c r="V130" s="83" t="s">
        <v>951</v>
      </c>
      <c r="W130" s="81">
        <v>43697.215775462966</v>
      </c>
      <c r="X130" s="83" t="s">
        <v>1183</v>
      </c>
      <c r="Y130" s="79"/>
      <c r="Z130" s="79"/>
      <c r="AA130" s="85" t="s">
        <v>1504</v>
      </c>
      <c r="AB130" s="79"/>
      <c r="AC130" s="79" t="b">
        <v>0</v>
      </c>
      <c r="AD130" s="79">
        <v>0</v>
      </c>
      <c r="AE130" s="85" t="s">
        <v>1779</v>
      </c>
      <c r="AF130" s="79" t="b">
        <v>1</v>
      </c>
      <c r="AG130" s="79" t="s">
        <v>1829</v>
      </c>
      <c r="AH130" s="79"/>
      <c r="AI130" s="85" t="s">
        <v>1834</v>
      </c>
      <c r="AJ130" s="79" t="b">
        <v>0</v>
      </c>
      <c r="AK130" s="79">
        <v>2</v>
      </c>
      <c r="AL130" s="85" t="s">
        <v>1505</v>
      </c>
      <c r="AM130" s="79" t="s">
        <v>1842</v>
      </c>
      <c r="AN130" s="79" t="b">
        <v>0</v>
      </c>
      <c r="AO130" s="85" t="s">
        <v>1505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8</v>
      </c>
      <c r="BC130" s="78" t="str">
        <f>REPLACE(INDEX(GroupVertices[Group],MATCH(Edges[[#This Row],[Vertex 2]],GroupVertices[Vertex],0)),1,1,"")</f>
        <v>8</v>
      </c>
      <c r="BD130" s="48"/>
      <c r="BE130" s="49"/>
      <c r="BF130" s="48"/>
      <c r="BG130" s="49"/>
      <c r="BH130" s="48"/>
      <c r="BI130" s="49"/>
      <c r="BJ130" s="48"/>
      <c r="BK130" s="49"/>
      <c r="BL130" s="48"/>
    </row>
    <row r="131" spans="1:64" ht="15">
      <c r="A131" s="64" t="s">
        <v>294</v>
      </c>
      <c r="B131" s="64" t="s">
        <v>297</v>
      </c>
      <c r="C131" s="65" t="s">
        <v>5514</v>
      </c>
      <c r="D131" s="66">
        <v>3</v>
      </c>
      <c r="E131" s="67" t="s">
        <v>132</v>
      </c>
      <c r="F131" s="68">
        <v>35</v>
      </c>
      <c r="G131" s="65"/>
      <c r="H131" s="69"/>
      <c r="I131" s="70"/>
      <c r="J131" s="70"/>
      <c r="K131" s="34" t="s">
        <v>65</v>
      </c>
      <c r="L131" s="77">
        <v>131</v>
      </c>
      <c r="M131" s="77"/>
      <c r="N131" s="72"/>
      <c r="O131" s="79" t="s">
        <v>570</v>
      </c>
      <c r="P131" s="81">
        <v>43697.215775462966</v>
      </c>
      <c r="Q131" s="79" t="s">
        <v>621</v>
      </c>
      <c r="R131" s="79"/>
      <c r="S131" s="79"/>
      <c r="T131" s="79"/>
      <c r="U131" s="79"/>
      <c r="V131" s="83" t="s">
        <v>951</v>
      </c>
      <c r="W131" s="81">
        <v>43697.215775462966</v>
      </c>
      <c r="X131" s="83" t="s">
        <v>1183</v>
      </c>
      <c r="Y131" s="79"/>
      <c r="Z131" s="79"/>
      <c r="AA131" s="85" t="s">
        <v>1504</v>
      </c>
      <c r="AB131" s="79"/>
      <c r="AC131" s="79" t="b">
        <v>0</v>
      </c>
      <c r="AD131" s="79">
        <v>0</v>
      </c>
      <c r="AE131" s="85" t="s">
        <v>1779</v>
      </c>
      <c r="AF131" s="79" t="b">
        <v>1</v>
      </c>
      <c r="AG131" s="79" t="s">
        <v>1829</v>
      </c>
      <c r="AH131" s="79"/>
      <c r="AI131" s="85" t="s">
        <v>1834</v>
      </c>
      <c r="AJ131" s="79" t="b">
        <v>0</v>
      </c>
      <c r="AK131" s="79">
        <v>2</v>
      </c>
      <c r="AL131" s="85" t="s">
        <v>1505</v>
      </c>
      <c r="AM131" s="79" t="s">
        <v>1842</v>
      </c>
      <c r="AN131" s="79" t="b">
        <v>0</v>
      </c>
      <c r="AO131" s="85" t="s">
        <v>1505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8</v>
      </c>
      <c r="BC131" s="78" t="str">
        <f>REPLACE(INDEX(GroupVertices[Group],MATCH(Edges[[#This Row],[Vertex 2]],GroupVertices[Vertex],0)),1,1,"")</f>
        <v>8</v>
      </c>
      <c r="BD131" s="48"/>
      <c r="BE131" s="49"/>
      <c r="BF131" s="48"/>
      <c r="BG131" s="49"/>
      <c r="BH131" s="48"/>
      <c r="BI131" s="49"/>
      <c r="BJ131" s="48"/>
      <c r="BK131" s="49"/>
      <c r="BL131" s="48"/>
    </row>
    <row r="132" spans="1:64" ht="15">
      <c r="A132" s="64" t="s">
        <v>294</v>
      </c>
      <c r="B132" s="64" t="s">
        <v>295</v>
      </c>
      <c r="C132" s="65" t="s">
        <v>5514</v>
      </c>
      <c r="D132" s="66">
        <v>3</v>
      </c>
      <c r="E132" s="67" t="s">
        <v>132</v>
      </c>
      <c r="F132" s="68">
        <v>35</v>
      </c>
      <c r="G132" s="65"/>
      <c r="H132" s="69"/>
      <c r="I132" s="70"/>
      <c r="J132" s="70"/>
      <c r="K132" s="34" t="s">
        <v>65</v>
      </c>
      <c r="L132" s="77">
        <v>132</v>
      </c>
      <c r="M132" s="77"/>
      <c r="N132" s="72"/>
      <c r="O132" s="79" t="s">
        <v>570</v>
      </c>
      <c r="P132" s="81">
        <v>43697.215775462966</v>
      </c>
      <c r="Q132" s="79" t="s">
        <v>621</v>
      </c>
      <c r="R132" s="79"/>
      <c r="S132" s="79"/>
      <c r="T132" s="79"/>
      <c r="U132" s="79"/>
      <c r="V132" s="83" t="s">
        <v>951</v>
      </c>
      <c r="W132" s="81">
        <v>43697.215775462966</v>
      </c>
      <c r="X132" s="83" t="s">
        <v>1183</v>
      </c>
      <c r="Y132" s="79"/>
      <c r="Z132" s="79"/>
      <c r="AA132" s="85" t="s">
        <v>1504</v>
      </c>
      <c r="AB132" s="79"/>
      <c r="AC132" s="79" t="b">
        <v>0</v>
      </c>
      <c r="AD132" s="79">
        <v>0</v>
      </c>
      <c r="AE132" s="85" t="s">
        <v>1779</v>
      </c>
      <c r="AF132" s="79" t="b">
        <v>1</v>
      </c>
      <c r="AG132" s="79" t="s">
        <v>1829</v>
      </c>
      <c r="AH132" s="79"/>
      <c r="AI132" s="85" t="s">
        <v>1834</v>
      </c>
      <c r="AJ132" s="79" t="b">
        <v>0</v>
      </c>
      <c r="AK132" s="79">
        <v>2</v>
      </c>
      <c r="AL132" s="85" t="s">
        <v>1505</v>
      </c>
      <c r="AM132" s="79" t="s">
        <v>1842</v>
      </c>
      <c r="AN132" s="79" t="b">
        <v>0</v>
      </c>
      <c r="AO132" s="85" t="s">
        <v>1505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8</v>
      </c>
      <c r="BC132" s="78" t="str">
        <f>REPLACE(INDEX(GroupVertices[Group],MATCH(Edges[[#This Row],[Vertex 2]],GroupVertices[Vertex],0)),1,1,"")</f>
        <v>8</v>
      </c>
      <c r="BD132" s="48">
        <v>2</v>
      </c>
      <c r="BE132" s="49">
        <v>10</v>
      </c>
      <c r="BF132" s="48">
        <v>0</v>
      </c>
      <c r="BG132" s="49">
        <v>0</v>
      </c>
      <c r="BH132" s="48">
        <v>0</v>
      </c>
      <c r="BI132" s="49">
        <v>0</v>
      </c>
      <c r="BJ132" s="48">
        <v>18</v>
      </c>
      <c r="BK132" s="49">
        <v>90</v>
      </c>
      <c r="BL132" s="48">
        <v>20</v>
      </c>
    </row>
    <row r="133" spans="1:64" ht="15">
      <c r="A133" s="64" t="s">
        <v>295</v>
      </c>
      <c r="B133" s="64" t="s">
        <v>465</v>
      </c>
      <c r="C133" s="65" t="s">
        <v>5514</v>
      </c>
      <c r="D133" s="66">
        <v>3</v>
      </c>
      <c r="E133" s="67" t="s">
        <v>132</v>
      </c>
      <c r="F133" s="68">
        <v>35</v>
      </c>
      <c r="G133" s="65"/>
      <c r="H133" s="69"/>
      <c r="I133" s="70"/>
      <c r="J133" s="70"/>
      <c r="K133" s="34" t="s">
        <v>65</v>
      </c>
      <c r="L133" s="77">
        <v>133</v>
      </c>
      <c r="M133" s="77"/>
      <c r="N133" s="72"/>
      <c r="O133" s="79" t="s">
        <v>570</v>
      </c>
      <c r="P133" s="81">
        <v>43697.1784375</v>
      </c>
      <c r="Q133" s="79" t="s">
        <v>622</v>
      </c>
      <c r="R133" s="79" t="s">
        <v>756</v>
      </c>
      <c r="S133" s="79" t="s">
        <v>814</v>
      </c>
      <c r="T133" s="79" t="s">
        <v>437</v>
      </c>
      <c r="U133" s="79"/>
      <c r="V133" s="83" t="s">
        <v>952</v>
      </c>
      <c r="W133" s="81">
        <v>43697.1784375</v>
      </c>
      <c r="X133" s="83" t="s">
        <v>1184</v>
      </c>
      <c r="Y133" s="79"/>
      <c r="Z133" s="79"/>
      <c r="AA133" s="85" t="s">
        <v>1505</v>
      </c>
      <c r="AB133" s="79"/>
      <c r="AC133" s="79" t="b">
        <v>0</v>
      </c>
      <c r="AD133" s="79">
        <v>2</v>
      </c>
      <c r="AE133" s="85" t="s">
        <v>1779</v>
      </c>
      <c r="AF133" s="79" t="b">
        <v>1</v>
      </c>
      <c r="AG133" s="79" t="s">
        <v>1829</v>
      </c>
      <c r="AH133" s="79"/>
      <c r="AI133" s="85" t="s">
        <v>1834</v>
      </c>
      <c r="AJ133" s="79" t="b">
        <v>0</v>
      </c>
      <c r="AK133" s="79">
        <v>2</v>
      </c>
      <c r="AL133" s="85" t="s">
        <v>1779</v>
      </c>
      <c r="AM133" s="79" t="s">
        <v>1842</v>
      </c>
      <c r="AN133" s="79" t="b">
        <v>0</v>
      </c>
      <c r="AO133" s="85" t="s">
        <v>1505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8</v>
      </c>
      <c r="BC133" s="78" t="str">
        <f>REPLACE(INDEX(GroupVertices[Group],MATCH(Edges[[#This Row],[Vertex 2]],GroupVertices[Vertex],0)),1,1,"")</f>
        <v>8</v>
      </c>
      <c r="BD133" s="48"/>
      <c r="BE133" s="49"/>
      <c r="BF133" s="48"/>
      <c r="BG133" s="49"/>
      <c r="BH133" s="48"/>
      <c r="BI133" s="49"/>
      <c r="BJ133" s="48"/>
      <c r="BK133" s="49"/>
      <c r="BL133" s="48"/>
    </row>
    <row r="134" spans="1:64" ht="15">
      <c r="A134" s="64" t="s">
        <v>296</v>
      </c>
      <c r="B134" s="64" t="s">
        <v>465</v>
      </c>
      <c r="C134" s="65" t="s">
        <v>5514</v>
      </c>
      <c r="D134" s="66">
        <v>3</v>
      </c>
      <c r="E134" s="67" t="s">
        <v>132</v>
      </c>
      <c r="F134" s="68">
        <v>35</v>
      </c>
      <c r="G134" s="65"/>
      <c r="H134" s="69"/>
      <c r="I134" s="70"/>
      <c r="J134" s="70"/>
      <c r="K134" s="34" t="s">
        <v>65</v>
      </c>
      <c r="L134" s="77">
        <v>134</v>
      </c>
      <c r="M134" s="77"/>
      <c r="N134" s="72"/>
      <c r="O134" s="79" t="s">
        <v>570</v>
      </c>
      <c r="P134" s="81">
        <v>43697.20009259259</v>
      </c>
      <c r="Q134" s="79" t="s">
        <v>621</v>
      </c>
      <c r="R134" s="79"/>
      <c r="S134" s="79"/>
      <c r="T134" s="79"/>
      <c r="U134" s="79"/>
      <c r="V134" s="83" t="s">
        <v>953</v>
      </c>
      <c r="W134" s="81">
        <v>43697.20009259259</v>
      </c>
      <c r="X134" s="83" t="s">
        <v>1185</v>
      </c>
      <c r="Y134" s="79"/>
      <c r="Z134" s="79"/>
      <c r="AA134" s="85" t="s">
        <v>1506</v>
      </c>
      <c r="AB134" s="79"/>
      <c r="AC134" s="79" t="b">
        <v>0</v>
      </c>
      <c r="AD134" s="79">
        <v>0</v>
      </c>
      <c r="AE134" s="85" t="s">
        <v>1779</v>
      </c>
      <c r="AF134" s="79" t="b">
        <v>1</v>
      </c>
      <c r="AG134" s="79" t="s">
        <v>1829</v>
      </c>
      <c r="AH134" s="79"/>
      <c r="AI134" s="85" t="s">
        <v>1834</v>
      </c>
      <c r="AJ134" s="79" t="b">
        <v>0</v>
      </c>
      <c r="AK134" s="79">
        <v>2</v>
      </c>
      <c r="AL134" s="85" t="s">
        <v>1505</v>
      </c>
      <c r="AM134" s="79" t="s">
        <v>1842</v>
      </c>
      <c r="AN134" s="79" t="b">
        <v>0</v>
      </c>
      <c r="AO134" s="85" t="s">
        <v>1505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8</v>
      </c>
      <c r="BC134" s="78" t="str">
        <f>REPLACE(INDEX(GroupVertices[Group],MATCH(Edges[[#This Row],[Vertex 2]],GroupVertices[Vertex],0)),1,1,"")</f>
        <v>8</v>
      </c>
      <c r="BD134" s="48"/>
      <c r="BE134" s="49"/>
      <c r="BF134" s="48"/>
      <c r="BG134" s="49"/>
      <c r="BH134" s="48"/>
      <c r="BI134" s="49"/>
      <c r="BJ134" s="48"/>
      <c r="BK134" s="49"/>
      <c r="BL134" s="48"/>
    </row>
    <row r="135" spans="1:64" ht="15">
      <c r="A135" s="64" t="s">
        <v>297</v>
      </c>
      <c r="B135" s="64" t="s">
        <v>465</v>
      </c>
      <c r="C135" s="65" t="s">
        <v>5514</v>
      </c>
      <c r="D135" s="66">
        <v>3</v>
      </c>
      <c r="E135" s="67" t="s">
        <v>132</v>
      </c>
      <c r="F135" s="68">
        <v>35</v>
      </c>
      <c r="G135" s="65"/>
      <c r="H135" s="69"/>
      <c r="I135" s="70"/>
      <c r="J135" s="70"/>
      <c r="K135" s="34" t="s">
        <v>65</v>
      </c>
      <c r="L135" s="77">
        <v>135</v>
      </c>
      <c r="M135" s="77"/>
      <c r="N135" s="72"/>
      <c r="O135" s="79" t="s">
        <v>570</v>
      </c>
      <c r="P135" s="81">
        <v>43697.526724537034</v>
      </c>
      <c r="Q135" s="79" t="s">
        <v>621</v>
      </c>
      <c r="R135" s="79"/>
      <c r="S135" s="79"/>
      <c r="T135" s="79"/>
      <c r="U135" s="79"/>
      <c r="V135" s="83" t="s">
        <v>954</v>
      </c>
      <c r="W135" s="81">
        <v>43697.526724537034</v>
      </c>
      <c r="X135" s="83" t="s">
        <v>1186</v>
      </c>
      <c r="Y135" s="79"/>
      <c r="Z135" s="79"/>
      <c r="AA135" s="85" t="s">
        <v>1507</v>
      </c>
      <c r="AB135" s="79"/>
      <c r="AC135" s="79" t="b">
        <v>0</v>
      </c>
      <c r="AD135" s="79">
        <v>0</v>
      </c>
      <c r="AE135" s="85" t="s">
        <v>1779</v>
      </c>
      <c r="AF135" s="79" t="b">
        <v>1</v>
      </c>
      <c r="AG135" s="79" t="s">
        <v>1829</v>
      </c>
      <c r="AH135" s="79"/>
      <c r="AI135" s="85" t="s">
        <v>1834</v>
      </c>
      <c r="AJ135" s="79" t="b">
        <v>0</v>
      </c>
      <c r="AK135" s="79">
        <v>3</v>
      </c>
      <c r="AL135" s="85" t="s">
        <v>1505</v>
      </c>
      <c r="AM135" s="79" t="s">
        <v>1842</v>
      </c>
      <c r="AN135" s="79" t="b">
        <v>0</v>
      </c>
      <c r="AO135" s="85" t="s">
        <v>1505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8</v>
      </c>
      <c r="BC135" s="78" t="str">
        <f>REPLACE(INDEX(GroupVertices[Group],MATCH(Edges[[#This Row],[Vertex 2]],GroupVertices[Vertex],0)),1,1,"")</f>
        <v>8</v>
      </c>
      <c r="BD135" s="48"/>
      <c r="BE135" s="49"/>
      <c r="BF135" s="48"/>
      <c r="BG135" s="49"/>
      <c r="BH135" s="48"/>
      <c r="BI135" s="49"/>
      <c r="BJ135" s="48"/>
      <c r="BK135" s="49"/>
      <c r="BL135" s="48"/>
    </row>
    <row r="136" spans="1:64" ht="15">
      <c r="A136" s="64" t="s">
        <v>295</v>
      </c>
      <c r="B136" s="64" t="s">
        <v>466</v>
      </c>
      <c r="C136" s="65" t="s">
        <v>5514</v>
      </c>
      <c r="D136" s="66">
        <v>3</v>
      </c>
      <c r="E136" s="67" t="s">
        <v>132</v>
      </c>
      <c r="F136" s="68">
        <v>35</v>
      </c>
      <c r="G136" s="65"/>
      <c r="H136" s="69"/>
      <c r="I136" s="70"/>
      <c r="J136" s="70"/>
      <c r="K136" s="34" t="s">
        <v>65</v>
      </c>
      <c r="L136" s="77">
        <v>136</v>
      </c>
      <c r="M136" s="77"/>
      <c r="N136" s="72"/>
      <c r="O136" s="79" t="s">
        <v>570</v>
      </c>
      <c r="P136" s="81">
        <v>43697.1784375</v>
      </c>
      <c r="Q136" s="79" t="s">
        <v>622</v>
      </c>
      <c r="R136" s="79" t="s">
        <v>756</v>
      </c>
      <c r="S136" s="79" t="s">
        <v>814</v>
      </c>
      <c r="T136" s="79" t="s">
        <v>437</v>
      </c>
      <c r="U136" s="79"/>
      <c r="V136" s="83" t="s">
        <v>952</v>
      </c>
      <c r="W136" s="81">
        <v>43697.1784375</v>
      </c>
      <c r="X136" s="83" t="s">
        <v>1184</v>
      </c>
      <c r="Y136" s="79"/>
      <c r="Z136" s="79"/>
      <c r="AA136" s="85" t="s">
        <v>1505</v>
      </c>
      <c r="AB136" s="79"/>
      <c r="AC136" s="79" t="b">
        <v>0</v>
      </c>
      <c r="AD136" s="79">
        <v>2</v>
      </c>
      <c r="AE136" s="85" t="s">
        <v>1779</v>
      </c>
      <c r="AF136" s="79" t="b">
        <v>1</v>
      </c>
      <c r="AG136" s="79" t="s">
        <v>1829</v>
      </c>
      <c r="AH136" s="79"/>
      <c r="AI136" s="85" t="s">
        <v>1834</v>
      </c>
      <c r="AJ136" s="79" t="b">
        <v>0</v>
      </c>
      <c r="AK136" s="79">
        <v>2</v>
      </c>
      <c r="AL136" s="85" t="s">
        <v>1779</v>
      </c>
      <c r="AM136" s="79" t="s">
        <v>1842</v>
      </c>
      <c r="AN136" s="79" t="b">
        <v>0</v>
      </c>
      <c r="AO136" s="85" t="s">
        <v>1505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8</v>
      </c>
      <c r="BC136" s="78" t="str">
        <f>REPLACE(INDEX(GroupVertices[Group],MATCH(Edges[[#This Row],[Vertex 2]],GroupVertices[Vertex],0)),1,1,"")</f>
        <v>8</v>
      </c>
      <c r="BD136" s="48"/>
      <c r="BE136" s="49"/>
      <c r="BF136" s="48"/>
      <c r="BG136" s="49"/>
      <c r="BH136" s="48"/>
      <c r="BI136" s="49"/>
      <c r="BJ136" s="48"/>
      <c r="BK136" s="49"/>
      <c r="BL136" s="48"/>
    </row>
    <row r="137" spans="1:64" ht="15">
      <c r="A137" s="64" t="s">
        <v>296</v>
      </c>
      <c r="B137" s="64" t="s">
        <v>466</v>
      </c>
      <c r="C137" s="65" t="s">
        <v>5514</v>
      </c>
      <c r="D137" s="66">
        <v>3</v>
      </c>
      <c r="E137" s="67" t="s">
        <v>132</v>
      </c>
      <c r="F137" s="68">
        <v>35</v>
      </c>
      <c r="G137" s="65"/>
      <c r="H137" s="69"/>
      <c r="I137" s="70"/>
      <c r="J137" s="70"/>
      <c r="K137" s="34" t="s">
        <v>65</v>
      </c>
      <c r="L137" s="77">
        <v>137</v>
      </c>
      <c r="M137" s="77"/>
      <c r="N137" s="72"/>
      <c r="O137" s="79" t="s">
        <v>570</v>
      </c>
      <c r="P137" s="81">
        <v>43697.20009259259</v>
      </c>
      <c r="Q137" s="79" t="s">
        <v>621</v>
      </c>
      <c r="R137" s="79"/>
      <c r="S137" s="79"/>
      <c r="T137" s="79"/>
      <c r="U137" s="79"/>
      <c r="V137" s="83" t="s">
        <v>953</v>
      </c>
      <c r="W137" s="81">
        <v>43697.20009259259</v>
      </c>
      <c r="X137" s="83" t="s">
        <v>1185</v>
      </c>
      <c r="Y137" s="79"/>
      <c r="Z137" s="79"/>
      <c r="AA137" s="85" t="s">
        <v>1506</v>
      </c>
      <c r="AB137" s="79"/>
      <c r="AC137" s="79" t="b">
        <v>0</v>
      </c>
      <c r="AD137" s="79">
        <v>0</v>
      </c>
      <c r="AE137" s="85" t="s">
        <v>1779</v>
      </c>
      <c r="AF137" s="79" t="b">
        <v>1</v>
      </c>
      <c r="AG137" s="79" t="s">
        <v>1829</v>
      </c>
      <c r="AH137" s="79"/>
      <c r="AI137" s="85" t="s">
        <v>1834</v>
      </c>
      <c r="AJ137" s="79" t="b">
        <v>0</v>
      </c>
      <c r="AK137" s="79">
        <v>2</v>
      </c>
      <c r="AL137" s="85" t="s">
        <v>1505</v>
      </c>
      <c r="AM137" s="79" t="s">
        <v>1842</v>
      </c>
      <c r="AN137" s="79" t="b">
        <v>0</v>
      </c>
      <c r="AO137" s="85" t="s">
        <v>1505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8</v>
      </c>
      <c r="BC137" s="78" t="str">
        <f>REPLACE(INDEX(GroupVertices[Group],MATCH(Edges[[#This Row],[Vertex 2]],GroupVertices[Vertex],0)),1,1,"")</f>
        <v>8</v>
      </c>
      <c r="BD137" s="48"/>
      <c r="BE137" s="49"/>
      <c r="BF137" s="48"/>
      <c r="BG137" s="49"/>
      <c r="BH137" s="48"/>
      <c r="BI137" s="49"/>
      <c r="BJ137" s="48"/>
      <c r="BK137" s="49"/>
      <c r="BL137" s="48"/>
    </row>
    <row r="138" spans="1:64" ht="15">
      <c r="A138" s="64" t="s">
        <v>297</v>
      </c>
      <c r="B138" s="64" t="s">
        <v>466</v>
      </c>
      <c r="C138" s="65" t="s">
        <v>5514</v>
      </c>
      <c r="D138" s="66">
        <v>3</v>
      </c>
      <c r="E138" s="67" t="s">
        <v>132</v>
      </c>
      <c r="F138" s="68">
        <v>35</v>
      </c>
      <c r="G138" s="65"/>
      <c r="H138" s="69"/>
      <c r="I138" s="70"/>
      <c r="J138" s="70"/>
      <c r="K138" s="34" t="s">
        <v>65</v>
      </c>
      <c r="L138" s="77">
        <v>138</v>
      </c>
      <c r="M138" s="77"/>
      <c r="N138" s="72"/>
      <c r="O138" s="79" t="s">
        <v>570</v>
      </c>
      <c r="P138" s="81">
        <v>43697.526724537034</v>
      </c>
      <c r="Q138" s="79" t="s">
        <v>621</v>
      </c>
      <c r="R138" s="79"/>
      <c r="S138" s="79"/>
      <c r="T138" s="79"/>
      <c r="U138" s="79"/>
      <c r="V138" s="83" t="s">
        <v>954</v>
      </c>
      <c r="W138" s="81">
        <v>43697.526724537034</v>
      </c>
      <c r="X138" s="83" t="s">
        <v>1186</v>
      </c>
      <c r="Y138" s="79"/>
      <c r="Z138" s="79"/>
      <c r="AA138" s="85" t="s">
        <v>1507</v>
      </c>
      <c r="AB138" s="79"/>
      <c r="AC138" s="79" t="b">
        <v>0</v>
      </c>
      <c r="AD138" s="79">
        <v>0</v>
      </c>
      <c r="AE138" s="85" t="s">
        <v>1779</v>
      </c>
      <c r="AF138" s="79" t="b">
        <v>1</v>
      </c>
      <c r="AG138" s="79" t="s">
        <v>1829</v>
      </c>
      <c r="AH138" s="79"/>
      <c r="AI138" s="85" t="s">
        <v>1834</v>
      </c>
      <c r="AJ138" s="79" t="b">
        <v>0</v>
      </c>
      <c r="AK138" s="79">
        <v>3</v>
      </c>
      <c r="AL138" s="85" t="s">
        <v>1505</v>
      </c>
      <c r="AM138" s="79" t="s">
        <v>1842</v>
      </c>
      <c r="AN138" s="79" t="b">
        <v>0</v>
      </c>
      <c r="AO138" s="85" t="s">
        <v>1505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8</v>
      </c>
      <c r="BC138" s="78" t="str">
        <f>REPLACE(INDEX(GroupVertices[Group],MATCH(Edges[[#This Row],[Vertex 2]],GroupVertices[Vertex],0)),1,1,"")</f>
        <v>8</v>
      </c>
      <c r="BD138" s="48"/>
      <c r="BE138" s="49"/>
      <c r="BF138" s="48"/>
      <c r="BG138" s="49"/>
      <c r="BH138" s="48"/>
      <c r="BI138" s="49"/>
      <c r="BJ138" s="48"/>
      <c r="BK138" s="49"/>
      <c r="BL138" s="48"/>
    </row>
    <row r="139" spans="1:64" ht="15">
      <c r="A139" s="64" t="s">
        <v>295</v>
      </c>
      <c r="B139" s="64" t="s">
        <v>296</v>
      </c>
      <c r="C139" s="65" t="s">
        <v>5514</v>
      </c>
      <c r="D139" s="66">
        <v>3</v>
      </c>
      <c r="E139" s="67" t="s">
        <v>132</v>
      </c>
      <c r="F139" s="68">
        <v>35</v>
      </c>
      <c r="G139" s="65"/>
      <c r="H139" s="69"/>
      <c r="I139" s="70"/>
      <c r="J139" s="70"/>
      <c r="K139" s="34" t="s">
        <v>66</v>
      </c>
      <c r="L139" s="77">
        <v>139</v>
      </c>
      <c r="M139" s="77"/>
      <c r="N139" s="72"/>
      <c r="O139" s="79" t="s">
        <v>570</v>
      </c>
      <c r="P139" s="81">
        <v>43697.1784375</v>
      </c>
      <c r="Q139" s="79" t="s">
        <v>622</v>
      </c>
      <c r="R139" s="79" t="s">
        <v>756</v>
      </c>
      <c r="S139" s="79" t="s">
        <v>814</v>
      </c>
      <c r="T139" s="79" t="s">
        <v>437</v>
      </c>
      <c r="U139" s="79"/>
      <c r="V139" s="83" t="s">
        <v>952</v>
      </c>
      <c r="W139" s="81">
        <v>43697.1784375</v>
      </c>
      <c r="X139" s="83" t="s">
        <v>1184</v>
      </c>
      <c r="Y139" s="79"/>
      <c r="Z139" s="79"/>
      <c r="AA139" s="85" t="s">
        <v>1505</v>
      </c>
      <c r="AB139" s="79"/>
      <c r="AC139" s="79" t="b">
        <v>0</v>
      </c>
      <c r="AD139" s="79">
        <v>2</v>
      </c>
      <c r="AE139" s="85" t="s">
        <v>1779</v>
      </c>
      <c r="AF139" s="79" t="b">
        <v>1</v>
      </c>
      <c r="AG139" s="79" t="s">
        <v>1829</v>
      </c>
      <c r="AH139" s="79"/>
      <c r="AI139" s="85" t="s">
        <v>1834</v>
      </c>
      <c r="AJ139" s="79" t="b">
        <v>0</v>
      </c>
      <c r="AK139" s="79">
        <v>2</v>
      </c>
      <c r="AL139" s="85" t="s">
        <v>1779</v>
      </c>
      <c r="AM139" s="79" t="s">
        <v>1842</v>
      </c>
      <c r="AN139" s="79" t="b">
        <v>0</v>
      </c>
      <c r="AO139" s="85" t="s">
        <v>1505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8</v>
      </c>
      <c r="BC139" s="78" t="str">
        <f>REPLACE(INDEX(GroupVertices[Group],MATCH(Edges[[#This Row],[Vertex 2]],GroupVertices[Vertex],0)),1,1,"")</f>
        <v>8</v>
      </c>
      <c r="BD139" s="48"/>
      <c r="BE139" s="49"/>
      <c r="BF139" s="48"/>
      <c r="BG139" s="49"/>
      <c r="BH139" s="48"/>
      <c r="BI139" s="49"/>
      <c r="BJ139" s="48"/>
      <c r="BK139" s="49"/>
      <c r="BL139" s="48"/>
    </row>
    <row r="140" spans="1:64" ht="15">
      <c r="A140" s="64" t="s">
        <v>296</v>
      </c>
      <c r="B140" s="64" t="s">
        <v>437</v>
      </c>
      <c r="C140" s="65" t="s">
        <v>5514</v>
      </c>
      <c r="D140" s="66">
        <v>3</v>
      </c>
      <c r="E140" s="67" t="s">
        <v>132</v>
      </c>
      <c r="F140" s="68">
        <v>35</v>
      </c>
      <c r="G140" s="65"/>
      <c r="H140" s="69"/>
      <c r="I140" s="70"/>
      <c r="J140" s="70"/>
      <c r="K140" s="34" t="s">
        <v>65</v>
      </c>
      <c r="L140" s="77">
        <v>140</v>
      </c>
      <c r="M140" s="77"/>
      <c r="N140" s="72"/>
      <c r="O140" s="79" t="s">
        <v>570</v>
      </c>
      <c r="P140" s="81">
        <v>43678.92949074074</v>
      </c>
      <c r="Q140" s="79" t="s">
        <v>579</v>
      </c>
      <c r="R140" s="83" t="s">
        <v>743</v>
      </c>
      <c r="S140" s="79" t="s">
        <v>806</v>
      </c>
      <c r="T140" s="79"/>
      <c r="U140" s="79"/>
      <c r="V140" s="83" t="s">
        <v>953</v>
      </c>
      <c r="W140" s="81">
        <v>43678.92949074074</v>
      </c>
      <c r="X140" s="83" t="s">
        <v>1187</v>
      </c>
      <c r="Y140" s="79"/>
      <c r="Z140" s="79"/>
      <c r="AA140" s="85" t="s">
        <v>1508</v>
      </c>
      <c r="AB140" s="79"/>
      <c r="AC140" s="79" t="b">
        <v>0</v>
      </c>
      <c r="AD140" s="79">
        <v>0</v>
      </c>
      <c r="AE140" s="85" t="s">
        <v>1779</v>
      </c>
      <c r="AF140" s="79" t="b">
        <v>0</v>
      </c>
      <c r="AG140" s="79" t="s">
        <v>1829</v>
      </c>
      <c r="AH140" s="79"/>
      <c r="AI140" s="85" t="s">
        <v>1779</v>
      </c>
      <c r="AJ140" s="79" t="b">
        <v>0</v>
      </c>
      <c r="AK140" s="79">
        <v>31</v>
      </c>
      <c r="AL140" s="85" t="s">
        <v>1728</v>
      </c>
      <c r="AM140" s="79" t="s">
        <v>1842</v>
      </c>
      <c r="AN140" s="79" t="b">
        <v>0</v>
      </c>
      <c r="AO140" s="85" t="s">
        <v>1728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8</v>
      </c>
      <c r="BC140" s="78" t="str">
        <f>REPLACE(INDEX(GroupVertices[Group],MATCH(Edges[[#This Row],[Vertex 2]],GroupVertices[Vertex],0)),1,1,"")</f>
        <v>1</v>
      </c>
      <c r="BD140" s="48">
        <v>1</v>
      </c>
      <c r="BE140" s="49">
        <v>4.761904761904762</v>
      </c>
      <c r="BF140" s="48">
        <v>0</v>
      </c>
      <c r="BG140" s="49">
        <v>0</v>
      </c>
      <c r="BH140" s="48">
        <v>0</v>
      </c>
      <c r="BI140" s="49">
        <v>0</v>
      </c>
      <c r="BJ140" s="48">
        <v>20</v>
      </c>
      <c r="BK140" s="49">
        <v>95.23809523809524</v>
      </c>
      <c r="BL140" s="48">
        <v>21</v>
      </c>
    </row>
    <row r="141" spans="1:64" ht="15">
      <c r="A141" s="64" t="s">
        <v>296</v>
      </c>
      <c r="B141" s="64" t="s">
        <v>406</v>
      </c>
      <c r="C141" s="65" t="s">
        <v>5514</v>
      </c>
      <c r="D141" s="66">
        <v>3</v>
      </c>
      <c r="E141" s="67" t="s">
        <v>132</v>
      </c>
      <c r="F141" s="68">
        <v>35</v>
      </c>
      <c r="G141" s="65"/>
      <c r="H141" s="69"/>
      <c r="I141" s="70"/>
      <c r="J141" s="70"/>
      <c r="K141" s="34" t="s">
        <v>65</v>
      </c>
      <c r="L141" s="77">
        <v>141</v>
      </c>
      <c r="M141" s="77"/>
      <c r="N141" s="72"/>
      <c r="O141" s="79" t="s">
        <v>570</v>
      </c>
      <c r="P141" s="81">
        <v>43697.20009259259</v>
      </c>
      <c r="Q141" s="79" t="s">
        <v>621</v>
      </c>
      <c r="R141" s="79"/>
      <c r="S141" s="79"/>
      <c r="T141" s="79"/>
      <c r="U141" s="79"/>
      <c r="V141" s="83" t="s">
        <v>953</v>
      </c>
      <c r="W141" s="81">
        <v>43697.20009259259</v>
      </c>
      <c r="X141" s="83" t="s">
        <v>1185</v>
      </c>
      <c r="Y141" s="79"/>
      <c r="Z141" s="79"/>
      <c r="AA141" s="85" t="s">
        <v>1506</v>
      </c>
      <c r="AB141" s="79"/>
      <c r="AC141" s="79" t="b">
        <v>0</v>
      </c>
      <c r="AD141" s="79">
        <v>0</v>
      </c>
      <c r="AE141" s="85" t="s">
        <v>1779</v>
      </c>
      <c r="AF141" s="79" t="b">
        <v>1</v>
      </c>
      <c r="AG141" s="79" t="s">
        <v>1829</v>
      </c>
      <c r="AH141" s="79"/>
      <c r="AI141" s="85" t="s">
        <v>1834</v>
      </c>
      <c r="AJ141" s="79" t="b">
        <v>0</v>
      </c>
      <c r="AK141" s="79">
        <v>2</v>
      </c>
      <c r="AL141" s="85" t="s">
        <v>1505</v>
      </c>
      <c r="AM141" s="79" t="s">
        <v>1842</v>
      </c>
      <c r="AN141" s="79" t="b">
        <v>0</v>
      </c>
      <c r="AO141" s="85" t="s">
        <v>1505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8</v>
      </c>
      <c r="BC141" s="78" t="str">
        <f>REPLACE(INDEX(GroupVertices[Group],MATCH(Edges[[#This Row],[Vertex 2]],GroupVertices[Vertex],0)),1,1,"")</f>
        <v>8</v>
      </c>
      <c r="BD141" s="48"/>
      <c r="BE141" s="49"/>
      <c r="BF141" s="48"/>
      <c r="BG141" s="49"/>
      <c r="BH141" s="48"/>
      <c r="BI141" s="49"/>
      <c r="BJ141" s="48"/>
      <c r="BK141" s="49"/>
      <c r="BL141" s="48"/>
    </row>
    <row r="142" spans="1:64" ht="15">
      <c r="A142" s="64" t="s">
        <v>296</v>
      </c>
      <c r="B142" s="64" t="s">
        <v>297</v>
      </c>
      <c r="C142" s="65" t="s">
        <v>5514</v>
      </c>
      <c r="D142" s="66">
        <v>3</v>
      </c>
      <c r="E142" s="67" t="s">
        <v>132</v>
      </c>
      <c r="F142" s="68">
        <v>35</v>
      </c>
      <c r="G142" s="65"/>
      <c r="H142" s="69"/>
      <c r="I142" s="70"/>
      <c r="J142" s="70"/>
      <c r="K142" s="34" t="s">
        <v>66</v>
      </c>
      <c r="L142" s="77">
        <v>142</v>
      </c>
      <c r="M142" s="77"/>
      <c r="N142" s="72"/>
      <c r="O142" s="79" t="s">
        <v>570</v>
      </c>
      <c r="P142" s="81">
        <v>43697.20009259259</v>
      </c>
      <c r="Q142" s="79" t="s">
        <v>621</v>
      </c>
      <c r="R142" s="79"/>
      <c r="S142" s="79"/>
      <c r="T142" s="79"/>
      <c r="U142" s="79"/>
      <c r="V142" s="83" t="s">
        <v>953</v>
      </c>
      <c r="W142" s="81">
        <v>43697.20009259259</v>
      </c>
      <c r="X142" s="83" t="s">
        <v>1185</v>
      </c>
      <c r="Y142" s="79"/>
      <c r="Z142" s="79"/>
      <c r="AA142" s="85" t="s">
        <v>1506</v>
      </c>
      <c r="AB142" s="79"/>
      <c r="AC142" s="79" t="b">
        <v>0</v>
      </c>
      <c r="AD142" s="79">
        <v>0</v>
      </c>
      <c r="AE142" s="85" t="s">
        <v>1779</v>
      </c>
      <c r="AF142" s="79" t="b">
        <v>1</v>
      </c>
      <c r="AG142" s="79" t="s">
        <v>1829</v>
      </c>
      <c r="AH142" s="79"/>
      <c r="AI142" s="85" t="s">
        <v>1834</v>
      </c>
      <c r="AJ142" s="79" t="b">
        <v>0</v>
      </c>
      <c r="AK142" s="79">
        <v>2</v>
      </c>
      <c r="AL142" s="85" t="s">
        <v>1505</v>
      </c>
      <c r="AM142" s="79" t="s">
        <v>1842</v>
      </c>
      <c r="AN142" s="79" t="b">
        <v>0</v>
      </c>
      <c r="AO142" s="85" t="s">
        <v>1505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8</v>
      </c>
      <c r="BC142" s="78" t="str">
        <f>REPLACE(INDEX(GroupVertices[Group],MATCH(Edges[[#This Row],[Vertex 2]],GroupVertices[Vertex],0)),1,1,"")</f>
        <v>8</v>
      </c>
      <c r="BD142" s="48"/>
      <c r="BE142" s="49"/>
      <c r="BF142" s="48"/>
      <c r="BG142" s="49"/>
      <c r="BH142" s="48"/>
      <c r="BI142" s="49"/>
      <c r="BJ142" s="48"/>
      <c r="BK142" s="49"/>
      <c r="BL142" s="48"/>
    </row>
    <row r="143" spans="1:64" ht="15">
      <c r="A143" s="64" t="s">
        <v>296</v>
      </c>
      <c r="B143" s="64" t="s">
        <v>295</v>
      </c>
      <c r="C143" s="65" t="s">
        <v>5514</v>
      </c>
      <c r="D143" s="66">
        <v>3</v>
      </c>
      <c r="E143" s="67" t="s">
        <v>132</v>
      </c>
      <c r="F143" s="68">
        <v>35</v>
      </c>
      <c r="G143" s="65"/>
      <c r="H143" s="69"/>
      <c r="I143" s="70"/>
      <c r="J143" s="70"/>
      <c r="K143" s="34" t="s">
        <v>66</v>
      </c>
      <c r="L143" s="77">
        <v>143</v>
      </c>
      <c r="M143" s="77"/>
      <c r="N143" s="72"/>
      <c r="O143" s="79" t="s">
        <v>570</v>
      </c>
      <c r="P143" s="81">
        <v>43697.20009259259</v>
      </c>
      <c r="Q143" s="79" t="s">
        <v>621</v>
      </c>
      <c r="R143" s="79"/>
      <c r="S143" s="79"/>
      <c r="T143" s="79"/>
      <c r="U143" s="79"/>
      <c r="V143" s="83" t="s">
        <v>953</v>
      </c>
      <c r="W143" s="81">
        <v>43697.20009259259</v>
      </c>
      <c r="X143" s="83" t="s">
        <v>1185</v>
      </c>
      <c r="Y143" s="79"/>
      <c r="Z143" s="79"/>
      <c r="AA143" s="85" t="s">
        <v>1506</v>
      </c>
      <c r="AB143" s="79"/>
      <c r="AC143" s="79" t="b">
        <v>0</v>
      </c>
      <c r="AD143" s="79">
        <v>0</v>
      </c>
      <c r="AE143" s="85" t="s">
        <v>1779</v>
      </c>
      <c r="AF143" s="79" t="b">
        <v>1</v>
      </c>
      <c r="AG143" s="79" t="s">
        <v>1829</v>
      </c>
      <c r="AH143" s="79"/>
      <c r="AI143" s="85" t="s">
        <v>1834</v>
      </c>
      <c r="AJ143" s="79" t="b">
        <v>0</v>
      </c>
      <c r="AK143" s="79">
        <v>2</v>
      </c>
      <c r="AL143" s="85" t="s">
        <v>1505</v>
      </c>
      <c r="AM143" s="79" t="s">
        <v>1842</v>
      </c>
      <c r="AN143" s="79" t="b">
        <v>0</v>
      </c>
      <c r="AO143" s="85" t="s">
        <v>1505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8</v>
      </c>
      <c r="BC143" s="78" t="str">
        <f>REPLACE(INDEX(GroupVertices[Group],MATCH(Edges[[#This Row],[Vertex 2]],GroupVertices[Vertex],0)),1,1,"")</f>
        <v>8</v>
      </c>
      <c r="BD143" s="48">
        <v>2</v>
      </c>
      <c r="BE143" s="49">
        <v>10</v>
      </c>
      <c r="BF143" s="48">
        <v>0</v>
      </c>
      <c r="BG143" s="49">
        <v>0</v>
      </c>
      <c r="BH143" s="48">
        <v>0</v>
      </c>
      <c r="BI143" s="49">
        <v>0</v>
      </c>
      <c r="BJ143" s="48">
        <v>18</v>
      </c>
      <c r="BK143" s="49">
        <v>90</v>
      </c>
      <c r="BL143" s="48">
        <v>20</v>
      </c>
    </row>
    <row r="144" spans="1:64" ht="15">
      <c r="A144" s="64" t="s">
        <v>297</v>
      </c>
      <c r="B144" s="64" t="s">
        <v>296</v>
      </c>
      <c r="C144" s="65" t="s">
        <v>5514</v>
      </c>
      <c r="D144" s="66">
        <v>3</v>
      </c>
      <c r="E144" s="67" t="s">
        <v>132</v>
      </c>
      <c r="F144" s="68">
        <v>35</v>
      </c>
      <c r="G144" s="65"/>
      <c r="H144" s="69"/>
      <c r="I144" s="70"/>
      <c r="J144" s="70"/>
      <c r="K144" s="34" t="s">
        <v>66</v>
      </c>
      <c r="L144" s="77">
        <v>144</v>
      </c>
      <c r="M144" s="77"/>
      <c r="N144" s="72"/>
      <c r="O144" s="79" t="s">
        <v>570</v>
      </c>
      <c r="P144" s="81">
        <v>43697.526724537034</v>
      </c>
      <c r="Q144" s="79" t="s">
        <v>621</v>
      </c>
      <c r="R144" s="79"/>
      <c r="S144" s="79"/>
      <c r="T144" s="79"/>
      <c r="U144" s="79"/>
      <c r="V144" s="83" t="s">
        <v>954</v>
      </c>
      <c r="W144" s="81">
        <v>43697.526724537034</v>
      </c>
      <c r="X144" s="83" t="s">
        <v>1186</v>
      </c>
      <c r="Y144" s="79"/>
      <c r="Z144" s="79"/>
      <c r="AA144" s="85" t="s">
        <v>1507</v>
      </c>
      <c r="AB144" s="79"/>
      <c r="AC144" s="79" t="b">
        <v>0</v>
      </c>
      <c r="AD144" s="79">
        <v>0</v>
      </c>
      <c r="AE144" s="85" t="s">
        <v>1779</v>
      </c>
      <c r="AF144" s="79" t="b">
        <v>1</v>
      </c>
      <c r="AG144" s="79" t="s">
        <v>1829</v>
      </c>
      <c r="AH144" s="79"/>
      <c r="AI144" s="85" t="s">
        <v>1834</v>
      </c>
      <c r="AJ144" s="79" t="b">
        <v>0</v>
      </c>
      <c r="AK144" s="79">
        <v>3</v>
      </c>
      <c r="AL144" s="85" t="s">
        <v>1505</v>
      </c>
      <c r="AM144" s="79" t="s">
        <v>1842</v>
      </c>
      <c r="AN144" s="79" t="b">
        <v>0</v>
      </c>
      <c r="AO144" s="85" t="s">
        <v>1505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8</v>
      </c>
      <c r="BC144" s="78" t="str">
        <f>REPLACE(INDEX(GroupVertices[Group],MATCH(Edges[[#This Row],[Vertex 2]],GroupVertices[Vertex],0)),1,1,"")</f>
        <v>8</v>
      </c>
      <c r="BD144" s="48"/>
      <c r="BE144" s="49"/>
      <c r="BF144" s="48"/>
      <c r="BG144" s="49"/>
      <c r="BH144" s="48"/>
      <c r="BI144" s="49"/>
      <c r="BJ144" s="48"/>
      <c r="BK144" s="49"/>
      <c r="BL144" s="48"/>
    </row>
    <row r="145" spans="1:64" ht="15">
      <c r="A145" s="64" t="s">
        <v>295</v>
      </c>
      <c r="B145" s="64" t="s">
        <v>437</v>
      </c>
      <c r="C145" s="65" t="s">
        <v>5515</v>
      </c>
      <c r="D145" s="66">
        <v>10</v>
      </c>
      <c r="E145" s="67" t="s">
        <v>136</v>
      </c>
      <c r="F145" s="68">
        <v>12</v>
      </c>
      <c r="G145" s="65"/>
      <c r="H145" s="69"/>
      <c r="I145" s="70"/>
      <c r="J145" s="70"/>
      <c r="K145" s="34" t="s">
        <v>65</v>
      </c>
      <c r="L145" s="77">
        <v>145</v>
      </c>
      <c r="M145" s="77"/>
      <c r="N145" s="72"/>
      <c r="O145" s="79" t="s">
        <v>570</v>
      </c>
      <c r="P145" s="81">
        <v>43679.089421296296</v>
      </c>
      <c r="Q145" s="79" t="s">
        <v>579</v>
      </c>
      <c r="R145" s="83" t="s">
        <v>743</v>
      </c>
      <c r="S145" s="79" t="s">
        <v>806</v>
      </c>
      <c r="T145" s="79"/>
      <c r="U145" s="79"/>
      <c r="V145" s="83" t="s">
        <v>952</v>
      </c>
      <c r="W145" s="81">
        <v>43679.089421296296</v>
      </c>
      <c r="X145" s="83" t="s">
        <v>1188</v>
      </c>
      <c r="Y145" s="79"/>
      <c r="Z145" s="79"/>
      <c r="AA145" s="85" t="s">
        <v>1509</v>
      </c>
      <c r="AB145" s="79"/>
      <c r="AC145" s="79" t="b">
        <v>0</v>
      </c>
      <c r="AD145" s="79">
        <v>0</v>
      </c>
      <c r="AE145" s="85" t="s">
        <v>1779</v>
      </c>
      <c r="AF145" s="79" t="b">
        <v>0</v>
      </c>
      <c r="AG145" s="79" t="s">
        <v>1829</v>
      </c>
      <c r="AH145" s="79"/>
      <c r="AI145" s="85" t="s">
        <v>1779</v>
      </c>
      <c r="AJ145" s="79" t="b">
        <v>0</v>
      </c>
      <c r="AK145" s="79">
        <v>31</v>
      </c>
      <c r="AL145" s="85" t="s">
        <v>1728</v>
      </c>
      <c r="AM145" s="79" t="s">
        <v>1842</v>
      </c>
      <c r="AN145" s="79" t="b">
        <v>0</v>
      </c>
      <c r="AO145" s="85" t="s">
        <v>1728</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8</v>
      </c>
      <c r="BC145" s="78" t="str">
        <f>REPLACE(INDEX(GroupVertices[Group],MATCH(Edges[[#This Row],[Vertex 2]],GroupVertices[Vertex],0)),1,1,"")</f>
        <v>1</v>
      </c>
      <c r="BD145" s="48">
        <v>1</v>
      </c>
      <c r="BE145" s="49">
        <v>4.761904761904762</v>
      </c>
      <c r="BF145" s="48">
        <v>0</v>
      </c>
      <c r="BG145" s="49">
        <v>0</v>
      </c>
      <c r="BH145" s="48">
        <v>0</v>
      </c>
      <c r="BI145" s="49">
        <v>0</v>
      </c>
      <c r="BJ145" s="48">
        <v>20</v>
      </c>
      <c r="BK145" s="49">
        <v>95.23809523809524</v>
      </c>
      <c r="BL145" s="48">
        <v>21</v>
      </c>
    </row>
    <row r="146" spans="1:64" ht="15">
      <c r="A146" s="64" t="s">
        <v>295</v>
      </c>
      <c r="B146" s="64" t="s">
        <v>437</v>
      </c>
      <c r="C146" s="65" t="s">
        <v>5515</v>
      </c>
      <c r="D146" s="66">
        <v>10</v>
      </c>
      <c r="E146" s="67" t="s">
        <v>136</v>
      </c>
      <c r="F146" s="68">
        <v>12</v>
      </c>
      <c r="G146" s="65"/>
      <c r="H146" s="69"/>
      <c r="I146" s="70"/>
      <c r="J146" s="70"/>
      <c r="K146" s="34" t="s">
        <v>65</v>
      </c>
      <c r="L146" s="77">
        <v>146</v>
      </c>
      <c r="M146" s="77"/>
      <c r="N146" s="72"/>
      <c r="O146" s="79" t="s">
        <v>570</v>
      </c>
      <c r="P146" s="81">
        <v>43679.14496527778</v>
      </c>
      <c r="Q146" s="79" t="s">
        <v>623</v>
      </c>
      <c r="R146" s="79"/>
      <c r="S146" s="79"/>
      <c r="T146" s="79"/>
      <c r="U146" s="79"/>
      <c r="V146" s="83" t="s">
        <v>952</v>
      </c>
      <c r="W146" s="81">
        <v>43679.14496527778</v>
      </c>
      <c r="X146" s="83" t="s">
        <v>1189</v>
      </c>
      <c r="Y146" s="79"/>
      <c r="Z146" s="79"/>
      <c r="AA146" s="85" t="s">
        <v>1510</v>
      </c>
      <c r="AB146" s="85" t="s">
        <v>1520</v>
      </c>
      <c r="AC146" s="79" t="b">
        <v>0</v>
      </c>
      <c r="AD146" s="79">
        <v>1</v>
      </c>
      <c r="AE146" s="85" t="s">
        <v>1785</v>
      </c>
      <c r="AF146" s="79" t="b">
        <v>0</v>
      </c>
      <c r="AG146" s="79" t="s">
        <v>1829</v>
      </c>
      <c r="AH146" s="79"/>
      <c r="AI146" s="85" t="s">
        <v>1779</v>
      </c>
      <c r="AJ146" s="79" t="b">
        <v>0</v>
      </c>
      <c r="AK146" s="79">
        <v>0</v>
      </c>
      <c r="AL146" s="85" t="s">
        <v>1779</v>
      </c>
      <c r="AM146" s="79" t="s">
        <v>1841</v>
      </c>
      <c r="AN146" s="79" t="b">
        <v>0</v>
      </c>
      <c r="AO146" s="85" t="s">
        <v>1520</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8</v>
      </c>
      <c r="BC146" s="78" t="str">
        <f>REPLACE(INDEX(GroupVertices[Group],MATCH(Edges[[#This Row],[Vertex 2]],GroupVertices[Vertex],0)),1,1,"")</f>
        <v>1</v>
      </c>
      <c r="BD146" s="48"/>
      <c r="BE146" s="49"/>
      <c r="BF146" s="48"/>
      <c r="BG146" s="49"/>
      <c r="BH146" s="48"/>
      <c r="BI146" s="49"/>
      <c r="BJ146" s="48"/>
      <c r="BK146" s="49"/>
      <c r="BL146" s="48"/>
    </row>
    <row r="147" spans="1:64" ht="15">
      <c r="A147" s="64" t="s">
        <v>295</v>
      </c>
      <c r="B147" s="64" t="s">
        <v>302</v>
      </c>
      <c r="C147" s="65" t="s">
        <v>5514</v>
      </c>
      <c r="D147" s="66">
        <v>3</v>
      </c>
      <c r="E147" s="67" t="s">
        <v>132</v>
      </c>
      <c r="F147" s="68">
        <v>35</v>
      </c>
      <c r="G147" s="65"/>
      <c r="H147" s="69"/>
      <c r="I147" s="70"/>
      <c r="J147" s="70"/>
      <c r="K147" s="34" t="s">
        <v>65</v>
      </c>
      <c r="L147" s="77">
        <v>147</v>
      </c>
      <c r="M147" s="77"/>
      <c r="N147" s="72"/>
      <c r="O147" s="79" t="s">
        <v>571</v>
      </c>
      <c r="P147" s="81">
        <v>43679.14496527778</v>
      </c>
      <c r="Q147" s="79" t="s">
        <v>623</v>
      </c>
      <c r="R147" s="79"/>
      <c r="S147" s="79"/>
      <c r="T147" s="79"/>
      <c r="U147" s="79"/>
      <c r="V147" s="83" t="s">
        <v>952</v>
      </c>
      <c r="W147" s="81">
        <v>43679.14496527778</v>
      </c>
      <c r="X147" s="83" t="s">
        <v>1189</v>
      </c>
      <c r="Y147" s="79"/>
      <c r="Z147" s="79"/>
      <c r="AA147" s="85" t="s">
        <v>1510</v>
      </c>
      <c r="AB147" s="85" t="s">
        <v>1520</v>
      </c>
      <c r="AC147" s="79" t="b">
        <v>0</v>
      </c>
      <c r="AD147" s="79">
        <v>1</v>
      </c>
      <c r="AE147" s="85" t="s">
        <v>1785</v>
      </c>
      <c r="AF147" s="79" t="b">
        <v>0</v>
      </c>
      <c r="AG147" s="79" t="s">
        <v>1829</v>
      </c>
      <c r="AH147" s="79"/>
      <c r="AI147" s="85" t="s">
        <v>1779</v>
      </c>
      <c r="AJ147" s="79" t="b">
        <v>0</v>
      </c>
      <c r="AK147" s="79">
        <v>0</v>
      </c>
      <c r="AL147" s="85" t="s">
        <v>1779</v>
      </c>
      <c r="AM147" s="79" t="s">
        <v>1841</v>
      </c>
      <c r="AN147" s="79" t="b">
        <v>0</v>
      </c>
      <c r="AO147" s="85" t="s">
        <v>1520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8</v>
      </c>
      <c r="BC147" s="78" t="str">
        <f>REPLACE(INDEX(GroupVertices[Group],MATCH(Edges[[#This Row],[Vertex 2]],GroupVertices[Vertex],0)),1,1,"")</f>
        <v>9</v>
      </c>
      <c r="BD147" s="48">
        <v>0</v>
      </c>
      <c r="BE147" s="49">
        <v>0</v>
      </c>
      <c r="BF147" s="48">
        <v>0</v>
      </c>
      <c r="BG147" s="49">
        <v>0</v>
      </c>
      <c r="BH147" s="48">
        <v>0</v>
      </c>
      <c r="BI147" s="49">
        <v>0</v>
      </c>
      <c r="BJ147" s="48">
        <v>12</v>
      </c>
      <c r="BK147" s="49">
        <v>100</v>
      </c>
      <c r="BL147" s="48">
        <v>12</v>
      </c>
    </row>
    <row r="148" spans="1:64" ht="15">
      <c r="A148" s="64" t="s">
        <v>295</v>
      </c>
      <c r="B148" s="64" t="s">
        <v>406</v>
      </c>
      <c r="C148" s="65" t="s">
        <v>5514</v>
      </c>
      <c r="D148" s="66">
        <v>3</v>
      </c>
      <c r="E148" s="67" t="s">
        <v>132</v>
      </c>
      <c r="F148" s="68">
        <v>35</v>
      </c>
      <c r="G148" s="65"/>
      <c r="H148" s="69"/>
      <c r="I148" s="70"/>
      <c r="J148" s="70"/>
      <c r="K148" s="34" t="s">
        <v>65</v>
      </c>
      <c r="L148" s="77">
        <v>148</v>
      </c>
      <c r="M148" s="77"/>
      <c r="N148" s="72"/>
      <c r="O148" s="79" t="s">
        <v>570</v>
      </c>
      <c r="P148" s="81">
        <v>43697.1784375</v>
      </c>
      <c r="Q148" s="79" t="s">
        <v>622</v>
      </c>
      <c r="R148" s="79" t="s">
        <v>756</v>
      </c>
      <c r="S148" s="79" t="s">
        <v>814</v>
      </c>
      <c r="T148" s="79" t="s">
        <v>437</v>
      </c>
      <c r="U148" s="79"/>
      <c r="V148" s="83" t="s">
        <v>952</v>
      </c>
      <c r="W148" s="81">
        <v>43697.1784375</v>
      </c>
      <c r="X148" s="83" t="s">
        <v>1184</v>
      </c>
      <c r="Y148" s="79"/>
      <c r="Z148" s="79"/>
      <c r="AA148" s="85" t="s">
        <v>1505</v>
      </c>
      <c r="AB148" s="79"/>
      <c r="AC148" s="79" t="b">
        <v>0</v>
      </c>
      <c r="AD148" s="79">
        <v>2</v>
      </c>
      <c r="AE148" s="85" t="s">
        <v>1779</v>
      </c>
      <c r="AF148" s="79" t="b">
        <v>1</v>
      </c>
      <c r="AG148" s="79" t="s">
        <v>1829</v>
      </c>
      <c r="AH148" s="79"/>
      <c r="AI148" s="85" t="s">
        <v>1834</v>
      </c>
      <c r="AJ148" s="79" t="b">
        <v>0</v>
      </c>
      <c r="AK148" s="79">
        <v>2</v>
      </c>
      <c r="AL148" s="85" t="s">
        <v>1779</v>
      </c>
      <c r="AM148" s="79" t="s">
        <v>1842</v>
      </c>
      <c r="AN148" s="79" t="b">
        <v>0</v>
      </c>
      <c r="AO148" s="85" t="s">
        <v>1505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8</v>
      </c>
      <c r="BC148" s="78" t="str">
        <f>REPLACE(INDEX(GroupVertices[Group],MATCH(Edges[[#This Row],[Vertex 2]],GroupVertices[Vertex],0)),1,1,"")</f>
        <v>8</v>
      </c>
      <c r="BD148" s="48"/>
      <c r="BE148" s="49"/>
      <c r="BF148" s="48"/>
      <c r="BG148" s="49"/>
      <c r="BH148" s="48"/>
      <c r="BI148" s="49"/>
      <c r="BJ148" s="48"/>
      <c r="BK148" s="49"/>
      <c r="BL148" s="48"/>
    </row>
    <row r="149" spans="1:64" ht="15">
      <c r="A149" s="64" t="s">
        <v>295</v>
      </c>
      <c r="B149" s="64" t="s">
        <v>297</v>
      </c>
      <c r="C149" s="65" t="s">
        <v>5514</v>
      </c>
      <c r="D149" s="66">
        <v>3</v>
      </c>
      <c r="E149" s="67" t="s">
        <v>132</v>
      </c>
      <c r="F149" s="68">
        <v>35</v>
      </c>
      <c r="G149" s="65"/>
      <c r="H149" s="69"/>
      <c r="I149" s="70"/>
      <c r="J149" s="70"/>
      <c r="K149" s="34" t="s">
        <v>66</v>
      </c>
      <c r="L149" s="77">
        <v>149</v>
      </c>
      <c r="M149" s="77"/>
      <c r="N149" s="72"/>
      <c r="O149" s="79" t="s">
        <v>570</v>
      </c>
      <c r="P149" s="81">
        <v>43697.1784375</v>
      </c>
      <c r="Q149" s="79" t="s">
        <v>622</v>
      </c>
      <c r="R149" s="79" t="s">
        <v>756</v>
      </c>
      <c r="S149" s="79" t="s">
        <v>814</v>
      </c>
      <c r="T149" s="79" t="s">
        <v>437</v>
      </c>
      <c r="U149" s="79"/>
      <c r="V149" s="83" t="s">
        <v>952</v>
      </c>
      <c r="W149" s="81">
        <v>43697.1784375</v>
      </c>
      <c r="X149" s="83" t="s">
        <v>1184</v>
      </c>
      <c r="Y149" s="79"/>
      <c r="Z149" s="79"/>
      <c r="AA149" s="85" t="s">
        <v>1505</v>
      </c>
      <c r="AB149" s="79"/>
      <c r="AC149" s="79" t="b">
        <v>0</v>
      </c>
      <c r="AD149" s="79">
        <v>2</v>
      </c>
      <c r="AE149" s="85" t="s">
        <v>1779</v>
      </c>
      <c r="AF149" s="79" t="b">
        <v>1</v>
      </c>
      <c r="AG149" s="79" t="s">
        <v>1829</v>
      </c>
      <c r="AH149" s="79"/>
      <c r="AI149" s="85" t="s">
        <v>1834</v>
      </c>
      <c r="AJ149" s="79" t="b">
        <v>0</v>
      </c>
      <c r="AK149" s="79">
        <v>2</v>
      </c>
      <c r="AL149" s="85" t="s">
        <v>1779</v>
      </c>
      <c r="AM149" s="79" t="s">
        <v>1842</v>
      </c>
      <c r="AN149" s="79" t="b">
        <v>0</v>
      </c>
      <c r="AO149" s="85" t="s">
        <v>1505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8</v>
      </c>
      <c r="BC149" s="78" t="str">
        <f>REPLACE(INDEX(GroupVertices[Group],MATCH(Edges[[#This Row],[Vertex 2]],GroupVertices[Vertex],0)),1,1,"")</f>
        <v>8</v>
      </c>
      <c r="BD149" s="48">
        <v>2</v>
      </c>
      <c r="BE149" s="49">
        <v>9.523809523809524</v>
      </c>
      <c r="BF149" s="48">
        <v>0</v>
      </c>
      <c r="BG149" s="49">
        <v>0</v>
      </c>
      <c r="BH149" s="48">
        <v>0</v>
      </c>
      <c r="BI149" s="49">
        <v>0</v>
      </c>
      <c r="BJ149" s="48">
        <v>19</v>
      </c>
      <c r="BK149" s="49">
        <v>90.47619047619048</v>
      </c>
      <c r="BL149" s="48">
        <v>21</v>
      </c>
    </row>
    <row r="150" spans="1:64" ht="15">
      <c r="A150" s="64" t="s">
        <v>297</v>
      </c>
      <c r="B150" s="64" t="s">
        <v>295</v>
      </c>
      <c r="C150" s="65" t="s">
        <v>5514</v>
      </c>
      <c r="D150" s="66">
        <v>3</v>
      </c>
      <c r="E150" s="67" t="s">
        <v>132</v>
      </c>
      <c r="F150" s="68">
        <v>35</v>
      </c>
      <c r="G150" s="65"/>
      <c r="H150" s="69"/>
      <c r="I150" s="70"/>
      <c r="J150" s="70"/>
      <c r="K150" s="34" t="s">
        <v>66</v>
      </c>
      <c r="L150" s="77">
        <v>150</v>
      </c>
      <c r="M150" s="77"/>
      <c r="N150" s="72"/>
      <c r="O150" s="79" t="s">
        <v>570</v>
      </c>
      <c r="P150" s="81">
        <v>43697.526724537034</v>
      </c>
      <c r="Q150" s="79" t="s">
        <v>621</v>
      </c>
      <c r="R150" s="79"/>
      <c r="S150" s="79"/>
      <c r="T150" s="79"/>
      <c r="U150" s="79"/>
      <c r="V150" s="83" t="s">
        <v>954</v>
      </c>
      <c r="W150" s="81">
        <v>43697.526724537034</v>
      </c>
      <c r="X150" s="83" t="s">
        <v>1186</v>
      </c>
      <c r="Y150" s="79"/>
      <c r="Z150" s="79"/>
      <c r="AA150" s="85" t="s">
        <v>1507</v>
      </c>
      <c r="AB150" s="79"/>
      <c r="AC150" s="79" t="b">
        <v>0</v>
      </c>
      <c r="AD150" s="79">
        <v>0</v>
      </c>
      <c r="AE150" s="85" t="s">
        <v>1779</v>
      </c>
      <c r="AF150" s="79" t="b">
        <v>1</v>
      </c>
      <c r="AG150" s="79" t="s">
        <v>1829</v>
      </c>
      <c r="AH150" s="79"/>
      <c r="AI150" s="85" t="s">
        <v>1834</v>
      </c>
      <c r="AJ150" s="79" t="b">
        <v>0</v>
      </c>
      <c r="AK150" s="79">
        <v>3</v>
      </c>
      <c r="AL150" s="85" t="s">
        <v>1505</v>
      </c>
      <c r="AM150" s="79" t="s">
        <v>1842</v>
      </c>
      <c r="AN150" s="79" t="b">
        <v>0</v>
      </c>
      <c r="AO150" s="85" t="s">
        <v>1505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8</v>
      </c>
      <c r="BC150" s="78" t="str">
        <f>REPLACE(INDEX(GroupVertices[Group],MATCH(Edges[[#This Row],[Vertex 2]],GroupVertices[Vertex],0)),1,1,"")</f>
        <v>8</v>
      </c>
      <c r="BD150" s="48">
        <v>2</v>
      </c>
      <c r="BE150" s="49">
        <v>10</v>
      </c>
      <c r="BF150" s="48">
        <v>0</v>
      </c>
      <c r="BG150" s="49">
        <v>0</v>
      </c>
      <c r="BH150" s="48">
        <v>0</v>
      </c>
      <c r="BI150" s="49">
        <v>0</v>
      </c>
      <c r="BJ150" s="48">
        <v>18</v>
      </c>
      <c r="BK150" s="49">
        <v>90</v>
      </c>
      <c r="BL150" s="48">
        <v>20</v>
      </c>
    </row>
    <row r="151" spans="1:64" ht="15">
      <c r="A151" s="64" t="s">
        <v>297</v>
      </c>
      <c r="B151" s="64" t="s">
        <v>406</v>
      </c>
      <c r="C151" s="65" t="s">
        <v>5514</v>
      </c>
      <c r="D151" s="66">
        <v>3</v>
      </c>
      <c r="E151" s="67" t="s">
        <v>132</v>
      </c>
      <c r="F151" s="68">
        <v>35</v>
      </c>
      <c r="G151" s="65"/>
      <c r="H151" s="69"/>
      <c r="I151" s="70"/>
      <c r="J151" s="70"/>
      <c r="K151" s="34" t="s">
        <v>65</v>
      </c>
      <c r="L151" s="77">
        <v>151</v>
      </c>
      <c r="M151" s="77"/>
      <c r="N151" s="72"/>
      <c r="O151" s="79" t="s">
        <v>570</v>
      </c>
      <c r="P151" s="81">
        <v>43697.526724537034</v>
      </c>
      <c r="Q151" s="79" t="s">
        <v>621</v>
      </c>
      <c r="R151" s="79"/>
      <c r="S151" s="79"/>
      <c r="T151" s="79"/>
      <c r="U151" s="79"/>
      <c r="V151" s="83" t="s">
        <v>954</v>
      </c>
      <c r="W151" s="81">
        <v>43697.526724537034</v>
      </c>
      <c r="X151" s="83" t="s">
        <v>1186</v>
      </c>
      <c r="Y151" s="79"/>
      <c r="Z151" s="79"/>
      <c r="AA151" s="85" t="s">
        <v>1507</v>
      </c>
      <c r="AB151" s="79"/>
      <c r="AC151" s="79" t="b">
        <v>0</v>
      </c>
      <c r="AD151" s="79">
        <v>0</v>
      </c>
      <c r="AE151" s="85" t="s">
        <v>1779</v>
      </c>
      <c r="AF151" s="79" t="b">
        <v>1</v>
      </c>
      <c r="AG151" s="79" t="s">
        <v>1829</v>
      </c>
      <c r="AH151" s="79"/>
      <c r="AI151" s="85" t="s">
        <v>1834</v>
      </c>
      <c r="AJ151" s="79" t="b">
        <v>0</v>
      </c>
      <c r="AK151" s="79">
        <v>3</v>
      </c>
      <c r="AL151" s="85" t="s">
        <v>1505</v>
      </c>
      <c r="AM151" s="79" t="s">
        <v>1842</v>
      </c>
      <c r="AN151" s="79" t="b">
        <v>0</v>
      </c>
      <c r="AO151" s="85" t="s">
        <v>1505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8</v>
      </c>
      <c r="BC151" s="78" t="str">
        <f>REPLACE(INDEX(GroupVertices[Group],MATCH(Edges[[#This Row],[Vertex 2]],GroupVertices[Vertex],0)),1,1,"")</f>
        <v>8</v>
      </c>
      <c r="BD151" s="48"/>
      <c r="BE151" s="49"/>
      <c r="BF151" s="48"/>
      <c r="BG151" s="49"/>
      <c r="BH151" s="48"/>
      <c r="BI151" s="49"/>
      <c r="BJ151" s="48"/>
      <c r="BK151" s="49"/>
      <c r="BL151" s="48"/>
    </row>
    <row r="152" spans="1:64" ht="15">
      <c r="A152" s="64" t="s">
        <v>298</v>
      </c>
      <c r="B152" s="64" t="s">
        <v>298</v>
      </c>
      <c r="C152" s="65" t="s">
        <v>5514</v>
      </c>
      <c r="D152" s="66">
        <v>3</v>
      </c>
      <c r="E152" s="67" t="s">
        <v>132</v>
      </c>
      <c r="F152" s="68">
        <v>35</v>
      </c>
      <c r="G152" s="65"/>
      <c r="H152" s="69"/>
      <c r="I152" s="70"/>
      <c r="J152" s="70"/>
      <c r="K152" s="34" t="s">
        <v>65</v>
      </c>
      <c r="L152" s="77">
        <v>152</v>
      </c>
      <c r="M152" s="77"/>
      <c r="N152" s="72"/>
      <c r="O152" s="79" t="s">
        <v>176</v>
      </c>
      <c r="P152" s="81">
        <v>43698.39902777778</v>
      </c>
      <c r="Q152" s="79" t="s">
        <v>624</v>
      </c>
      <c r="R152" s="79"/>
      <c r="S152" s="79"/>
      <c r="T152" s="79"/>
      <c r="U152" s="79"/>
      <c r="V152" s="83" t="s">
        <v>955</v>
      </c>
      <c r="W152" s="81">
        <v>43698.39902777778</v>
      </c>
      <c r="X152" s="83" t="s">
        <v>1190</v>
      </c>
      <c r="Y152" s="79"/>
      <c r="Z152" s="79"/>
      <c r="AA152" s="85" t="s">
        <v>1511</v>
      </c>
      <c r="AB152" s="79"/>
      <c r="AC152" s="79" t="b">
        <v>0</v>
      </c>
      <c r="AD152" s="79">
        <v>1</v>
      </c>
      <c r="AE152" s="85" t="s">
        <v>1779</v>
      </c>
      <c r="AF152" s="79" t="b">
        <v>0</v>
      </c>
      <c r="AG152" s="79" t="s">
        <v>1829</v>
      </c>
      <c r="AH152" s="79"/>
      <c r="AI152" s="85" t="s">
        <v>1779</v>
      </c>
      <c r="AJ152" s="79" t="b">
        <v>0</v>
      </c>
      <c r="AK152" s="79">
        <v>0</v>
      </c>
      <c r="AL152" s="85" t="s">
        <v>1779</v>
      </c>
      <c r="AM152" s="79" t="s">
        <v>1841</v>
      </c>
      <c r="AN152" s="79" t="b">
        <v>0</v>
      </c>
      <c r="AO152" s="85" t="s">
        <v>1511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v>1</v>
      </c>
      <c r="BE152" s="49">
        <v>4.761904761904762</v>
      </c>
      <c r="BF152" s="48">
        <v>0</v>
      </c>
      <c r="BG152" s="49">
        <v>0</v>
      </c>
      <c r="BH152" s="48">
        <v>0</v>
      </c>
      <c r="BI152" s="49">
        <v>0</v>
      </c>
      <c r="BJ152" s="48">
        <v>20</v>
      </c>
      <c r="BK152" s="49">
        <v>95.23809523809524</v>
      </c>
      <c r="BL152" s="48">
        <v>21</v>
      </c>
    </row>
    <row r="153" spans="1:64" ht="15">
      <c r="A153" s="64" t="s">
        <v>299</v>
      </c>
      <c r="B153" s="64" t="s">
        <v>299</v>
      </c>
      <c r="C153" s="65" t="s">
        <v>5514</v>
      </c>
      <c r="D153" s="66">
        <v>3</v>
      </c>
      <c r="E153" s="67" t="s">
        <v>132</v>
      </c>
      <c r="F153" s="68">
        <v>35</v>
      </c>
      <c r="G153" s="65"/>
      <c r="H153" s="69"/>
      <c r="I153" s="70"/>
      <c r="J153" s="70"/>
      <c r="K153" s="34" t="s">
        <v>65</v>
      </c>
      <c r="L153" s="77">
        <v>153</v>
      </c>
      <c r="M153" s="77"/>
      <c r="N153" s="72"/>
      <c r="O153" s="79" t="s">
        <v>176</v>
      </c>
      <c r="P153" s="81">
        <v>43698.823587962965</v>
      </c>
      <c r="Q153" s="79" t="s">
        <v>625</v>
      </c>
      <c r="R153" s="83" t="s">
        <v>757</v>
      </c>
      <c r="S153" s="79" t="s">
        <v>802</v>
      </c>
      <c r="T153" s="79" t="s">
        <v>843</v>
      </c>
      <c r="U153" s="79"/>
      <c r="V153" s="83" t="s">
        <v>956</v>
      </c>
      <c r="W153" s="81">
        <v>43698.823587962965</v>
      </c>
      <c r="X153" s="83" t="s">
        <v>1191</v>
      </c>
      <c r="Y153" s="79"/>
      <c r="Z153" s="79"/>
      <c r="AA153" s="85" t="s">
        <v>1512</v>
      </c>
      <c r="AB153" s="79"/>
      <c r="AC153" s="79" t="b">
        <v>0</v>
      </c>
      <c r="AD153" s="79">
        <v>1</v>
      </c>
      <c r="AE153" s="85" t="s">
        <v>1779</v>
      </c>
      <c r="AF153" s="79" t="b">
        <v>0</v>
      </c>
      <c r="AG153" s="79" t="s">
        <v>1832</v>
      </c>
      <c r="AH153" s="79"/>
      <c r="AI153" s="85" t="s">
        <v>1779</v>
      </c>
      <c r="AJ153" s="79" t="b">
        <v>0</v>
      </c>
      <c r="AK153" s="79">
        <v>0</v>
      </c>
      <c r="AL153" s="85" t="s">
        <v>1779</v>
      </c>
      <c r="AM153" s="79" t="s">
        <v>1841</v>
      </c>
      <c r="AN153" s="79" t="b">
        <v>0</v>
      </c>
      <c r="AO153" s="85" t="s">
        <v>1512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v>0</v>
      </c>
      <c r="BE153" s="49">
        <v>0</v>
      </c>
      <c r="BF153" s="48">
        <v>1</v>
      </c>
      <c r="BG153" s="49">
        <v>2.9411764705882355</v>
      </c>
      <c r="BH153" s="48">
        <v>0</v>
      </c>
      <c r="BI153" s="49">
        <v>0</v>
      </c>
      <c r="BJ153" s="48">
        <v>33</v>
      </c>
      <c r="BK153" s="49">
        <v>97.05882352941177</v>
      </c>
      <c r="BL153" s="48">
        <v>34</v>
      </c>
    </row>
    <row r="154" spans="1:64" ht="15">
      <c r="A154" s="64" t="s">
        <v>300</v>
      </c>
      <c r="B154" s="64" t="s">
        <v>467</v>
      </c>
      <c r="C154" s="65" t="s">
        <v>5514</v>
      </c>
      <c r="D154" s="66">
        <v>3</v>
      </c>
      <c r="E154" s="67" t="s">
        <v>132</v>
      </c>
      <c r="F154" s="68">
        <v>35</v>
      </c>
      <c r="G154" s="65"/>
      <c r="H154" s="69"/>
      <c r="I154" s="70"/>
      <c r="J154" s="70"/>
      <c r="K154" s="34" t="s">
        <v>65</v>
      </c>
      <c r="L154" s="77">
        <v>154</v>
      </c>
      <c r="M154" s="77"/>
      <c r="N154" s="72"/>
      <c r="O154" s="79" t="s">
        <v>570</v>
      </c>
      <c r="P154" s="81">
        <v>43699.114282407405</v>
      </c>
      <c r="Q154" s="79" t="s">
        <v>626</v>
      </c>
      <c r="R154" s="79"/>
      <c r="S154" s="79"/>
      <c r="T154" s="79"/>
      <c r="U154" s="79"/>
      <c r="V154" s="83" t="s">
        <v>957</v>
      </c>
      <c r="W154" s="81">
        <v>43699.114282407405</v>
      </c>
      <c r="X154" s="83" t="s">
        <v>1192</v>
      </c>
      <c r="Y154" s="79"/>
      <c r="Z154" s="79"/>
      <c r="AA154" s="85" t="s">
        <v>1513</v>
      </c>
      <c r="AB154" s="85" t="s">
        <v>1742</v>
      </c>
      <c r="AC154" s="79" t="b">
        <v>0</v>
      </c>
      <c r="AD154" s="79">
        <v>0</v>
      </c>
      <c r="AE154" s="85" t="s">
        <v>1786</v>
      </c>
      <c r="AF154" s="79" t="b">
        <v>0</v>
      </c>
      <c r="AG154" s="79" t="s">
        <v>1829</v>
      </c>
      <c r="AH154" s="79"/>
      <c r="AI154" s="85" t="s">
        <v>1779</v>
      </c>
      <c r="AJ154" s="79" t="b">
        <v>0</v>
      </c>
      <c r="AK154" s="79">
        <v>0</v>
      </c>
      <c r="AL154" s="85" t="s">
        <v>1779</v>
      </c>
      <c r="AM154" s="79" t="s">
        <v>1841</v>
      </c>
      <c r="AN154" s="79" t="b">
        <v>0</v>
      </c>
      <c r="AO154" s="85" t="s">
        <v>1742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c r="BE154" s="49"/>
      <c r="BF154" s="48"/>
      <c r="BG154" s="49"/>
      <c r="BH154" s="48"/>
      <c r="BI154" s="49"/>
      <c r="BJ154" s="48"/>
      <c r="BK154" s="49"/>
      <c r="BL154" s="48"/>
    </row>
    <row r="155" spans="1:64" ht="15">
      <c r="A155" s="64" t="s">
        <v>300</v>
      </c>
      <c r="B155" s="64" t="s">
        <v>432</v>
      </c>
      <c r="C155" s="65" t="s">
        <v>5514</v>
      </c>
      <c r="D155" s="66">
        <v>3</v>
      </c>
      <c r="E155" s="67" t="s">
        <v>132</v>
      </c>
      <c r="F155" s="68">
        <v>35</v>
      </c>
      <c r="G155" s="65"/>
      <c r="H155" s="69"/>
      <c r="I155" s="70"/>
      <c r="J155" s="70"/>
      <c r="K155" s="34" t="s">
        <v>65</v>
      </c>
      <c r="L155" s="77">
        <v>155</v>
      </c>
      <c r="M155" s="77"/>
      <c r="N155" s="72"/>
      <c r="O155" s="79" t="s">
        <v>571</v>
      </c>
      <c r="P155" s="81">
        <v>43699.114282407405</v>
      </c>
      <c r="Q155" s="79" t="s">
        <v>626</v>
      </c>
      <c r="R155" s="79"/>
      <c r="S155" s="79"/>
      <c r="T155" s="79"/>
      <c r="U155" s="79"/>
      <c r="V155" s="83" t="s">
        <v>957</v>
      </c>
      <c r="W155" s="81">
        <v>43699.114282407405</v>
      </c>
      <c r="X155" s="83" t="s">
        <v>1192</v>
      </c>
      <c r="Y155" s="79"/>
      <c r="Z155" s="79"/>
      <c r="AA155" s="85" t="s">
        <v>1513</v>
      </c>
      <c r="AB155" s="85" t="s">
        <v>1742</v>
      </c>
      <c r="AC155" s="79" t="b">
        <v>0</v>
      </c>
      <c r="AD155" s="79">
        <v>0</v>
      </c>
      <c r="AE155" s="85" t="s">
        <v>1786</v>
      </c>
      <c r="AF155" s="79" t="b">
        <v>0</v>
      </c>
      <c r="AG155" s="79" t="s">
        <v>1829</v>
      </c>
      <c r="AH155" s="79"/>
      <c r="AI155" s="85" t="s">
        <v>1779</v>
      </c>
      <c r="AJ155" s="79" t="b">
        <v>0</v>
      </c>
      <c r="AK155" s="79">
        <v>0</v>
      </c>
      <c r="AL155" s="85" t="s">
        <v>1779</v>
      </c>
      <c r="AM155" s="79" t="s">
        <v>1841</v>
      </c>
      <c r="AN155" s="79" t="b">
        <v>0</v>
      </c>
      <c r="AO155" s="85" t="s">
        <v>1742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1</v>
      </c>
      <c r="BE155" s="49">
        <v>3.3333333333333335</v>
      </c>
      <c r="BF155" s="48">
        <v>0</v>
      </c>
      <c r="BG155" s="49">
        <v>0</v>
      </c>
      <c r="BH155" s="48">
        <v>0</v>
      </c>
      <c r="BI155" s="49">
        <v>0</v>
      </c>
      <c r="BJ155" s="48">
        <v>29</v>
      </c>
      <c r="BK155" s="49">
        <v>96.66666666666667</v>
      </c>
      <c r="BL155" s="48">
        <v>30</v>
      </c>
    </row>
    <row r="156" spans="1:64" ht="15">
      <c r="A156" s="64" t="s">
        <v>301</v>
      </c>
      <c r="B156" s="64" t="s">
        <v>301</v>
      </c>
      <c r="C156" s="65" t="s">
        <v>5514</v>
      </c>
      <c r="D156" s="66">
        <v>3</v>
      </c>
      <c r="E156" s="67" t="s">
        <v>132</v>
      </c>
      <c r="F156" s="68">
        <v>35</v>
      </c>
      <c r="G156" s="65"/>
      <c r="H156" s="69"/>
      <c r="I156" s="70"/>
      <c r="J156" s="70"/>
      <c r="K156" s="34" t="s">
        <v>65</v>
      </c>
      <c r="L156" s="77">
        <v>156</v>
      </c>
      <c r="M156" s="77"/>
      <c r="N156" s="72"/>
      <c r="O156" s="79" t="s">
        <v>176</v>
      </c>
      <c r="P156" s="81">
        <v>43699.12778935185</v>
      </c>
      <c r="Q156" s="79" t="s">
        <v>627</v>
      </c>
      <c r="R156" s="83" t="s">
        <v>758</v>
      </c>
      <c r="S156" s="79" t="s">
        <v>815</v>
      </c>
      <c r="T156" s="79"/>
      <c r="U156" s="79"/>
      <c r="V156" s="83" t="s">
        <v>958</v>
      </c>
      <c r="W156" s="81">
        <v>43699.12778935185</v>
      </c>
      <c r="X156" s="83" t="s">
        <v>1193</v>
      </c>
      <c r="Y156" s="79"/>
      <c r="Z156" s="79"/>
      <c r="AA156" s="85" t="s">
        <v>1514</v>
      </c>
      <c r="AB156" s="79"/>
      <c r="AC156" s="79" t="b">
        <v>0</v>
      </c>
      <c r="AD156" s="79">
        <v>0</v>
      </c>
      <c r="AE156" s="85" t="s">
        <v>1779</v>
      </c>
      <c r="AF156" s="79" t="b">
        <v>0</v>
      </c>
      <c r="AG156" s="79" t="s">
        <v>1833</v>
      </c>
      <c r="AH156" s="79"/>
      <c r="AI156" s="85" t="s">
        <v>1779</v>
      </c>
      <c r="AJ156" s="79" t="b">
        <v>0</v>
      </c>
      <c r="AK156" s="79">
        <v>0</v>
      </c>
      <c r="AL156" s="85" t="s">
        <v>1779</v>
      </c>
      <c r="AM156" s="79" t="s">
        <v>1841</v>
      </c>
      <c r="AN156" s="79" t="b">
        <v>0</v>
      </c>
      <c r="AO156" s="85" t="s">
        <v>1514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6</v>
      </c>
      <c r="BK156" s="49">
        <v>100</v>
      </c>
      <c r="BL156" s="48">
        <v>6</v>
      </c>
    </row>
    <row r="157" spans="1:64" ht="15">
      <c r="A157" s="64" t="s">
        <v>302</v>
      </c>
      <c r="B157" s="64" t="s">
        <v>462</v>
      </c>
      <c r="C157" s="65" t="s">
        <v>5514</v>
      </c>
      <c r="D157" s="66">
        <v>3</v>
      </c>
      <c r="E157" s="67" t="s">
        <v>132</v>
      </c>
      <c r="F157" s="68">
        <v>35</v>
      </c>
      <c r="G157" s="65"/>
      <c r="H157" s="69"/>
      <c r="I157" s="70"/>
      <c r="J157" s="70"/>
      <c r="K157" s="34" t="s">
        <v>65</v>
      </c>
      <c r="L157" s="77">
        <v>157</v>
      </c>
      <c r="M157" s="77"/>
      <c r="N157" s="72"/>
      <c r="O157" s="79" t="s">
        <v>570</v>
      </c>
      <c r="P157" s="81">
        <v>43626.97111111111</v>
      </c>
      <c r="Q157" s="79" t="s">
        <v>628</v>
      </c>
      <c r="R157" s="83" t="s">
        <v>759</v>
      </c>
      <c r="S157" s="79" t="s">
        <v>802</v>
      </c>
      <c r="T157" s="79" t="s">
        <v>844</v>
      </c>
      <c r="U157" s="83" t="s">
        <v>879</v>
      </c>
      <c r="V157" s="83" t="s">
        <v>879</v>
      </c>
      <c r="W157" s="81">
        <v>43626.97111111111</v>
      </c>
      <c r="X157" s="83" t="s">
        <v>1194</v>
      </c>
      <c r="Y157" s="79"/>
      <c r="Z157" s="79"/>
      <c r="AA157" s="85" t="s">
        <v>1515</v>
      </c>
      <c r="AB157" s="79"/>
      <c r="AC157" s="79" t="b">
        <v>0</v>
      </c>
      <c r="AD157" s="79">
        <v>39</v>
      </c>
      <c r="AE157" s="85" t="s">
        <v>1779</v>
      </c>
      <c r="AF157" s="79" t="b">
        <v>0</v>
      </c>
      <c r="AG157" s="79" t="s">
        <v>1829</v>
      </c>
      <c r="AH157" s="79"/>
      <c r="AI157" s="85" t="s">
        <v>1779</v>
      </c>
      <c r="AJ157" s="79" t="b">
        <v>0</v>
      </c>
      <c r="AK157" s="79">
        <v>10</v>
      </c>
      <c r="AL157" s="85" t="s">
        <v>1779</v>
      </c>
      <c r="AM157" s="79" t="s">
        <v>1845</v>
      </c>
      <c r="AN157" s="79" t="b">
        <v>0</v>
      </c>
      <c r="AO157" s="85" t="s">
        <v>1515</v>
      </c>
      <c r="AP157" s="79" t="s">
        <v>1852</v>
      </c>
      <c r="AQ157" s="79">
        <v>0</v>
      </c>
      <c r="AR157" s="79">
        <v>0</v>
      </c>
      <c r="AS157" s="79"/>
      <c r="AT157" s="79"/>
      <c r="AU157" s="79"/>
      <c r="AV157" s="79"/>
      <c r="AW157" s="79"/>
      <c r="AX157" s="79"/>
      <c r="AY157" s="79"/>
      <c r="AZ157" s="79"/>
      <c r="BA157">
        <v>1</v>
      </c>
      <c r="BB157" s="78" t="str">
        <f>REPLACE(INDEX(GroupVertices[Group],MATCH(Edges[[#This Row],[Vertex 1]],GroupVertices[Vertex],0)),1,1,"")</f>
        <v>9</v>
      </c>
      <c r="BC157" s="78" t="str">
        <f>REPLACE(INDEX(GroupVertices[Group],MATCH(Edges[[#This Row],[Vertex 2]],GroupVertices[Vertex],0)),1,1,"")</f>
        <v>9</v>
      </c>
      <c r="BD157" s="48"/>
      <c r="BE157" s="49"/>
      <c r="BF157" s="48"/>
      <c r="BG157" s="49"/>
      <c r="BH157" s="48"/>
      <c r="BI157" s="49"/>
      <c r="BJ157" s="48"/>
      <c r="BK157" s="49"/>
      <c r="BL157" s="48"/>
    </row>
    <row r="158" spans="1:64" ht="15">
      <c r="A158" s="64" t="s">
        <v>302</v>
      </c>
      <c r="B158" s="64" t="s">
        <v>463</v>
      </c>
      <c r="C158" s="65" t="s">
        <v>5514</v>
      </c>
      <c r="D158" s="66">
        <v>3</v>
      </c>
      <c r="E158" s="67" t="s">
        <v>132</v>
      </c>
      <c r="F158" s="68">
        <v>35</v>
      </c>
      <c r="G158" s="65"/>
      <c r="H158" s="69"/>
      <c r="I158" s="70"/>
      <c r="J158" s="70"/>
      <c r="K158" s="34" t="s">
        <v>65</v>
      </c>
      <c r="L158" s="77">
        <v>158</v>
      </c>
      <c r="M158" s="77"/>
      <c r="N158" s="72"/>
      <c r="O158" s="79" t="s">
        <v>570</v>
      </c>
      <c r="P158" s="81">
        <v>43626.97111111111</v>
      </c>
      <c r="Q158" s="79" t="s">
        <v>628</v>
      </c>
      <c r="R158" s="83" t="s">
        <v>759</v>
      </c>
      <c r="S158" s="79" t="s">
        <v>802</v>
      </c>
      <c r="T158" s="79" t="s">
        <v>844</v>
      </c>
      <c r="U158" s="83" t="s">
        <v>879</v>
      </c>
      <c r="V158" s="83" t="s">
        <v>879</v>
      </c>
      <c r="W158" s="81">
        <v>43626.97111111111</v>
      </c>
      <c r="X158" s="83" t="s">
        <v>1194</v>
      </c>
      <c r="Y158" s="79"/>
      <c r="Z158" s="79"/>
      <c r="AA158" s="85" t="s">
        <v>1515</v>
      </c>
      <c r="AB158" s="79"/>
      <c r="AC158" s="79" t="b">
        <v>0</v>
      </c>
      <c r="AD158" s="79">
        <v>39</v>
      </c>
      <c r="AE158" s="85" t="s">
        <v>1779</v>
      </c>
      <c r="AF158" s="79" t="b">
        <v>0</v>
      </c>
      <c r="AG158" s="79" t="s">
        <v>1829</v>
      </c>
      <c r="AH158" s="79"/>
      <c r="AI158" s="85" t="s">
        <v>1779</v>
      </c>
      <c r="AJ158" s="79" t="b">
        <v>0</v>
      </c>
      <c r="AK158" s="79">
        <v>10</v>
      </c>
      <c r="AL158" s="85" t="s">
        <v>1779</v>
      </c>
      <c r="AM158" s="79" t="s">
        <v>1845</v>
      </c>
      <c r="AN158" s="79" t="b">
        <v>0</v>
      </c>
      <c r="AO158" s="85" t="s">
        <v>1515</v>
      </c>
      <c r="AP158" s="79" t="s">
        <v>1852</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c r="BE158" s="49"/>
      <c r="BF158" s="48"/>
      <c r="BG158" s="49"/>
      <c r="BH158" s="48"/>
      <c r="BI158" s="49"/>
      <c r="BJ158" s="48"/>
      <c r="BK158" s="49"/>
      <c r="BL158" s="48"/>
    </row>
    <row r="159" spans="1:64" ht="15">
      <c r="A159" s="64" t="s">
        <v>302</v>
      </c>
      <c r="B159" s="64" t="s">
        <v>468</v>
      </c>
      <c r="C159" s="65" t="s">
        <v>5514</v>
      </c>
      <c r="D159" s="66">
        <v>3</v>
      </c>
      <c r="E159" s="67" t="s">
        <v>132</v>
      </c>
      <c r="F159" s="68">
        <v>35</v>
      </c>
      <c r="G159" s="65"/>
      <c r="H159" s="69"/>
      <c r="I159" s="70"/>
      <c r="J159" s="70"/>
      <c r="K159" s="34" t="s">
        <v>65</v>
      </c>
      <c r="L159" s="77">
        <v>159</v>
      </c>
      <c r="M159" s="77"/>
      <c r="N159" s="72"/>
      <c r="O159" s="79" t="s">
        <v>570</v>
      </c>
      <c r="P159" s="81">
        <v>43697.67618055556</v>
      </c>
      <c r="Q159" s="79" t="s">
        <v>629</v>
      </c>
      <c r="R159" s="79" t="s">
        <v>760</v>
      </c>
      <c r="S159" s="79" t="s">
        <v>816</v>
      </c>
      <c r="T159" s="79"/>
      <c r="U159" s="79"/>
      <c r="V159" s="83" t="s">
        <v>959</v>
      </c>
      <c r="W159" s="81">
        <v>43697.67618055556</v>
      </c>
      <c r="X159" s="83" t="s">
        <v>1195</v>
      </c>
      <c r="Y159" s="79"/>
      <c r="Z159" s="79"/>
      <c r="AA159" s="85" t="s">
        <v>1516</v>
      </c>
      <c r="AB159" s="85" t="s">
        <v>1743</v>
      </c>
      <c r="AC159" s="79" t="b">
        <v>0</v>
      </c>
      <c r="AD159" s="79">
        <v>0</v>
      </c>
      <c r="AE159" s="85" t="s">
        <v>1785</v>
      </c>
      <c r="AF159" s="79" t="b">
        <v>0</v>
      </c>
      <c r="AG159" s="79" t="s">
        <v>1829</v>
      </c>
      <c r="AH159" s="79"/>
      <c r="AI159" s="85" t="s">
        <v>1779</v>
      </c>
      <c r="AJ159" s="79" t="b">
        <v>0</v>
      </c>
      <c r="AK159" s="79">
        <v>0</v>
      </c>
      <c r="AL159" s="85" t="s">
        <v>1779</v>
      </c>
      <c r="AM159" s="79" t="s">
        <v>1841</v>
      </c>
      <c r="AN159" s="79" t="b">
        <v>0</v>
      </c>
      <c r="AO159" s="85" t="s">
        <v>1743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9</v>
      </c>
      <c r="BC159" s="78" t="str">
        <f>REPLACE(INDEX(GroupVertices[Group],MATCH(Edges[[#This Row],[Vertex 2]],GroupVertices[Vertex],0)),1,1,"")</f>
        <v>9</v>
      </c>
      <c r="BD159" s="48"/>
      <c r="BE159" s="49"/>
      <c r="BF159" s="48"/>
      <c r="BG159" s="49"/>
      <c r="BH159" s="48"/>
      <c r="BI159" s="49"/>
      <c r="BJ159" s="48"/>
      <c r="BK159" s="49"/>
      <c r="BL159" s="48"/>
    </row>
    <row r="160" spans="1:64" ht="15">
      <c r="A160" s="64" t="s">
        <v>302</v>
      </c>
      <c r="B160" s="64" t="s">
        <v>469</v>
      </c>
      <c r="C160" s="65" t="s">
        <v>5514</v>
      </c>
      <c r="D160" s="66">
        <v>3</v>
      </c>
      <c r="E160" s="67" t="s">
        <v>132</v>
      </c>
      <c r="F160" s="68">
        <v>35</v>
      </c>
      <c r="G160" s="65"/>
      <c r="H160" s="69"/>
      <c r="I160" s="70"/>
      <c r="J160" s="70"/>
      <c r="K160" s="34" t="s">
        <v>65</v>
      </c>
      <c r="L160" s="77">
        <v>160</v>
      </c>
      <c r="M160" s="77"/>
      <c r="N160" s="72"/>
      <c r="O160" s="79" t="s">
        <v>570</v>
      </c>
      <c r="P160" s="81">
        <v>43697.67618055556</v>
      </c>
      <c r="Q160" s="79" t="s">
        <v>629</v>
      </c>
      <c r="R160" s="79" t="s">
        <v>760</v>
      </c>
      <c r="S160" s="79" t="s">
        <v>816</v>
      </c>
      <c r="T160" s="79"/>
      <c r="U160" s="79"/>
      <c r="V160" s="83" t="s">
        <v>959</v>
      </c>
      <c r="W160" s="81">
        <v>43697.67618055556</v>
      </c>
      <c r="X160" s="83" t="s">
        <v>1195</v>
      </c>
      <c r="Y160" s="79"/>
      <c r="Z160" s="79"/>
      <c r="AA160" s="85" t="s">
        <v>1516</v>
      </c>
      <c r="AB160" s="85" t="s">
        <v>1743</v>
      </c>
      <c r="AC160" s="79" t="b">
        <v>0</v>
      </c>
      <c r="AD160" s="79">
        <v>0</v>
      </c>
      <c r="AE160" s="85" t="s">
        <v>1785</v>
      </c>
      <c r="AF160" s="79" t="b">
        <v>0</v>
      </c>
      <c r="AG160" s="79" t="s">
        <v>1829</v>
      </c>
      <c r="AH160" s="79"/>
      <c r="AI160" s="85" t="s">
        <v>1779</v>
      </c>
      <c r="AJ160" s="79" t="b">
        <v>0</v>
      </c>
      <c r="AK160" s="79">
        <v>0</v>
      </c>
      <c r="AL160" s="85" t="s">
        <v>1779</v>
      </c>
      <c r="AM160" s="79" t="s">
        <v>1841</v>
      </c>
      <c r="AN160" s="79" t="b">
        <v>0</v>
      </c>
      <c r="AO160" s="85" t="s">
        <v>1743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9</v>
      </c>
      <c r="BC160" s="78" t="str">
        <f>REPLACE(INDEX(GroupVertices[Group],MATCH(Edges[[#This Row],[Vertex 2]],GroupVertices[Vertex],0)),1,1,"")</f>
        <v>9</v>
      </c>
      <c r="BD160" s="48"/>
      <c r="BE160" s="49"/>
      <c r="BF160" s="48"/>
      <c r="BG160" s="49"/>
      <c r="BH160" s="48"/>
      <c r="BI160" s="49"/>
      <c r="BJ160" s="48"/>
      <c r="BK160" s="49"/>
      <c r="BL160" s="48"/>
    </row>
    <row r="161" spans="1:64" ht="15">
      <c r="A161" s="64" t="s">
        <v>302</v>
      </c>
      <c r="B161" s="64" t="s">
        <v>470</v>
      </c>
      <c r="C161" s="65" t="s">
        <v>5514</v>
      </c>
      <c r="D161" s="66">
        <v>3</v>
      </c>
      <c r="E161" s="67" t="s">
        <v>132</v>
      </c>
      <c r="F161" s="68">
        <v>35</v>
      </c>
      <c r="G161" s="65"/>
      <c r="H161" s="69"/>
      <c r="I161" s="70"/>
      <c r="J161" s="70"/>
      <c r="K161" s="34" t="s">
        <v>65</v>
      </c>
      <c r="L161" s="77">
        <v>161</v>
      </c>
      <c r="M161" s="77"/>
      <c r="N161" s="72"/>
      <c r="O161" s="79" t="s">
        <v>570</v>
      </c>
      <c r="P161" s="81">
        <v>43626.97111111111</v>
      </c>
      <c r="Q161" s="79" t="s">
        <v>628</v>
      </c>
      <c r="R161" s="83" t="s">
        <v>759</v>
      </c>
      <c r="S161" s="79" t="s">
        <v>802</v>
      </c>
      <c r="T161" s="79" t="s">
        <v>844</v>
      </c>
      <c r="U161" s="83" t="s">
        <v>879</v>
      </c>
      <c r="V161" s="83" t="s">
        <v>879</v>
      </c>
      <c r="W161" s="81">
        <v>43626.97111111111</v>
      </c>
      <c r="X161" s="83" t="s">
        <v>1194</v>
      </c>
      <c r="Y161" s="79"/>
      <c r="Z161" s="79"/>
      <c r="AA161" s="85" t="s">
        <v>1515</v>
      </c>
      <c r="AB161" s="79"/>
      <c r="AC161" s="79" t="b">
        <v>0</v>
      </c>
      <c r="AD161" s="79">
        <v>39</v>
      </c>
      <c r="AE161" s="85" t="s">
        <v>1779</v>
      </c>
      <c r="AF161" s="79" t="b">
        <v>0</v>
      </c>
      <c r="AG161" s="79" t="s">
        <v>1829</v>
      </c>
      <c r="AH161" s="79"/>
      <c r="AI161" s="85" t="s">
        <v>1779</v>
      </c>
      <c r="AJ161" s="79" t="b">
        <v>0</v>
      </c>
      <c r="AK161" s="79">
        <v>10</v>
      </c>
      <c r="AL161" s="85" t="s">
        <v>1779</v>
      </c>
      <c r="AM161" s="79" t="s">
        <v>1845</v>
      </c>
      <c r="AN161" s="79" t="b">
        <v>0</v>
      </c>
      <c r="AO161" s="85" t="s">
        <v>1515</v>
      </c>
      <c r="AP161" s="79" t="s">
        <v>1852</v>
      </c>
      <c r="AQ161" s="79">
        <v>0</v>
      </c>
      <c r="AR161" s="79">
        <v>0</v>
      </c>
      <c r="AS161" s="79"/>
      <c r="AT161" s="79"/>
      <c r="AU161" s="79"/>
      <c r="AV161" s="79"/>
      <c r="AW161" s="79"/>
      <c r="AX161" s="79"/>
      <c r="AY161" s="79"/>
      <c r="AZ161" s="79"/>
      <c r="BA161">
        <v>1</v>
      </c>
      <c r="BB161" s="78" t="str">
        <f>REPLACE(INDEX(GroupVertices[Group],MATCH(Edges[[#This Row],[Vertex 1]],GroupVertices[Vertex],0)),1,1,"")</f>
        <v>9</v>
      </c>
      <c r="BC161" s="78" t="str">
        <f>REPLACE(INDEX(GroupVertices[Group],MATCH(Edges[[#This Row],[Vertex 2]],GroupVertices[Vertex],0)),1,1,"")</f>
        <v>9</v>
      </c>
      <c r="BD161" s="48">
        <v>2</v>
      </c>
      <c r="BE161" s="49">
        <v>5.882352941176471</v>
      </c>
      <c r="BF161" s="48">
        <v>1</v>
      </c>
      <c r="BG161" s="49">
        <v>2.9411764705882355</v>
      </c>
      <c r="BH161" s="48">
        <v>0</v>
      </c>
      <c r="BI161" s="49">
        <v>0</v>
      </c>
      <c r="BJ161" s="48">
        <v>31</v>
      </c>
      <c r="BK161" s="49">
        <v>91.17647058823529</v>
      </c>
      <c r="BL161" s="48">
        <v>34</v>
      </c>
    </row>
    <row r="162" spans="1:64" ht="15">
      <c r="A162" s="64" t="s">
        <v>302</v>
      </c>
      <c r="B162" s="64" t="s">
        <v>470</v>
      </c>
      <c r="C162" s="65" t="s">
        <v>5514</v>
      </c>
      <c r="D162" s="66">
        <v>3</v>
      </c>
      <c r="E162" s="67" t="s">
        <v>132</v>
      </c>
      <c r="F162" s="68">
        <v>35</v>
      </c>
      <c r="G162" s="65"/>
      <c r="H162" s="69"/>
      <c r="I162" s="70"/>
      <c r="J162" s="70"/>
      <c r="K162" s="34" t="s">
        <v>65</v>
      </c>
      <c r="L162" s="77">
        <v>162</v>
      </c>
      <c r="M162" s="77"/>
      <c r="N162" s="72"/>
      <c r="O162" s="79" t="s">
        <v>571</v>
      </c>
      <c r="P162" s="81">
        <v>43697.67618055556</v>
      </c>
      <c r="Q162" s="79" t="s">
        <v>629</v>
      </c>
      <c r="R162" s="79" t="s">
        <v>760</v>
      </c>
      <c r="S162" s="79" t="s">
        <v>816</v>
      </c>
      <c r="T162" s="79"/>
      <c r="U162" s="79"/>
      <c r="V162" s="83" t="s">
        <v>959</v>
      </c>
      <c r="W162" s="81">
        <v>43697.67618055556</v>
      </c>
      <c r="X162" s="83" t="s">
        <v>1195</v>
      </c>
      <c r="Y162" s="79"/>
      <c r="Z162" s="79"/>
      <c r="AA162" s="85" t="s">
        <v>1516</v>
      </c>
      <c r="AB162" s="85" t="s">
        <v>1743</v>
      </c>
      <c r="AC162" s="79" t="b">
        <v>0</v>
      </c>
      <c r="AD162" s="79">
        <v>0</v>
      </c>
      <c r="AE162" s="85" t="s">
        <v>1785</v>
      </c>
      <c r="AF162" s="79" t="b">
        <v>0</v>
      </c>
      <c r="AG162" s="79" t="s">
        <v>1829</v>
      </c>
      <c r="AH162" s="79"/>
      <c r="AI162" s="85" t="s">
        <v>1779</v>
      </c>
      <c r="AJ162" s="79" t="b">
        <v>0</v>
      </c>
      <c r="AK162" s="79">
        <v>0</v>
      </c>
      <c r="AL162" s="85" t="s">
        <v>1779</v>
      </c>
      <c r="AM162" s="79" t="s">
        <v>1841</v>
      </c>
      <c r="AN162" s="79" t="b">
        <v>0</v>
      </c>
      <c r="AO162" s="85" t="s">
        <v>1743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9</v>
      </c>
      <c r="BC162" s="78" t="str">
        <f>REPLACE(INDEX(GroupVertices[Group],MATCH(Edges[[#This Row],[Vertex 2]],GroupVertices[Vertex],0)),1,1,"")</f>
        <v>9</v>
      </c>
      <c r="BD162" s="48">
        <v>0</v>
      </c>
      <c r="BE162" s="49">
        <v>0</v>
      </c>
      <c r="BF162" s="48">
        <v>0</v>
      </c>
      <c r="BG162" s="49">
        <v>0</v>
      </c>
      <c r="BH162" s="48">
        <v>0</v>
      </c>
      <c r="BI162" s="49">
        <v>0</v>
      </c>
      <c r="BJ162" s="48">
        <v>7</v>
      </c>
      <c r="BK162" s="49">
        <v>100</v>
      </c>
      <c r="BL162" s="48">
        <v>7</v>
      </c>
    </row>
    <row r="163" spans="1:64" ht="15">
      <c r="A163" s="64" t="s">
        <v>303</v>
      </c>
      <c r="B163" s="64" t="s">
        <v>471</v>
      </c>
      <c r="C163" s="65" t="s">
        <v>5514</v>
      </c>
      <c r="D163" s="66">
        <v>3</v>
      </c>
      <c r="E163" s="67" t="s">
        <v>132</v>
      </c>
      <c r="F163" s="68">
        <v>35</v>
      </c>
      <c r="G163" s="65"/>
      <c r="H163" s="69"/>
      <c r="I163" s="70"/>
      <c r="J163" s="70"/>
      <c r="K163" s="34" t="s">
        <v>65</v>
      </c>
      <c r="L163" s="77">
        <v>163</v>
      </c>
      <c r="M163" s="77"/>
      <c r="N163" s="72"/>
      <c r="O163" s="79" t="s">
        <v>571</v>
      </c>
      <c r="P163" s="81">
        <v>43701.69305555556</v>
      </c>
      <c r="Q163" s="79" t="s">
        <v>630</v>
      </c>
      <c r="R163" s="83" t="s">
        <v>761</v>
      </c>
      <c r="S163" s="79" t="s">
        <v>802</v>
      </c>
      <c r="T163" s="79"/>
      <c r="U163" s="79"/>
      <c r="V163" s="83" t="s">
        <v>960</v>
      </c>
      <c r="W163" s="81">
        <v>43701.69305555556</v>
      </c>
      <c r="X163" s="83" t="s">
        <v>1196</v>
      </c>
      <c r="Y163" s="79"/>
      <c r="Z163" s="79"/>
      <c r="AA163" s="85" t="s">
        <v>1517</v>
      </c>
      <c r="AB163" s="85" t="s">
        <v>1744</v>
      </c>
      <c r="AC163" s="79" t="b">
        <v>0</v>
      </c>
      <c r="AD163" s="79">
        <v>1</v>
      </c>
      <c r="AE163" s="85" t="s">
        <v>1787</v>
      </c>
      <c r="AF163" s="79" t="b">
        <v>0</v>
      </c>
      <c r="AG163" s="79" t="s">
        <v>1829</v>
      </c>
      <c r="AH163" s="79"/>
      <c r="AI163" s="85" t="s">
        <v>1779</v>
      </c>
      <c r="AJ163" s="79" t="b">
        <v>0</v>
      </c>
      <c r="AK163" s="79">
        <v>0</v>
      </c>
      <c r="AL163" s="85" t="s">
        <v>1779</v>
      </c>
      <c r="AM163" s="79" t="s">
        <v>1840</v>
      </c>
      <c r="AN163" s="79" t="b">
        <v>0</v>
      </c>
      <c r="AO163" s="85" t="s">
        <v>1744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29</v>
      </c>
      <c r="BC163" s="78" t="str">
        <f>REPLACE(INDEX(GroupVertices[Group],MATCH(Edges[[#This Row],[Vertex 2]],GroupVertices[Vertex],0)),1,1,"")</f>
        <v>29</v>
      </c>
      <c r="BD163" s="48">
        <v>2</v>
      </c>
      <c r="BE163" s="49">
        <v>7.142857142857143</v>
      </c>
      <c r="BF163" s="48">
        <v>0</v>
      </c>
      <c r="BG163" s="49">
        <v>0</v>
      </c>
      <c r="BH163" s="48">
        <v>0</v>
      </c>
      <c r="BI163" s="49">
        <v>0</v>
      </c>
      <c r="BJ163" s="48">
        <v>26</v>
      </c>
      <c r="BK163" s="49">
        <v>92.85714285714286</v>
      </c>
      <c r="BL163" s="48">
        <v>28</v>
      </c>
    </row>
    <row r="164" spans="1:64" ht="15">
      <c r="A164" s="64" t="s">
        <v>302</v>
      </c>
      <c r="B164" s="64" t="s">
        <v>472</v>
      </c>
      <c r="C164" s="65" t="s">
        <v>5514</v>
      </c>
      <c r="D164" s="66">
        <v>3</v>
      </c>
      <c r="E164" s="67" t="s">
        <v>132</v>
      </c>
      <c r="F164" s="68">
        <v>35</v>
      </c>
      <c r="G164" s="65"/>
      <c r="H164" s="69"/>
      <c r="I164" s="70"/>
      <c r="J164" s="70"/>
      <c r="K164" s="34" t="s">
        <v>65</v>
      </c>
      <c r="L164" s="77">
        <v>164</v>
      </c>
      <c r="M164" s="77"/>
      <c r="N164" s="72"/>
      <c r="O164" s="79" t="s">
        <v>570</v>
      </c>
      <c r="P164" s="81">
        <v>43700.92083333333</v>
      </c>
      <c r="Q164" s="79" t="s">
        <v>631</v>
      </c>
      <c r="R164" s="79" t="s">
        <v>762</v>
      </c>
      <c r="S164" s="79" t="s">
        <v>817</v>
      </c>
      <c r="T164" s="79"/>
      <c r="U164" s="79"/>
      <c r="V164" s="83" t="s">
        <v>959</v>
      </c>
      <c r="W164" s="81">
        <v>43700.92083333333</v>
      </c>
      <c r="X164" s="83" t="s">
        <v>1197</v>
      </c>
      <c r="Y164" s="79"/>
      <c r="Z164" s="79"/>
      <c r="AA164" s="85" t="s">
        <v>1518</v>
      </c>
      <c r="AB164" s="85" t="s">
        <v>1745</v>
      </c>
      <c r="AC164" s="79" t="b">
        <v>0</v>
      </c>
      <c r="AD164" s="79">
        <v>0</v>
      </c>
      <c r="AE164" s="85" t="s">
        <v>1788</v>
      </c>
      <c r="AF164" s="79" t="b">
        <v>0</v>
      </c>
      <c r="AG164" s="79" t="s">
        <v>1829</v>
      </c>
      <c r="AH164" s="79"/>
      <c r="AI164" s="85" t="s">
        <v>1779</v>
      </c>
      <c r="AJ164" s="79" t="b">
        <v>0</v>
      </c>
      <c r="AK164" s="79">
        <v>0</v>
      </c>
      <c r="AL164" s="85" t="s">
        <v>1779</v>
      </c>
      <c r="AM164" s="79" t="s">
        <v>1841</v>
      </c>
      <c r="AN164" s="79" t="b">
        <v>0</v>
      </c>
      <c r="AO164" s="85" t="s">
        <v>1745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9</v>
      </c>
      <c r="BC164" s="78" t="str">
        <f>REPLACE(INDEX(GroupVertices[Group],MATCH(Edges[[#This Row],[Vertex 2]],GroupVertices[Vertex],0)),1,1,"")</f>
        <v>9</v>
      </c>
      <c r="BD164" s="48"/>
      <c r="BE164" s="49"/>
      <c r="BF164" s="48"/>
      <c r="BG164" s="49"/>
      <c r="BH164" s="48"/>
      <c r="BI164" s="49"/>
      <c r="BJ164" s="48"/>
      <c r="BK164" s="49"/>
      <c r="BL164" s="48"/>
    </row>
    <row r="165" spans="1:64" ht="15">
      <c r="A165" s="64" t="s">
        <v>304</v>
      </c>
      <c r="B165" s="64" t="s">
        <v>472</v>
      </c>
      <c r="C165" s="65" t="s">
        <v>5514</v>
      </c>
      <c r="D165" s="66">
        <v>3</v>
      </c>
      <c r="E165" s="67" t="s">
        <v>132</v>
      </c>
      <c r="F165" s="68">
        <v>35</v>
      </c>
      <c r="G165" s="65"/>
      <c r="H165" s="69"/>
      <c r="I165" s="70"/>
      <c r="J165" s="70"/>
      <c r="K165" s="34" t="s">
        <v>65</v>
      </c>
      <c r="L165" s="77">
        <v>165</v>
      </c>
      <c r="M165" s="77"/>
      <c r="N165" s="72"/>
      <c r="O165" s="79" t="s">
        <v>570</v>
      </c>
      <c r="P165" s="81">
        <v>43701.739282407405</v>
      </c>
      <c r="Q165" s="79" t="s">
        <v>632</v>
      </c>
      <c r="R165" s="79"/>
      <c r="S165" s="79"/>
      <c r="T165" s="79"/>
      <c r="U165" s="79"/>
      <c r="V165" s="83" t="s">
        <v>961</v>
      </c>
      <c r="W165" s="81">
        <v>43701.739282407405</v>
      </c>
      <c r="X165" s="83" t="s">
        <v>1198</v>
      </c>
      <c r="Y165" s="79"/>
      <c r="Z165" s="79"/>
      <c r="AA165" s="85" t="s">
        <v>1519</v>
      </c>
      <c r="AB165" s="79"/>
      <c r="AC165" s="79" t="b">
        <v>0</v>
      </c>
      <c r="AD165" s="79">
        <v>0</v>
      </c>
      <c r="AE165" s="85" t="s">
        <v>1779</v>
      </c>
      <c r="AF165" s="79" t="b">
        <v>0</v>
      </c>
      <c r="AG165" s="79" t="s">
        <v>1829</v>
      </c>
      <c r="AH165" s="79"/>
      <c r="AI165" s="85" t="s">
        <v>1779</v>
      </c>
      <c r="AJ165" s="79" t="b">
        <v>0</v>
      </c>
      <c r="AK165" s="79">
        <v>1</v>
      </c>
      <c r="AL165" s="85" t="s">
        <v>1518</v>
      </c>
      <c r="AM165" s="79" t="s">
        <v>1840</v>
      </c>
      <c r="AN165" s="79" t="b">
        <v>0</v>
      </c>
      <c r="AO165" s="85" t="s">
        <v>1518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9</v>
      </c>
      <c r="BC165" s="78" t="str">
        <f>REPLACE(INDEX(GroupVertices[Group],MATCH(Edges[[#This Row],[Vertex 2]],GroupVertices[Vertex],0)),1,1,"")</f>
        <v>9</v>
      </c>
      <c r="BD165" s="48"/>
      <c r="BE165" s="49"/>
      <c r="BF165" s="48"/>
      <c r="BG165" s="49"/>
      <c r="BH165" s="48"/>
      <c r="BI165" s="49"/>
      <c r="BJ165" s="48"/>
      <c r="BK165" s="49"/>
      <c r="BL165" s="48"/>
    </row>
    <row r="166" spans="1:64" ht="15">
      <c r="A166" s="64" t="s">
        <v>302</v>
      </c>
      <c r="B166" s="64" t="s">
        <v>473</v>
      </c>
      <c r="C166" s="65" t="s">
        <v>5514</v>
      </c>
      <c r="D166" s="66">
        <v>3</v>
      </c>
      <c r="E166" s="67" t="s">
        <v>132</v>
      </c>
      <c r="F166" s="68">
        <v>35</v>
      </c>
      <c r="G166" s="65"/>
      <c r="H166" s="69"/>
      <c r="I166" s="70"/>
      <c r="J166" s="70"/>
      <c r="K166" s="34" t="s">
        <v>65</v>
      </c>
      <c r="L166" s="77">
        <v>166</v>
      </c>
      <c r="M166" s="77"/>
      <c r="N166" s="72"/>
      <c r="O166" s="79" t="s">
        <v>570</v>
      </c>
      <c r="P166" s="81">
        <v>43700.92083333333</v>
      </c>
      <c r="Q166" s="79" t="s">
        <v>631</v>
      </c>
      <c r="R166" s="79" t="s">
        <v>762</v>
      </c>
      <c r="S166" s="79" t="s">
        <v>817</v>
      </c>
      <c r="T166" s="79"/>
      <c r="U166" s="79"/>
      <c r="V166" s="83" t="s">
        <v>959</v>
      </c>
      <c r="W166" s="81">
        <v>43700.92083333333</v>
      </c>
      <c r="X166" s="83" t="s">
        <v>1197</v>
      </c>
      <c r="Y166" s="79"/>
      <c r="Z166" s="79"/>
      <c r="AA166" s="85" t="s">
        <v>1518</v>
      </c>
      <c r="AB166" s="85" t="s">
        <v>1745</v>
      </c>
      <c r="AC166" s="79" t="b">
        <v>0</v>
      </c>
      <c r="AD166" s="79">
        <v>0</v>
      </c>
      <c r="AE166" s="85" t="s">
        <v>1788</v>
      </c>
      <c r="AF166" s="79" t="b">
        <v>0</v>
      </c>
      <c r="AG166" s="79" t="s">
        <v>1829</v>
      </c>
      <c r="AH166" s="79"/>
      <c r="AI166" s="85" t="s">
        <v>1779</v>
      </c>
      <c r="AJ166" s="79" t="b">
        <v>0</v>
      </c>
      <c r="AK166" s="79">
        <v>0</v>
      </c>
      <c r="AL166" s="85" t="s">
        <v>1779</v>
      </c>
      <c r="AM166" s="79" t="s">
        <v>1841</v>
      </c>
      <c r="AN166" s="79" t="b">
        <v>0</v>
      </c>
      <c r="AO166" s="85" t="s">
        <v>1745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9</v>
      </c>
      <c r="BC166" s="78" t="str">
        <f>REPLACE(INDEX(GroupVertices[Group],MATCH(Edges[[#This Row],[Vertex 2]],GroupVertices[Vertex],0)),1,1,"")</f>
        <v>9</v>
      </c>
      <c r="BD166" s="48"/>
      <c r="BE166" s="49"/>
      <c r="BF166" s="48"/>
      <c r="BG166" s="49"/>
      <c r="BH166" s="48"/>
      <c r="BI166" s="49"/>
      <c r="BJ166" s="48"/>
      <c r="BK166" s="49"/>
      <c r="BL166" s="48"/>
    </row>
    <row r="167" spans="1:64" ht="15">
      <c r="A167" s="64" t="s">
        <v>304</v>
      </c>
      <c r="B167" s="64" t="s">
        <v>473</v>
      </c>
      <c r="C167" s="65" t="s">
        <v>5514</v>
      </c>
      <c r="D167" s="66">
        <v>3</v>
      </c>
      <c r="E167" s="67" t="s">
        <v>132</v>
      </c>
      <c r="F167" s="68">
        <v>35</v>
      </c>
      <c r="G167" s="65"/>
      <c r="H167" s="69"/>
      <c r="I167" s="70"/>
      <c r="J167" s="70"/>
      <c r="K167" s="34" t="s">
        <v>65</v>
      </c>
      <c r="L167" s="77">
        <v>167</v>
      </c>
      <c r="M167" s="77"/>
      <c r="N167" s="72"/>
      <c r="O167" s="79" t="s">
        <v>570</v>
      </c>
      <c r="P167" s="81">
        <v>43701.739282407405</v>
      </c>
      <c r="Q167" s="79" t="s">
        <v>632</v>
      </c>
      <c r="R167" s="79"/>
      <c r="S167" s="79"/>
      <c r="T167" s="79"/>
      <c r="U167" s="79"/>
      <c r="V167" s="83" t="s">
        <v>961</v>
      </c>
      <c r="W167" s="81">
        <v>43701.739282407405</v>
      </c>
      <c r="X167" s="83" t="s">
        <v>1198</v>
      </c>
      <c r="Y167" s="79"/>
      <c r="Z167" s="79"/>
      <c r="AA167" s="85" t="s">
        <v>1519</v>
      </c>
      <c r="AB167" s="79"/>
      <c r="AC167" s="79" t="b">
        <v>0</v>
      </c>
      <c r="AD167" s="79">
        <v>0</v>
      </c>
      <c r="AE167" s="85" t="s">
        <v>1779</v>
      </c>
      <c r="AF167" s="79" t="b">
        <v>0</v>
      </c>
      <c r="AG167" s="79" t="s">
        <v>1829</v>
      </c>
      <c r="AH167" s="79"/>
      <c r="AI167" s="85" t="s">
        <v>1779</v>
      </c>
      <c r="AJ167" s="79" t="b">
        <v>0</v>
      </c>
      <c r="AK167" s="79">
        <v>1</v>
      </c>
      <c r="AL167" s="85" t="s">
        <v>1518</v>
      </c>
      <c r="AM167" s="79" t="s">
        <v>1840</v>
      </c>
      <c r="AN167" s="79" t="b">
        <v>0</v>
      </c>
      <c r="AO167" s="85" t="s">
        <v>1518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9</v>
      </c>
      <c r="BC167" s="78" t="str">
        <f>REPLACE(INDEX(GroupVertices[Group],MATCH(Edges[[#This Row],[Vertex 2]],GroupVertices[Vertex],0)),1,1,"")</f>
        <v>9</v>
      </c>
      <c r="BD167" s="48"/>
      <c r="BE167" s="49"/>
      <c r="BF167" s="48"/>
      <c r="BG167" s="49"/>
      <c r="BH167" s="48"/>
      <c r="BI167" s="49"/>
      <c r="BJ167" s="48"/>
      <c r="BK167" s="49"/>
      <c r="BL167" s="48"/>
    </row>
    <row r="168" spans="1:64" ht="15">
      <c r="A168" s="64" t="s">
        <v>302</v>
      </c>
      <c r="B168" s="64" t="s">
        <v>474</v>
      </c>
      <c r="C168" s="65" t="s">
        <v>5514</v>
      </c>
      <c r="D168" s="66">
        <v>3</v>
      </c>
      <c r="E168" s="67" t="s">
        <v>132</v>
      </c>
      <c r="F168" s="68">
        <v>35</v>
      </c>
      <c r="G168" s="65"/>
      <c r="H168" s="69"/>
      <c r="I168" s="70"/>
      <c r="J168" s="70"/>
      <c r="K168" s="34" t="s">
        <v>65</v>
      </c>
      <c r="L168" s="77">
        <v>168</v>
      </c>
      <c r="M168" s="77"/>
      <c r="N168" s="72"/>
      <c r="O168" s="79" t="s">
        <v>570</v>
      </c>
      <c r="P168" s="81">
        <v>43700.92083333333</v>
      </c>
      <c r="Q168" s="79" t="s">
        <v>631</v>
      </c>
      <c r="R168" s="79" t="s">
        <v>762</v>
      </c>
      <c r="S168" s="79" t="s">
        <v>817</v>
      </c>
      <c r="T168" s="79"/>
      <c r="U168" s="79"/>
      <c r="V168" s="83" t="s">
        <v>959</v>
      </c>
      <c r="W168" s="81">
        <v>43700.92083333333</v>
      </c>
      <c r="X168" s="83" t="s">
        <v>1197</v>
      </c>
      <c r="Y168" s="79"/>
      <c r="Z168" s="79"/>
      <c r="AA168" s="85" t="s">
        <v>1518</v>
      </c>
      <c r="AB168" s="85" t="s">
        <v>1745</v>
      </c>
      <c r="AC168" s="79" t="b">
        <v>0</v>
      </c>
      <c r="AD168" s="79">
        <v>0</v>
      </c>
      <c r="AE168" s="85" t="s">
        <v>1788</v>
      </c>
      <c r="AF168" s="79" t="b">
        <v>0</v>
      </c>
      <c r="AG168" s="79" t="s">
        <v>1829</v>
      </c>
      <c r="AH168" s="79"/>
      <c r="AI168" s="85" t="s">
        <v>1779</v>
      </c>
      <c r="AJ168" s="79" t="b">
        <v>0</v>
      </c>
      <c r="AK168" s="79">
        <v>0</v>
      </c>
      <c r="AL168" s="85" t="s">
        <v>1779</v>
      </c>
      <c r="AM168" s="79" t="s">
        <v>1841</v>
      </c>
      <c r="AN168" s="79" t="b">
        <v>0</v>
      </c>
      <c r="AO168" s="85" t="s">
        <v>1745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9</v>
      </c>
      <c r="BC168" s="78" t="str">
        <f>REPLACE(INDEX(GroupVertices[Group],MATCH(Edges[[#This Row],[Vertex 2]],GroupVertices[Vertex],0)),1,1,"")</f>
        <v>9</v>
      </c>
      <c r="BD168" s="48"/>
      <c r="BE168" s="49"/>
      <c r="BF168" s="48"/>
      <c r="BG168" s="49"/>
      <c r="BH168" s="48"/>
      <c r="BI168" s="49"/>
      <c r="BJ168" s="48"/>
      <c r="BK168" s="49"/>
      <c r="BL168" s="48"/>
    </row>
    <row r="169" spans="1:64" ht="15">
      <c r="A169" s="64" t="s">
        <v>304</v>
      </c>
      <c r="B169" s="64" t="s">
        <v>474</v>
      </c>
      <c r="C169" s="65" t="s">
        <v>5514</v>
      </c>
      <c r="D169" s="66">
        <v>3</v>
      </c>
      <c r="E169" s="67" t="s">
        <v>132</v>
      </c>
      <c r="F169" s="68">
        <v>35</v>
      </c>
      <c r="G169" s="65"/>
      <c r="H169" s="69"/>
      <c r="I169" s="70"/>
      <c r="J169" s="70"/>
      <c r="K169" s="34" t="s">
        <v>65</v>
      </c>
      <c r="L169" s="77">
        <v>169</v>
      </c>
      <c r="M169" s="77"/>
      <c r="N169" s="72"/>
      <c r="O169" s="79" t="s">
        <v>570</v>
      </c>
      <c r="P169" s="81">
        <v>43701.739282407405</v>
      </c>
      <c r="Q169" s="79" t="s">
        <v>632</v>
      </c>
      <c r="R169" s="79"/>
      <c r="S169" s="79"/>
      <c r="T169" s="79"/>
      <c r="U169" s="79"/>
      <c r="V169" s="83" t="s">
        <v>961</v>
      </c>
      <c r="W169" s="81">
        <v>43701.739282407405</v>
      </c>
      <c r="X169" s="83" t="s">
        <v>1198</v>
      </c>
      <c r="Y169" s="79"/>
      <c r="Z169" s="79"/>
      <c r="AA169" s="85" t="s">
        <v>1519</v>
      </c>
      <c r="AB169" s="79"/>
      <c r="AC169" s="79" t="b">
        <v>0</v>
      </c>
      <c r="AD169" s="79">
        <v>0</v>
      </c>
      <c r="AE169" s="85" t="s">
        <v>1779</v>
      </c>
      <c r="AF169" s="79" t="b">
        <v>0</v>
      </c>
      <c r="AG169" s="79" t="s">
        <v>1829</v>
      </c>
      <c r="AH169" s="79"/>
      <c r="AI169" s="85" t="s">
        <v>1779</v>
      </c>
      <c r="AJ169" s="79" t="b">
        <v>0</v>
      </c>
      <c r="AK169" s="79">
        <v>1</v>
      </c>
      <c r="AL169" s="85" t="s">
        <v>1518</v>
      </c>
      <c r="AM169" s="79" t="s">
        <v>1840</v>
      </c>
      <c r="AN169" s="79" t="b">
        <v>0</v>
      </c>
      <c r="AO169" s="85" t="s">
        <v>1518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9</v>
      </c>
      <c r="BC169" s="78" t="str">
        <f>REPLACE(INDEX(GroupVertices[Group],MATCH(Edges[[#This Row],[Vertex 2]],GroupVertices[Vertex],0)),1,1,"")</f>
        <v>9</v>
      </c>
      <c r="BD169" s="48"/>
      <c r="BE169" s="49"/>
      <c r="BF169" s="48"/>
      <c r="BG169" s="49"/>
      <c r="BH169" s="48"/>
      <c r="BI169" s="49"/>
      <c r="BJ169" s="48"/>
      <c r="BK169" s="49"/>
      <c r="BL169" s="48"/>
    </row>
    <row r="170" spans="1:64" ht="15">
      <c r="A170" s="64" t="s">
        <v>302</v>
      </c>
      <c r="B170" s="64" t="s">
        <v>475</v>
      </c>
      <c r="C170" s="65" t="s">
        <v>5514</v>
      </c>
      <c r="D170" s="66">
        <v>3</v>
      </c>
      <c r="E170" s="67" t="s">
        <v>132</v>
      </c>
      <c r="F170" s="68">
        <v>35</v>
      </c>
      <c r="G170" s="65"/>
      <c r="H170" s="69"/>
      <c r="I170" s="70"/>
      <c r="J170" s="70"/>
      <c r="K170" s="34" t="s">
        <v>65</v>
      </c>
      <c r="L170" s="77">
        <v>170</v>
      </c>
      <c r="M170" s="77"/>
      <c r="N170" s="72"/>
      <c r="O170" s="79" t="s">
        <v>571</v>
      </c>
      <c r="P170" s="81">
        <v>43700.92083333333</v>
      </c>
      <c r="Q170" s="79" t="s">
        <v>631</v>
      </c>
      <c r="R170" s="79" t="s">
        <v>762</v>
      </c>
      <c r="S170" s="79" t="s">
        <v>817</v>
      </c>
      <c r="T170" s="79"/>
      <c r="U170" s="79"/>
      <c r="V170" s="83" t="s">
        <v>959</v>
      </c>
      <c r="W170" s="81">
        <v>43700.92083333333</v>
      </c>
      <c r="X170" s="83" t="s">
        <v>1197</v>
      </c>
      <c r="Y170" s="79"/>
      <c r="Z170" s="79"/>
      <c r="AA170" s="85" t="s">
        <v>1518</v>
      </c>
      <c r="AB170" s="85" t="s">
        <v>1745</v>
      </c>
      <c r="AC170" s="79" t="b">
        <v>0</v>
      </c>
      <c r="AD170" s="79">
        <v>0</v>
      </c>
      <c r="AE170" s="85" t="s">
        <v>1788</v>
      </c>
      <c r="AF170" s="79" t="b">
        <v>0</v>
      </c>
      <c r="AG170" s="79" t="s">
        <v>1829</v>
      </c>
      <c r="AH170" s="79"/>
      <c r="AI170" s="85" t="s">
        <v>1779</v>
      </c>
      <c r="AJ170" s="79" t="b">
        <v>0</v>
      </c>
      <c r="AK170" s="79">
        <v>0</v>
      </c>
      <c r="AL170" s="85" t="s">
        <v>1779</v>
      </c>
      <c r="AM170" s="79" t="s">
        <v>1841</v>
      </c>
      <c r="AN170" s="79" t="b">
        <v>0</v>
      </c>
      <c r="AO170" s="85" t="s">
        <v>1745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9</v>
      </c>
      <c r="BC170" s="78" t="str">
        <f>REPLACE(INDEX(GroupVertices[Group],MATCH(Edges[[#This Row],[Vertex 2]],GroupVertices[Vertex],0)),1,1,"")</f>
        <v>9</v>
      </c>
      <c r="BD170" s="48">
        <v>0</v>
      </c>
      <c r="BE170" s="49">
        <v>0</v>
      </c>
      <c r="BF170" s="48">
        <v>0</v>
      </c>
      <c r="BG170" s="49">
        <v>0</v>
      </c>
      <c r="BH170" s="48">
        <v>0</v>
      </c>
      <c r="BI170" s="49">
        <v>0</v>
      </c>
      <c r="BJ170" s="48">
        <v>21</v>
      </c>
      <c r="BK170" s="49">
        <v>100</v>
      </c>
      <c r="BL170" s="48">
        <v>21</v>
      </c>
    </row>
    <row r="171" spans="1:64" ht="15">
      <c r="A171" s="64" t="s">
        <v>304</v>
      </c>
      <c r="B171" s="64" t="s">
        <v>475</v>
      </c>
      <c r="C171" s="65" t="s">
        <v>5514</v>
      </c>
      <c r="D171" s="66">
        <v>3</v>
      </c>
      <c r="E171" s="67" t="s">
        <v>132</v>
      </c>
      <c r="F171" s="68">
        <v>35</v>
      </c>
      <c r="G171" s="65"/>
      <c r="H171" s="69"/>
      <c r="I171" s="70"/>
      <c r="J171" s="70"/>
      <c r="K171" s="34" t="s">
        <v>65</v>
      </c>
      <c r="L171" s="77">
        <v>171</v>
      </c>
      <c r="M171" s="77"/>
      <c r="N171" s="72"/>
      <c r="O171" s="79" t="s">
        <v>570</v>
      </c>
      <c r="P171" s="81">
        <v>43701.739282407405</v>
      </c>
      <c r="Q171" s="79" t="s">
        <v>632</v>
      </c>
      <c r="R171" s="79"/>
      <c r="S171" s="79"/>
      <c r="T171" s="79"/>
      <c r="U171" s="79"/>
      <c r="V171" s="83" t="s">
        <v>961</v>
      </c>
      <c r="W171" s="81">
        <v>43701.739282407405</v>
      </c>
      <c r="X171" s="83" t="s">
        <v>1198</v>
      </c>
      <c r="Y171" s="79"/>
      <c r="Z171" s="79"/>
      <c r="AA171" s="85" t="s">
        <v>1519</v>
      </c>
      <c r="AB171" s="79"/>
      <c r="AC171" s="79" t="b">
        <v>0</v>
      </c>
      <c r="AD171" s="79">
        <v>0</v>
      </c>
      <c r="AE171" s="85" t="s">
        <v>1779</v>
      </c>
      <c r="AF171" s="79" t="b">
        <v>0</v>
      </c>
      <c r="AG171" s="79" t="s">
        <v>1829</v>
      </c>
      <c r="AH171" s="79"/>
      <c r="AI171" s="85" t="s">
        <v>1779</v>
      </c>
      <c r="AJ171" s="79" t="b">
        <v>0</v>
      </c>
      <c r="AK171" s="79">
        <v>1</v>
      </c>
      <c r="AL171" s="85" t="s">
        <v>1518</v>
      </c>
      <c r="AM171" s="79" t="s">
        <v>1840</v>
      </c>
      <c r="AN171" s="79" t="b">
        <v>0</v>
      </c>
      <c r="AO171" s="85" t="s">
        <v>1518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9</v>
      </c>
      <c r="BC171" s="78" t="str">
        <f>REPLACE(INDEX(GroupVertices[Group],MATCH(Edges[[#This Row],[Vertex 2]],GroupVertices[Vertex],0)),1,1,"")</f>
        <v>9</v>
      </c>
      <c r="BD171" s="48">
        <v>0</v>
      </c>
      <c r="BE171" s="49">
        <v>0</v>
      </c>
      <c r="BF171" s="48">
        <v>0</v>
      </c>
      <c r="BG171" s="49">
        <v>0</v>
      </c>
      <c r="BH171" s="48">
        <v>0</v>
      </c>
      <c r="BI171" s="49">
        <v>0</v>
      </c>
      <c r="BJ171" s="48">
        <v>16</v>
      </c>
      <c r="BK171" s="49">
        <v>100</v>
      </c>
      <c r="BL171" s="48">
        <v>16</v>
      </c>
    </row>
    <row r="172" spans="1:64" ht="15">
      <c r="A172" s="64" t="s">
        <v>302</v>
      </c>
      <c r="B172" s="64" t="s">
        <v>437</v>
      </c>
      <c r="C172" s="65" t="s">
        <v>5515</v>
      </c>
      <c r="D172" s="66">
        <v>10</v>
      </c>
      <c r="E172" s="67" t="s">
        <v>136</v>
      </c>
      <c r="F172" s="68">
        <v>12</v>
      </c>
      <c r="G172" s="65"/>
      <c r="H172" s="69"/>
      <c r="I172" s="70"/>
      <c r="J172" s="70"/>
      <c r="K172" s="34" t="s">
        <v>65</v>
      </c>
      <c r="L172" s="77">
        <v>172</v>
      </c>
      <c r="M172" s="77"/>
      <c r="N172" s="72"/>
      <c r="O172" s="79" t="s">
        <v>570</v>
      </c>
      <c r="P172" s="81">
        <v>43626.97111111111</v>
      </c>
      <c r="Q172" s="79" t="s">
        <v>628</v>
      </c>
      <c r="R172" s="83" t="s">
        <v>759</v>
      </c>
      <c r="S172" s="79" t="s">
        <v>802</v>
      </c>
      <c r="T172" s="79" t="s">
        <v>844</v>
      </c>
      <c r="U172" s="83" t="s">
        <v>879</v>
      </c>
      <c r="V172" s="83" t="s">
        <v>879</v>
      </c>
      <c r="W172" s="81">
        <v>43626.97111111111</v>
      </c>
      <c r="X172" s="83" t="s">
        <v>1194</v>
      </c>
      <c r="Y172" s="79"/>
      <c r="Z172" s="79"/>
      <c r="AA172" s="85" t="s">
        <v>1515</v>
      </c>
      <c r="AB172" s="79"/>
      <c r="AC172" s="79" t="b">
        <v>0</v>
      </c>
      <c r="AD172" s="79">
        <v>39</v>
      </c>
      <c r="AE172" s="85" t="s">
        <v>1779</v>
      </c>
      <c r="AF172" s="79" t="b">
        <v>0</v>
      </c>
      <c r="AG172" s="79" t="s">
        <v>1829</v>
      </c>
      <c r="AH172" s="79"/>
      <c r="AI172" s="85" t="s">
        <v>1779</v>
      </c>
      <c r="AJ172" s="79" t="b">
        <v>0</v>
      </c>
      <c r="AK172" s="79">
        <v>10</v>
      </c>
      <c r="AL172" s="85" t="s">
        <v>1779</v>
      </c>
      <c r="AM172" s="79" t="s">
        <v>1845</v>
      </c>
      <c r="AN172" s="79" t="b">
        <v>0</v>
      </c>
      <c r="AO172" s="85" t="s">
        <v>1515</v>
      </c>
      <c r="AP172" s="79" t="s">
        <v>1852</v>
      </c>
      <c r="AQ172" s="79">
        <v>0</v>
      </c>
      <c r="AR172" s="79">
        <v>0</v>
      </c>
      <c r="AS172" s="79"/>
      <c r="AT172" s="79"/>
      <c r="AU172" s="79"/>
      <c r="AV172" s="79"/>
      <c r="AW172" s="79"/>
      <c r="AX172" s="79"/>
      <c r="AY172" s="79"/>
      <c r="AZ172" s="79"/>
      <c r="BA172">
        <v>2</v>
      </c>
      <c r="BB172" s="78" t="str">
        <f>REPLACE(INDEX(GroupVertices[Group],MATCH(Edges[[#This Row],[Vertex 1]],GroupVertices[Vertex],0)),1,1,"")</f>
        <v>9</v>
      </c>
      <c r="BC172" s="78" t="str">
        <f>REPLACE(INDEX(GroupVertices[Group],MATCH(Edges[[#This Row],[Vertex 2]],GroupVertices[Vertex],0)),1,1,"")</f>
        <v>1</v>
      </c>
      <c r="BD172" s="48"/>
      <c r="BE172" s="49"/>
      <c r="BF172" s="48"/>
      <c r="BG172" s="49"/>
      <c r="BH172" s="48"/>
      <c r="BI172" s="49"/>
      <c r="BJ172" s="48"/>
      <c r="BK172" s="49"/>
      <c r="BL172" s="48"/>
    </row>
    <row r="173" spans="1:64" ht="15">
      <c r="A173" s="64" t="s">
        <v>302</v>
      </c>
      <c r="B173" s="64" t="s">
        <v>437</v>
      </c>
      <c r="C173" s="65" t="s">
        <v>5514</v>
      </c>
      <c r="D173" s="66">
        <v>3</v>
      </c>
      <c r="E173" s="67" t="s">
        <v>132</v>
      </c>
      <c r="F173" s="68">
        <v>35</v>
      </c>
      <c r="G173" s="65"/>
      <c r="H173" s="69"/>
      <c r="I173" s="70"/>
      <c r="J173" s="70"/>
      <c r="K173" s="34" t="s">
        <v>65</v>
      </c>
      <c r="L173" s="77">
        <v>173</v>
      </c>
      <c r="M173" s="77"/>
      <c r="N173" s="72"/>
      <c r="O173" s="79" t="s">
        <v>571</v>
      </c>
      <c r="P173" s="81">
        <v>43678.715162037035</v>
      </c>
      <c r="Q173" s="79" t="s">
        <v>633</v>
      </c>
      <c r="R173" s="83" t="s">
        <v>763</v>
      </c>
      <c r="S173" s="79" t="s">
        <v>818</v>
      </c>
      <c r="T173" s="79"/>
      <c r="U173" s="79"/>
      <c r="V173" s="83" t="s">
        <v>959</v>
      </c>
      <c r="W173" s="81">
        <v>43678.715162037035</v>
      </c>
      <c r="X173" s="83" t="s">
        <v>1199</v>
      </c>
      <c r="Y173" s="79"/>
      <c r="Z173" s="79"/>
      <c r="AA173" s="85" t="s">
        <v>1520</v>
      </c>
      <c r="AB173" s="85" t="s">
        <v>1728</v>
      </c>
      <c r="AC173" s="79" t="b">
        <v>0</v>
      </c>
      <c r="AD173" s="79">
        <v>2</v>
      </c>
      <c r="AE173" s="85" t="s">
        <v>1780</v>
      </c>
      <c r="AF173" s="79" t="b">
        <v>0</v>
      </c>
      <c r="AG173" s="79" t="s">
        <v>1829</v>
      </c>
      <c r="AH173" s="79"/>
      <c r="AI173" s="85" t="s">
        <v>1779</v>
      </c>
      <c r="AJ173" s="79" t="b">
        <v>0</v>
      </c>
      <c r="AK173" s="79">
        <v>0</v>
      </c>
      <c r="AL173" s="85" t="s">
        <v>1779</v>
      </c>
      <c r="AM173" s="79" t="s">
        <v>1842</v>
      </c>
      <c r="AN173" s="79" t="b">
        <v>0</v>
      </c>
      <c r="AO173" s="85" t="s">
        <v>1728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9</v>
      </c>
      <c r="BC173" s="78" t="str">
        <f>REPLACE(INDEX(GroupVertices[Group],MATCH(Edges[[#This Row],[Vertex 2]],GroupVertices[Vertex],0)),1,1,"")</f>
        <v>1</v>
      </c>
      <c r="BD173" s="48">
        <v>1</v>
      </c>
      <c r="BE173" s="49">
        <v>4.761904761904762</v>
      </c>
      <c r="BF173" s="48">
        <v>0</v>
      </c>
      <c r="BG173" s="49">
        <v>0</v>
      </c>
      <c r="BH173" s="48">
        <v>0</v>
      </c>
      <c r="BI173" s="49">
        <v>0</v>
      </c>
      <c r="BJ173" s="48">
        <v>20</v>
      </c>
      <c r="BK173" s="49">
        <v>95.23809523809524</v>
      </c>
      <c r="BL173" s="48">
        <v>21</v>
      </c>
    </row>
    <row r="174" spans="1:64" ht="15">
      <c r="A174" s="64" t="s">
        <v>302</v>
      </c>
      <c r="B174" s="64" t="s">
        <v>437</v>
      </c>
      <c r="C174" s="65" t="s">
        <v>5515</v>
      </c>
      <c r="D174" s="66">
        <v>10</v>
      </c>
      <c r="E174" s="67" t="s">
        <v>136</v>
      </c>
      <c r="F174" s="68">
        <v>12</v>
      </c>
      <c r="G174" s="65"/>
      <c r="H174" s="69"/>
      <c r="I174" s="70"/>
      <c r="J174" s="70"/>
      <c r="K174" s="34" t="s">
        <v>65</v>
      </c>
      <c r="L174" s="77">
        <v>174</v>
      </c>
      <c r="M174" s="77"/>
      <c r="N174" s="72"/>
      <c r="O174" s="79" t="s">
        <v>570</v>
      </c>
      <c r="P174" s="81">
        <v>43693.167592592596</v>
      </c>
      <c r="Q174" s="79" t="s">
        <v>599</v>
      </c>
      <c r="R174" s="79"/>
      <c r="S174" s="79"/>
      <c r="T174" s="79" t="s">
        <v>839</v>
      </c>
      <c r="U174" s="79"/>
      <c r="V174" s="83" t="s">
        <v>959</v>
      </c>
      <c r="W174" s="81">
        <v>43693.167592592596</v>
      </c>
      <c r="X174" s="83" t="s">
        <v>1200</v>
      </c>
      <c r="Y174" s="79"/>
      <c r="Z174" s="79"/>
      <c r="AA174" s="85" t="s">
        <v>1521</v>
      </c>
      <c r="AB174" s="79"/>
      <c r="AC174" s="79" t="b">
        <v>0</v>
      </c>
      <c r="AD174" s="79">
        <v>0</v>
      </c>
      <c r="AE174" s="85" t="s">
        <v>1779</v>
      </c>
      <c r="AF174" s="79" t="b">
        <v>0</v>
      </c>
      <c r="AG174" s="79" t="s">
        <v>1829</v>
      </c>
      <c r="AH174" s="79"/>
      <c r="AI174" s="85" t="s">
        <v>1779</v>
      </c>
      <c r="AJ174" s="79" t="b">
        <v>0</v>
      </c>
      <c r="AK174" s="79">
        <v>11</v>
      </c>
      <c r="AL174" s="85" t="s">
        <v>1710</v>
      </c>
      <c r="AM174" s="79" t="s">
        <v>1842</v>
      </c>
      <c r="AN174" s="79" t="b">
        <v>0</v>
      </c>
      <c r="AO174" s="85" t="s">
        <v>1710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9</v>
      </c>
      <c r="BC174" s="78" t="str">
        <f>REPLACE(INDEX(GroupVertices[Group],MATCH(Edges[[#This Row],[Vertex 2]],GroupVertices[Vertex],0)),1,1,"")</f>
        <v>1</v>
      </c>
      <c r="BD174" s="48">
        <v>1</v>
      </c>
      <c r="BE174" s="49">
        <v>5.882352941176471</v>
      </c>
      <c r="BF174" s="48">
        <v>0</v>
      </c>
      <c r="BG174" s="49">
        <v>0</v>
      </c>
      <c r="BH174" s="48">
        <v>0</v>
      </c>
      <c r="BI174" s="49">
        <v>0</v>
      </c>
      <c r="BJ174" s="48">
        <v>16</v>
      </c>
      <c r="BK174" s="49">
        <v>94.11764705882354</v>
      </c>
      <c r="BL174" s="48">
        <v>17</v>
      </c>
    </row>
    <row r="175" spans="1:64" ht="15">
      <c r="A175" s="64" t="s">
        <v>302</v>
      </c>
      <c r="B175" s="64" t="s">
        <v>304</v>
      </c>
      <c r="C175" s="65" t="s">
        <v>5514</v>
      </c>
      <c r="D175" s="66">
        <v>3</v>
      </c>
      <c r="E175" s="67" t="s">
        <v>132</v>
      </c>
      <c r="F175" s="68">
        <v>35</v>
      </c>
      <c r="G175" s="65"/>
      <c r="H175" s="69"/>
      <c r="I175" s="70"/>
      <c r="J175" s="70"/>
      <c r="K175" s="34" t="s">
        <v>66</v>
      </c>
      <c r="L175" s="77">
        <v>175</v>
      </c>
      <c r="M175" s="77"/>
      <c r="N175" s="72"/>
      <c r="O175" s="79" t="s">
        <v>570</v>
      </c>
      <c r="P175" s="81">
        <v>43700.92083333333</v>
      </c>
      <c r="Q175" s="79" t="s">
        <v>631</v>
      </c>
      <c r="R175" s="79" t="s">
        <v>762</v>
      </c>
      <c r="S175" s="79" t="s">
        <v>817</v>
      </c>
      <c r="T175" s="79"/>
      <c r="U175" s="79"/>
      <c r="V175" s="83" t="s">
        <v>959</v>
      </c>
      <c r="W175" s="81">
        <v>43700.92083333333</v>
      </c>
      <c r="X175" s="83" t="s">
        <v>1197</v>
      </c>
      <c r="Y175" s="79"/>
      <c r="Z175" s="79"/>
      <c r="AA175" s="85" t="s">
        <v>1518</v>
      </c>
      <c r="AB175" s="85" t="s">
        <v>1745</v>
      </c>
      <c r="AC175" s="79" t="b">
        <v>0</v>
      </c>
      <c r="AD175" s="79">
        <v>0</v>
      </c>
      <c r="AE175" s="85" t="s">
        <v>1788</v>
      </c>
      <c r="AF175" s="79" t="b">
        <v>0</v>
      </c>
      <c r="AG175" s="79" t="s">
        <v>1829</v>
      </c>
      <c r="AH175" s="79"/>
      <c r="AI175" s="85" t="s">
        <v>1779</v>
      </c>
      <c r="AJ175" s="79" t="b">
        <v>0</v>
      </c>
      <c r="AK175" s="79">
        <v>0</v>
      </c>
      <c r="AL175" s="85" t="s">
        <v>1779</v>
      </c>
      <c r="AM175" s="79" t="s">
        <v>1841</v>
      </c>
      <c r="AN175" s="79" t="b">
        <v>0</v>
      </c>
      <c r="AO175" s="85" t="s">
        <v>1745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9</v>
      </c>
      <c r="BC175" s="78" t="str">
        <f>REPLACE(INDEX(GroupVertices[Group],MATCH(Edges[[#This Row],[Vertex 2]],GroupVertices[Vertex],0)),1,1,"")</f>
        <v>9</v>
      </c>
      <c r="BD175" s="48"/>
      <c r="BE175" s="49"/>
      <c r="BF175" s="48"/>
      <c r="BG175" s="49"/>
      <c r="BH175" s="48"/>
      <c r="BI175" s="49"/>
      <c r="BJ175" s="48"/>
      <c r="BK175" s="49"/>
      <c r="BL175" s="48"/>
    </row>
    <row r="176" spans="1:64" ht="15">
      <c r="A176" s="64" t="s">
        <v>304</v>
      </c>
      <c r="B176" s="64" t="s">
        <v>302</v>
      </c>
      <c r="C176" s="65" t="s">
        <v>5514</v>
      </c>
      <c r="D176" s="66">
        <v>3</v>
      </c>
      <c r="E176" s="67" t="s">
        <v>132</v>
      </c>
      <c r="F176" s="68">
        <v>35</v>
      </c>
      <c r="G176" s="65"/>
      <c r="H176" s="69"/>
      <c r="I176" s="70"/>
      <c r="J176" s="70"/>
      <c r="K176" s="34" t="s">
        <v>66</v>
      </c>
      <c r="L176" s="77">
        <v>176</v>
      </c>
      <c r="M176" s="77"/>
      <c r="N176" s="72"/>
      <c r="O176" s="79" t="s">
        <v>570</v>
      </c>
      <c r="P176" s="81">
        <v>43701.739282407405</v>
      </c>
      <c r="Q176" s="79" t="s">
        <v>632</v>
      </c>
      <c r="R176" s="79"/>
      <c r="S176" s="79"/>
      <c r="T176" s="79"/>
      <c r="U176" s="79"/>
      <c r="V176" s="83" t="s">
        <v>961</v>
      </c>
      <c r="W176" s="81">
        <v>43701.739282407405</v>
      </c>
      <c r="X176" s="83" t="s">
        <v>1198</v>
      </c>
      <c r="Y176" s="79"/>
      <c r="Z176" s="79"/>
      <c r="AA176" s="85" t="s">
        <v>1519</v>
      </c>
      <c r="AB176" s="79"/>
      <c r="AC176" s="79" t="b">
        <v>0</v>
      </c>
      <c r="AD176" s="79">
        <v>0</v>
      </c>
      <c r="AE176" s="85" t="s">
        <v>1779</v>
      </c>
      <c r="AF176" s="79" t="b">
        <v>0</v>
      </c>
      <c r="AG176" s="79" t="s">
        <v>1829</v>
      </c>
      <c r="AH176" s="79"/>
      <c r="AI176" s="85" t="s">
        <v>1779</v>
      </c>
      <c r="AJ176" s="79" t="b">
        <v>0</v>
      </c>
      <c r="AK176" s="79">
        <v>1</v>
      </c>
      <c r="AL176" s="85" t="s">
        <v>1518</v>
      </c>
      <c r="AM176" s="79" t="s">
        <v>1840</v>
      </c>
      <c r="AN176" s="79" t="b">
        <v>0</v>
      </c>
      <c r="AO176" s="85" t="s">
        <v>1518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9</v>
      </c>
      <c r="BC176" s="78" t="str">
        <f>REPLACE(INDEX(GroupVertices[Group],MATCH(Edges[[#This Row],[Vertex 2]],GroupVertices[Vertex],0)),1,1,"")</f>
        <v>9</v>
      </c>
      <c r="BD176" s="48"/>
      <c r="BE176" s="49"/>
      <c r="BF176" s="48"/>
      <c r="BG176" s="49"/>
      <c r="BH176" s="48"/>
      <c r="BI176" s="49"/>
      <c r="BJ176" s="48"/>
      <c r="BK176" s="49"/>
      <c r="BL176" s="48"/>
    </row>
    <row r="177" spans="1:64" ht="15">
      <c r="A177" s="64" t="s">
        <v>305</v>
      </c>
      <c r="B177" s="64" t="s">
        <v>476</v>
      </c>
      <c r="C177" s="65" t="s">
        <v>5514</v>
      </c>
      <c r="D177" s="66">
        <v>3</v>
      </c>
      <c r="E177" s="67" t="s">
        <v>132</v>
      </c>
      <c r="F177" s="68">
        <v>35</v>
      </c>
      <c r="G177" s="65"/>
      <c r="H177" s="69"/>
      <c r="I177" s="70"/>
      <c r="J177" s="70"/>
      <c r="K177" s="34" t="s">
        <v>65</v>
      </c>
      <c r="L177" s="77">
        <v>177</v>
      </c>
      <c r="M177" s="77"/>
      <c r="N177" s="72"/>
      <c r="O177" s="79" t="s">
        <v>570</v>
      </c>
      <c r="P177" s="81">
        <v>43702.497465277775</v>
      </c>
      <c r="Q177" s="79" t="s">
        <v>634</v>
      </c>
      <c r="R177" s="83" t="s">
        <v>764</v>
      </c>
      <c r="S177" s="79" t="s">
        <v>802</v>
      </c>
      <c r="T177" s="79"/>
      <c r="U177" s="79"/>
      <c r="V177" s="83" t="s">
        <v>962</v>
      </c>
      <c r="W177" s="81">
        <v>43702.497465277775</v>
      </c>
      <c r="X177" s="83" t="s">
        <v>1201</v>
      </c>
      <c r="Y177" s="79"/>
      <c r="Z177" s="79"/>
      <c r="AA177" s="85" t="s">
        <v>1522</v>
      </c>
      <c r="AB177" s="85" t="s">
        <v>1746</v>
      </c>
      <c r="AC177" s="79" t="b">
        <v>0</v>
      </c>
      <c r="AD177" s="79">
        <v>0</v>
      </c>
      <c r="AE177" s="85" t="s">
        <v>1789</v>
      </c>
      <c r="AF177" s="79" t="b">
        <v>0</v>
      </c>
      <c r="AG177" s="79" t="s">
        <v>1829</v>
      </c>
      <c r="AH177" s="79"/>
      <c r="AI177" s="85" t="s">
        <v>1779</v>
      </c>
      <c r="AJ177" s="79" t="b">
        <v>0</v>
      </c>
      <c r="AK177" s="79">
        <v>0</v>
      </c>
      <c r="AL177" s="85" t="s">
        <v>1779</v>
      </c>
      <c r="AM177" s="79" t="s">
        <v>1842</v>
      </c>
      <c r="AN177" s="79" t="b">
        <v>0</v>
      </c>
      <c r="AO177" s="85" t="s">
        <v>1746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305</v>
      </c>
      <c r="B178" s="64" t="s">
        <v>477</v>
      </c>
      <c r="C178" s="65" t="s">
        <v>5514</v>
      </c>
      <c r="D178" s="66">
        <v>3</v>
      </c>
      <c r="E178" s="67" t="s">
        <v>132</v>
      </c>
      <c r="F178" s="68">
        <v>35</v>
      </c>
      <c r="G178" s="65"/>
      <c r="H178" s="69"/>
      <c r="I178" s="70"/>
      <c r="J178" s="70"/>
      <c r="K178" s="34" t="s">
        <v>65</v>
      </c>
      <c r="L178" s="77">
        <v>178</v>
      </c>
      <c r="M178" s="77"/>
      <c r="N178" s="72"/>
      <c r="O178" s="79" t="s">
        <v>570</v>
      </c>
      <c r="P178" s="81">
        <v>43702.497465277775</v>
      </c>
      <c r="Q178" s="79" t="s">
        <v>634</v>
      </c>
      <c r="R178" s="83" t="s">
        <v>764</v>
      </c>
      <c r="S178" s="79" t="s">
        <v>802</v>
      </c>
      <c r="T178" s="79"/>
      <c r="U178" s="79"/>
      <c r="V178" s="83" t="s">
        <v>962</v>
      </c>
      <c r="W178" s="81">
        <v>43702.497465277775</v>
      </c>
      <c r="X178" s="83" t="s">
        <v>1201</v>
      </c>
      <c r="Y178" s="79"/>
      <c r="Z178" s="79"/>
      <c r="AA178" s="85" t="s">
        <v>1522</v>
      </c>
      <c r="AB178" s="85" t="s">
        <v>1746</v>
      </c>
      <c r="AC178" s="79" t="b">
        <v>0</v>
      </c>
      <c r="AD178" s="79">
        <v>0</v>
      </c>
      <c r="AE178" s="85" t="s">
        <v>1789</v>
      </c>
      <c r="AF178" s="79" t="b">
        <v>0</v>
      </c>
      <c r="AG178" s="79" t="s">
        <v>1829</v>
      </c>
      <c r="AH178" s="79"/>
      <c r="AI178" s="85" t="s">
        <v>1779</v>
      </c>
      <c r="AJ178" s="79" t="b">
        <v>0</v>
      </c>
      <c r="AK178" s="79">
        <v>0</v>
      </c>
      <c r="AL178" s="85" t="s">
        <v>1779</v>
      </c>
      <c r="AM178" s="79" t="s">
        <v>1842</v>
      </c>
      <c r="AN178" s="79" t="b">
        <v>0</v>
      </c>
      <c r="AO178" s="85" t="s">
        <v>1746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305</v>
      </c>
      <c r="B179" s="64" t="s">
        <v>478</v>
      </c>
      <c r="C179" s="65" t="s">
        <v>5514</v>
      </c>
      <c r="D179" s="66">
        <v>3</v>
      </c>
      <c r="E179" s="67" t="s">
        <v>132</v>
      </c>
      <c r="F179" s="68">
        <v>35</v>
      </c>
      <c r="G179" s="65"/>
      <c r="H179" s="69"/>
      <c r="I179" s="70"/>
      <c r="J179" s="70"/>
      <c r="K179" s="34" t="s">
        <v>65</v>
      </c>
      <c r="L179" s="77">
        <v>179</v>
      </c>
      <c r="M179" s="77"/>
      <c r="N179" s="72"/>
      <c r="O179" s="79" t="s">
        <v>570</v>
      </c>
      <c r="P179" s="81">
        <v>43702.497465277775</v>
      </c>
      <c r="Q179" s="79" t="s">
        <v>634</v>
      </c>
      <c r="R179" s="83" t="s">
        <v>764</v>
      </c>
      <c r="S179" s="79" t="s">
        <v>802</v>
      </c>
      <c r="T179" s="79"/>
      <c r="U179" s="79"/>
      <c r="V179" s="83" t="s">
        <v>962</v>
      </c>
      <c r="W179" s="81">
        <v>43702.497465277775</v>
      </c>
      <c r="X179" s="83" t="s">
        <v>1201</v>
      </c>
      <c r="Y179" s="79"/>
      <c r="Z179" s="79"/>
      <c r="AA179" s="85" t="s">
        <v>1522</v>
      </c>
      <c r="AB179" s="85" t="s">
        <v>1746</v>
      </c>
      <c r="AC179" s="79" t="b">
        <v>0</v>
      </c>
      <c r="AD179" s="79">
        <v>0</v>
      </c>
      <c r="AE179" s="85" t="s">
        <v>1789</v>
      </c>
      <c r="AF179" s="79" t="b">
        <v>0</v>
      </c>
      <c r="AG179" s="79" t="s">
        <v>1829</v>
      </c>
      <c r="AH179" s="79"/>
      <c r="AI179" s="85" t="s">
        <v>1779</v>
      </c>
      <c r="AJ179" s="79" t="b">
        <v>0</v>
      </c>
      <c r="AK179" s="79">
        <v>0</v>
      </c>
      <c r="AL179" s="85" t="s">
        <v>1779</v>
      </c>
      <c r="AM179" s="79" t="s">
        <v>1842</v>
      </c>
      <c r="AN179" s="79" t="b">
        <v>0</v>
      </c>
      <c r="AO179" s="85" t="s">
        <v>1746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305</v>
      </c>
      <c r="B180" s="64" t="s">
        <v>479</v>
      </c>
      <c r="C180" s="65" t="s">
        <v>5514</v>
      </c>
      <c r="D180" s="66">
        <v>3</v>
      </c>
      <c r="E180" s="67" t="s">
        <v>132</v>
      </c>
      <c r="F180" s="68">
        <v>35</v>
      </c>
      <c r="G180" s="65"/>
      <c r="H180" s="69"/>
      <c r="I180" s="70"/>
      <c r="J180" s="70"/>
      <c r="K180" s="34" t="s">
        <v>65</v>
      </c>
      <c r="L180" s="77">
        <v>180</v>
      </c>
      <c r="M180" s="77"/>
      <c r="N180" s="72"/>
      <c r="O180" s="79" t="s">
        <v>570</v>
      </c>
      <c r="P180" s="81">
        <v>43702.497465277775</v>
      </c>
      <c r="Q180" s="79" t="s">
        <v>634</v>
      </c>
      <c r="R180" s="83" t="s">
        <v>764</v>
      </c>
      <c r="S180" s="79" t="s">
        <v>802</v>
      </c>
      <c r="T180" s="79"/>
      <c r="U180" s="79"/>
      <c r="V180" s="83" t="s">
        <v>962</v>
      </c>
      <c r="W180" s="81">
        <v>43702.497465277775</v>
      </c>
      <c r="X180" s="83" t="s">
        <v>1201</v>
      </c>
      <c r="Y180" s="79"/>
      <c r="Z180" s="79"/>
      <c r="AA180" s="85" t="s">
        <v>1522</v>
      </c>
      <c r="AB180" s="85" t="s">
        <v>1746</v>
      </c>
      <c r="AC180" s="79" t="b">
        <v>0</v>
      </c>
      <c r="AD180" s="79">
        <v>0</v>
      </c>
      <c r="AE180" s="85" t="s">
        <v>1789</v>
      </c>
      <c r="AF180" s="79" t="b">
        <v>0</v>
      </c>
      <c r="AG180" s="79" t="s">
        <v>1829</v>
      </c>
      <c r="AH180" s="79"/>
      <c r="AI180" s="85" t="s">
        <v>1779</v>
      </c>
      <c r="AJ180" s="79" t="b">
        <v>0</v>
      </c>
      <c r="AK180" s="79">
        <v>0</v>
      </c>
      <c r="AL180" s="85" t="s">
        <v>1779</v>
      </c>
      <c r="AM180" s="79" t="s">
        <v>1842</v>
      </c>
      <c r="AN180" s="79" t="b">
        <v>0</v>
      </c>
      <c r="AO180" s="85" t="s">
        <v>1746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305</v>
      </c>
      <c r="B181" s="64" t="s">
        <v>480</v>
      </c>
      <c r="C181" s="65" t="s">
        <v>5514</v>
      </c>
      <c r="D181" s="66">
        <v>3</v>
      </c>
      <c r="E181" s="67" t="s">
        <v>132</v>
      </c>
      <c r="F181" s="68">
        <v>35</v>
      </c>
      <c r="G181" s="65"/>
      <c r="H181" s="69"/>
      <c r="I181" s="70"/>
      <c r="J181" s="70"/>
      <c r="K181" s="34" t="s">
        <v>65</v>
      </c>
      <c r="L181" s="77">
        <v>181</v>
      </c>
      <c r="M181" s="77"/>
      <c r="N181" s="72"/>
      <c r="O181" s="79" t="s">
        <v>570</v>
      </c>
      <c r="P181" s="81">
        <v>43702.497465277775</v>
      </c>
      <c r="Q181" s="79" t="s">
        <v>634</v>
      </c>
      <c r="R181" s="83" t="s">
        <v>764</v>
      </c>
      <c r="S181" s="79" t="s">
        <v>802</v>
      </c>
      <c r="T181" s="79"/>
      <c r="U181" s="79"/>
      <c r="V181" s="83" t="s">
        <v>962</v>
      </c>
      <c r="W181" s="81">
        <v>43702.497465277775</v>
      </c>
      <c r="X181" s="83" t="s">
        <v>1201</v>
      </c>
      <c r="Y181" s="79"/>
      <c r="Z181" s="79"/>
      <c r="AA181" s="85" t="s">
        <v>1522</v>
      </c>
      <c r="AB181" s="85" t="s">
        <v>1746</v>
      </c>
      <c r="AC181" s="79" t="b">
        <v>0</v>
      </c>
      <c r="AD181" s="79">
        <v>0</v>
      </c>
      <c r="AE181" s="85" t="s">
        <v>1789</v>
      </c>
      <c r="AF181" s="79" t="b">
        <v>0</v>
      </c>
      <c r="AG181" s="79" t="s">
        <v>1829</v>
      </c>
      <c r="AH181" s="79"/>
      <c r="AI181" s="85" t="s">
        <v>1779</v>
      </c>
      <c r="AJ181" s="79" t="b">
        <v>0</v>
      </c>
      <c r="AK181" s="79">
        <v>0</v>
      </c>
      <c r="AL181" s="85" t="s">
        <v>1779</v>
      </c>
      <c r="AM181" s="79" t="s">
        <v>1842</v>
      </c>
      <c r="AN181" s="79" t="b">
        <v>0</v>
      </c>
      <c r="AO181" s="85" t="s">
        <v>1746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305</v>
      </c>
      <c r="B182" s="64" t="s">
        <v>481</v>
      </c>
      <c r="C182" s="65" t="s">
        <v>5514</v>
      </c>
      <c r="D182" s="66">
        <v>3</v>
      </c>
      <c r="E182" s="67" t="s">
        <v>132</v>
      </c>
      <c r="F182" s="68">
        <v>35</v>
      </c>
      <c r="G182" s="65"/>
      <c r="H182" s="69"/>
      <c r="I182" s="70"/>
      <c r="J182" s="70"/>
      <c r="K182" s="34" t="s">
        <v>65</v>
      </c>
      <c r="L182" s="77">
        <v>182</v>
      </c>
      <c r="M182" s="77"/>
      <c r="N182" s="72"/>
      <c r="O182" s="79" t="s">
        <v>570</v>
      </c>
      <c r="P182" s="81">
        <v>43702.497465277775</v>
      </c>
      <c r="Q182" s="79" t="s">
        <v>634</v>
      </c>
      <c r="R182" s="83" t="s">
        <v>764</v>
      </c>
      <c r="S182" s="79" t="s">
        <v>802</v>
      </c>
      <c r="T182" s="79"/>
      <c r="U182" s="79"/>
      <c r="V182" s="83" t="s">
        <v>962</v>
      </c>
      <c r="W182" s="81">
        <v>43702.497465277775</v>
      </c>
      <c r="X182" s="83" t="s">
        <v>1201</v>
      </c>
      <c r="Y182" s="79"/>
      <c r="Z182" s="79"/>
      <c r="AA182" s="85" t="s">
        <v>1522</v>
      </c>
      <c r="AB182" s="85" t="s">
        <v>1746</v>
      </c>
      <c r="AC182" s="79" t="b">
        <v>0</v>
      </c>
      <c r="AD182" s="79">
        <v>0</v>
      </c>
      <c r="AE182" s="85" t="s">
        <v>1789</v>
      </c>
      <c r="AF182" s="79" t="b">
        <v>0</v>
      </c>
      <c r="AG182" s="79" t="s">
        <v>1829</v>
      </c>
      <c r="AH182" s="79"/>
      <c r="AI182" s="85" t="s">
        <v>1779</v>
      </c>
      <c r="AJ182" s="79" t="b">
        <v>0</v>
      </c>
      <c r="AK182" s="79">
        <v>0</v>
      </c>
      <c r="AL182" s="85" t="s">
        <v>1779</v>
      </c>
      <c r="AM182" s="79" t="s">
        <v>1842</v>
      </c>
      <c r="AN182" s="79" t="b">
        <v>0</v>
      </c>
      <c r="AO182" s="85" t="s">
        <v>1746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305</v>
      </c>
      <c r="B183" s="64" t="s">
        <v>482</v>
      </c>
      <c r="C183" s="65" t="s">
        <v>5514</v>
      </c>
      <c r="D183" s="66">
        <v>3</v>
      </c>
      <c r="E183" s="67" t="s">
        <v>132</v>
      </c>
      <c r="F183" s="68">
        <v>35</v>
      </c>
      <c r="G183" s="65"/>
      <c r="H183" s="69"/>
      <c r="I183" s="70"/>
      <c r="J183" s="70"/>
      <c r="K183" s="34" t="s">
        <v>65</v>
      </c>
      <c r="L183" s="77">
        <v>183</v>
      </c>
      <c r="M183" s="77"/>
      <c r="N183" s="72"/>
      <c r="O183" s="79" t="s">
        <v>570</v>
      </c>
      <c r="P183" s="81">
        <v>43702.497465277775</v>
      </c>
      <c r="Q183" s="79" t="s">
        <v>634</v>
      </c>
      <c r="R183" s="83" t="s">
        <v>764</v>
      </c>
      <c r="S183" s="79" t="s">
        <v>802</v>
      </c>
      <c r="T183" s="79"/>
      <c r="U183" s="79"/>
      <c r="V183" s="83" t="s">
        <v>962</v>
      </c>
      <c r="W183" s="81">
        <v>43702.497465277775</v>
      </c>
      <c r="X183" s="83" t="s">
        <v>1201</v>
      </c>
      <c r="Y183" s="79"/>
      <c r="Z183" s="79"/>
      <c r="AA183" s="85" t="s">
        <v>1522</v>
      </c>
      <c r="AB183" s="85" t="s">
        <v>1746</v>
      </c>
      <c r="AC183" s="79" t="b">
        <v>0</v>
      </c>
      <c r="AD183" s="79">
        <v>0</v>
      </c>
      <c r="AE183" s="85" t="s">
        <v>1789</v>
      </c>
      <c r="AF183" s="79" t="b">
        <v>0</v>
      </c>
      <c r="AG183" s="79" t="s">
        <v>1829</v>
      </c>
      <c r="AH183" s="79"/>
      <c r="AI183" s="85" t="s">
        <v>1779</v>
      </c>
      <c r="AJ183" s="79" t="b">
        <v>0</v>
      </c>
      <c r="AK183" s="79">
        <v>0</v>
      </c>
      <c r="AL183" s="85" t="s">
        <v>1779</v>
      </c>
      <c r="AM183" s="79" t="s">
        <v>1842</v>
      </c>
      <c r="AN183" s="79" t="b">
        <v>0</v>
      </c>
      <c r="AO183" s="85" t="s">
        <v>1746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305</v>
      </c>
      <c r="B184" s="64" t="s">
        <v>483</v>
      </c>
      <c r="C184" s="65" t="s">
        <v>5514</v>
      </c>
      <c r="D184" s="66">
        <v>3</v>
      </c>
      <c r="E184" s="67" t="s">
        <v>132</v>
      </c>
      <c r="F184" s="68">
        <v>35</v>
      </c>
      <c r="G184" s="65"/>
      <c r="H184" s="69"/>
      <c r="I184" s="70"/>
      <c r="J184" s="70"/>
      <c r="K184" s="34" t="s">
        <v>65</v>
      </c>
      <c r="L184" s="77">
        <v>184</v>
      </c>
      <c r="M184" s="77"/>
      <c r="N184" s="72"/>
      <c r="O184" s="79" t="s">
        <v>570</v>
      </c>
      <c r="P184" s="81">
        <v>43702.497465277775</v>
      </c>
      <c r="Q184" s="79" t="s">
        <v>634</v>
      </c>
      <c r="R184" s="83" t="s">
        <v>764</v>
      </c>
      <c r="S184" s="79" t="s">
        <v>802</v>
      </c>
      <c r="T184" s="79"/>
      <c r="U184" s="79"/>
      <c r="V184" s="83" t="s">
        <v>962</v>
      </c>
      <c r="W184" s="81">
        <v>43702.497465277775</v>
      </c>
      <c r="X184" s="83" t="s">
        <v>1201</v>
      </c>
      <c r="Y184" s="79"/>
      <c r="Z184" s="79"/>
      <c r="AA184" s="85" t="s">
        <v>1522</v>
      </c>
      <c r="AB184" s="85" t="s">
        <v>1746</v>
      </c>
      <c r="AC184" s="79" t="b">
        <v>0</v>
      </c>
      <c r="AD184" s="79">
        <v>0</v>
      </c>
      <c r="AE184" s="85" t="s">
        <v>1789</v>
      </c>
      <c r="AF184" s="79" t="b">
        <v>0</v>
      </c>
      <c r="AG184" s="79" t="s">
        <v>1829</v>
      </c>
      <c r="AH184" s="79"/>
      <c r="AI184" s="85" t="s">
        <v>1779</v>
      </c>
      <c r="AJ184" s="79" t="b">
        <v>0</v>
      </c>
      <c r="AK184" s="79">
        <v>0</v>
      </c>
      <c r="AL184" s="85" t="s">
        <v>1779</v>
      </c>
      <c r="AM184" s="79" t="s">
        <v>1842</v>
      </c>
      <c r="AN184" s="79" t="b">
        <v>0</v>
      </c>
      <c r="AO184" s="85" t="s">
        <v>1746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305</v>
      </c>
      <c r="B185" s="64" t="s">
        <v>484</v>
      </c>
      <c r="C185" s="65" t="s">
        <v>5514</v>
      </c>
      <c r="D185" s="66">
        <v>3</v>
      </c>
      <c r="E185" s="67" t="s">
        <v>132</v>
      </c>
      <c r="F185" s="68">
        <v>35</v>
      </c>
      <c r="G185" s="65"/>
      <c r="H185" s="69"/>
      <c r="I185" s="70"/>
      <c r="J185" s="70"/>
      <c r="K185" s="34" t="s">
        <v>65</v>
      </c>
      <c r="L185" s="77">
        <v>185</v>
      </c>
      <c r="M185" s="77"/>
      <c r="N185" s="72"/>
      <c r="O185" s="79" t="s">
        <v>570</v>
      </c>
      <c r="P185" s="81">
        <v>43702.497465277775</v>
      </c>
      <c r="Q185" s="79" t="s">
        <v>634</v>
      </c>
      <c r="R185" s="83" t="s">
        <v>764</v>
      </c>
      <c r="S185" s="79" t="s">
        <v>802</v>
      </c>
      <c r="T185" s="79"/>
      <c r="U185" s="79"/>
      <c r="V185" s="83" t="s">
        <v>962</v>
      </c>
      <c r="W185" s="81">
        <v>43702.497465277775</v>
      </c>
      <c r="X185" s="83" t="s">
        <v>1201</v>
      </c>
      <c r="Y185" s="79"/>
      <c r="Z185" s="79"/>
      <c r="AA185" s="85" t="s">
        <v>1522</v>
      </c>
      <c r="AB185" s="85" t="s">
        <v>1746</v>
      </c>
      <c r="AC185" s="79" t="b">
        <v>0</v>
      </c>
      <c r="AD185" s="79">
        <v>0</v>
      </c>
      <c r="AE185" s="85" t="s">
        <v>1789</v>
      </c>
      <c r="AF185" s="79" t="b">
        <v>0</v>
      </c>
      <c r="AG185" s="79" t="s">
        <v>1829</v>
      </c>
      <c r="AH185" s="79"/>
      <c r="AI185" s="85" t="s">
        <v>1779</v>
      </c>
      <c r="AJ185" s="79" t="b">
        <v>0</v>
      </c>
      <c r="AK185" s="79">
        <v>0</v>
      </c>
      <c r="AL185" s="85" t="s">
        <v>1779</v>
      </c>
      <c r="AM185" s="79" t="s">
        <v>1842</v>
      </c>
      <c r="AN185" s="79" t="b">
        <v>0</v>
      </c>
      <c r="AO185" s="85" t="s">
        <v>1746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305</v>
      </c>
      <c r="B186" s="64" t="s">
        <v>485</v>
      </c>
      <c r="C186" s="65" t="s">
        <v>5514</v>
      </c>
      <c r="D186" s="66">
        <v>3</v>
      </c>
      <c r="E186" s="67" t="s">
        <v>132</v>
      </c>
      <c r="F186" s="68">
        <v>35</v>
      </c>
      <c r="G186" s="65"/>
      <c r="H186" s="69"/>
      <c r="I186" s="70"/>
      <c r="J186" s="70"/>
      <c r="K186" s="34" t="s">
        <v>65</v>
      </c>
      <c r="L186" s="77">
        <v>186</v>
      </c>
      <c r="M186" s="77"/>
      <c r="N186" s="72"/>
      <c r="O186" s="79" t="s">
        <v>570</v>
      </c>
      <c r="P186" s="81">
        <v>43702.497465277775</v>
      </c>
      <c r="Q186" s="79" t="s">
        <v>634</v>
      </c>
      <c r="R186" s="83" t="s">
        <v>764</v>
      </c>
      <c r="S186" s="79" t="s">
        <v>802</v>
      </c>
      <c r="T186" s="79"/>
      <c r="U186" s="79"/>
      <c r="V186" s="83" t="s">
        <v>962</v>
      </c>
      <c r="W186" s="81">
        <v>43702.497465277775</v>
      </c>
      <c r="X186" s="83" t="s">
        <v>1201</v>
      </c>
      <c r="Y186" s="79"/>
      <c r="Z186" s="79"/>
      <c r="AA186" s="85" t="s">
        <v>1522</v>
      </c>
      <c r="AB186" s="85" t="s">
        <v>1746</v>
      </c>
      <c r="AC186" s="79" t="b">
        <v>0</v>
      </c>
      <c r="AD186" s="79">
        <v>0</v>
      </c>
      <c r="AE186" s="85" t="s">
        <v>1789</v>
      </c>
      <c r="AF186" s="79" t="b">
        <v>0</v>
      </c>
      <c r="AG186" s="79" t="s">
        <v>1829</v>
      </c>
      <c r="AH186" s="79"/>
      <c r="AI186" s="85" t="s">
        <v>1779</v>
      </c>
      <c r="AJ186" s="79" t="b">
        <v>0</v>
      </c>
      <c r="AK186" s="79">
        <v>0</v>
      </c>
      <c r="AL186" s="85" t="s">
        <v>1779</v>
      </c>
      <c r="AM186" s="79" t="s">
        <v>1842</v>
      </c>
      <c r="AN186" s="79" t="b">
        <v>0</v>
      </c>
      <c r="AO186" s="85" t="s">
        <v>1746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305</v>
      </c>
      <c r="B187" s="64" t="s">
        <v>486</v>
      </c>
      <c r="C187" s="65" t="s">
        <v>5514</v>
      </c>
      <c r="D187" s="66">
        <v>3</v>
      </c>
      <c r="E187" s="67" t="s">
        <v>132</v>
      </c>
      <c r="F187" s="68">
        <v>35</v>
      </c>
      <c r="G187" s="65"/>
      <c r="H187" s="69"/>
      <c r="I187" s="70"/>
      <c r="J187" s="70"/>
      <c r="K187" s="34" t="s">
        <v>65</v>
      </c>
      <c r="L187" s="77">
        <v>187</v>
      </c>
      <c r="M187" s="77"/>
      <c r="N187" s="72"/>
      <c r="O187" s="79" t="s">
        <v>570</v>
      </c>
      <c r="P187" s="81">
        <v>43702.497465277775</v>
      </c>
      <c r="Q187" s="79" t="s">
        <v>634</v>
      </c>
      <c r="R187" s="83" t="s">
        <v>764</v>
      </c>
      <c r="S187" s="79" t="s">
        <v>802</v>
      </c>
      <c r="T187" s="79"/>
      <c r="U187" s="79"/>
      <c r="V187" s="83" t="s">
        <v>962</v>
      </c>
      <c r="W187" s="81">
        <v>43702.497465277775</v>
      </c>
      <c r="X187" s="83" t="s">
        <v>1201</v>
      </c>
      <c r="Y187" s="79"/>
      <c r="Z187" s="79"/>
      <c r="AA187" s="85" t="s">
        <v>1522</v>
      </c>
      <c r="AB187" s="85" t="s">
        <v>1746</v>
      </c>
      <c r="AC187" s="79" t="b">
        <v>0</v>
      </c>
      <c r="AD187" s="79">
        <v>0</v>
      </c>
      <c r="AE187" s="85" t="s">
        <v>1789</v>
      </c>
      <c r="AF187" s="79" t="b">
        <v>0</v>
      </c>
      <c r="AG187" s="79" t="s">
        <v>1829</v>
      </c>
      <c r="AH187" s="79"/>
      <c r="AI187" s="85" t="s">
        <v>1779</v>
      </c>
      <c r="AJ187" s="79" t="b">
        <v>0</v>
      </c>
      <c r="AK187" s="79">
        <v>0</v>
      </c>
      <c r="AL187" s="85" t="s">
        <v>1779</v>
      </c>
      <c r="AM187" s="79" t="s">
        <v>1842</v>
      </c>
      <c r="AN187" s="79" t="b">
        <v>0</v>
      </c>
      <c r="AO187" s="85" t="s">
        <v>1746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305</v>
      </c>
      <c r="B188" s="64" t="s">
        <v>487</v>
      </c>
      <c r="C188" s="65" t="s">
        <v>5514</v>
      </c>
      <c r="D188" s="66">
        <v>3</v>
      </c>
      <c r="E188" s="67" t="s">
        <v>132</v>
      </c>
      <c r="F188" s="68">
        <v>35</v>
      </c>
      <c r="G188" s="65"/>
      <c r="H188" s="69"/>
      <c r="I188" s="70"/>
      <c r="J188" s="70"/>
      <c r="K188" s="34" t="s">
        <v>65</v>
      </c>
      <c r="L188" s="77">
        <v>188</v>
      </c>
      <c r="M188" s="77"/>
      <c r="N188" s="72"/>
      <c r="O188" s="79" t="s">
        <v>570</v>
      </c>
      <c r="P188" s="81">
        <v>43702.497465277775</v>
      </c>
      <c r="Q188" s="79" t="s">
        <v>634</v>
      </c>
      <c r="R188" s="83" t="s">
        <v>764</v>
      </c>
      <c r="S188" s="79" t="s">
        <v>802</v>
      </c>
      <c r="T188" s="79"/>
      <c r="U188" s="79"/>
      <c r="V188" s="83" t="s">
        <v>962</v>
      </c>
      <c r="W188" s="81">
        <v>43702.497465277775</v>
      </c>
      <c r="X188" s="83" t="s">
        <v>1201</v>
      </c>
      <c r="Y188" s="79"/>
      <c r="Z188" s="79"/>
      <c r="AA188" s="85" t="s">
        <v>1522</v>
      </c>
      <c r="AB188" s="85" t="s">
        <v>1746</v>
      </c>
      <c r="AC188" s="79" t="b">
        <v>0</v>
      </c>
      <c r="AD188" s="79">
        <v>0</v>
      </c>
      <c r="AE188" s="85" t="s">
        <v>1789</v>
      </c>
      <c r="AF188" s="79" t="b">
        <v>0</v>
      </c>
      <c r="AG188" s="79" t="s">
        <v>1829</v>
      </c>
      <c r="AH188" s="79"/>
      <c r="AI188" s="85" t="s">
        <v>1779</v>
      </c>
      <c r="AJ188" s="79" t="b">
        <v>0</v>
      </c>
      <c r="AK188" s="79">
        <v>0</v>
      </c>
      <c r="AL188" s="85" t="s">
        <v>1779</v>
      </c>
      <c r="AM188" s="79" t="s">
        <v>1842</v>
      </c>
      <c r="AN188" s="79" t="b">
        <v>0</v>
      </c>
      <c r="AO188" s="85" t="s">
        <v>1746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305</v>
      </c>
      <c r="B189" s="64" t="s">
        <v>488</v>
      </c>
      <c r="C189" s="65" t="s">
        <v>5514</v>
      </c>
      <c r="D189" s="66">
        <v>3</v>
      </c>
      <c r="E189" s="67" t="s">
        <v>132</v>
      </c>
      <c r="F189" s="68">
        <v>35</v>
      </c>
      <c r="G189" s="65"/>
      <c r="H189" s="69"/>
      <c r="I189" s="70"/>
      <c r="J189" s="70"/>
      <c r="K189" s="34" t="s">
        <v>65</v>
      </c>
      <c r="L189" s="77">
        <v>189</v>
      </c>
      <c r="M189" s="77"/>
      <c r="N189" s="72"/>
      <c r="O189" s="79" t="s">
        <v>570</v>
      </c>
      <c r="P189" s="81">
        <v>43702.497465277775</v>
      </c>
      <c r="Q189" s="79" t="s">
        <v>634</v>
      </c>
      <c r="R189" s="83" t="s">
        <v>764</v>
      </c>
      <c r="S189" s="79" t="s">
        <v>802</v>
      </c>
      <c r="T189" s="79"/>
      <c r="U189" s="79"/>
      <c r="V189" s="83" t="s">
        <v>962</v>
      </c>
      <c r="W189" s="81">
        <v>43702.497465277775</v>
      </c>
      <c r="X189" s="83" t="s">
        <v>1201</v>
      </c>
      <c r="Y189" s="79"/>
      <c r="Z189" s="79"/>
      <c r="AA189" s="85" t="s">
        <v>1522</v>
      </c>
      <c r="AB189" s="85" t="s">
        <v>1746</v>
      </c>
      <c r="AC189" s="79" t="b">
        <v>0</v>
      </c>
      <c r="AD189" s="79">
        <v>0</v>
      </c>
      <c r="AE189" s="85" t="s">
        <v>1789</v>
      </c>
      <c r="AF189" s="79" t="b">
        <v>0</v>
      </c>
      <c r="AG189" s="79" t="s">
        <v>1829</v>
      </c>
      <c r="AH189" s="79"/>
      <c r="AI189" s="85" t="s">
        <v>1779</v>
      </c>
      <c r="AJ189" s="79" t="b">
        <v>0</v>
      </c>
      <c r="AK189" s="79">
        <v>0</v>
      </c>
      <c r="AL189" s="85" t="s">
        <v>1779</v>
      </c>
      <c r="AM189" s="79" t="s">
        <v>1842</v>
      </c>
      <c r="AN189" s="79" t="b">
        <v>0</v>
      </c>
      <c r="AO189" s="85" t="s">
        <v>1746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305</v>
      </c>
      <c r="B190" s="64" t="s">
        <v>489</v>
      </c>
      <c r="C190" s="65" t="s">
        <v>5514</v>
      </c>
      <c r="D190" s="66">
        <v>3</v>
      </c>
      <c r="E190" s="67" t="s">
        <v>132</v>
      </c>
      <c r="F190" s="68">
        <v>35</v>
      </c>
      <c r="G190" s="65"/>
      <c r="H190" s="69"/>
      <c r="I190" s="70"/>
      <c r="J190" s="70"/>
      <c r="K190" s="34" t="s">
        <v>65</v>
      </c>
      <c r="L190" s="77">
        <v>190</v>
      </c>
      <c r="M190" s="77"/>
      <c r="N190" s="72"/>
      <c r="O190" s="79" t="s">
        <v>570</v>
      </c>
      <c r="P190" s="81">
        <v>43702.497465277775</v>
      </c>
      <c r="Q190" s="79" t="s">
        <v>634</v>
      </c>
      <c r="R190" s="83" t="s">
        <v>764</v>
      </c>
      <c r="S190" s="79" t="s">
        <v>802</v>
      </c>
      <c r="T190" s="79"/>
      <c r="U190" s="79"/>
      <c r="V190" s="83" t="s">
        <v>962</v>
      </c>
      <c r="W190" s="81">
        <v>43702.497465277775</v>
      </c>
      <c r="X190" s="83" t="s">
        <v>1201</v>
      </c>
      <c r="Y190" s="79"/>
      <c r="Z190" s="79"/>
      <c r="AA190" s="85" t="s">
        <v>1522</v>
      </c>
      <c r="AB190" s="85" t="s">
        <v>1746</v>
      </c>
      <c r="AC190" s="79" t="b">
        <v>0</v>
      </c>
      <c r="AD190" s="79">
        <v>0</v>
      </c>
      <c r="AE190" s="85" t="s">
        <v>1789</v>
      </c>
      <c r="AF190" s="79" t="b">
        <v>0</v>
      </c>
      <c r="AG190" s="79" t="s">
        <v>1829</v>
      </c>
      <c r="AH190" s="79"/>
      <c r="AI190" s="85" t="s">
        <v>1779</v>
      </c>
      <c r="AJ190" s="79" t="b">
        <v>0</v>
      </c>
      <c r="AK190" s="79">
        <v>0</v>
      </c>
      <c r="AL190" s="85" t="s">
        <v>1779</v>
      </c>
      <c r="AM190" s="79" t="s">
        <v>1842</v>
      </c>
      <c r="AN190" s="79" t="b">
        <v>0</v>
      </c>
      <c r="AO190" s="85" t="s">
        <v>1746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c r="BE190" s="49"/>
      <c r="BF190" s="48"/>
      <c r="BG190" s="49"/>
      <c r="BH190" s="48"/>
      <c r="BI190" s="49"/>
      <c r="BJ190" s="48"/>
      <c r="BK190" s="49"/>
      <c r="BL190" s="48"/>
    </row>
    <row r="191" spans="1:64" ht="15">
      <c r="A191" s="64" t="s">
        <v>305</v>
      </c>
      <c r="B191" s="64" t="s">
        <v>490</v>
      </c>
      <c r="C191" s="65" t="s">
        <v>5514</v>
      </c>
      <c r="D191" s="66">
        <v>3</v>
      </c>
      <c r="E191" s="67" t="s">
        <v>132</v>
      </c>
      <c r="F191" s="68">
        <v>35</v>
      </c>
      <c r="G191" s="65"/>
      <c r="H191" s="69"/>
      <c r="I191" s="70"/>
      <c r="J191" s="70"/>
      <c r="K191" s="34" t="s">
        <v>65</v>
      </c>
      <c r="L191" s="77">
        <v>191</v>
      </c>
      <c r="M191" s="77"/>
      <c r="N191" s="72"/>
      <c r="O191" s="79" t="s">
        <v>570</v>
      </c>
      <c r="P191" s="81">
        <v>43702.497465277775</v>
      </c>
      <c r="Q191" s="79" t="s">
        <v>634</v>
      </c>
      <c r="R191" s="83" t="s">
        <v>764</v>
      </c>
      <c r="S191" s="79" t="s">
        <v>802</v>
      </c>
      <c r="T191" s="79"/>
      <c r="U191" s="79"/>
      <c r="V191" s="83" t="s">
        <v>962</v>
      </c>
      <c r="W191" s="81">
        <v>43702.497465277775</v>
      </c>
      <c r="X191" s="83" t="s">
        <v>1201</v>
      </c>
      <c r="Y191" s="79"/>
      <c r="Z191" s="79"/>
      <c r="AA191" s="85" t="s">
        <v>1522</v>
      </c>
      <c r="AB191" s="85" t="s">
        <v>1746</v>
      </c>
      <c r="AC191" s="79" t="b">
        <v>0</v>
      </c>
      <c r="AD191" s="79">
        <v>0</v>
      </c>
      <c r="AE191" s="85" t="s">
        <v>1789</v>
      </c>
      <c r="AF191" s="79" t="b">
        <v>0</v>
      </c>
      <c r="AG191" s="79" t="s">
        <v>1829</v>
      </c>
      <c r="AH191" s="79"/>
      <c r="AI191" s="85" t="s">
        <v>1779</v>
      </c>
      <c r="AJ191" s="79" t="b">
        <v>0</v>
      </c>
      <c r="AK191" s="79">
        <v>0</v>
      </c>
      <c r="AL191" s="85" t="s">
        <v>1779</v>
      </c>
      <c r="AM191" s="79" t="s">
        <v>1842</v>
      </c>
      <c r="AN191" s="79" t="b">
        <v>0</v>
      </c>
      <c r="AO191" s="85" t="s">
        <v>1746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5</v>
      </c>
      <c r="BD191" s="48"/>
      <c r="BE191" s="49"/>
      <c r="BF191" s="48"/>
      <c r="BG191" s="49"/>
      <c r="BH191" s="48"/>
      <c r="BI191" s="49"/>
      <c r="BJ191" s="48"/>
      <c r="BK191" s="49"/>
      <c r="BL191" s="48"/>
    </row>
    <row r="192" spans="1:64" ht="15">
      <c r="A192" s="64" t="s">
        <v>305</v>
      </c>
      <c r="B192" s="64" t="s">
        <v>491</v>
      </c>
      <c r="C192" s="65" t="s">
        <v>5514</v>
      </c>
      <c r="D192" s="66">
        <v>3</v>
      </c>
      <c r="E192" s="67" t="s">
        <v>132</v>
      </c>
      <c r="F192" s="68">
        <v>35</v>
      </c>
      <c r="G192" s="65"/>
      <c r="H192" s="69"/>
      <c r="I192" s="70"/>
      <c r="J192" s="70"/>
      <c r="K192" s="34" t="s">
        <v>65</v>
      </c>
      <c r="L192" s="77">
        <v>192</v>
      </c>
      <c r="M192" s="77"/>
      <c r="N192" s="72"/>
      <c r="O192" s="79" t="s">
        <v>570</v>
      </c>
      <c r="P192" s="81">
        <v>43702.497465277775</v>
      </c>
      <c r="Q192" s="79" t="s">
        <v>634</v>
      </c>
      <c r="R192" s="83" t="s">
        <v>764</v>
      </c>
      <c r="S192" s="79" t="s">
        <v>802</v>
      </c>
      <c r="T192" s="79"/>
      <c r="U192" s="79"/>
      <c r="V192" s="83" t="s">
        <v>962</v>
      </c>
      <c r="W192" s="81">
        <v>43702.497465277775</v>
      </c>
      <c r="X192" s="83" t="s">
        <v>1201</v>
      </c>
      <c r="Y192" s="79"/>
      <c r="Z192" s="79"/>
      <c r="AA192" s="85" t="s">
        <v>1522</v>
      </c>
      <c r="AB192" s="85" t="s">
        <v>1746</v>
      </c>
      <c r="AC192" s="79" t="b">
        <v>0</v>
      </c>
      <c r="AD192" s="79">
        <v>0</v>
      </c>
      <c r="AE192" s="85" t="s">
        <v>1789</v>
      </c>
      <c r="AF192" s="79" t="b">
        <v>0</v>
      </c>
      <c r="AG192" s="79" t="s">
        <v>1829</v>
      </c>
      <c r="AH192" s="79"/>
      <c r="AI192" s="85" t="s">
        <v>1779</v>
      </c>
      <c r="AJ192" s="79" t="b">
        <v>0</v>
      </c>
      <c r="AK192" s="79">
        <v>0</v>
      </c>
      <c r="AL192" s="85" t="s">
        <v>1779</v>
      </c>
      <c r="AM192" s="79" t="s">
        <v>1842</v>
      </c>
      <c r="AN192" s="79" t="b">
        <v>0</v>
      </c>
      <c r="AO192" s="85" t="s">
        <v>1746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305</v>
      </c>
      <c r="B193" s="64" t="s">
        <v>492</v>
      </c>
      <c r="C193" s="65" t="s">
        <v>5514</v>
      </c>
      <c r="D193" s="66">
        <v>3</v>
      </c>
      <c r="E193" s="67" t="s">
        <v>132</v>
      </c>
      <c r="F193" s="68">
        <v>35</v>
      </c>
      <c r="G193" s="65"/>
      <c r="H193" s="69"/>
      <c r="I193" s="70"/>
      <c r="J193" s="70"/>
      <c r="K193" s="34" t="s">
        <v>65</v>
      </c>
      <c r="L193" s="77">
        <v>193</v>
      </c>
      <c r="M193" s="77"/>
      <c r="N193" s="72"/>
      <c r="O193" s="79" t="s">
        <v>570</v>
      </c>
      <c r="P193" s="81">
        <v>43702.497465277775</v>
      </c>
      <c r="Q193" s="79" t="s">
        <v>634</v>
      </c>
      <c r="R193" s="83" t="s">
        <v>764</v>
      </c>
      <c r="S193" s="79" t="s">
        <v>802</v>
      </c>
      <c r="T193" s="79"/>
      <c r="U193" s="79"/>
      <c r="V193" s="83" t="s">
        <v>962</v>
      </c>
      <c r="W193" s="81">
        <v>43702.497465277775</v>
      </c>
      <c r="X193" s="83" t="s">
        <v>1201</v>
      </c>
      <c r="Y193" s="79"/>
      <c r="Z193" s="79"/>
      <c r="AA193" s="85" t="s">
        <v>1522</v>
      </c>
      <c r="AB193" s="85" t="s">
        <v>1746</v>
      </c>
      <c r="AC193" s="79" t="b">
        <v>0</v>
      </c>
      <c r="AD193" s="79">
        <v>0</v>
      </c>
      <c r="AE193" s="85" t="s">
        <v>1789</v>
      </c>
      <c r="AF193" s="79" t="b">
        <v>0</v>
      </c>
      <c r="AG193" s="79" t="s">
        <v>1829</v>
      </c>
      <c r="AH193" s="79"/>
      <c r="AI193" s="85" t="s">
        <v>1779</v>
      </c>
      <c r="AJ193" s="79" t="b">
        <v>0</v>
      </c>
      <c r="AK193" s="79">
        <v>0</v>
      </c>
      <c r="AL193" s="85" t="s">
        <v>1779</v>
      </c>
      <c r="AM193" s="79" t="s">
        <v>1842</v>
      </c>
      <c r="AN193" s="79" t="b">
        <v>0</v>
      </c>
      <c r="AO193" s="85" t="s">
        <v>1746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305</v>
      </c>
      <c r="B194" s="64" t="s">
        <v>493</v>
      </c>
      <c r="C194" s="65" t="s">
        <v>5514</v>
      </c>
      <c r="D194" s="66">
        <v>3</v>
      </c>
      <c r="E194" s="67" t="s">
        <v>132</v>
      </c>
      <c r="F194" s="68">
        <v>35</v>
      </c>
      <c r="G194" s="65"/>
      <c r="H194" s="69"/>
      <c r="I194" s="70"/>
      <c r="J194" s="70"/>
      <c r="K194" s="34" t="s">
        <v>65</v>
      </c>
      <c r="L194" s="77">
        <v>194</v>
      </c>
      <c r="M194" s="77"/>
      <c r="N194" s="72"/>
      <c r="O194" s="79" t="s">
        <v>570</v>
      </c>
      <c r="P194" s="81">
        <v>43702.497465277775</v>
      </c>
      <c r="Q194" s="79" t="s">
        <v>634</v>
      </c>
      <c r="R194" s="83" t="s">
        <v>764</v>
      </c>
      <c r="S194" s="79" t="s">
        <v>802</v>
      </c>
      <c r="T194" s="79"/>
      <c r="U194" s="79"/>
      <c r="V194" s="83" t="s">
        <v>962</v>
      </c>
      <c r="W194" s="81">
        <v>43702.497465277775</v>
      </c>
      <c r="X194" s="83" t="s">
        <v>1201</v>
      </c>
      <c r="Y194" s="79"/>
      <c r="Z194" s="79"/>
      <c r="AA194" s="85" t="s">
        <v>1522</v>
      </c>
      <c r="AB194" s="85" t="s">
        <v>1746</v>
      </c>
      <c r="AC194" s="79" t="b">
        <v>0</v>
      </c>
      <c r="AD194" s="79">
        <v>0</v>
      </c>
      <c r="AE194" s="85" t="s">
        <v>1789</v>
      </c>
      <c r="AF194" s="79" t="b">
        <v>0</v>
      </c>
      <c r="AG194" s="79" t="s">
        <v>1829</v>
      </c>
      <c r="AH194" s="79"/>
      <c r="AI194" s="85" t="s">
        <v>1779</v>
      </c>
      <c r="AJ194" s="79" t="b">
        <v>0</v>
      </c>
      <c r="AK194" s="79">
        <v>0</v>
      </c>
      <c r="AL194" s="85" t="s">
        <v>1779</v>
      </c>
      <c r="AM194" s="79" t="s">
        <v>1842</v>
      </c>
      <c r="AN194" s="79" t="b">
        <v>0</v>
      </c>
      <c r="AO194" s="85" t="s">
        <v>1746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305</v>
      </c>
      <c r="B195" s="64" t="s">
        <v>494</v>
      </c>
      <c r="C195" s="65" t="s">
        <v>5514</v>
      </c>
      <c r="D195" s="66">
        <v>3</v>
      </c>
      <c r="E195" s="67" t="s">
        <v>132</v>
      </c>
      <c r="F195" s="68">
        <v>35</v>
      </c>
      <c r="G195" s="65"/>
      <c r="H195" s="69"/>
      <c r="I195" s="70"/>
      <c r="J195" s="70"/>
      <c r="K195" s="34" t="s">
        <v>65</v>
      </c>
      <c r="L195" s="77">
        <v>195</v>
      </c>
      <c r="M195" s="77"/>
      <c r="N195" s="72"/>
      <c r="O195" s="79" t="s">
        <v>570</v>
      </c>
      <c r="P195" s="81">
        <v>43702.497465277775</v>
      </c>
      <c r="Q195" s="79" t="s">
        <v>634</v>
      </c>
      <c r="R195" s="83" t="s">
        <v>764</v>
      </c>
      <c r="S195" s="79" t="s">
        <v>802</v>
      </c>
      <c r="T195" s="79"/>
      <c r="U195" s="79"/>
      <c r="V195" s="83" t="s">
        <v>962</v>
      </c>
      <c r="W195" s="81">
        <v>43702.497465277775</v>
      </c>
      <c r="X195" s="83" t="s">
        <v>1201</v>
      </c>
      <c r="Y195" s="79"/>
      <c r="Z195" s="79"/>
      <c r="AA195" s="85" t="s">
        <v>1522</v>
      </c>
      <c r="AB195" s="85" t="s">
        <v>1746</v>
      </c>
      <c r="AC195" s="79" t="b">
        <v>0</v>
      </c>
      <c r="AD195" s="79">
        <v>0</v>
      </c>
      <c r="AE195" s="85" t="s">
        <v>1789</v>
      </c>
      <c r="AF195" s="79" t="b">
        <v>0</v>
      </c>
      <c r="AG195" s="79" t="s">
        <v>1829</v>
      </c>
      <c r="AH195" s="79"/>
      <c r="AI195" s="85" t="s">
        <v>1779</v>
      </c>
      <c r="AJ195" s="79" t="b">
        <v>0</v>
      </c>
      <c r="AK195" s="79">
        <v>0</v>
      </c>
      <c r="AL195" s="85" t="s">
        <v>1779</v>
      </c>
      <c r="AM195" s="79" t="s">
        <v>1842</v>
      </c>
      <c r="AN195" s="79" t="b">
        <v>0</v>
      </c>
      <c r="AO195" s="85" t="s">
        <v>1746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305</v>
      </c>
      <c r="B196" s="64" t="s">
        <v>495</v>
      </c>
      <c r="C196" s="65" t="s">
        <v>5514</v>
      </c>
      <c r="D196" s="66">
        <v>3</v>
      </c>
      <c r="E196" s="67" t="s">
        <v>132</v>
      </c>
      <c r="F196" s="68">
        <v>35</v>
      </c>
      <c r="G196" s="65"/>
      <c r="H196" s="69"/>
      <c r="I196" s="70"/>
      <c r="J196" s="70"/>
      <c r="K196" s="34" t="s">
        <v>65</v>
      </c>
      <c r="L196" s="77">
        <v>196</v>
      </c>
      <c r="M196" s="77"/>
      <c r="N196" s="72"/>
      <c r="O196" s="79" t="s">
        <v>570</v>
      </c>
      <c r="P196" s="81">
        <v>43702.497465277775</v>
      </c>
      <c r="Q196" s="79" t="s">
        <v>634</v>
      </c>
      <c r="R196" s="83" t="s">
        <v>764</v>
      </c>
      <c r="S196" s="79" t="s">
        <v>802</v>
      </c>
      <c r="T196" s="79"/>
      <c r="U196" s="79"/>
      <c r="V196" s="83" t="s">
        <v>962</v>
      </c>
      <c r="W196" s="81">
        <v>43702.497465277775</v>
      </c>
      <c r="X196" s="83" t="s">
        <v>1201</v>
      </c>
      <c r="Y196" s="79"/>
      <c r="Z196" s="79"/>
      <c r="AA196" s="85" t="s">
        <v>1522</v>
      </c>
      <c r="AB196" s="85" t="s">
        <v>1746</v>
      </c>
      <c r="AC196" s="79" t="b">
        <v>0</v>
      </c>
      <c r="AD196" s="79">
        <v>0</v>
      </c>
      <c r="AE196" s="85" t="s">
        <v>1789</v>
      </c>
      <c r="AF196" s="79" t="b">
        <v>0</v>
      </c>
      <c r="AG196" s="79" t="s">
        <v>1829</v>
      </c>
      <c r="AH196" s="79"/>
      <c r="AI196" s="85" t="s">
        <v>1779</v>
      </c>
      <c r="AJ196" s="79" t="b">
        <v>0</v>
      </c>
      <c r="AK196" s="79">
        <v>0</v>
      </c>
      <c r="AL196" s="85" t="s">
        <v>1779</v>
      </c>
      <c r="AM196" s="79" t="s">
        <v>1842</v>
      </c>
      <c r="AN196" s="79" t="b">
        <v>0</v>
      </c>
      <c r="AO196" s="85" t="s">
        <v>1746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c r="BE196" s="49"/>
      <c r="BF196" s="48"/>
      <c r="BG196" s="49"/>
      <c r="BH196" s="48"/>
      <c r="BI196" s="49"/>
      <c r="BJ196" s="48"/>
      <c r="BK196" s="49"/>
      <c r="BL196" s="48"/>
    </row>
    <row r="197" spans="1:64" ht="15">
      <c r="A197" s="64" t="s">
        <v>305</v>
      </c>
      <c r="B197" s="64" t="s">
        <v>496</v>
      </c>
      <c r="C197" s="65" t="s">
        <v>5514</v>
      </c>
      <c r="D197" s="66">
        <v>3</v>
      </c>
      <c r="E197" s="67" t="s">
        <v>132</v>
      </c>
      <c r="F197" s="68">
        <v>35</v>
      </c>
      <c r="G197" s="65"/>
      <c r="H197" s="69"/>
      <c r="I197" s="70"/>
      <c r="J197" s="70"/>
      <c r="K197" s="34" t="s">
        <v>65</v>
      </c>
      <c r="L197" s="77">
        <v>197</v>
      </c>
      <c r="M197" s="77"/>
      <c r="N197" s="72"/>
      <c r="O197" s="79" t="s">
        <v>570</v>
      </c>
      <c r="P197" s="81">
        <v>43702.497465277775</v>
      </c>
      <c r="Q197" s="79" t="s">
        <v>634</v>
      </c>
      <c r="R197" s="83" t="s">
        <v>764</v>
      </c>
      <c r="S197" s="79" t="s">
        <v>802</v>
      </c>
      <c r="T197" s="79"/>
      <c r="U197" s="79"/>
      <c r="V197" s="83" t="s">
        <v>962</v>
      </c>
      <c r="W197" s="81">
        <v>43702.497465277775</v>
      </c>
      <c r="X197" s="83" t="s">
        <v>1201</v>
      </c>
      <c r="Y197" s="79"/>
      <c r="Z197" s="79"/>
      <c r="AA197" s="85" t="s">
        <v>1522</v>
      </c>
      <c r="AB197" s="85" t="s">
        <v>1746</v>
      </c>
      <c r="AC197" s="79" t="b">
        <v>0</v>
      </c>
      <c r="AD197" s="79">
        <v>0</v>
      </c>
      <c r="AE197" s="85" t="s">
        <v>1789</v>
      </c>
      <c r="AF197" s="79" t="b">
        <v>0</v>
      </c>
      <c r="AG197" s="79" t="s">
        <v>1829</v>
      </c>
      <c r="AH197" s="79"/>
      <c r="AI197" s="85" t="s">
        <v>1779</v>
      </c>
      <c r="AJ197" s="79" t="b">
        <v>0</v>
      </c>
      <c r="AK197" s="79">
        <v>0</v>
      </c>
      <c r="AL197" s="85" t="s">
        <v>1779</v>
      </c>
      <c r="AM197" s="79" t="s">
        <v>1842</v>
      </c>
      <c r="AN197" s="79" t="b">
        <v>0</v>
      </c>
      <c r="AO197" s="85" t="s">
        <v>1746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c r="BE197" s="49"/>
      <c r="BF197" s="48"/>
      <c r="BG197" s="49"/>
      <c r="BH197" s="48"/>
      <c r="BI197" s="49"/>
      <c r="BJ197" s="48"/>
      <c r="BK197" s="49"/>
      <c r="BL197" s="48"/>
    </row>
    <row r="198" spans="1:64" ht="15">
      <c r="A198" s="64" t="s">
        <v>305</v>
      </c>
      <c r="B198" s="64" t="s">
        <v>497</v>
      </c>
      <c r="C198" s="65" t="s">
        <v>5514</v>
      </c>
      <c r="D198" s="66">
        <v>3</v>
      </c>
      <c r="E198" s="67" t="s">
        <v>132</v>
      </c>
      <c r="F198" s="68">
        <v>35</v>
      </c>
      <c r="G198" s="65"/>
      <c r="H198" s="69"/>
      <c r="I198" s="70"/>
      <c r="J198" s="70"/>
      <c r="K198" s="34" t="s">
        <v>65</v>
      </c>
      <c r="L198" s="77">
        <v>198</v>
      </c>
      <c r="M198" s="77"/>
      <c r="N198" s="72"/>
      <c r="O198" s="79" t="s">
        <v>570</v>
      </c>
      <c r="P198" s="81">
        <v>43702.497465277775</v>
      </c>
      <c r="Q198" s="79" t="s">
        <v>634</v>
      </c>
      <c r="R198" s="83" t="s">
        <v>764</v>
      </c>
      <c r="S198" s="79" t="s">
        <v>802</v>
      </c>
      <c r="T198" s="79"/>
      <c r="U198" s="79"/>
      <c r="V198" s="83" t="s">
        <v>962</v>
      </c>
      <c r="W198" s="81">
        <v>43702.497465277775</v>
      </c>
      <c r="X198" s="83" t="s">
        <v>1201</v>
      </c>
      <c r="Y198" s="79"/>
      <c r="Z198" s="79"/>
      <c r="AA198" s="85" t="s">
        <v>1522</v>
      </c>
      <c r="AB198" s="85" t="s">
        <v>1746</v>
      </c>
      <c r="AC198" s="79" t="b">
        <v>0</v>
      </c>
      <c r="AD198" s="79">
        <v>0</v>
      </c>
      <c r="AE198" s="85" t="s">
        <v>1789</v>
      </c>
      <c r="AF198" s="79" t="b">
        <v>0</v>
      </c>
      <c r="AG198" s="79" t="s">
        <v>1829</v>
      </c>
      <c r="AH198" s="79"/>
      <c r="AI198" s="85" t="s">
        <v>1779</v>
      </c>
      <c r="AJ198" s="79" t="b">
        <v>0</v>
      </c>
      <c r="AK198" s="79">
        <v>0</v>
      </c>
      <c r="AL198" s="85" t="s">
        <v>1779</v>
      </c>
      <c r="AM198" s="79" t="s">
        <v>1842</v>
      </c>
      <c r="AN198" s="79" t="b">
        <v>0</v>
      </c>
      <c r="AO198" s="85" t="s">
        <v>1746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c r="BE198" s="49"/>
      <c r="BF198" s="48"/>
      <c r="BG198" s="49"/>
      <c r="BH198" s="48"/>
      <c r="BI198" s="49"/>
      <c r="BJ198" s="48"/>
      <c r="BK198" s="49"/>
      <c r="BL198" s="48"/>
    </row>
    <row r="199" spans="1:64" ht="15">
      <c r="A199" s="64" t="s">
        <v>305</v>
      </c>
      <c r="B199" s="64" t="s">
        <v>498</v>
      </c>
      <c r="C199" s="65" t="s">
        <v>5514</v>
      </c>
      <c r="D199" s="66">
        <v>3</v>
      </c>
      <c r="E199" s="67" t="s">
        <v>132</v>
      </c>
      <c r="F199" s="68">
        <v>35</v>
      </c>
      <c r="G199" s="65"/>
      <c r="H199" s="69"/>
      <c r="I199" s="70"/>
      <c r="J199" s="70"/>
      <c r="K199" s="34" t="s">
        <v>65</v>
      </c>
      <c r="L199" s="77">
        <v>199</v>
      </c>
      <c r="M199" s="77"/>
      <c r="N199" s="72"/>
      <c r="O199" s="79" t="s">
        <v>570</v>
      </c>
      <c r="P199" s="81">
        <v>43702.497465277775</v>
      </c>
      <c r="Q199" s="79" t="s">
        <v>634</v>
      </c>
      <c r="R199" s="83" t="s">
        <v>764</v>
      </c>
      <c r="S199" s="79" t="s">
        <v>802</v>
      </c>
      <c r="T199" s="79"/>
      <c r="U199" s="79"/>
      <c r="V199" s="83" t="s">
        <v>962</v>
      </c>
      <c r="W199" s="81">
        <v>43702.497465277775</v>
      </c>
      <c r="X199" s="83" t="s">
        <v>1201</v>
      </c>
      <c r="Y199" s="79"/>
      <c r="Z199" s="79"/>
      <c r="AA199" s="85" t="s">
        <v>1522</v>
      </c>
      <c r="AB199" s="85" t="s">
        <v>1746</v>
      </c>
      <c r="AC199" s="79" t="b">
        <v>0</v>
      </c>
      <c r="AD199" s="79">
        <v>0</v>
      </c>
      <c r="AE199" s="85" t="s">
        <v>1789</v>
      </c>
      <c r="AF199" s="79" t="b">
        <v>0</v>
      </c>
      <c r="AG199" s="79" t="s">
        <v>1829</v>
      </c>
      <c r="AH199" s="79"/>
      <c r="AI199" s="85" t="s">
        <v>1779</v>
      </c>
      <c r="AJ199" s="79" t="b">
        <v>0</v>
      </c>
      <c r="AK199" s="79">
        <v>0</v>
      </c>
      <c r="AL199" s="85" t="s">
        <v>1779</v>
      </c>
      <c r="AM199" s="79" t="s">
        <v>1842</v>
      </c>
      <c r="AN199" s="79" t="b">
        <v>0</v>
      </c>
      <c r="AO199" s="85" t="s">
        <v>1746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305</v>
      </c>
      <c r="B200" s="64" t="s">
        <v>499</v>
      </c>
      <c r="C200" s="65" t="s">
        <v>5514</v>
      </c>
      <c r="D200" s="66">
        <v>3</v>
      </c>
      <c r="E200" s="67" t="s">
        <v>132</v>
      </c>
      <c r="F200" s="68">
        <v>35</v>
      </c>
      <c r="G200" s="65"/>
      <c r="H200" s="69"/>
      <c r="I200" s="70"/>
      <c r="J200" s="70"/>
      <c r="K200" s="34" t="s">
        <v>65</v>
      </c>
      <c r="L200" s="77">
        <v>200</v>
      </c>
      <c r="M200" s="77"/>
      <c r="N200" s="72"/>
      <c r="O200" s="79" t="s">
        <v>570</v>
      </c>
      <c r="P200" s="81">
        <v>43702.497465277775</v>
      </c>
      <c r="Q200" s="79" t="s">
        <v>634</v>
      </c>
      <c r="R200" s="83" t="s">
        <v>764</v>
      </c>
      <c r="S200" s="79" t="s">
        <v>802</v>
      </c>
      <c r="T200" s="79"/>
      <c r="U200" s="79"/>
      <c r="V200" s="83" t="s">
        <v>962</v>
      </c>
      <c r="W200" s="81">
        <v>43702.497465277775</v>
      </c>
      <c r="X200" s="83" t="s">
        <v>1201</v>
      </c>
      <c r="Y200" s="79"/>
      <c r="Z200" s="79"/>
      <c r="AA200" s="85" t="s">
        <v>1522</v>
      </c>
      <c r="AB200" s="85" t="s">
        <v>1746</v>
      </c>
      <c r="AC200" s="79" t="b">
        <v>0</v>
      </c>
      <c r="AD200" s="79">
        <v>0</v>
      </c>
      <c r="AE200" s="85" t="s">
        <v>1789</v>
      </c>
      <c r="AF200" s="79" t="b">
        <v>0</v>
      </c>
      <c r="AG200" s="79" t="s">
        <v>1829</v>
      </c>
      <c r="AH200" s="79"/>
      <c r="AI200" s="85" t="s">
        <v>1779</v>
      </c>
      <c r="AJ200" s="79" t="b">
        <v>0</v>
      </c>
      <c r="AK200" s="79">
        <v>0</v>
      </c>
      <c r="AL200" s="85" t="s">
        <v>1779</v>
      </c>
      <c r="AM200" s="79" t="s">
        <v>1842</v>
      </c>
      <c r="AN200" s="79" t="b">
        <v>0</v>
      </c>
      <c r="AO200" s="85" t="s">
        <v>1746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c r="BE200" s="49"/>
      <c r="BF200" s="48"/>
      <c r="BG200" s="49"/>
      <c r="BH200" s="48"/>
      <c r="BI200" s="49"/>
      <c r="BJ200" s="48"/>
      <c r="BK200" s="49"/>
      <c r="BL200" s="48"/>
    </row>
    <row r="201" spans="1:64" ht="15">
      <c r="A201" s="64" t="s">
        <v>305</v>
      </c>
      <c r="B201" s="64" t="s">
        <v>500</v>
      </c>
      <c r="C201" s="65" t="s">
        <v>5514</v>
      </c>
      <c r="D201" s="66">
        <v>3</v>
      </c>
      <c r="E201" s="67" t="s">
        <v>132</v>
      </c>
      <c r="F201" s="68">
        <v>35</v>
      </c>
      <c r="G201" s="65"/>
      <c r="H201" s="69"/>
      <c r="I201" s="70"/>
      <c r="J201" s="70"/>
      <c r="K201" s="34" t="s">
        <v>65</v>
      </c>
      <c r="L201" s="77">
        <v>201</v>
      </c>
      <c r="M201" s="77"/>
      <c r="N201" s="72"/>
      <c r="O201" s="79" t="s">
        <v>570</v>
      </c>
      <c r="P201" s="81">
        <v>43702.497465277775</v>
      </c>
      <c r="Q201" s="79" t="s">
        <v>634</v>
      </c>
      <c r="R201" s="83" t="s">
        <v>764</v>
      </c>
      <c r="S201" s="79" t="s">
        <v>802</v>
      </c>
      <c r="T201" s="79"/>
      <c r="U201" s="79"/>
      <c r="V201" s="83" t="s">
        <v>962</v>
      </c>
      <c r="W201" s="81">
        <v>43702.497465277775</v>
      </c>
      <c r="X201" s="83" t="s">
        <v>1201</v>
      </c>
      <c r="Y201" s="79"/>
      <c r="Z201" s="79"/>
      <c r="AA201" s="85" t="s">
        <v>1522</v>
      </c>
      <c r="AB201" s="85" t="s">
        <v>1746</v>
      </c>
      <c r="AC201" s="79" t="b">
        <v>0</v>
      </c>
      <c r="AD201" s="79">
        <v>0</v>
      </c>
      <c r="AE201" s="85" t="s">
        <v>1789</v>
      </c>
      <c r="AF201" s="79" t="b">
        <v>0</v>
      </c>
      <c r="AG201" s="79" t="s">
        <v>1829</v>
      </c>
      <c r="AH201" s="79"/>
      <c r="AI201" s="85" t="s">
        <v>1779</v>
      </c>
      <c r="AJ201" s="79" t="b">
        <v>0</v>
      </c>
      <c r="AK201" s="79">
        <v>0</v>
      </c>
      <c r="AL201" s="85" t="s">
        <v>1779</v>
      </c>
      <c r="AM201" s="79" t="s">
        <v>1842</v>
      </c>
      <c r="AN201" s="79" t="b">
        <v>0</v>
      </c>
      <c r="AO201" s="85" t="s">
        <v>1746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305</v>
      </c>
      <c r="B202" s="64" t="s">
        <v>501</v>
      </c>
      <c r="C202" s="65" t="s">
        <v>5514</v>
      </c>
      <c r="D202" s="66">
        <v>3</v>
      </c>
      <c r="E202" s="67" t="s">
        <v>132</v>
      </c>
      <c r="F202" s="68">
        <v>35</v>
      </c>
      <c r="G202" s="65"/>
      <c r="H202" s="69"/>
      <c r="I202" s="70"/>
      <c r="J202" s="70"/>
      <c r="K202" s="34" t="s">
        <v>65</v>
      </c>
      <c r="L202" s="77">
        <v>202</v>
      </c>
      <c r="M202" s="77"/>
      <c r="N202" s="72"/>
      <c r="O202" s="79" t="s">
        <v>571</v>
      </c>
      <c r="P202" s="81">
        <v>43702.497465277775</v>
      </c>
      <c r="Q202" s="79" t="s">
        <v>634</v>
      </c>
      <c r="R202" s="83" t="s">
        <v>764</v>
      </c>
      <c r="S202" s="79" t="s">
        <v>802</v>
      </c>
      <c r="T202" s="79"/>
      <c r="U202" s="79"/>
      <c r="V202" s="83" t="s">
        <v>962</v>
      </c>
      <c r="W202" s="81">
        <v>43702.497465277775</v>
      </c>
      <c r="X202" s="83" t="s">
        <v>1201</v>
      </c>
      <c r="Y202" s="79"/>
      <c r="Z202" s="79"/>
      <c r="AA202" s="85" t="s">
        <v>1522</v>
      </c>
      <c r="AB202" s="85" t="s">
        <v>1746</v>
      </c>
      <c r="AC202" s="79" t="b">
        <v>0</v>
      </c>
      <c r="AD202" s="79">
        <v>0</v>
      </c>
      <c r="AE202" s="85" t="s">
        <v>1789</v>
      </c>
      <c r="AF202" s="79" t="b">
        <v>0</v>
      </c>
      <c r="AG202" s="79" t="s">
        <v>1829</v>
      </c>
      <c r="AH202" s="79"/>
      <c r="AI202" s="85" t="s">
        <v>1779</v>
      </c>
      <c r="AJ202" s="79" t="b">
        <v>0</v>
      </c>
      <c r="AK202" s="79">
        <v>0</v>
      </c>
      <c r="AL202" s="85" t="s">
        <v>1779</v>
      </c>
      <c r="AM202" s="79" t="s">
        <v>1842</v>
      </c>
      <c r="AN202" s="79" t="b">
        <v>0</v>
      </c>
      <c r="AO202" s="85" t="s">
        <v>1746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v>0</v>
      </c>
      <c r="BE202" s="49">
        <v>0</v>
      </c>
      <c r="BF202" s="48">
        <v>0</v>
      </c>
      <c r="BG202" s="49">
        <v>0</v>
      </c>
      <c r="BH202" s="48">
        <v>0</v>
      </c>
      <c r="BI202" s="49">
        <v>0</v>
      </c>
      <c r="BJ202" s="48">
        <v>53</v>
      </c>
      <c r="BK202" s="49">
        <v>100</v>
      </c>
      <c r="BL202" s="48">
        <v>53</v>
      </c>
    </row>
    <row r="203" spans="1:64" ht="15">
      <c r="A203" s="64" t="s">
        <v>306</v>
      </c>
      <c r="B203" s="64" t="s">
        <v>502</v>
      </c>
      <c r="C203" s="65" t="s">
        <v>5514</v>
      </c>
      <c r="D203" s="66">
        <v>3</v>
      </c>
      <c r="E203" s="67" t="s">
        <v>132</v>
      </c>
      <c r="F203" s="68">
        <v>35</v>
      </c>
      <c r="G203" s="65"/>
      <c r="H203" s="69"/>
      <c r="I203" s="70"/>
      <c r="J203" s="70"/>
      <c r="K203" s="34" t="s">
        <v>65</v>
      </c>
      <c r="L203" s="77">
        <v>203</v>
      </c>
      <c r="M203" s="77"/>
      <c r="N203" s="72"/>
      <c r="O203" s="79" t="s">
        <v>570</v>
      </c>
      <c r="P203" s="81">
        <v>43703.133206018516</v>
      </c>
      <c r="Q203" s="79" t="s">
        <v>635</v>
      </c>
      <c r="R203" s="83" t="s">
        <v>765</v>
      </c>
      <c r="S203" s="79" t="s">
        <v>802</v>
      </c>
      <c r="T203" s="79"/>
      <c r="U203" s="79"/>
      <c r="V203" s="83" t="s">
        <v>963</v>
      </c>
      <c r="W203" s="81">
        <v>43703.133206018516</v>
      </c>
      <c r="X203" s="83" t="s">
        <v>1202</v>
      </c>
      <c r="Y203" s="79"/>
      <c r="Z203" s="79"/>
      <c r="AA203" s="85" t="s">
        <v>1523</v>
      </c>
      <c r="AB203" s="85" t="s">
        <v>1747</v>
      </c>
      <c r="AC203" s="79" t="b">
        <v>0</v>
      </c>
      <c r="AD203" s="79">
        <v>1</v>
      </c>
      <c r="AE203" s="85" t="s">
        <v>1790</v>
      </c>
      <c r="AF203" s="79" t="b">
        <v>0</v>
      </c>
      <c r="AG203" s="79" t="s">
        <v>1829</v>
      </c>
      <c r="AH203" s="79"/>
      <c r="AI203" s="85" t="s">
        <v>1779</v>
      </c>
      <c r="AJ203" s="79" t="b">
        <v>0</v>
      </c>
      <c r="AK203" s="79">
        <v>0</v>
      </c>
      <c r="AL203" s="85" t="s">
        <v>1779</v>
      </c>
      <c r="AM203" s="79" t="s">
        <v>1841</v>
      </c>
      <c r="AN203" s="79" t="b">
        <v>0</v>
      </c>
      <c r="AO203" s="85" t="s">
        <v>1747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21</v>
      </c>
      <c r="BC203" s="78" t="str">
        <f>REPLACE(INDEX(GroupVertices[Group],MATCH(Edges[[#This Row],[Vertex 2]],GroupVertices[Vertex],0)),1,1,"")</f>
        <v>21</v>
      </c>
      <c r="BD203" s="48"/>
      <c r="BE203" s="49"/>
      <c r="BF203" s="48"/>
      <c r="BG203" s="49"/>
      <c r="BH203" s="48"/>
      <c r="BI203" s="49"/>
      <c r="BJ203" s="48"/>
      <c r="BK203" s="49"/>
      <c r="BL203" s="48"/>
    </row>
    <row r="204" spans="1:64" ht="15">
      <c r="A204" s="64" t="s">
        <v>306</v>
      </c>
      <c r="B204" s="64" t="s">
        <v>503</v>
      </c>
      <c r="C204" s="65" t="s">
        <v>5514</v>
      </c>
      <c r="D204" s="66">
        <v>3</v>
      </c>
      <c r="E204" s="67" t="s">
        <v>132</v>
      </c>
      <c r="F204" s="68">
        <v>35</v>
      </c>
      <c r="G204" s="65"/>
      <c r="H204" s="69"/>
      <c r="I204" s="70"/>
      <c r="J204" s="70"/>
      <c r="K204" s="34" t="s">
        <v>65</v>
      </c>
      <c r="L204" s="77">
        <v>204</v>
      </c>
      <c r="M204" s="77"/>
      <c r="N204" s="72"/>
      <c r="O204" s="79" t="s">
        <v>571</v>
      </c>
      <c r="P204" s="81">
        <v>43703.133206018516</v>
      </c>
      <c r="Q204" s="79" t="s">
        <v>635</v>
      </c>
      <c r="R204" s="83" t="s">
        <v>765</v>
      </c>
      <c r="S204" s="79" t="s">
        <v>802</v>
      </c>
      <c r="T204" s="79"/>
      <c r="U204" s="79"/>
      <c r="V204" s="83" t="s">
        <v>963</v>
      </c>
      <c r="W204" s="81">
        <v>43703.133206018516</v>
      </c>
      <c r="X204" s="83" t="s">
        <v>1202</v>
      </c>
      <c r="Y204" s="79"/>
      <c r="Z204" s="79"/>
      <c r="AA204" s="85" t="s">
        <v>1523</v>
      </c>
      <c r="AB204" s="85" t="s">
        <v>1747</v>
      </c>
      <c r="AC204" s="79" t="b">
        <v>0</v>
      </c>
      <c r="AD204" s="79">
        <v>1</v>
      </c>
      <c r="AE204" s="85" t="s">
        <v>1790</v>
      </c>
      <c r="AF204" s="79" t="b">
        <v>0</v>
      </c>
      <c r="AG204" s="79" t="s">
        <v>1829</v>
      </c>
      <c r="AH204" s="79"/>
      <c r="AI204" s="85" t="s">
        <v>1779</v>
      </c>
      <c r="AJ204" s="79" t="b">
        <v>0</v>
      </c>
      <c r="AK204" s="79">
        <v>0</v>
      </c>
      <c r="AL204" s="85" t="s">
        <v>1779</v>
      </c>
      <c r="AM204" s="79" t="s">
        <v>1841</v>
      </c>
      <c r="AN204" s="79" t="b">
        <v>0</v>
      </c>
      <c r="AO204" s="85" t="s">
        <v>1747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21</v>
      </c>
      <c r="BC204" s="78" t="str">
        <f>REPLACE(INDEX(GroupVertices[Group],MATCH(Edges[[#This Row],[Vertex 2]],GroupVertices[Vertex],0)),1,1,"")</f>
        <v>21</v>
      </c>
      <c r="BD204" s="48">
        <v>4</v>
      </c>
      <c r="BE204" s="49">
        <v>22.22222222222222</v>
      </c>
      <c r="BF204" s="48">
        <v>0</v>
      </c>
      <c r="BG204" s="49">
        <v>0</v>
      </c>
      <c r="BH204" s="48">
        <v>0</v>
      </c>
      <c r="BI204" s="49">
        <v>0</v>
      </c>
      <c r="BJ204" s="48">
        <v>14</v>
      </c>
      <c r="BK204" s="49">
        <v>77.77777777777777</v>
      </c>
      <c r="BL204" s="48">
        <v>18</v>
      </c>
    </row>
    <row r="205" spans="1:64" ht="15">
      <c r="A205" s="64" t="s">
        <v>307</v>
      </c>
      <c r="B205" s="64" t="s">
        <v>504</v>
      </c>
      <c r="C205" s="65" t="s">
        <v>5514</v>
      </c>
      <c r="D205" s="66">
        <v>3</v>
      </c>
      <c r="E205" s="67" t="s">
        <v>132</v>
      </c>
      <c r="F205" s="68">
        <v>35</v>
      </c>
      <c r="G205" s="65"/>
      <c r="H205" s="69"/>
      <c r="I205" s="70"/>
      <c r="J205" s="70"/>
      <c r="K205" s="34" t="s">
        <v>65</v>
      </c>
      <c r="L205" s="77">
        <v>205</v>
      </c>
      <c r="M205" s="77"/>
      <c r="N205" s="72"/>
      <c r="O205" s="79" t="s">
        <v>571</v>
      </c>
      <c r="P205" s="81">
        <v>43703.61283564815</v>
      </c>
      <c r="Q205" s="79" t="s">
        <v>636</v>
      </c>
      <c r="R205" s="83" t="s">
        <v>750</v>
      </c>
      <c r="S205" s="79" t="s">
        <v>802</v>
      </c>
      <c r="T205" s="79"/>
      <c r="U205" s="79"/>
      <c r="V205" s="83" t="s">
        <v>964</v>
      </c>
      <c r="W205" s="81">
        <v>43703.61283564815</v>
      </c>
      <c r="X205" s="83" t="s">
        <v>1203</v>
      </c>
      <c r="Y205" s="79"/>
      <c r="Z205" s="79"/>
      <c r="AA205" s="85" t="s">
        <v>1524</v>
      </c>
      <c r="AB205" s="85" t="s">
        <v>1748</v>
      </c>
      <c r="AC205" s="79" t="b">
        <v>0</v>
      </c>
      <c r="AD205" s="79">
        <v>2</v>
      </c>
      <c r="AE205" s="85" t="s">
        <v>1791</v>
      </c>
      <c r="AF205" s="79" t="b">
        <v>0</v>
      </c>
      <c r="AG205" s="79" t="s">
        <v>1829</v>
      </c>
      <c r="AH205" s="79"/>
      <c r="AI205" s="85" t="s">
        <v>1779</v>
      </c>
      <c r="AJ205" s="79" t="b">
        <v>0</v>
      </c>
      <c r="AK205" s="79">
        <v>0</v>
      </c>
      <c r="AL205" s="85" t="s">
        <v>1779</v>
      </c>
      <c r="AM205" s="79" t="s">
        <v>1842</v>
      </c>
      <c r="AN205" s="79" t="b">
        <v>0</v>
      </c>
      <c r="AO205" s="85" t="s">
        <v>1748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28</v>
      </c>
      <c r="BC205" s="78" t="str">
        <f>REPLACE(INDEX(GroupVertices[Group],MATCH(Edges[[#This Row],[Vertex 2]],GroupVertices[Vertex],0)),1,1,"")</f>
        <v>28</v>
      </c>
      <c r="BD205" s="48">
        <v>0</v>
      </c>
      <c r="BE205" s="49">
        <v>0</v>
      </c>
      <c r="BF205" s="48">
        <v>0</v>
      </c>
      <c r="BG205" s="49">
        <v>0</v>
      </c>
      <c r="BH205" s="48">
        <v>0</v>
      </c>
      <c r="BI205" s="49">
        <v>0</v>
      </c>
      <c r="BJ205" s="48">
        <v>9</v>
      </c>
      <c r="BK205" s="49">
        <v>100</v>
      </c>
      <c r="BL205" s="48">
        <v>9</v>
      </c>
    </row>
    <row r="206" spans="1:64" ht="15">
      <c r="A206" s="64" t="s">
        <v>308</v>
      </c>
      <c r="B206" s="64" t="s">
        <v>505</v>
      </c>
      <c r="C206" s="65" t="s">
        <v>5514</v>
      </c>
      <c r="D206" s="66">
        <v>3</v>
      </c>
      <c r="E206" s="67" t="s">
        <v>132</v>
      </c>
      <c r="F206" s="68">
        <v>35</v>
      </c>
      <c r="G206" s="65"/>
      <c r="H206" s="69"/>
      <c r="I206" s="70"/>
      <c r="J206" s="70"/>
      <c r="K206" s="34" t="s">
        <v>65</v>
      </c>
      <c r="L206" s="77">
        <v>206</v>
      </c>
      <c r="M206" s="77"/>
      <c r="N206" s="72"/>
      <c r="O206" s="79" t="s">
        <v>570</v>
      </c>
      <c r="P206" s="81">
        <v>43704.05863425926</v>
      </c>
      <c r="Q206" s="79" t="s">
        <v>637</v>
      </c>
      <c r="R206" s="83" t="s">
        <v>766</v>
      </c>
      <c r="S206" s="79" t="s">
        <v>802</v>
      </c>
      <c r="T206" s="79"/>
      <c r="U206" s="79"/>
      <c r="V206" s="83" t="s">
        <v>965</v>
      </c>
      <c r="W206" s="81">
        <v>43704.05863425926</v>
      </c>
      <c r="X206" s="83" t="s">
        <v>1204</v>
      </c>
      <c r="Y206" s="79"/>
      <c r="Z206" s="79"/>
      <c r="AA206" s="85" t="s">
        <v>1525</v>
      </c>
      <c r="AB206" s="85" t="s">
        <v>1749</v>
      </c>
      <c r="AC206" s="79" t="b">
        <v>0</v>
      </c>
      <c r="AD206" s="79">
        <v>1</v>
      </c>
      <c r="AE206" s="85" t="s">
        <v>1792</v>
      </c>
      <c r="AF206" s="79" t="b">
        <v>0</v>
      </c>
      <c r="AG206" s="79" t="s">
        <v>1829</v>
      </c>
      <c r="AH206" s="79"/>
      <c r="AI206" s="85" t="s">
        <v>1779</v>
      </c>
      <c r="AJ206" s="79" t="b">
        <v>0</v>
      </c>
      <c r="AK206" s="79">
        <v>0</v>
      </c>
      <c r="AL206" s="85" t="s">
        <v>1779</v>
      </c>
      <c r="AM206" s="79" t="s">
        <v>1841</v>
      </c>
      <c r="AN206" s="79" t="b">
        <v>0</v>
      </c>
      <c r="AO206" s="85" t="s">
        <v>1749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10</v>
      </c>
      <c r="BC206" s="78" t="str">
        <f>REPLACE(INDEX(GroupVertices[Group],MATCH(Edges[[#This Row],[Vertex 2]],GroupVertices[Vertex],0)),1,1,"")</f>
        <v>10</v>
      </c>
      <c r="BD206" s="48"/>
      <c r="BE206" s="49"/>
      <c r="BF206" s="48"/>
      <c r="BG206" s="49"/>
      <c r="BH206" s="48"/>
      <c r="BI206" s="49"/>
      <c r="BJ206" s="48"/>
      <c r="BK206" s="49"/>
      <c r="BL206" s="48"/>
    </row>
    <row r="207" spans="1:64" ht="15">
      <c r="A207" s="64" t="s">
        <v>308</v>
      </c>
      <c r="B207" s="64" t="s">
        <v>506</v>
      </c>
      <c r="C207" s="65" t="s">
        <v>5514</v>
      </c>
      <c r="D207" s="66">
        <v>3</v>
      </c>
      <c r="E207" s="67" t="s">
        <v>132</v>
      </c>
      <c r="F207" s="68">
        <v>35</v>
      </c>
      <c r="G207" s="65"/>
      <c r="H207" s="69"/>
      <c r="I207" s="70"/>
      <c r="J207" s="70"/>
      <c r="K207" s="34" t="s">
        <v>65</v>
      </c>
      <c r="L207" s="77">
        <v>207</v>
      </c>
      <c r="M207" s="77"/>
      <c r="N207" s="72"/>
      <c r="O207" s="79" t="s">
        <v>570</v>
      </c>
      <c r="P207" s="81">
        <v>43704.05863425926</v>
      </c>
      <c r="Q207" s="79" t="s">
        <v>637</v>
      </c>
      <c r="R207" s="83" t="s">
        <v>766</v>
      </c>
      <c r="S207" s="79" t="s">
        <v>802</v>
      </c>
      <c r="T207" s="79"/>
      <c r="U207" s="79"/>
      <c r="V207" s="83" t="s">
        <v>965</v>
      </c>
      <c r="W207" s="81">
        <v>43704.05863425926</v>
      </c>
      <c r="X207" s="83" t="s">
        <v>1204</v>
      </c>
      <c r="Y207" s="79"/>
      <c r="Z207" s="79"/>
      <c r="AA207" s="85" t="s">
        <v>1525</v>
      </c>
      <c r="AB207" s="85" t="s">
        <v>1749</v>
      </c>
      <c r="AC207" s="79" t="b">
        <v>0</v>
      </c>
      <c r="AD207" s="79">
        <v>1</v>
      </c>
      <c r="AE207" s="85" t="s">
        <v>1792</v>
      </c>
      <c r="AF207" s="79" t="b">
        <v>0</v>
      </c>
      <c r="AG207" s="79" t="s">
        <v>1829</v>
      </c>
      <c r="AH207" s="79"/>
      <c r="AI207" s="85" t="s">
        <v>1779</v>
      </c>
      <c r="AJ207" s="79" t="b">
        <v>0</v>
      </c>
      <c r="AK207" s="79">
        <v>0</v>
      </c>
      <c r="AL207" s="85" t="s">
        <v>1779</v>
      </c>
      <c r="AM207" s="79" t="s">
        <v>1841</v>
      </c>
      <c r="AN207" s="79" t="b">
        <v>0</v>
      </c>
      <c r="AO207" s="85" t="s">
        <v>1749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10</v>
      </c>
      <c r="BC207" s="78" t="str">
        <f>REPLACE(INDEX(GroupVertices[Group],MATCH(Edges[[#This Row],[Vertex 2]],GroupVertices[Vertex],0)),1,1,"")</f>
        <v>10</v>
      </c>
      <c r="BD207" s="48"/>
      <c r="BE207" s="49"/>
      <c r="BF207" s="48"/>
      <c r="BG207" s="49"/>
      <c r="BH207" s="48"/>
      <c r="BI207" s="49"/>
      <c r="BJ207" s="48"/>
      <c r="BK207" s="49"/>
      <c r="BL207" s="48"/>
    </row>
    <row r="208" spans="1:64" ht="15">
      <c r="A208" s="64" t="s">
        <v>308</v>
      </c>
      <c r="B208" s="64" t="s">
        <v>507</v>
      </c>
      <c r="C208" s="65" t="s">
        <v>5514</v>
      </c>
      <c r="D208" s="66">
        <v>3</v>
      </c>
      <c r="E208" s="67" t="s">
        <v>132</v>
      </c>
      <c r="F208" s="68">
        <v>35</v>
      </c>
      <c r="G208" s="65"/>
      <c r="H208" s="69"/>
      <c r="I208" s="70"/>
      <c r="J208" s="70"/>
      <c r="K208" s="34" t="s">
        <v>65</v>
      </c>
      <c r="L208" s="77">
        <v>208</v>
      </c>
      <c r="M208" s="77"/>
      <c r="N208" s="72"/>
      <c r="O208" s="79" t="s">
        <v>570</v>
      </c>
      <c r="P208" s="81">
        <v>43704.05863425926</v>
      </c>
      <c r="Q208" s="79" t="s">
        <v>637</v>
      </c>
      <c r="R208" s="83" t="s">
        <v>766</v>
      </c>
      <c r="S208" s="79" t="s">
        <v>802</v>
      </c>
      <c r="T208" s="79"/>
      <c r="U208" s="79"/>
      <c r="V208" s="83" t="s">
        <v>965</v>
      </c>
      <c r="W208" s="81">
        <v>43704.05863425926</v>
      </c>
      <c r="X208" s="83" t="s">
        <v>1204</v>
      </c>
      <c r="Y208" s="79"/>
      <c r="Z208" s="79"/>
      <c r="AA208" s="85" t="s">
        <v>1525</v>
      </c>
      <c r="AB208" s="85" t="s">
        <v>1749</v>
      </c>
      <c r="AC208" s="79" t="b">
        <v>0</v>
      </c>
      <c r="AD208" s="79">
        <v>1</v>
      </c>
      <c r="AE208" s="85" t="s">
        <v>1792</v>
      </c>
      <c r="AF208" s="79" t="b">
        <v>0</v>
      </c>
      <c r="AG208" s="79" t="s">
        <v>1829</v>
      </c>
      <c r="AH208" s="79"/>
      <c r="AI208" s="85" t="s">
        <v>1779</v>
      </c>
      <c r="AJ208" s="79" t="b">
        <v>0</v>
      </c>
      <c r="AK208" s="79">
        <v>0</v>
      </c>
      <c r="AL208" s="85" t="s">
        <v>1779</v>
      </c>
      <c r="AM208" s="79" t="s">
        <v>1841</v>
      </c>
      <c r="AN208" s="79" t="b">
        <v>0</v>
      </c>
      <c r="AO208" s="85" t="s">
        <v>1749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10</v>
      </c>
      <c r="BC208" s="78" t="str">
        <f>REPLACE(INDEX(GroupVertices[Group],MATCH(Edges[[#This Row],[Vertex 2]],GroupVertices[Vertex],0)),1,1,"")</f>
        <v>10</v>
      </c>
      <c r="BD208" s="48"/>
      <c r="BE208" s="49"/>
      <c r="BF208" s="48"/>
      <c r="BG208" s="49"/>
      <c r="BH208" s="48"/>
      <c r="BI208" s="49"/>
      <c r="BJ208" s="48"/>
      <c r="BK208" s="49"/>
      <c r="BL208" s="48"/>
    </row>
    <row r="209" spans="1:64" ht="15">
      <c r="A209" s="64" t="s">
        <v>308</v>
      </c>
      <c r="B209" s="64" t="s">
        <v>508</v>
      </c>
      <c r="C209" s="65" t="s">
        <v>5514</v>
      </c>
      <c r="D209" s="66">
        <v>3</v>
      </c>
      <c r="E209" s="67" t="s">
        <v>132</v>
      </c>
      <c r="F209" s="68">
        <v>35</v>
      </c>
      <c r="G209" s="65"/>
      <c r="H209" s="69"/>
      <c r="I209" s="70"/>
      <c r="J209" s="70"/>
      <c r="K209" s="34" t="s">
        <v>65</v>
      </c>
      <c r="L209" s="77">
        <v>209</v>
      </c>
      <c r="M209" s="77"/>
      <c r="N209" s="72"/>
      <c r="O209" s="79" t="s">
        <v>570</v>
      </c>
      <c r="P209" s="81">
        <v>43704.05863425926</v>
      </c>
      <c r="Q209" s="79" t="s">
        <v>637</v>
      </c>
      <c r="R209" s="83" t="s">
        <v>766</v>
      </c>
      <c r="S209" s="79" t="s">
        <v>802</v>
      </c>
      <c r="T209" s="79"/>
      <c r="U209" s="79"/>
      <c r="V209" s="83" t="s">
        <v>965</v>
      </c>
      <c r="W209" s="81">
        <v>43704.05863425926</v>
      </c>
      <c r="X209" s="83" t="s">
        <v>1204</v>
      </c>
      <c r="Y209" s="79"/>
      <c r="Z209" s="79"/>
      <c r="AA209" s="85" t="s">
        <v>1525</v>
      </c>
      <c r="AB209" s="85" t="s">
        <v>1749</v>
      </c>
      <c r="AC209" s="79" t="b">
        <v>0</v>
      </c>
      <c r="AD209" s="79">
        <v>1</v>
      </c>
      <c r="AE209" s="85" t="s">
        <v>1792</v>
      </c>
      <c r="AF209" s="79" t="b">
        <v>0</v>
      </c>
      <c r="AG209" s="79" t="s">
        <v>1829</v>
      </c>
      <c r="AH209" s="79"/>
      <c r="AI209" s="85" t="s">
        <v>1779</v>
      </c>
      <c r="AJ209" s="79" t="b">
        <v>0</v>
      </c>
      <c r="AK209" s="79">
        <v>0</v>
      </c>
      <c r="AL209" s="85" t="s">
        <v>1779</v>
      </c>
      <c r="AM209" s="79" t="s">
        <v>1841</v>
      </c>
      <c r="AN209" s="79" t="b">
        <v>0</v>
      </c>
      <c r="AO209" s="85" t="s">
        <v>1749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10</v>
      </c>
      <c r="BC209" s="78" t="str">
        <f>REPLACE(INDEX(GroupVertices[Group],MATCH(Edges[[#This Row],[Vertex 2]],GroupVertices[Vertex],0)),1,1,"")</f>
        <v>10</v>
      </c>
      <c r="BD209" s="48"/>
      <c r="BE209" s="49"/>
      <c r="BF209" s="48"/>
      <c r="BG209" s="49"/>
      <c r="BH209" s="48"/>
      <c r="BI209" s="49"/>
      <c r="BJ209" s="48"/>
      <c r="BK209" s="49"/>
      <c r="BL209" s="48"/>
    </row>
    <row r="210" spans="1:64" ht="15">
      <c r="A210" s="64" t="s">
        <v>308</v>
      </c>
      <c r="B210" s="64" t="s">
        <v>509</v>
      </c>
      <c r="C210" s="65" t="s">
        <v>5514</v>
      </c>
      <c r="D210" s="66">
        <v>3</v>
      </c>
      <c r="E210" s="67" t="s">
        <v>132</v>
      </c>
      <c r="F210" s="68">
        <v>35</v>
      </c>
      <c r="G210" s="65"/>
      <c r="H210" s="69"/>
      <c r="I210" s="70"/>
      <c r="J210" s="70"/>
      <c r="K210" s="34" t="s">
        <v>65</v>
      </c>
      <c r="L210" s="77">
        <v>210</v>
      </c>
      <c r="M210" s="77"/>
      <c r="N210" s="72"/>
      <c r="O210" s="79" t="s">
        <v>570</v>
      </c>
      <c r="P210" s="81">
        <v>43704.05863425926</v>
      </c>
      <c r="Q210" s="79" t="s">
        <v>637</v>
      </c>
      <c r="R210" s="83" t="s">
        <v>766</v>
      </c>
      <c r="S210" s="79" t="s">
        <v>802</v>
      </c>
      <c r="T210" s="79"/>
      <c r="U210" s="79"/>
      <c r="V210" s="83" t="s">
        <v>965</v>
      </c>
      <c r="W210" s="81">
        <v>43704.05863425926</v>
      </c>
      <c r="X210" s="83" t="s">
        <v>1204</v>
      </c>
      <c r="Y210" s="79"/>
      <c r="Z210" s="79"/>
      <c r="AA210" s="85" t="s">
        <v>1525</v>
      </c>
      <c r="AB210" s="85" t="s">
        <v>1749</v>
      </c>
      <c r="AC210" s="79" t="b">
        <v>0</v>
      </c>
      <c r="AD210" s="79">
        <v>1</v>
      </c>
      <c r="AE210" s="85" t="s">
        <v>1792</v>
      </c>
      <c r="AF210" s="79" t="b">
        <v>0</v>
      </c>
      <c r="AG210" s="79" t="s">
        <v>1829</v>
      </c>
      <c r="AH210" s="79"/>
      <c r="AI210" s="85" t="s">
        <v>1779</v>
      </c>
      <c r="AJ210" s="79" t="b">
        <v>0</v>
      </c>
      <c r="AK210" s="79">
        <v>0</v>
      </c>
      <c r="AL210" s="85" t="s">
        <v>1779</v>
      </c>
      <c r="AM210" s="79" t="s">
        <v>1841</v>
      </c>
      <c r="AN210" s="79" t="b">
        <v>0</v>
      </c>
      <c r="AO210" s="85" t="s">
        <v>1749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10</v>
      </c>
      <c r="BC210" s="78" t="str">
        <f>REPLACE(INDEX(GroupVertices[Group],MATCH(Edges[[#This Row],[Vertex 2]],GroupVertices[Vertex],0)),1,1,"")</f>
        <v>10</v>
      </c>
      <c r="BD210" s="48"/>
      <c r="BE210" s="49"/>
      <c r="BF210" s="48"/>
      <c r="BG210" s="49"/>
      <c r="BH210" s="48"/>
      <c r="BI210" s="49"/>
      <c r="BJ210" s="48"/>
      <c r="BK210" s="49"/>
      <c r="BL210" s="48"/>
    </row>
    <row r="211" spans="1:64" ht="15">
      <c r="A211" s="64" t="s">
        <v>308</v>
      </c>
      <c r="B211" s="64" t="s">
        <v>510</v>
      </c>
      <c r="C211" s="65" t="s">
        <v>5514</v>
      </c>
      <c r="D211" s="66">
        <v>3</v>
      </c>
      <c r="E211" s="67" t="s">
        <v>132</v>
      </c>
      <c r="F211" s="68">
        <v>35</v>
      </c>
      <c r="G211" s="65"/>
      <c r="H211" s="69"/>
      <c r="I211" s="70"/>
      <c r="J211" s="70"/>
      <c r="K211" s="34" t="s">
        <v>65</v>
      </c>
      <c r="L211" s="77">
        <v>211</v>
      </c>
      <c r="M211" s="77"/>
      <c r="N211" s="72"/>
      <c r="O211" s="79" t="s">
        <v>570</v>
      </c>
      <c r="P211" s="81">
        <v>43704.05863425926</v>
      </c>
      <c r="Q211" s="79" t="s">
        <v>637</v>
      </c>
      <c r="R211" s="83" t="s">
        <v>766</v>
      </c>
      <c r="S211" s="79" t="s">
        <v>802</v>
      </c>
      <c r="T211" s="79"/>
      <c r="U211" s="79"/>
      <c r="V211" s="83" t="s">
        <v>965</v>
      </c>
      <c r="W211" s="81">
        <v>43704.05863425926</v>
      </c>
      <c r="X211" s="83" t="s">
        <v>1204</v>
      </c>
      <c r="Y211" s="79"/>
      <c r="Z211" s="79"/>
      <c r="AA211" s="85" t="s">
        <v>1525</v>
      </c>
      <c r="AB211" s="85" t="s">
        <v>1749</v>
      </c>
      <c r="AC211" s="79" t="b">
        <v>0</v>
      </c>
      <c r="AD211" s="79">
        <v>1</v>
      </c>
      <c r="AE211" s="85" t="s">
        <v>1792</v>
      </c>
      <c r="AF211" s="79" t="b">
        <v>0</v>
      </c>
      <c r="AG211" s="79" t="s">
        <v>1829</v>
      </c>
      <c r="AH211" s="79"/>
      <c r="AI211" s="85" t="s">
        <v>1779</v>
      </c>
      <c r="AJ211" s="79" t="b">
        <v>0</v>
      </c>
      <c r="AK211" s="79">
        <v>0</v>
      </c>
      <c r="AL211" s="85" t="s">
        <v>1779</v>
      </c>
      <c r="AM211" s="79" t="s">
        <v>1841</v>
      </c>
      <c r="AN211" s="79" t="b">
        <v>0</v>
      </c>
      <c r="AO211" s="85" t="s">
        <v>1749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10</v>
      </c>
      <c r="BC211" s="78" t="str">
        <f>REPLACE(INDEX(GroupVertices[Group],MATCH(Edges[[#This Row],[Vertex 2]],GroupVertices[Vertex],0)),1,1,"")</f>
        <v>10</v>
      </c>
      <c r="BD211" s="48"/>
      <c r="BE211" s="49"/>
      <c r="BF211" s="48"/>
      <c r="BG211" s="49"/>
      <c r="BH211" s="48"/>
      <c r="BI211" s="49"/>
      <c r="BJ211" s="48"/>
      <c r="BK211" s="49"/>
      <c r="BL211" s="48"/>
    </row>
    <row r="212" spans="1:64" ht="15">
      <c r="A212" s="64" t="s">
        <v>308</v>
      </c>
      <c r="B212" s="64" t="s">
        <v>511</v>
      </c>
      <c r="C212" s="65" t="s">
        <v>5514</v>
      </c>
      <c r="D212" s="66">
        <v>3</v>
      </c>
      <c r="E212" s="67" t="s">
        <v>132</v>
      </c>
      <c r="F212" s="68">
        <v>35</v>
      </c>
      <c r="G212" s="65"/>
      <c r="H212" s="69"/>
      <c r="I212" s="70"/>
      <c r="J212" s="70"/>
      <c r="K212" s="34" t="s">
        <v>65</v>
      </c>
      <c r="L212" s="77">
        <v>212</v>
      </c>
      <c r="M212" s="77"/>
      <c r="N212" s="72"/>
      <c r="O212" s="79" t="s">
        <v>570</v>
      </c>
      <c r="P212" s="81">
        <v>43704.05863425926</v>
      </c>
      <c r="Q212" s="79" t="s">
        <v>637</v>
      </c>
      <c r="R212" s="83" t="s">
        <v>766</v>
      </c>
      <c r="S212" s="79" t="s">
        <v>802</v>
      </c>
      <c r="T212" s="79"/>
      <c r="U212" s="79"/>
      <c r="V212" s="83" t="s">
        <v>965</v>
      </c>
      <c r="W212" s="81">
        <v>43704.05863425926</v>
      </c>
      <c r="X212" s="83" t="s">
        <v>1204</v>
      </c>
      <c r="Y212" s="79"/>
      <c r="Z212" s="79"/>
      <c r="AA212" s="85" t="s">
        <v>1525</v>
      </c>
      <c r="AB212" s="85" t="s">
        <v>1749</v>
      </c>
      <c r="AC212" s="79" t="b">
        <v>0</v>
      </c>
      <c r="AD212" s="79">
        <v>1</v>
      </c>
      <c r="AE212" s="85" t="s">
        <v>1792</v>
      </c>
      <c r="AF212" s="79" t="b">
        <v>0</v>
      </c>
      <c r="AG212" s="79" t="s">
        <v>1829</v>
      </c>
      <c r="AH212" s="79"/>
      <c r="AI212" s="85" t="s">
        <v>1779</v>
      </c>
      <c r="AJ212" s="79" t="b">
        <v>0</v>
      </c>
      <c r="AK212" s="79">
        <v>0</v>
      </c>
      <c r="AL212" s="85" t="s">
        <v>1779</v>
      </c>
      <c r="AM212" s="79" t="s">
        <v>1841</v>
      </c>
      <c r="AN212" s="79" t="b">
        <v>0</v>
      </c>
      <c r="AO212" s="85" t="s">
        <v>1749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10</v>
      </c>
      <c r="BC212" s="78" t="str">
        <f>REPLACE(INDEX(GroupVertices[Group],MATCH(Edges[[#This Row],[Vertex 2]],GroupVertices[Vertex],0)),1,1,"")</f>
        <v>10</v>
      </c>
      <c r="BD212" s="48"/>
      <c r="BE212" s="49"/>
      <c r="BF212" s="48"/>
      <c r="BG212" s="49"/>
      <c r="BH212" s="48"/>
      <c r="BI212" s="49"/>
      <c r="BJ212" s="48"/>
      <c r="BK212" s="49"/>
      <c r="BL212" s="48"/>
    </row>
    <row r="213" spans="1:64" ht="15">
      <c r="A213" s="64" t="s">
        <v>308</v>
      </c>
      <c r="B213" s="64" t="s">
        <v>512</v>
      </c>
      <c r="C213" s="65" t="s">
        <v>5514</v>
      </c>
      <c r="D213" s="66">
        <v>3</v>
      </c>
      <c r="E213" s="67" t="s">
        <v>132</v>
      </c>
      <c r="F213" s="68">
        <v>35</v>
      </c>
      <c r="G213" s="65"/>
      <c r="H213" s="69"/>
      <c r="I213" s="70"/>
      <c r="J213" s="70"/>
      <c r="K213" s="34" t="s">
        <v>65</v>
      </c>
      <c r="L213" s="77">
        <v>213</v>
      </c>
      <c r="M213" s="77"/>
      <c r="N213" s="72"/>
      <c r="O213" s="79" t="s">
        <v>570</v>
      </c>
      <c r="P213" s="81">
        <v>43704.05863425926</v>
      </c>
      <c r="Q213" s="79" t="s">
        <v>637</v>
      </c>
      <c r="R213" s="83" t="s">
        <v>766</v>
      </c>
      <c r="S213" s="79" t="s">
        <v>802</v>
      </c>
      <c r="T213" s="79"/>
      <c r="U213" s="79"/>
      <c r="V213" s="83" t="s">
        <v>965</v>
      </c>
      <c r="W213" s="81">
        <v>43704.05863425926</v>
      </c>
      <c r="X213" s="83" t="s">
        <v>1204</v>
      </c>
      <c r="Y213" s="79"/>
      <c r="Z213" s="79"/>
      <c r="AA213" s="85" t="s">
        <v>1525</v>
      </c>
      <c r="AB213" s="85" t="s">
        <v>1749</v>
      </c>
      <c r="AC213" s="79" t="b">
        <v>0</v>
      </c>
      <c r="AD213" s="79">
        <v>1</v>
      </c>
      <c r="AE213" s="85" t="s">
        <v>1792</v>
      </c>
      <c r="AF213" s="79" t="b">
        <v>0</v>
      </c>
      <c r="AG213" s="79" t="s">
        <v>1829</v>
      </c>
      <c r="AH213" s="79"/>
      <c r="AI213" s="85" t="s">
        <v>1779</v>
      </c>
      <c r="AJ213" s="79" t="b">
        <v>0</v>
      </c>
      <c r="AK213" s="79">
        <v>0</v>
      </c>
      <c r="AL213" s="85" t="s">
        <v>1779</v>
      </c>
      <c r="AM213" s="79" t="s">
        <v>1841</v>
      </c>
      <c r="AN213" s="79" t="b">
        <v>0</v>
      </c>
      <c r="AO213" s="85" t="s">
        <v>1749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10</v>
      </c>
      <c r="BC213" s="78" t="str">
        <f>REPLACE(INDEX(GroupVertices[Group],MATCH(Edges[[#This Row],[Vertex 2]],GroupVertices[Vertex],0)),1,1,"")</f>
        <v>10</v>
      </c>
      <c r="BD213" s="48"/>
      <c r="BE213" s="49"/>
      <c r="BF213" s="48"/>
      <c r="BG213" s="49"/>
      <c r="BH213" s="48"/>
      <c r="BI213" s="49"/>
      <c r="BJ213" s="48"/>
      <c r="BK213" s="49"/>
      <c r="BL213" s="48"/>
    </row>
    <row r="214" spans="1:64" ht="15">
      <c r="A214" s="64" t="s">
        <v>308</v>
      </c>
      <c r="B214" s="64" t="s">
        <v>513</v>
      </c>
      <c r="C214" s="65" t="s">
        <v>5514</v>
      </c>
      <c r="D214" s="66">
        <v>3</v>
      </c>
      <c r="E214" s="67" t="s">
        <v>132</v>
      </c>
      <c r="F214" s="68">
        <v>35</v>
      </c>
      <c r="G214" s="65"/>
      <c r="H214" s="69"/>
      <c r="I214" s="70"/>
      <c r="J214" s="70"/>
      <c r="K214" s="34" t="s">
        <v>65</v>
      </c>
      <c r="L214" s="77">
        <v>214</v>
      </c>
      <c r="M214" s="77"/>
      <c r="N214" s="72"/>
      <c r="O214" s="79" t="s">
        <v>570</v>
      </c>
      <c r="P214" s="81">
        <v>43704.05863425926</v>
      </c>
      <c r="Q214" s="79" t="s">
        <v>637</v>
      </c>
      <c r="R214" s="83" t="s">
        <v>766</v>
      </c>
      <c r="S214" s="79" t="s">
        <v>802</v>
      </c>
      <c r="T214" s="79"/>
      <c r="U214" s="79"/>
      <c r="V214" s="83" t="s">
        <v>965</v>
      </c>
      <c r="W214" s="81">
        <v>43704.05863425926</v>
      </c>
      <c r="X214" s="83" t="s">
        <v>1204</v>
      </c>
      <c r="Y214" s="79"/>
      <c r="Z214" s="79"/>
      <c r="AA214" s="85" t="s">
        <v>1525</v>
      </c>
      <c r="AB214" s="85" t="s">
        <v>1749</v>
      </c>
      <c r="AC214" s="79" t="b">
        <v>0</v>
      </c>
      <c r="AD214" s="79">
        <v>1</v>
      </c>
      <c r="AE214" s="85" t="s">
        <v>1792</v>
      </c>
      <c r="AF214" s="79" t="b">
        <v>0</v>
      </c>
      <c r="AG214" s="79" t="s">
        <v>1829</v>
      </c>
      <c r="AH214" s="79"/>
      <c r="AI214" s="85" t="s">
        <v>1779</v>
      </c>
      <c r="AJ214" s="79" t="b">
        <v>0</v>
      </c>
      <c r="AK214" s="79">
        <v>0</v>
      </c>
      <c r="AL214" s="85" t="s">
        <v>1779</v>
      </c>
      <c r="AM214" s="79" t="s">
        <v>1841</v>
      </c>
      <c r="AN214" s="79" t="b">
        <v>0</v>
      </c>
      <c r="AO214" s="85" t="s">
        <v>1749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10</v>
      </c>
      <c r="BC214" s="78" t="str">
        <f>REPLACE(INDEX(GroupVertices[Group],MATCH(Edges[[#This Row],[Vertex 2]],GroupVertices[Vertex],0)),1,1,"")</f>
        <v>10</v>
      </c>
      <c r="BD214" s="48"/>
      <c r="BE214" s="49"/>
      <c r="BF214" s="48"/>
      <c r="BG214" s="49"/>
      <c r="BH214" s="48"/>
      <c r="BI214" s="49"/>
      <c r="BJ214" s="48"/>
      <c r="BK214" s="49"/>
      <c r="BL214" s="48"/>
    </row>
    <row r="215" spans="1:64" ht="15">
      <c r="A215" s="64" t="s">
        <v>308</v>
      </c>
      <c r="B215" s="64" t="s">
        <v>514</v>
      </c>
      <c r="C215" s="65" t="s">
        <v>5514</v>
      </c>
      <c r="D215" s="66">
        <v>3</v>
      </c>
      <c r="E215" s="67" t="s">
        <v>132</v>
      </c>
      <c r="F215" s="68">
        <v>35</v>
      </c>
      <c r="G215" s="65"/>
      <c r="H215" s="69"/>
      <c r="I215" s="70"/>
      <c r="J215" s="70"/>
      <c r="K215" s="34" t="s">
        <v>65</v>
      </c>
      <c r="L215" s="77">
        <v>215</v>
      </c>
      <c r="M215" s="77"/>
      <c r="N215" s="72"/>
      <c r="O215" s="79" t="s">
        <v>571</v>
      </c>
      <c r="P215" s="81">
        <v>43704.05863425926</v>
      </c>
      <c r="Q215" s="79" t="s">
        <v>637</v>
      </c>
      <c r="R215" s="83" t="s">
        <v>766</v>
      </c>
      <c r="S215" s="79" t="s">
        <v>802</v>
      </c>
      <c r="T215" s="79"/>
      <c r="U215" s="79"/>
      <c r="V215" s="83" t="s">
        <v>965</v>
      </c>
      <c r="W215" s="81">
        <v>43704.05863425926</v>
      </c>
      <c r="X215" s="83" t="s">
        <v>1204</v>
      </c>
      <c r="Y215" s="79"/>
      <c r="Z215" s="79"/>
      <c r="AA215" s="85" t="s">
        <v>1525</v>
      </c>
      <c r="AB215" s="85" t="s">
        <v>1749</v>
      </c>
      <c r="AC215" s="79" t="b">
        <v>0</v>
      </c>
      <c r="AD215" s="79">
        <v>1</v>
      </c>
      <c r="AE215" s="85" t="s">
        <v>1792</v>
      </c>
      <c r="AF215" s="79" t="b">
        <v>0</v>
      </c>
      <c r="AG215" s="79" t="s">
        <v>1829</v>
      </c>
      <c r="AH215" s="79"/>
      <c r="AI215" s="85" t="s">
        <v>1779</v>
      </c>
      <c r="AJ215" s="79" t="b">
        <v>0</v>
      </c>
      <c r="AK215" s="79">
        <v>0</v>
      </c>
      <c r="AL215" s="85" t="s">
        <v>1779</v>
      </c>
      <c r="AM215" s="79" t="s">
        <v>1841</v>
      </c>
      <c r="AN215" s="79" t="b">
        <v>0</v>
      </c>
      <c r="AO215" s="85" t="s">
        <v>1749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10</v>
      </c>
      <c r="BC215" s="78" t="str">
        <f>REPLACE(INDEX(GroupVertices[Group],MATCH(Edges[[#This Row],[Vertex 2]],GroupVertices[Vertex],0)),1,1,"")</f>
        <v>10</v>
      </c>
      <c r="BD215" s="48">
        <v>0</v>
      </c>
      <c r="BE215" s="49">
        <v>0</v>
      </c>
      <c r="BF215" s="48">
        <v>0</v>
      </c>
      <c r="BG215" s="49">
        <v>0</v>
      </c>
      <c r="BH215" s="48">
        <v>0</v>
      </c>
      <c r="BI215" s="49">
        <v>0</v>
      </c>
      <c r="BJ215" s="48">
        <v>53</v>
      </c>
      <c r="BK215" s="49">
        <v>100</v>
      </c>
      <c r="BL215" s="48">
        <v>53</v>
      </c>
    </row>
    <row r="216" spans="1:64" ht="15">
      <c r="A216" s="64" t="s">
        <v>309</v>
      </c>
      <c r="B216" s="64" t="s">
        <v>309</v>
      </c>
      <c r="C216" s="65" t="s">
        <v>5514</v>
      </c>
      <c r="D216" s="66">
        <v>3</v>
      </c>
      <c r="E216" s="67" t="s">
        <v>132</v>
      </c>
      <c r="F216" s="68">
        <v>35</v>
      </c>
      <c r="G216" s="65"/>
      <c r="H216" s="69"/>
      <c r="I216" s="70"/>
      <c r="J216" s="70"/>
      <c r="K216" s="34" t="s">
        <v>65</v>
      </c>
      <c r="L216" s="77">
        <v>216</v>
      </c>
      <c r="M216" s="77"/>
      <c r="N216" s="72"/>
      <c r="O216" s="79" t="s">
        <v>176</v>
      </c>
      <c r="P216" s="81">
        <v>43704.50046296296</v>
      </c>
      <c r="Q216" s="79" t="s">
        <v>638</v>
      </c>
      <c r="R216" s="79"/>
      <c r="S216" s="79"/>
      <c r="T216" s="79"/>
      <c r="U216" s="83" t="s">
        <v>880</v>
      </c>
      <c r="V216" s="83" t="s">
        <v>880</v>
      </c>
      <c r="W216" s="81">
        <v>43704.50046296296</v>
      </c>
      <c r="X216" s="83" t="s">
        <v>1205</v>
      </c>
      <c r="Y216" s="79"/>
      <c r="Z216" s="79"/>
      <c r="AA216" s="85" t="s">
        <v>1526</v>
      </c>
      <c r="AB216" s="85" t="s">
        <v>1750</v>
      </c>
      <c r="AC216" s="79" t="b">
        <v>0</v>
      </c>
      <c r="AD216" s="79">
        <v>0</v>
      </c>
      <c r="AE216" s="85" t="s">
        <v>1793</v>
      </c>
      <c r="AF216" s="79" t="b">
        <v>0</v>
      </c>
      <c r="AG216" s="79" t="s">
        <v>1829</v>
      </c>
      <c r="AH216" s="79"/>
      <c r="AI216" s="85" t="s">
        <v>1779</v>
      </c>
      <c r="AJ216" s="79" t="b">
        <v>0</v>
      </c>
      <c r="AK216" s="79">
        <v>0</v>
      </c>
      <c r="AL216" s="85" t="s">
        <v>1779</v>
      </c>
      <c r="AM216" s="79" t="s">
        <v>1841</v>
      </c>
      <c r="AN216" s="79" t="b">
        <v>0</v>
      </c>
      <c r="AO216" s="85" t="s">
        <v>1750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v>1</v>
      </c>
      <c r="BE216" s="49">
        <v>2.5</v>
      </c>
      <c r="BF216" s="48">
        <v>1</v>
      </c>
      <c r="BG216" s="49">
        <v>2.5</v>
      </c>
      <c r="BH216" s="48">
        <v>0</v>
      </c>
      <c r="BI216" s="49">
        <v>0</v>
      </c>
      <c r="BJ216" s="48">
        <v>38</v>
      </c>
      <c r="BK216" s="49">
        <v>95</v>
      </c>
      <c r="BL216" s="48">
        <v>40</v>
      </c>
    </row>
    <row r="217" spans="1:64" ht="15">
      <c r="A217" s="64" t="s">
        <v>310</v>
      </c>
      <c r="B217" s="64" t="s">
        <v>310</v>
      </c>
      <c r="C217" s="65" t="s">
        <v>5514</v>
      </c>
      <c r="D217" s="66">
        <v>3</v>
      </c>
      <c r="E217" s="67" t="s">
        <v>132</v>
      </c>
      <c r="F217" s="68">
        <v>35</v>
      </c>
      <c r="G217" s="65"/>
      <c r="H217" s="69"/>
      <c r="I217" s="70"/>
      <c r="J217" s="70"/>
      <c r="K217" s="34" t="s">
        <v>65</v>
      </c>
      <c r="L217" s="77">
        <v>217</v>
      </c>
      <c r="M217" s="77"/>
      <c r="N217" s="72"/>
      <c r="O217" s="79" t="s">
        <v>176</v>
      </c>
      <c r="P217" s="81">
        <v>43706.26237268518</v>
      </c>
      <c r="Q217" s="79" t="s">
        <v>639</v>
      </c>
      <c r="R217" s="83" t="s">
        <v>767</v>
      </c>
      <c r="S217" s="79" t="s">
        <v>802</v>
      </c>
      <c r="T217" s="79" t="s">
        <v>845</v>
      </c>
      <c r="U217" s="79"/>
      <c r="V217" s="83" t="s">
        <v>966</v>
      </c>
      <c r="W217" s="81">
        <v>43706.26237268518</v>
      </c>
      <c r="X217" s="83" t="s">
        <v>1206</v>
      </c>
      <c r="Y217" s="79"/>
      <c r="Z217" s="79"/>
      <c r="AA217" s="85" t="s">
        <v>1527</v>
      </c>
      <c r="AB217" s="79"/>
      <c r="AC217" s="79" t="b">
        <v>0</v>
      </c>
      <c r="AD217" s="79">
        <v>1</v>
      </c>
      <c r="AE217" s="85" t="s">
        <v>1779</v>
      </c>
      <c r="AF217" s="79" t="b">
        <v>0</v>
      </c>
      <c r="AG217" s="79" t="s">
        <v>1829</v>
      </c>
      <c r="AH217" s="79"/>
      <c r="AI217" s="85" t="s">
        <v>1779</v>
      </c>
      <c r="AJ217" s="79" t="b">
        <v>0</v>
      </c>
      <c r="AK217" s="79">
        <v>0</v>
      </c>
      <c r="AL217" s="85" t="s">
        <v>1779</v>
      </c>
      <c r="AM217" s="79" t="s">
        <v>1841</v>
      </c>
      <c r="AN217" s="79" t="b">
        <v>0</v>
      </c>
      <c r="AO217" s="85" t="s">
        <v>1527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0</v>
      </c>
      <c r="BE217" s="49">
        <v>0</v>
      </c>
      <c r="BF217" s="48">
        <v>0</v>
      </c>
      <c r="BG217" s="49">
        <v>0</v>
      </c>
      <c r="BH217" s="48">
        <v>0</v>
      </c>
      <c r="BI217" s="49">
        <v>0</v>
      </c>
      <c r="BJ217" s="48">
        <v>26</v>
      </c>
      <c r="BK217" s="49">
        <v>100</v>
      </c>
      <c r="BL217" s="48">
        <v>26</v>
      </c>
    </row>
    <row r="218" spans="1:64" ht="15">
      <c r="A218" s="64" t="s">
        <v>311</v>
      </c>
      <c r="B218" s="64" t="s">
        <v>437</v>
      </c>
      <c r="C218" s="65" t="s">
        <v>5514</v>
      </c>
      <c r="D218" s="66">
        <v>3</v>
      </c>
      <c r="E218" s="67" t="s">
        <v>132</v>
      </c>
      <c r="F218" s="68">
        <v>35</v>
      </c>
      <c r="G218" s="65"/>
      <c r="H218" s="69"/>
      <c r="I218" s="70"/>
      <c r="J218" s="70"/>
      <c r="K218" s="34" t="s">
        <v>65</v>
      </c>
      <c r="L218" s="77">
        <v>218</v>
      </c>
      <c r="M218" s="77"/>
      <c r="N218" s="72"/>
      <c r="O218" s="79" t="s">
        <v>570</v>
      </c>
      <c r="P218" s="81">
        <v>43706.27142361111</v>
      </c>
      <c r="Q218" s="79" t="s">
        <v>583</v>
      </c>
      <c r="R218" s="79"/>
      <c r="S218" s="79"/>
      <c r="T218" s="79"/>
      <c r="U218" s="79"/>
      <c r="V218" s="83" t="s">
        <v>967</v>
      </c>
      <c r="W218" s="81">
        <v>43706.27142361111</v>
      </c>
      <c r="X218" s="83" t="s">
        <v>1207</v>
      </c>
      <c r="Y218" s="79"/>
      <c r="Z218" s="79"/>
      <c r="AA218" s="85" t="s">
        <v>1528</v>
      </c>
      <c r="AB218" s="79"/>
      <c r="AC218" s="79" t="b">
        <v>0</v>
      </c>
      <c r="AD218" s="79">
        <v>0</v>
      </c>
      <c r="AE218" s="85" t="s">
        <v>1779</v>
      </c>
      <c r="AF218" s="79" t="b">
        <v>0</v>
      </c>
      <c r="AG218" s="79" t="s">
        <v>1829</v>
      </c>
      <c r="AH218" s="79"/>
      <c r="AI218" s="85" t="s">
        <v>1779</v>
      </c>
      <c r="AJ218" s="79" t="b">
        <v>0</v>
      </c>
      <c r="AK218" s="79">
        <v>7</v>
      </c>
      <c r="AL218" s="85" t="s">
        <v>1683</v>
      </c>
      <c r="AM218" s="79" t="s">
        <v>1842</v>
      </c>
      <c r="AN218" s="79" t="b">
        <v>0</v>
      </c>
      <c r="AO218" s="85" t="s">
        <v>1683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311</v>
      </c>
      <c r="B219" s="64" t="s">
        <v>436</v>
      </c>
      <c r="C219" s="65" t="s">
        <v>5514</v>
      </c>
      <c r="D219" s="66">
        <v>3</v>
      </c>
      <c r="E219" s="67" t="s">
        <v>132</v>
      </c>
      <c r="F219" s="68">
        <v>35</v>
      </c>
      <c r="G219" s="65"/>
      <c r="H219" s="69"/>
      <c r="I219" s="70"/>
      <c r="J219" s="70"/>
      <c r="K219" s="34" t="s">
        <v>65</v>
      </c>
      <c r="L219" s="77">
        <v>219</v>
      </c>
      <c r="M219" s="77"/>
      <c r="N219" s="72"/>
      <c r="O219" s="79" t="s">
        <v>570</v>
      </c>
      <c r="P219" s="81">
        <v>43706.27142361111</v>
      </c>
      <c r="Q219" s="79" t="s">
        <v>583</v>
      </c>
      <c r="R219" s="79"/>
      <c r="S219" s="79"/>
      <c r="T219" s="79"/>
      <c r="U219" s="79"/>
      <c r="V219" s="83" t="s">
        <v>967</v>
      </c>
      <c r="W219" s="81">
        <v>43706.27142361111</v>
      </c>
      <c r="X219" s="83" t="s">
        <v>1207</v>
      </c>
      <c r="Y219" s="79"/>
      <c r="Z219" s="79"/>
      <c r="AA219" s="85" t="s">
        <v>1528</v>
      </c>
      <c r="AB219" s="79"/>
      <c r="AC219" s="79" t="b">
        <v>0</v>
      </c>
      <c r="AD219" s="79">
        <v>0</v>
      </c>
      <c r="AE219" s="85" t="s">
        <v>1779</v>
      </c>
      <c r="AF219" s="79" t="b">
        <v>0</v>
      </c>
      <c r="AG219" s="79" t="s">
        <v>1829</v>
      </c>
      <c r="AH219" s="79"/>
      <c r="AI219" s="85" t="s">
        <v>1779</v>
      </c>
      <c r="AJ219" s="79" t="b">
        <v>0</v>
      </c>
      <c r="AK219" s="79">
        <v>7</v>
      </c>
      <c r="AL219" s="85" t="s">
        <v>1683</v>
      </c>
      <c r="AM219" s="79" t="s">
        <v>1842</v>
      </c>
      <c r="AN219" s="79" t="b">
        <v>0</v>
      </c>
      <c r="AO219" s="85" t="s">
        <v>1683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2</v>
      </c>
      <c r="BE219" s="49">
        <v>8</v>
      </c>
      <c r="BF219" s="48">
        <v>0</v>
      </c>
      <c r="BG219" s="49">
        <v>0</v>
      </c>
      <c r="BH219" s="48">
        <v>0</v>
      </c>
      <c r="BI219" s="49">
        <v>0</v>
      </c>
      <c r="BJ219" s="48">
        <v>23</v>
      </c>
      <c r="BK219" s="49">
        <v>92</v>
      </c>
      <c r="BL219" s="48">
        <v>25</v>
      </c>
    </row>
    <row r="220" spans="1:64" ht="15">
      <c r="A220" s="64" t="s">
        <v>312</v>
      </c>
      <c r="B220" s="64" t="s">
        <v>515</v>
      </c>
      <c r="C220" s="65" t="s">
        <v>5514</v>
      </c>
      <c r="D220" s="66">
        <v>3</v>
      </c>
      <c r="E220" s="67" t="s">
        <v>132</v>
      </c>
      <c r="F220" s="68">
        <v>35</v>
      </c>
      <c r="G220" s="65"/>
      <c r="H220" s="69"/>
      <c r="I220" s="70"/>
      <c r="J220" s="70"/>
      <c r="K220" s="34" t="s">
        <v>65</v>
      </c>
      <c r="L220" s="77">
        <v>220</v>
      </c>
      <c r="M220" s="77"/>
      <c r="N220" s="72"/>
      <c r="O220" s="79" t="s">
        <v>571</v>
      </c>
      <c r="P220" s="81">
        <v>43706.36042824074</v>
      </c>
      <c r="Q220" s="79" t="s">
        <v>640</v>
      </c>
      <c r="R220" s="83" t="s">
        <v>768</v>
      </c>
      <c r="S220" s="79" t="s">
        <v>802</v>
      </c>
      <c r="T220" s="79"/>
      <c r="U220" s="79"/>
      <c r="V220" s="83" t="s">
        <v>968</v>
      </c>
      <c r="W220" s="81">
        <v>43706.36042824074</v>
      </c>
      <c r="X220" s="83" t="s">
        <v>1208</v>
      </c>
      <c r="Y220" s="79"/>
      <c r="Z220" s="79"/>
      <c r="AA220" s="85" t="s">
        <v>1529</v>
      </c>
      <c r="AB220" s="85" t="s">
        <v>1751</v>
      </c>
      <c r="AC220" s="79" t="b">
        <v>0</v>
      </c>
      <c r="AD220" s="79">
        <v>0</v>
      </c>
      <c r="AE220" s="85" t="s">
        <v>1794</v>
      </c>
      <c r="AF220" s="79" t="b">
        <v>0</v>
      </c>
      <c r="AG220" s="79" t="s">
        <v>1829</v>
      </c>
      <c r="AH220" s="79"/>
      <c r="AI220" s="85" t="s">
        <v>1779</v>
      </c>
      <c r="AJ220" s="79" t="b">
        <v>0</v>
      </c>
      <c r="AK220" s="79">
        <v>0</v>
      </c>
      <c r="AL220" s="85" t="s">
        <v>1779</v>
      </c>
      <c r="AM220" s="79" t="s">
        <v>1841</v>
      </c>
      <c r="AN220" s="79" t="b">
        <v>0</v>
      </c>
      <c r="AO220" s="85" t="s">
        <v>1751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27</v>
      </c>
      <c r="BC220" s="78" t="str">
        <f>REPLACE(INDEX(GroupVertices[Group],MATCH(Edges[[#This Row],[Vertex 2]],GroupVertices[Vertex],0)),1,1,"")</f>
        <v>27</v>
      </c>
      <c r="BD220" s="48">
        <v>4</v>
      </c>
      <c r="BE220" s="49">
        <v>8.333333333333334</v>
      </c>
      <c r="BF220" s="48">
        <v>0</v>
      </c>
      <c r="BG220" s="49">
        <v>0</v>
      </c>
      <c r="BH220" s="48">
        <v>0</v>
      </c>
      <c r="BI220" s="49">
        <v>0</v>
      </c>
      <c r="BJ220" s="48">
        <v>44</v>
      </c>
      <c r="BK220" s="49">
        <v>91.66666666666667</v>
      </c>
      <c r="BL220" s="48">
        <v>48</v>
      </c>
    </row>
    <row r="221" spans="1:64" ht="15">
      <c r="A221" s="64" t="s">
        <v>313</v>
      </c>
      <c r="B221" s="64" t="s">
        <v>516</v>
      </c>
      <c r="C221" s="65" t="s">
        <v>5514</v>
      </c>
      <c r="D221" s="66">
        <v>3</v>
      </c>
      <c r="E221" s="67" t="s">
        <v>132</v>
      </c>
      <c r="F221" s="68">
        <v>35</v>
      </c>
      <c r="G221" s="65"/>
      <c r="H221" s="69"/>
      <c r="I221" s="70"/>
      <c r="J221" s="70"/>
      <c r="K221" s="34" t="s">
        <v>65</v>
      </c>
      <c r="L221" s="77">
        <v>221</v>
      </c>
      <c r="M221" s="77"/>
      <c r="N221" s="72"/>
      <c r="O221" s="79" t="s">
        <v>570</v>
      </c>
      <c r="P221" s="81">
        <v>43706.54993055556</v>
      </c>
      <c r="Q221" s="79" t="s">
        <v>641</v>
      </c>
      <c r="R221" s="83" t="s">
        <v>769</v>
      </c>
      <c r="S221" s="79" t="s">
        <v>802</v>
      </c>
      <c r="T221" s="79" t="s">
        <v>437</v>
      </c>
      <c r="U221" s="79"/>
      <c r="V221" s="83" t="s">
        <v>969</v>
      </c>
      <c r="W221" s="81">
        <v>43706.54993055556</v>
      </c>
      <c r="X221" s="83" t="s">
        <v>1209</v>
      </c>
      <c r="Y221" s="79"/>
      <c r="Z221" s="79"/>
      <c r="AA221" s="85" t="s">
        <v>1530</v>
      </c>
      <c r="AB221" s="85" t="s">
        <v>1752</v>
      </c>
      <c r="AC221" s="79" t="b">
        <v>0</v>
      </c>
      <c r="AD221" s="79">
        <v>1</v>
      </c>
      <c r="AE221" s="85" t="s">
        <v>1795</v>
      </c>
      <c r="AF221" s="79" t="b">
        <v>0</v>
      </c>
      <c r="AG221" s="79" t="s">
        <v>1829</v>
      </c>
      <c r="AH221" s="79"/>
      <c r="AI221" s="85" t="s">
        <v>1779</v>
      </c>
      <c r="AJ221" s="79" t="b">
        <v>0</v>
      </c>
      <c r="AK221" s="79">
        <v>0</v>
      </c>
      <c r="AL221" s="85" t="s">
        <v>1779</v>
      </c>
      <c r="AM221" s="79" t="s">
        <v>1841</v>
      </c>
      <c r="AN221" s="79" t="b">
        <v>0</v>
      </c>
      <c r="AO221" s="85" t="s">
        <v>1752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16</v>
      </c>
      <c r="BC221" s="78" t="str">
        <f>REPLACE(INDEX(GroupVertices[Group],MATCH(Edges[[#This Row],[Vertex 2]],GroupVertices[Vertex],0)),1,1,"")</f>
        <v>16</v>
      </c>
      <c r="BD221" s="48"/>
      <c r="BE221" s="49"/>
      <c r="BF221" s="48"/>
      <c r="BG221" s="49"/>
      <c r="BH221" s="48"/>
      <c r="BI221" s="49"/>
      <c r="BJ221" s="48"/>
      <c r="BK221" s="49"/>
      <c r="BL221" s="48"/>
    </row>
    <row r="222" spans="1:64" ht="15">
      <c r="A222" s="64" t="s">
        <v>313</v>
      </c>
      <c r="B222" s="64" t="s">
        <v>517</v>
      </c>
      <c r="C222" s="65" t="s">
        <v>5514</v>
      </c>
      <c r="D222" s="66">
        <v>3</v>
      </c>
      <c r="E222" s="67" t="s">
        <v>132</v>
      </c>
      <c r="F222" s="68">
        <v>35</v>
      </c>
      <c r="G222" s="65"/>
      <c r="H222" s="69"/>
      <c r="I222" s="70"/>
      <c r="J222" s="70"/>
      <c r="K222" s="34" t="s">
        <v>65</v>
      </c>
      <c r="L222" s="77">
        <v>222</v>
      </c>
      <c r="M222" s="77"/>
      <c r="N222" s="72"/>
      <c r="O222" s="79" t="s">
        <v>570</v>
      </c>
      <c r="P222" s="81">
        <v>43706.54993055556</v>
      </c>
      <c r="Q222" s="79" t="s">
        <v>641</v>
      </c>
      <c r="R222" s="83" t="s">
        <v>769</v>
      </c>
      <c r="S222" s="79" t="s">
        <v>802</v>
      </c>
      <c r="T222" s="79" t="s">
        <v>437</v>
      </c>
      <c r="U222" s="79"/>
      <c r="V222" s="83" t="s">
        <v>969</v>
      </c>
      <c r="W222" s="81">
        <v>43706.54993055556</v>
      </c>
      <c r="X222" s="83" t="s">
        <v>1209</v>
      </c>
      <c r="Y222" s="79"/>
      <c r="Z222" s="79"/>
      <c r="AA222" s="85" t="s">
        <v>1530</v>
      </c>
      <c r="AB222" s="85" t="s">
        <v>1752</v>
      </c>
      <c r="AC222" s="79" t="b">
        <v>0</v>
      </c>
      <c r="AD222" s="79">
        <v>1</v>
      </c>
      <c r="AE222" s="85" t="s">
        <v>1795</v>
      </c>
      <c r="AF222" s="79" t="b">
        <v>0</v>
      </c>
      <c r="AG222" s="79" t="s">
        <v>1829</v>
      </c>
      <c r="AH222" s="79"/>
      <c r="AI222" s="85" t="s">
        <v>1779</v>
      </c>
      <c r="AJ222" s="79" t="b">
        <v>0</v>
      </c>
      <c r="AK222" s="79">
        <v>0</v>
      </c>
      <c r="AL222" s="85" t="s">
        <v>1779</v>
      </c>
      <c r="AM222" s="79" t="s">
        <v>1841</v>
      </c>
      <c r="AN222" s="79" t="b">
        <v>0</v>
      </c>
      <c r="AO222" s="85" t="s">
        <v>1752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16</v>
      </c>
      <c r="BC222" s="78" t="str">
        <f>REPLACE(INDEX(GroupVertices[Group],MATCH(Edges[[#This Row],[Vertex 2]],GroupVertices[Vertex],0)),1,1,"")</f>
        <v>16</v>
      </c>
      <c r="BD222" s="48"/>
      <c r="BE222" s="49"/>
      <c r="BF222" s="48"/>
      <c r="BG222" s="49"/>
      <c r="BH222" s="48"/>
      <c r="BI222" s="49"/>
      <c r="BJ222" s="48"/>
      <c r="BK222" s="49"/>
      <c r="BL222" s="48"/>
    </row>
    <row r="223" spans="1:64" ht="15">
      <c r="A223" s="64" t="s">
        <v>313</v>
      </c>
      <c r="B223" s="64" t="s">
        <v>518</v>
      </c>
      <c r="C223" s="65" t="s">
        <v>5514</v>
      </c>
      <c r="D223" s="66">
        <v>3</v>
      </c>
      <c r="E223" s="67" t="s">
        <v>132</v>
      </c>
      <c r="F223" s="68">
        <v>35</v>
      </c>
      <c r="G223" s="65"/>
      <c r="H223" s="69"/>
      <c r="I223" s="70"/>
      <c r="J223" s="70"/>
      <c r="K223" s="34" t="s">
        <v>65</v>
      </c>
      <c r="L223" s="77">
        <v>223</v>
      </c>
      <c r="M223" s="77"/>
      <c r="N223" s="72"/>
      <c r="O223" s="79" t="s">
        <v>571</v>
      </c>
      <c r="P223" s="81">
        <v>43706.54993055556</v>
      </c>
      <c r="Q223" s="79" t="s">
        <v>641</v>
      </c>
      <c r="R223" s="83" t="s">
        <v>769</v>
      </c>
      <c r="S223" s="79" t="s">
        <v>802</v>
      </c>
      <c r="T223" s="79" t="s">
        <v>437</v>
      </c>
      <c r="U223" s="79"/>
      <c r="V223" s="83" t="s">
        <v>969</v>
      </c>
      <c r="W223" s="81">
        <v>43706.54993055556</v>
      </c>
      <c r="X223" s="83" t="s">
        <v>1209</v>
      </c>
      <c r="Y223" s="79"/>
      <c r="Z223" s="79"/>
      <c r="AA223" s="85" t="s">
        <v>1530</v>
      </c>
      <c r="AB223" s="85" t="s">
        <v>1752</v>
      </c>
      <c r="AC223" s="79" t="b">
        <v>0</v>
      </c>
      <c r="AD223" s="79">
        <v>1</v>
      </c>
      <c r="AE223" s="85" t="s">
        <v>1795</v>
      </c>
      <c r="AF223" s="79" t="b">
        <v>0</v>
      </c>
      <c r="AG223" s="79" t="s">
        <v>1829</v>
      </c>
      <c r="AH223" s="79"/>
      <c r="AI223" s="85" t="s">
        <v>1779</v>
      </c>
      <c r="AJ223" s="79" t="b">
        <v>0</v>
      </c>
      <c r="AK223" s="79">
        <v>0</v>
      </c>
      <c r="AL223" s="85" t="s">
        <v>1779</v>
      </c>
      <c r="AM223" s="79" t="s">
        <v>1841</v>
      </c>
      <c r="AN223" s="79" t="b">
        <v>0</v>
      </c>
      <c r="AO223" s="85" t="s">
        <v>1752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16</v>
      </c>
      <c r="BC223" s="78" t="str">
        <f>REPLACE(INDEX(GroupVertices[Group],MATCH(Edges[[#This Row],[Vertex 2]],GroupVertices[Vertex],0)),1,1,"")</f>
        <v>16</v>
      </c>
      <c r="BD223" s="48">
        <v>0</v>
      </c>
      <c r="BE223" s="49">
        <v>0</v>
      </c>
      <c r="BF223" s="48">
        <v>0</v>
      </c>
      <c r="BG223" s="49">
        <v>0</v>
      </c>
      <c r="BH223" s="48">
        <v>0</v>
      </c>
      <c r="BI223" s="49">
        <v>0</v>
      </c>
      <c r="BJ223" s="48">
        <v>35</v>
      </c>
      <c r="BK223" s="49">
        <v>100</v>
      </c>
      <c r="BL223" s="48">
        <v>35</v>
      </c>
    </row>
    <row r="224" spans="1:64" ht="15">
      <c r="A224" s="64" t="s">
        <v>314</v>
      </c>
      <c r="B224" s="64" t="s">
        <v>519</v>
      </c>
      <c r="C224" s="65" t="s">
        <v>5514</v>
      </c>
      <c r="D224" s="66">
        <v>3</v>
      </c>
      <c r="E224" s="67" t="s">
        <v>132</v>
      </c>
      <c r="F224" s="68">
        <v>35</v>
      </c>
      <c r="G224" s="65"/>
      <c r="H224" s="69"/>
      <c r="I224" s="70"/>
      <c r="J224" s="70"/>
      <c r="K224" s="34" t="s">
        <v>65</v>
      </c>
      <c r="L224" s="77">
        <v>224</v>
      </c>
      <c r="M224" s="77"/>
      <c r="N224" s="72"/>
      <c r="O224" s="79" t="s">
        <v>570</v>
      </c>
      <c r="P224" s="81">
        <v>43707.39912037037</v>
      </c>
      <c r="Q224" s="79" t="s">
        <v>642</v>
      </c>
      <c r="R224" s="83" t="s">
        <v>770</v>
      </c>
      <c r="S224" s="79" t="s">
        <v>802</v>
      </c>
      <c r="T224" s="79"/>
      <c r="U224" s="79"/>
      <c r="V224" s="83" t="s">
        <v>970</v>
      </c>
      <c r="W224" s="81">
        <v>43707.39912037037</v>
      </c>
      <c r="X224" s="83" t="s">
        <v>1210</v>
      </c>
      <c r="Y224" s="79"/>
      <c r="Z224" s="79"/>
      <c r="AA224" s="85" t="s">
        <v>1531</v>
      </c>
      <c r="AB224" s="85" t="s">
        <v>1753</v>
      </c>
      <c r="AC224" s="79" t="b">
        <v>0</v>
      </c>
      <c r="AD224" s="79">
        <v>0</v>
      </c>
      <c r="AE224" s="85" t="s">
        <v>1796</v>
      </c>
      <c r="AF224" s="79" t="b">
        <v>0</v>
      </c>
      <c r="AG224" s="79" t="s">
        <v>1829</v>
      </c>
      <c r="AH224" s="79"/>
      <c r="AI224" s="85" t="s">
        <v>1779</v>
      </c>
      <c r="AJ224" s="79" t="b">
        <v>0</v>
      </c>
      <c r="AK224" s="79">
        <v>0</v>
      </c>
      <c r="AL224" s="85" t="s">
        <v>1779</v>
      </c>
      <c r="AM224" s="79" t="s">
        <v>1841</v>
      </c>
      <c r="AN224" s="79" t="b">
        <v>0</v>
      </c>
      <c r="AO224" s="85" t="s">
        <v>1753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14</v>
      </c>
      <c r="BC224" s="78" t="str">
        <f>REPLACE(INDEX(GroupVertices[Group],MATCH(Edges[[#This Row],[Vertex 2]],GroupVertices[Vertex],0)),1,1,"")</f>
        <v>14</v>
      </c>
      <c r="BD224" s="48"/>
      <c r="BE224" s="49"/>
      <c r="BF224" s="48"/>
      <c r="BG224" s="49"/>
      <c r="BH224" s="48"/>
      <c r="BI224" s="49"/>
      <c r="BJ224" s="48"/>
      <c r="BK224" s="49"/>
      <c r="BL224" s="48"/>
    </row>
    <row r="225" spans="1:64" ht="15">
      <c r="A225" s="64" t="s">
        <v>314</v>
      </c>
      <c r="B225" s="64" t="s">
        <v>520</v>
      </c>
      <c r="C225" s="65" t="s">
        <v>5514</v>
      </c>
      <c r="D225" s="66">
        <v>3</v>
      </c>
      <c r="E225" s="67" t="s">
        <v>132</v>
      </c>
      <c r="F225" s="68">
        <v>35</v>
      </c>
      <c r="G225" s="65"/>
      <c r="H225" s="69"/>
      <c r="I225" s="70"/>
      <c r="J225" s="70"/>
      <c r="K225" s="34" t="s">
        <v>65</v>
      </c>
      <c r="L225" s="77">
        <v>225</v>
      </c>
      <c r="M225" s="77"/>
      <c r="N225" s="72"/>
      <c r="O225" s="79" t="s">
        <v>570</v>
      </c>
      <c r="P225" s="81">
        <v>43707.39912037037</v>
      </c>
      <c r="Q225" s="79" t="s">
        <v>642</v>
      </c>
      <c r="R225" s="83" t="s">
        <v>770</v>
      </c>
      <c r="S225" s="79" t="s">
        <v>802</v>
      </c>
      <c r="T225" s="79"/>
      <c r="U225" s="79"/>
      <c r="V225" s="83" t="s">
        <v>970</v>
      </c>
      <c r="W225" s="81">
        <v>43707.39912037037</v>
      </c>
      <c r="X225" s="83" t="s">
        <v>1210</v>
      </c>
      <c r="Y225" s="79"/>
      <c r="Z225" s="79"/>
      <c r="AA225" s="85" t="s">
        <v>1531</v>
      </c>
      <c r="AB225" s="85" t="s">
        <v>1753</v>
      </c>
      <c r="AC225" s="79" t="b">
        <v>0</v>
      </c>
      <c r="AD225" s="79">
        <v>0</v>
      </c>
      <c r="AE225" s="85" t="s">
        <v>1796</v>
      </c>
      <c r="AF225" s="79" t="b">
        <v>0</v>
      </c>
      <c r="AG225" s="79" t="s">
        <v>1829</v>
      </c>
      <c r="AH225" s="79"/>
      <c r="AI225" s="85" t="s">
        <v>1779</v>
      </c>
      <c r="AJ225" s="79" t="b">
        <v>0</v>
      </c>
      <c r="AK225" s="79">
        <v>0</v>
      </c>
      <c r="AL225" s="85" t="s">
        <v>1779</v>
      </c>
      <c r="AM225" s="79" t="s">
        <v>1841</v>
      </c>
      <c r="AN225" s="79" t="b">
        <v>0</v>
      </c>
      <c r="AO225" s="85" t="s">
        <v>1753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14</v>
      </c>
      <c r="BC225" s="78" t="str">
        <f>REPLACE(INDEX(GroupVertices[Group],MATCH(Edges[[#This Row],[Vertex 2]],GroupVertices[Vertex],0)),1,1,"")</f>
        <v>14</v>
      </c>
      <c r="BD225" s="48"/>
      <c r="BE225" s="49"/>
      <c r="BF225" s="48"/>
      <c r="BG225" s="49"/>
      <c r="BH225" s="48"/>
      <c r="BI225" s="49"/>
      <c r="BJ225" s="48"/>
      <c r="BK225" s="49"/>
      <c r="BL225" s="48"/>
    </row>
    <row r="226" spans="1:64" ht="15">
      <c r="A226" s="64" t="s">
        <v>314</v>
      </c>
      <c r="B226" s="64" t="s">
        <v>521</v>
      </c>
      <c r="C226" s="65" t="s">
        <v>5514</v>
      </c>
      <c r="D226" s="66">
        <v>3</v>
      </c>
      <c r="E226" s="67" t="s">
        <v>132</v>
      </c>
      <c r="F226" s="68">
        <v>35</v>
      </c>
      <c r="G226" s="65"/>
      <c r="H226" s="69"/>
      <c r="I226" s="70"/>
      <c r="J226" s="70"/>
      <c r="K226" s="34" t="s">
        <v>65</v>
      </c>
      <c r="L226" s="77">
        <v>226</v>
      </c>
      <c r="M226" s="77"/>
      <c r="N226" s="72"/>
      <c r="O226" s="79" t="s">
        <v>570</v>
      </c>
      <c r="P226" s="81">
        <v>43707.39912037037</v>
      </c>
      <c r="Q226" s="79" t="s">
        <v>642</v>
      </c>
      <c r="R226" s="83" t="s">
        <v>770</v>
      </c>
      <c r="S226" s="79" t="s">
        <v>802</v>
      </c>
      <c r="T226" s="79"/>
      <c r="U226" s="79"/>
      <c r="V226" s="83" t="s">
        <v>970</v>
      </c>
      <c r="W226" s="81">
        <v>43707.39912037037</v>
      </c>
      <c r="X226" s="83" t="s">
        <v>1210</v>
      </c>
      <c r="Y226" s="79"/>
      <c r="Z226" s="79"/>
      <c r="AA226" s="85" t="s">
        <v>1531</v>
      </c>
      <c r="AB226" s="85" t="s">
        <v>1753</v>
      </c>
      <c r="AC226" s="79" t="b">
        <v>0</v>
      </c>
      <c r="AD226" s="79">
        <v>0</v>
      </c>
      <c r="AE226" s="85" t="s">
        <v>1796</v>
      </c>
      <c r="AF226" s="79" t="b">
        <v>0</v>
      </c>
      <c r="AG226" s="79" t="s">
        <v>1829</v>
      </c>
      <c r="AH226" s="79"/>
      <c r="AI226" s="85" t="s">
        <v>1779</v>
      </c>
      <c r="AJ226" s="79" t="b">
        <v>0</v>
      </c>
      <c r="AK226" s="79">
        <v>0</v>
      </c>
      <c r="AL226" s="85" t="s">
        <v>1779</v>
      </c>
      <c r="AM226" s="79" t="s">
        <v>1841</v>
      </c>
      <c r="AN226" s="79" t="b">
        <v>0</v>
      </c>
      <c r="AO226" s="85" t="s">
        <v>1753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14</v>
      </c>
      <c r="BC226" s="78" t="str">
        <f>REPLACE(INDEX(GroupVertices[Group],MATCH(Edges[[#This Row],[Vertex 2]],GroupVertices[Vertex],0)),1,1,"")</f>
        <v>14</v>
      </c>
      <c r="BD226" s="48"/>
      <c r="BE226" s="49"/>
      <c r="BF226" s="48"/>
      <c r="BG226" s="49"/>
      <c r="BH226" s="48"/>
      <c r="BI226" s="49"/>
      <c r="BJ226" s="48"/>
      <c r="BK226" s="49"/>
      <c r="BL226" s="48"/>
    </row>
    <row r="227" spans="1:64" ht="15">
      <c r="A227" s="64" t="s">
        <v>314</v>
      </c>
      <c r="B227" s="64" t="s">
        <v>522</v>
      </c>
      <c r="C227" s="65" t="s">
        <v>5514</v>
      </c>
      <c r="D227" s="66">
        <v>3</v>
      </c>
      <c r="E227" s="67" t="s">
        <v>132</v>
      </c>
      <c r="F227" s="68">
        <v>35</v>
      </c>
      <c r="G227" s="65"/>
      <c r="H227" s="69"/>
      <c r="I227" s="70"/>
      <c r="J227" s="70"/>
      <c r="K227" s="34" t="s">
        <v>65</v>
      </c>
      <c r="L227" s="77">
        <v>227</v>
      </c>
      <c r="M227" s="77"/>
      <c r="N227" s="72"/>
      <c r="O227" s="79" t="s">
        <v>571</v>
      </c>
      <c r="P227" s="81">
        <v>43707.39912037037</v>
      </c>
      <c r="Q227" s="79" t="s">
        <v>642</v>
      </c>
      <c r="R227" s="83" t="s">
        <v>770</v>
      </c>
      <c r="S227" s="79" t="s">
        <v>802</v>
      </c>
      <c r="T227" s="79"/>
      <c r="U227" s="79"/>
      <c r="V227" s="83" t="s">
        <v>970</v>
      </c>
      <c r="W227" s="81">
        <v>43707.39912037037</v>
      </c>
      <c r="X227" s="83" t="s">
        <v>1210</v>
      </c>
      <c r="Y227" s="79"/>
      <c r="Z227" s="79"/>
      <c r="AA227" s="85" t="s">
        <v>1531</v>
      </c>
      <c r="AB227" s="85" t="s">
        <v>1753</v>
      </c>
      <c r="AC227" s="79" t="b">
        <v>0</v>
      </c>
      <c r="AD227" s="79">
        <v>0</v>
      </c>
      <c r="AE227" s="85" t="s">
        <v>1796</v>
      </c>
      <c r="AF227" s="79" t="b">
        <v>0</v>
      </c>
      <c r="AG227" s="79" t="s">
        <v>1829</v>
      </c>
      <c r="AH227" s="79"/>
      <c r="AI227" s="85" t="s">
        <v>1779</v>
      </c>
      <c r="AJ227" s="79" t="b">
        <v>0</v>
      </c>
      <c r="AK227" s="79">
        <v>0</v>
      </c>
      <c r="AL227" s="85" t="s">
        <v>1779</v>
      </c>
      <c r="AM227" s="79" t="s">
        <v>1841</v>
      </c>
      <c r="AN227" s="79" t="b">
        <v>0</v>
      </c>
      <c r="AO227" s="85" t="s">
        <v>1753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14</v>
      </c>
      <c r="BC227" s="78" t="str">
        <f>REPLACE(INDEX(GroupVertices[Group],MATCH(Edges[[#This Row],[Vertex 2]],GroupVertices[Vertex],0)),1,1,"")</f>
        <v>14</v>
      </c>
      <c r="BD227" s="48">
        <v>2</v>
      </c>
      <c r="BE227" s="49">
        <v>5</v>
      </c>
      <c r="BF227" s="48">
        <v>1</v>
      </c>
      <c r="BG227" s="49">
        <v>2.5</v>
      </c>
      <c r="BH227" s="48">
        <v>0</v>
      </c>
      <c r="BI227" s="49">
        <v>0</v>
      </c>
      <c r="BJ227" s="48">
        <v>37</v>
      </c>
      <c r="BK227" s="49">
        <v>92.5</v>
      </c>
      <c r="BL227" s="48">
        <v>40</v>
      </c>
    </row>
    <row r="228" spans="1:64" ht="15">
      <c r="A228" s="64" t="s">
        <v>315</v>
      </c>
      <c r="B228" s="64" t="s">
        <v>437</v>
      </c>
      <c r="C228" s="65" t="s">
        <v>5514</v>
      </c>
      <c r="D228" s="66">
        <v>3</v>
      </c>
      <c r="E228" s="67" t="s">
        <v>132</v>
      </c>
      <c r="F228" s="68">
        <v>35</v>
      </c>
      <c r="G228" s="65"/>
      <c r="H228" s="69"/>
      <c r="I228" s="70"/>
      <c r="J228" s="70"/>
      <c r="K228" s="34" t="s">
        <v>65</v>
      </c>
      <c r="L228" s="77">
        <v>228</v>
      </c>
      <c r="M228" s="77"/>
      <c r="N228" s="72"/>
      <c r="O228" s="79" t="s">
        <v>570</v>
      </c>
      <c r="P228" s="81">
        <v>43711.962326388886</v>
      </c>
      <c r="Q228" s="79" t="s">
        <v>643</v>
      </c>
      <c r="R228" s="79"/>
      <c r="S228" s="79"/>
      <c r="T228" s="79" t="s">
        <v>846</v>
      </c>
      <c r="U228" s="79"/>
      <c r="V228" s="83" t="s">
        <v>971</v>
      </c>
      <c r="W228" s="81">
        <v>43711.962326388886</v>
      </c>
      <c r="X228" s="83" t="s">
        <v>1211</v>
      </c>
      <c r="Y228" s="79"/>
      <c r="Z228" s="79"/>
      <c r="AA228" s="85" t="s">
        <v>1532</v>
      </c>
      <c r="AB228" s="79"/>
      <c r="AC228" s="79" t="b">
        <v>0</v>
      </c>
      <c r="AD228" s="79">
        <v>0</v>
      </c>
      <c r="AE228" s="85" t="s">
        <v>1779</v>
      </c>
      <c r="AF228" s="79" t="b">
        <v>0</v>
      </c>
      <c r="AG228" s="79" t="s">
        <v>1829</v>
      </c>
      <c r="AH228" s="79"/>
      <c r="AI228" s="85" t="s">
        <v>1779</v>
      </c>
      <c r="AJ228" s="79" t="b">
        <v>0</v>
      </c>
      <c r="AK228" s="79">
        <v>6</v>
      </c>
      <c r="AL228" s="85" t="s">
        <v>1731</v>
      </c>
      <c r="AM228" s="79" t="s">
        <v>1842</v>
      </c>
      <c r="AN228" s="79" t="b">
        <v>0</v>
      </c>
      <c r="AO228" s="85" t="s">
        <v>1731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26</v>
      </c>
      <c r="BK228" s="49">
        <v>100</v>
      </c>
      <c r="BL228" s="48">
        <v>26</v>
      </c>
    </row>
    <row r="229" spans="1:64" ht="15">
      <c r="A229" s="64" t="s">
        <v>316</v>
      </c>
      <c r="B229" s="64" t="s">
        <v>437</v>
      </c>
      <c r="C229" s="65" t="s">
        <v>5514</v>
      </c>
      <c r="D229" s="66">
        <v>3</v>
      </c>
      <c r="E229" s="67" t="s">
        <v>132</v>
      </c>
      <c r="F229" s="68">
        <v>35</v>
      </c>
      <c r="G229" s="65"/>
      <c r="H229" s="69"/>
      <c r="I229" s="70"/>
      <c r="J229" s="70"/>
      <c r="K229" s="34" t="s">
        <v>65</v>
      </c>
      <c r="L229" s="77">
        <v>229</v>
      </c>
      <c r="M229" s="77"/>
      <c r="N229" s="72"/>
      <c r="O229" s="79" t="s">
        <v>570</v>
      </c>
      <c r="P229" s="81">
        <v>43711.96643518518</v>
      </c>
      <c r="Q229" s="79" t="s">
        <v>643</v>
      </c>
      <c r="R229" s="79"/>
      <c r="S229" s="79"/>
      <c r="T229" s="79" t="s">
        <v>846</v>
      </c>
      <c r="U229" s="79"/>
      <c r="V229" s="83" t="s">
        <v>972</v>
      </c>
      <c r="W229" s="81">
        <v>43711.96643518518</v>
      </c>
      <c r="X229" s="83" t="s">
        <v>1212</v>
      </c>
      <c r="Y229" s="79"/>
      <c r="Z229" s="79"/>
      <c r="AA229" s="85" t="s">
        <v>1533</v>
      </c>
      <c r="AB229" s="79"/>
      <c r="AC229" s="79" t="b">
        <v>0</v>
      </c>
      <c r="AD229" s="79">
        <v>0</v>
      </c>
      <c r="AE229" s="85" t="s">
        <v>1779</v>
      </c>
      <c r="AF229" s="79" t="b">
        <v>0</v>
      </c>
      <c r="AG229" s="79" t="s">
        <v>1829</v>
      </c>
      <c r="AH229" s="79"/>
      <c r="AI229" s="85" t="s">
        <v>1779</v>
      </c>
      <c r="AJ229" s="79" t="b">
        <v>0</v>
      </c>
      <c r="AK229" s="79">
        <v>6</v>
      </c>
      <c r="AL229" s="85" t="s">
        <v>1731</v>
      </c>
      <c r="AM229" s="79" t="s">
        <v>1840</v>
      </c>
      <c r="AN229" s="79" t="b">
        <v>0</v>
      </c>
      <c r="AO229" s="85" t="s">
        <v>1731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26</v>
      </c>
      <c r="BK229" s="49">
        <v>100</v>
      </c>
      <c r="BL229" s="48">
        <v>26</v>
      </c>
    </row>
    <row r="230" spans="1:64" ht="15">
      <c r="A230" s="64" t="s">
        <v>317</v>
      </c>
      <c r="B230" s="64" t="s">
        <v>317</v>
      </c>
      <c r="C230" s="65" t="s">
        <v>5514</v>
      </c>
      <c r="D230" s="66">
        <v>3</v>
      </c>
      <c r="E230" s="67" t="s">
        <v>132</v>
      </c>
      <c r="F230" s="68">
        <v>35</v>
      </c>
      <c r="G230" s="65"/>
      <c r="H230" s="69"/>
      <c r="I230" s="70"/>
      <c r="J230" s="70"/>
      <c r="K230" s="34" t="s">
        <v>65</v>
      </c>
      <c r="L230" s="77">
        <v>230</v>
      </c>
      <c r="M230" s="77"/>
      <c r="N230" s="72"/>
      <c r="O230" s="79" t="s">
        <v>176</v>
      </c>
      <c r="P230" s="81">
        <v>43678.95686342593</v>
      </c>
      <c r="Q230" s="79" t="s">
        <v>644</v>
      </c>
      <c r="R230" s="79" t="s">
        <v>771</v>
      </c>
      <c r="S230" s="79" t="s">
        <v>819</v>
      </c>
      <c r="T230" s="79" t="s">
        <v>847</v>
      </c>
      <c r="U230" s="79"/>
      <c r="V230" s="83" t="s">
        <v>973</v>
      </c>
      <c r="W230" s="81">
        <v>43678.95686342593</v>
      </c>
      <c r="X230" s="83" t="s">
        <v>1213</v>
      </c>
      <c r="Y230" s="79"/>
      <c r="Z230" s="79"/>
      <c r="AA230" s="85" t="s">
        <v>1534</v>
      </c>
      <c r="AB230" s="79"/>
      <c r="AC230" s="79" t="b">
        <v>0</v>
      </c>
      <c r="AD230" s="79">
        <v>0</v>
      </c>
      <c r="AE230" s="85" t="s">
        <v>1779</v>
      </c>
      <c r="AF230" s="79" t="b">
        <v>0</v>
      </c>
      <c r="AG230" s="79" t="s">
        <v>1829</v>
      </c>
      <c r="AH230" s="79"/>
      <c r="AI230" s="85" t="s">
        <v>1779</v>
      </c>
      <c r="AJ230" s="79" t="b">
        <v>0</v>
      </c>
      <c r="AK230" s="79">
        <v>0</v>
      </c>
      <c r="AL230" s="85" t="s">
        <v>1779</v>
      </c>
      <c r="AM230" s="79" t="s">
        <v>1841</v>
      </c>
      <c r="AN230" s="79" t="b">
        <v>0</v>
      </c>
      <c r="AO230" s="85" t="s">
        <v>1534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20</v>
      </c>
      <c r="BK230" s="49">
        <v>100</v>
      </c>
      <c r="BL230" s="48">
        <v>20</v>
      </c>
    </row>
    <row r="231" spans="1:64" ht="15">
      <c r="A231" s="64" t="s">
        <v>317</v>
      </c>
      <c r="B231" s="64" t="s">
        <v>437</v>
      </c>
      <c r="C231" s="65" t="s">
        <v>5514</v>
      </c>
      <c r="D231" s="66">
        <v>3</v>
      </c>
      <c r="E231" s="67" t="s">
        <v>132</v>
      </c>
      <c r="F231" s="68">
        <v>35</v>
      </c>
      <c r="G231" s="65"/>
      <c r="H231" s="69"/>
      <c r="I231" s="70"/>
      <c r="J231" s="70"/>
      <c r="K231" s="34" t="s">
        <v>65</v>
      </c>
      <c r="L231" s="77">
        <v>231</v>
      </c>
      <c r="M231" s="77"/>
      <c r="N231" s="72"/>
      <c r="O231" s="79" t="s">
        <v>570</v>
      </c>
      <c r="P231" s="81">
        <v>43712.12388888889</v>
      </c>
      <c r="Q231" s="79" t="s">
        <v>643</v>
      </c>
      <c r="R231" s="79"/>
      <c r="S231" s="79"/>
      <c r="T231" s="79" t="s">
        <v>846</v>
      </c>
      <c r="U231" s="79"/>
      <c r="V231" s="83" t="s">
        <v>973</v>
      </c>
      <c r="W231" s="81">
        <v>43712.12388888889</v>
      </c>
      <c r="X231" s="83" t="s">
        <v>1214</v>
      </c>
      <c r="Y231" s="79"/>
      <c r="Z231" s="79"/>
      <c r="AA231" s="85" t="s">
        <v>1535</v>
      </c>
      <c r="AB231" s="79"/>
      <c r="AC231" s="79" t="b">
        <v>0</v>
      </c>
      <c r="AD231" s="79">
        <v>0</v>
      </c>
      <c r="AE231" s="85" t="s">
        <v>1779</v>
      </c>
      <c r="AF231" s="79" t="b">
        <v>0</v>
      </c>
      <c r="AG231" s="79" t="s">
        <v>1829</v>
      </c>
      <c r="AH231" s="79"/>
      <c r="AI231" s="85" t="s">
        <v>1779</v>
      </c>
      <c r="AJ231" s="79" t="b">
        <v>0</v>
      </c>
      <c r="AK231" s="79">
        <v>6</v>
      </c>
      <c r="AL231" s="85" t="s">
        <v>1731</v>
      </c>
      <c r="AM231" s="79" t="s">
        <v>1841</v>
      </c>
      <c r="AN231" s="79" t="b">
        <v>0</v>
      </c>
      <c r="AO231" s="85" t="s">
        <v>1731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26</v>
      </c>
      <c r="BK231" s="49">
        <v>100</v>
      </c>
      <c r="BL231" s="48">
        <v>26</v>
      </c>
    </row>
    <row r="232" spans="1:64" ht="15">
      <c r="A232" s="64" t="s">
        <v>318</v>
      </c>
      <c r="B232" s="64" t="s">
        <v>437</v>
      </c>
      <c r="C232" s="65" t="s">
        <v>5515</v>
      </c>
      <c r="D232" s="66">
        <v>10</v>
      </c>
      <c r="E232" s="67" t="s">
        <v>136</v>
      </c>
      <c r="F232" s="68">
        <v>12</v>
      </c>
      <c r="G232" s="65"/>
      <c r="H232" s="69"/>
      <c r="I232" s="70"/>
      <c r="J232" s="70"/>
      <c r="K232" s="34" t="s">
        <v>65</v>
      </c>
      <c r="L232" s="77">
        <v>232</v>
      </c>
      <c r="M232" s="77"/>
      <c r="N232" s="72"/>
      <c r="O232" s="79" t="s">
        <v>570</v>
      </c>
      <c r="P232" s="81">
        <v>43692.72822916666</v>
      </c>
      <c r="Q232" s="79" t="s">
        <v>599</v>
      </c>
      <c r="R232" s="79"/>
      <c r="S232" s="79"/>
      <c r="T232" s="79" t="s">
        <v>839</v>
      </c>
      <c r="U232" s="79"/>
      <c r="V232" s="83" t="s">
        <v>974</v>
      </c>
      <c r="W232" s="81">
        <v>43692.72822916666</v>
      </c>
      <c r="X232" s="83" t="s">
        <v>1215</v>
      </c>
      <c r="Y232" s="79"/>
      <c r="Z232" s="79"/>
      <c r="AA232" s="85" t="s">
        <v>1536</v>
      </c>
      <c r="AB232" s="79"/>
      <c r="AC232" s="79" t="b">
        <v>0</v>
      </c>
      <c r="AD232" s="79">
        <v>0</v>
      </c>
      <c r="AE232" s="85" t="s">
        <v>1779</v>
      </c>
      <c r="AF232" s="79" t="b">
        <v>0</v>
      </c>
      <c r="AG232" s="79" t="s">
        <v>1829</v>
      </c>
      <c r="AH232" s="79"/>
      <c r="AI232" s="85" t="s">
        <v>1779</v>
      </c>
      <c r="AJ232" s="79" t="b">
        <v>0</v>
      </c>
      <c r="AK232" s="79">
        <v>11</v>
      </c>
      <c r="AL232" s="85" t="s">
        <v>1710</v>
      </c>
      <c r="AM232" s="79" t="s">
        <v>1846</v>
      </c>
      <c r="AN232" s="79" t="b">
        <v>0</v>
      </c>
      <c r="AO232" s="85" t="s">
        <v>1710</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v>1</v>
      </c>
      <c r="BE232" s="49">
        <v>5.882352941176471</v>
      </c>
      <c r="BF232" s="48">
        <v>0</v>
      </c>
      <c r="BG232" s="49">
        <v>0</v>
      </c>
      <c r="BH232" s="48">
        <v>0</v>
      </c>
      <c r="BI232" s="49">
        <v>0</v>
      </c>
      <c r="BJ232" s="48">
        <v>16</v>
      </c>
      <c r="BK232" s="49">
        <v>94.11764705882354</v>
      </c>
      <c r="BL232" s="48">
        <v>17</v>
      </c>
    </row>
    <row r="233" spans="1:64" ht="15">
      <c r="A233" s="64" t="s">
        <v>318</v>
      </c>
      <c r="B233" s="64" t="s">
        <v>437</v>
      </c>
      <c r="C233" s="65" t="s">
        <v>5515</v>
      </c>
      <c r="D233" s="66">
        <v>10</v>
      </c>
      <c r="E233" s="67" t="s">
        <v>136</v>
      </c>
      <c r="F233" s="68">
        <v>12</v>
      </c>
      <c r="G233" s="65"/>
      <c r="H233" s="69"/>
      <c r="I233" s="70"/>
      <c r="J233" s="70"/>
      <c r="K233" s="34" t="s">
        <v>65</v>
      </c>
      <c r="L233" s="77">
        <v>233</v>
      </c>
      <c r="M233" s="77"/>
      <c r="N233" s="72"/>
      <c r="O233" s="79" t="s">
        <v>570</v>
      </c>
      <c r="P233" s="81">
        <v>43712.532476851855</v>
      </c>
      <c r="Q233" s="79" t="s">
        <v>643</v>
      </c>
      <c r="R233" s="79"/>
      <c r="S233" s="79"/>
      <c r="T233" s="79" t="s">
        <v>846</v>
      </c>
      <c r="U233" s="79"/>
      <c r="V233" s="83" t="s">
        <v>974</v>
      </c>
      <c r="W233" s="81">
        <v>43712.532476851855</v>
      </c>
      <c r="X233" s="83" t="s">
        <v>1216</v>
      </c>
      <c r="Y233" s="79"/>
      <c r="Z233" s="79"/>
      <c r="AA233" s="85" t="s">
        <v>1537</v>
      </c>
      <c r="AB233" s="79"/>
      <c r="AC233" s="79" t="b">
        <v>0</v>
      </c>
      <c r="AD233" s="79">
        <v>0</v>
      </c>
      <c r="AE233" s="85" t="s">
        <v>1779</v>
      </c>
      <c r="AF233" s="79" t="b">
        <v>0</v>
      </c>
      <c r="AG233" s="79" t="s">
        <v>1829</v>
      </c>
      <c r="AH233" s="79"/>
      <c r="AI233" s="85" t="s">
        <v>1779</v>
      </c>
      <c r="AJ233" s="79" t="b">
        <v>0</v>
      </c>
      <c r="AK233" s="79">
        <v>6</v>
      </c>
      <c r="AL233" s="85" t="s">
        <v>1731</v>
      </c>
      <c r="AM233" s="79" t="s">
        <v>1846</v>
      </c>
      <c r="AN233" s="79" t="b">
        <v>0</v>
      </c>
      <c r="AO233" s="85" t="s">
        <v>1731</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26</v>
      </c>
      <c r="BK233" s="49">
        <v>100</v>
      </c>
      <c r="BL233" s="48">
        <v>26</v>
      </c>
    </row>
    <row r="234" spans="1:64" ht="15">
      <c r="A234" s="64" t="s">
        <v>319</v>
      </c>
      <c r="B234" s="64" t="s">
        <v>356</v>
      </c>
      <c r="C234" s="65" t="s">
        <v>5514</v>
      </c>
      <c r="D234" s="66">
        <v>3</v>
      </c>
      <c r="E234" s="67" t="s">
        <v>132</v>
      </c>
      <c r="F234" s="68">
        <v>35</v>
      </c>
      <c r="G234" s="65"/>
      <c r="H234" s="69"/>
      <c r="I234" s="70"/>
      <c r="J234" s="70"/>
      <c r="K234" s="34" t="s">
        <v>65</v>
      </c>
      <c r="L234" s="77">
        <v>234</v>
      </c>
      <c r="M234" s="77"/>
      <c r="N234" s="72"/>
      <c r="O234" s="79" t="s">
        <v>570</v>
      </c>
      <c r="P234" s="81">
        <v>43713.59722222222</v>
      </c>
      <c r="Q234" s="79" t="s">
        <v>645</v>
      </c>
      <c r="R234" s="79"/>
      <c r="S234" s="79"/>
      <c r="T234" s="79"/>
      <c r="U234" s="79"/>
      <c r="V234" s="83" t="s">
        <v>975</v>
      </c>
      <c r="W234" s="81">
        <v>43713.59722222222</v>
      </c>
      <c r="X234" s="83" t="s">
        <v>1217</v>
      </c>
      <c r="Y234" s="79"/>
      <c r="Z234" s="79"/>
      <c r="AA234" s="85" t="s">
        <v>1538</v>
      </c>
      <c r="AB234" s="79"/>
      <c r="AC234" s="79" t="b">
        <v>0</v>
      </c>
      <c r="AD234" s="79">
        <v>0</v>
      </c>
      <c r="AE234" s="85" t="s">
        <v>1779</v>
      </c>
      <c r="AF234" s="79" t="b">
        <v>0</v>
      </c>
      <c r="AG234" s="79" t="s">
        <v>1829</v>
      </c>
      <c r="AH234" s="79"/>
      <c r="AI234" s="85" t="s">
        <v>1779</v>
      </c>
      <c r="AJ234" s="79" t="b">
        <v>0</v>
      </c>
      <c r="AK234" s="79">
        <v>27</v>
      </c>
      <c r="AL234" s="85" t="s">
        <v>1580</v>
      </c>
      <c r="AM234" s="79" t="s">
        <v>1842</v>
      </c>
      <c r="AN234" s="79" t="b">
        <v>0</v>
      </c>
      <c r="AO234" s="85" t="s">
        <v>1580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21</v>
      </c>
      <c r="BK234" s="49">
        <v>100</v>
      </c>
      <c r="BL234" s="48">
        <v>21</v>
      </c>
    </row>
    <row r="235" spans="1:64" ht="15">
      <c r="A235" s="64" t="s">
        <v>320</v>
      </c>
      <c r="B235" s="64" t="s">
        <v>356</v>
      </c>
      <c r="C235" s="65" t="s">
        <v>5514</v>
      </c>
      <c r="D235" s="66">
        <v>3</v>
      </c>
      <c r="E235" s="67" t="s">
        <v>132</v>
      </c>
      <c r="F235" s="68">
        <v>35</v>
      </c>
      <c r="G235" s="65"/>
      <c r="H235" s="69"/>
      <c r="I235" s="70"/>
      <c r="J235" s="70"/>
      <c r="K235" s="34" t="s">
        <v>65</v>
      </c>
      <c r="L235" s="77">
        <v>235</v>
      </c>
      <c r="M235" s="77"/>
      <c r="N235" s="72"/>
      <c r="O235" s="79" t="s">
        <v>570</v>
      </c>
      <c r="P235" s="81">
        <v>43713.59730324074</v>
      </c>
      <c r="Q235" s="79" t="s">
        <v>645</v>
      </c>
      <c r="R235" s="79"/>
      <c r="S235" s="79"/>
      <c r="T235" s="79"/>
      <c r="U235" s="79"/>
      <c r="V235" s="83" t="s">
        <v>976</v>
      </c>
      <c r="W235" s="81">
        <v>43713.59730324074</v>
      </c>
      <c r="X235" s="83" t="s">
        <v>1218</v>
      </c>
      <c r="Y235" s="79"/>
      <c r="Z235" s="79"/>
      <c r="AA235" s="85" t="s">
        <v>1539</v>
      </c>
      <c r="AB235" s="79"/>
      <c r="AC235" s="79" t="b">
        <v>0</v>
      </c>
      <c r="AD235" s="79">
        <v>0</v>
      </c>
      <c r="AE235" s="85" t="s">
        <v>1779</v>
      </c>
      <c r="AF235" s="79" t="b">
        <v>0</v>
      </c>
      <c r="AG235" s="79" t="s">
        <v>1829</v>
      </c>
      <c r="AH235" s="79"/>
      <c r="AI235" s="85" t="s">
        <v>1779</v>
      </c>
      <c r="AJ235" s="79" t="b">
        <v>0</v>
      </c>
      <c r="AK235" s="79">
        <v>27</v>
      </c>
      <c r="AL235" s="85" t="s">
        <v>1580</v>
      </c>
      <c r="AM235" s="79" t="s">
        <v>1842</v>
      </c>
      <c r="AN235" s="79" t="b">
        <v>0</v>
      </c>
      <c r="AO235" s="85" t="s">
        <v>1580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21</v>
      </c>
      <c r="BK235" s="49">
        <v>100</v>
      </c>
      <c r="BL235" s="48">
        <v>21</v>
      </c>
    </row>
    <row r="236" spans="1:64" ht="15">
      <c r="A236" s="64" t="s">
        <v>321</v>
      </c>
      <c r="B236" s="64" t="s">
        <v>437</v>
      </c>
      <c r="C236" s="65" t="s">
        <v>5514</v>
      </c>
      <c r="D236" s="66">
        <v>3</v>
      </c>
      <c r="E236" s="67" t="s">
        <v>132</v>
      </c>
      <c r="F236" s="68">
        <v>35</v>
      </c>
      <c r="G236" s="65"/>
      <c r="H236" s="69"/>
      <c r="I236" s="70"/>
      <c r="J236" s="70"/>
      <c r="K236" s="34" t="s">
        <v>65</v>
      </c>
      <c r="L236" s="77">
        <v>236</v>
      </c>
      <c r="M236" s="77"/>
      <c r="N236" s="72"/>
      <c r="O236" s="79" t="s">
        <v>570</v>
      </c>
      <c r="P236" s="81">
        <v>43679.27326388889</v>
      </c>
      <c r="Q236" s="79" t="s">
        <v>579</v>
      </c>
      <c r="R236" s="83" t="s">
        <v>743</v>
      </c>
      <c r="S236" s="79" t="s">
        <v>806</v>
      </c>
      <c r="T236" s="79"/>
      <c r="U236" s="79"/>
      <c r="V236" s="83" t="s">
        <v>977</v>
      </c>
      <c r="W236" s="81">
        <v>43679.27326388889</v>
      </c>
      <c r="X236" s="83" t="s">
        <v>1219</v>
      </c>
      <c r="Y236" s="79"/>
      <c r="Z236" s="79"/>
      <c r="AA236" s="85" t="s">
        <v>1540</v>
      </c>
      <c r="AB236" s="79"/>
      <c r="AC236" s="79" t="b">
        <v>0</v>
      </c>
      <c r="AD236" s="79">
        <v>0</v>
      </c>
      <c r="AE236" s="85" t="s">
        <v>1779</v>
      </c>
      <c r="AF236" s="79" t="b">
        <v>0</v>
      </c>
      <c r="AG236" s="79" t="s">
        <v>1829</v>
      </c>
      <c r="AH236" s="79"/>
      <c r="AI236" s="85" t="s">
        <v>1779</v>
      </c>
      <c r="AJ236" s="79" t="b">
        <v>0</v>
      </c>
      <c r="AK236" s="79">
        <v>31</v>
      </c>
      <c r="AL236" s="85" t="s">
        <v>1728</v>
      </c>
      <c r="AM236" s="79" t="s">
        <v>1841</v>
      </c>
      <c r="AN236" s="79" t="b">
        <v>0</v>
      </c>
      <c r="AO236" s="85" t="s">
        <v>1728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1</v>
      </c>
      <c r="BD236" s="48">
        <v>1</v>
      </c>
      <c r="BE236" s="49">
        <v>4.761904761904762</v>
      </c>
      <c r="BF236" s="48">
        <v>0</v>
      </c>
      <c r="BG236" s="49">
        <v>0</v>
      </c>
      <c r="BH236" s="48">
        <v>0</v>
      </c>
      <c r="BI236" s="49">
        <v>0</v>
      </c>
      <c r="BJ236" s="48">
        <v>20</v>
      </c>
      <c r="BK236" s="49">
        <v>95.23809523809524</v>
      </c>
      <c r="BL236" s="48">
        <v>21</v>
      </c>
    </row>
    <row r="237" spans="1:64" ht="15">
      <c r="A237" s="64" t="s">
        <v>321</v>
      </c>
      <c r="B237" s="64" t="s">
        <v>356</v>
      </c>
      <c r="C237" s="65" t="s">
        <v>5514</v>
      </c>
      <c r="D237" s="66">
        <v>3</v>
      </c>
      <c r="E237" s="67" t="s">
        <v>132</v>
      </c>
      <c r="F237" s="68">
        <v>35</v>
      </c>
      <c r="G237" s="65"/>
      <c r="H237" s="69"/>
      <c r="I237" s="70"/>
      <c r="J237" s="70"/>
      <c r="K237" s="34" t="s">
        <v>65</v>
      </c>
      <c r="L237" s="77">
        <v>237</v>
      </c>
      <c r="M237" s="77"/>
      <c r="N237" s="72"/>
      <c r="O237" s="79" t="s">
        <v>570</v>
      </c>
      <c r="P237" s="81">
        <v>43713.597395833334</v>
      </c>
      <c r="Q237" s="79" t="s">
        <v>645</v>
      </c>
      <c r="R237" s="79"/>
      <c r="S237" s="79"/>
      <c r="T237" s="79"/>
      <c r="U237" s="79"/>
      <c r="V237" s="83" t="s">
        <v>977</v>
      </c>
      <c r="W237" s="81">
        <v>43713.597395833334</v>
      </c>
      <c r="X237" s="83" t="s">
        <v>1220</v>
      </c>
      <c r="Y237" s="79"/>
      <c r="Z237" s="79"/>
      <c r="AA237" s="85" t="s">
        <v>1541</v>
      </c>
      <c r="AB237" s="79"/>
      <c r="AC237" s="79" t="b">
        <v>0</v>
      </c>
      <c r="AD237" s="79">
        <v>0</v>
      </c>
      <c r="AE237" s="85" t="s">
        <v>1779</v>
      </c>
      <c r="AF237" s="79" t="b">
        <v>0</v>
      </c>
      <c r="AG237" s="79" t="s">
        <v>1829</v>
      </c>
      <c r="AH237" s="79"/>
      <c r="AI237" s="85" t="s">
        <v>1779</v>
      </c>
      <c r="AJ237" s="79" t="b">
        <v>0</v>
      </c>
      <c r="AK237" s="79">
        <v>27</v>
      </c>
      <c r="AL237" s="85" t="s">
        <v>1580</v>
      </c>
      <c r="AM237" s="79" t="s">
        <v>1841</v>
      </c>
      <c r="AN237" s="79" t="b">
        <v>0</v>
      </c>
      <c r="AO237" s="85" t="s">
        <v>1580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21</v>
      </c>
      <c r="BK237" s="49">
        <v>100</v>
      </c>
      <c r="BL237" s="48">
        <v>21</v>
      </c>
    </row>
    <row r="238" spans="1:64" ht="15">
      <c r="A238" s="64" t="s">
        <v>322</v>
      </c>
      <c r="B238" s="64" t="s">
        <v>356</v>
      </c>
      <c r="C238" s="65" t="s">
        <v>5514</v>
      </c>
      <c r="D238" s="66">
        <v>3</v>
      </c>
      <c r="E238" s="67" t="s">
        <v>132</v>
      </c>
      <c r="F238" s="68">
        <v>35</v>
      </c>
      <c r="G238" s="65"/>
      <c r="H238" s="69"/>
      <c r="I238" s="70"/>
      <c r="J238" s="70"/>
      <c r="K238" s="34" t="s">
        <v>65</v>
      </c>
      <c r="L238" s="77">
        <v>238</v>
      </c>
      <c r="M238" s="77"/>
      <c r="N238" s="72"/>
      <c r="O238" s="79" t="s">
        <v>570</v>
      </c>
      <c r="P238" s="81">
        <v>43713.599074074074</v>
      </c>
      <c r="Q238" s="79" t="s">
        <v>645</v>
      </c>
      <c r="R238" s="79"/>
      <c r="S238" s="79"/>
      <c r="T238" s="79"/>
      <c r="U238" s="79"/>
      <c r="V238" s="83" t="s">
        <v>978</v>
      </c>
      <c r="W238" s="81">
        <v>43713.599074074074</v>
      </c>
      <c r="X238" s="83" t="s">
        <v>1221</v>
      </c>
      <c r="Y238" s="79"/>
      <c r="Z238" s="79"/>
      <c r="AA238" s="85" t="s">
        <v>1542</v>
      </c>
      <c r="AB238" s="79"/>
      <c r="AC238" s="79" t="b">
        <v>0</v>
      </c>
      <c r="AD238" s="79">
        <v>0</v>
      </c>
      <c r="AE238" s="85" t="s">
        <v>1779</v>
      </c>
      <c r="AF238" s="79" t="b">
        <v>0</v>
      </c>
      <c r="AG238" s="79" t="s">
        <v>1829</v>
      </c>
      <c r="AH238" s="79"/>
      <c r="AI238" s="85" t="s">
        <v>1779</v>
      </c>
      <c r="AJ238" s="79" t="b">
        <v>0</v>
      </c>
      <c r="AK238" s="79">
        <v>27</v>
      </c>
      <c r="AL238" s="85" t="s">
        <v>1580</v>
      </c>
      <c r="AM238" s="79" t="s">
        <v>1841</v>
      </c>
      <c r="AN238" s="79" t="b">
        <v>0</v>
      </c>
      <c r="AO238" s="85" t="s">
        <v>1580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21</v>
      </c>
      <c r="BK238" s="49">
        <v>100</v>
      </c>
      <c r="BL238" s="48">
        <v>21</v>
      </c>
    </row>
    <row r="239" spans="1:64" ht="15">
      <c r="A239" s="64" t="s">
        <v>323</v>
      </c>
      <c r="B239" s="64" t="s">
        <v>356</v>
      </c>
      <c r="C239" s="65" t="s">
        <v>5514</v>
      </c>
      <c r="D239" s="66">
        <v>3</v>
      </c>
      <c r="E239" s="67" t="s">
        <v>132</v>
      </c>
      <c r="F239" s="68">
        <v>35</v>
      </c>
      <c r="G239" s="65"/>
      <c r="H239" s="69"/>
      <c r="I239" s="70"/>
      <c r="J239" s="70"/>
      <c r="K239" s="34" t="s">
        <v>65</v>
      </c>
      <c r="L239" s="77">
        <v>239</v>
      </c>
      <c r="M239" s="77"/>
      <c r="N239" s="72"/>
      <c r="O239" s="79" t="s">
        <v>570</v>
      </c>
      <c r="P239" s="81">
        <v>43713.60167824074</v>
      </c>
      <c r="Q239" s="79" t="s">
        <v>645</v>
      </c>
      <c r="R239" s="79"/>
      <c r="S239" s="79"/>
      <c r="T239" s="79"/>
      <c r="U239" s="79"/>
      <c r="V239" s="83" t="s">
        <v>979</v>
      </c>
      <c r="W239" s="81">
        <v>43713.60167824074</v>
      </c>
      <c r="X239" s="83" t="s">
        <v>1222</v>
      </c>
      <c r="Y239" s="79"/>
      <c r="Z239" s="79"/>
      <c r="AA239" s="85" t="s">
        <v>1543</v>
      </c>
      <c r="AB239" s="79"/>
      <c r="AC239" s="79" t="b">
        <v>0</v>
      </c>
      <c r="AD239" s="79">
        <v>0</v>
      </c>
      <c r="AE239" s="85" t="s">
        <v>1779</v>
      </c>
      <c r="AF239" s="79" t="b">
        <v>0</v>
      </c>
      <c r="AG239" s="79" t="s">
        <v>1829</v>
      </c>
      <c r="AH239" s="79"/>
      <c r="AI239" s="85" t="s">
        <v>1779</v>
      </c>
      <c r="AJ239" s="79" t="b">
        <v>0</v>
      </c>
      <c r="AK239" s="79">
        <v>27</v>
      </c>
      <c r="AL239" s="85" t="s">
        <v>1580</v>
      </c>
      <c r="AM239" s="79" t="s">
        <v>1842</v>
      </c>
      <c r="AN239" s="79" t="b">
        <v>0</v>
      </c>
      <c r="AO239" s="85" t="s">
        <v>1580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21</v>
      </c>
      <c r="BK239" s="49">
        <v>100</v>
      </c>
      <c r="BL239" s="48">
        <v>21</v>
      </c>
    </row>
    <row r="240" spans="1:64" ht="15">
      <c r="A240" s="64" t="s">
        <v>324</v>
      </c>
      <c r="B240" s="64" t="s">
        <v>356</v>
      </c>
      <c r="C240" s="65" t="s">
        <v>5514</v>
      </c>
      <c r="D240" s="66">
        <v>3</v>
      </c>
      <c r="E240" s="67" t="s">
        <v>132</v>
      </c>
      <c r="F240" s="68">
        <v>35</v>
      </c>
      <c r="G240" s="65"/>
      <c r="H240" s="69"/>
      <c r="I240" s="70"/>
      <c r="J240" s="70"/>
      <c r="K240" s="34" t="s">
        <v>65</v>
      </c>
      <c r="L240" s="77">
        <v>240</v>
      </c>
      <c r="M240" s="77"/>
      <c r="N240" s="72"/>
      <c r="O240" s="79" t="s">
        <v>570</v>
      </c>
      <c r="P240" s="81">
        <v>43713.61271990741</v>
      </c>
      <c r="Q240" s="79" t="s">
        <v>645</v>
      </c>
      <c r="R240" s="79"/>
      <c r="S240" s="79"/>
      <c r="T240" s="79"/>
      <c r="U240" s="79"/>
      <c r="V240" s="83" t="s">
        <v>980</v>
      </c>
      <c r="W240" s="81">
        <v>43713.61271990741</v>
      </c>
      <c r="X240" s="83" t="s">
        <v>1223</v>
      </c>
      <c r="Y240" s="79"/>
      <c r="Z240" s="79"/>
      <c r="AA240" s="85" t="s">
        <v>1544</v>
      </c>
      <c r="AB240" s="79"/>
      <c r="AC240" s="79" t="b">
        <v>0</v>
      </c>
      <c r="AD240" s="79">
        <v>0</v>
      </c>
      <c r="AE240" s="85" t="s">
        <v>1779</v>
      </c>
      <c r="AF240" s="79" t="b">
        <v>0</v>
      </c>
      <c r="AG240" s="79" t="s">
        <v>1829</v>
      </c>
      <c r="AH240" s="79"/>
      <c r="AI240" s="85" t="s">
        <v>1779</v>
      </c>
      <c r="AJ240" s="79" t="b">
        <v>0</v>
      </c>
      <c r="AK240" s="79">
        <v>27</v>
      </c>
      <c r="AL240" s="85" t="s">
        <v>1580</v>
      </c>
      <c r="AM240" s="79" t="s">
        <v>1847</v>
      </c>
      <c r="AN240" s="79" t="b">
        <v>0</v>
      </c>
      <c r="AO240" s="85" t="s">
        <v>1580</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21</v>
      </c>
      <c r="BK240" s="49">
        <v>100</v>
      </c>
      <c r="BL240" s="48">
        <v>21</v>
      </c>
    </row>
    <row r="241" spans="1:64" ht="15">
      <c r="A241" s="64" t="s">
        <v>325</v>
      </c>
      <c r="B241" s="64" t="s">
        <v>356</v>
      </c>
      <c r="C241" s="65" t="s">
        <v>5514</v>
      </c>
      <c r="D241" s="66">
        <v>3</v>
      </c>
      <c r="E241" s="67" t="s">
        <v>132</v>
      </c>
      <c r="F241" s="68">
        <v>35</v>
      </c>
      <c r="G241" s="65"/>
      <c r="H241" s="69"/>
      <c r="I241" s="70"/>
      <c r="J241" s="70"/>
      <c r="K241" s="34" t="s">
        <v>65</v>
      </c>
      <c r="L241" s="77">
        <v>241</v>
      </c>
      <c r="M241" s="77"/>
      <c r="N241" s="72"/>
      <c r="O241" s="79" t="s">
        <v>570</v>
      </c>
      <c r="P241" s="81">
        <v>43713.621342592596</v>
      </c>
      <c r="Q241" s="79" t="s">
        <v>645</v>
      </c>
      <c r="R241" s="79"/>
      <c r="S241" s="79"/>
      <c r="T241" s="79"/>
      <c r="U241" s="79"/>
      <c r="V241" s="83" t="s">
        <v>981</v>
      </c>
      <c r="W241" s="81">
        <v>43713.621342592596</v>
      </c>
      <c r="X241" s="83" t="s">
        <v>1224</v>
      </c>
      <c r="Y241" s="79"/>
      <c r="Z241" s="79"/>
      <c r="AA241" s="85" t="s">
        <v>1545</v>
      </c>
      <c r="AB241" s="79"/>
      <c r="AC241" s="79" t="b">
        <v>0</v>
      </c>
      <c r="AD241" s="79">
        <v>0</v>
      </c>
      <c r="AE241" s="85" t="s">
        <v>1779</v>
      </c>
      <c r="AF241" s="79" t="b">
        <v>0</v>
      </c>
      <c r="AG241" s="79" t="s">
        <v>1829</v>
      </c>
      <c r="AH241" s="79"/>
      <c r="AI241" s="85" t="s">
        <v>1779</v>
      </c>
      <c r="AJ241" s="79" t="b">
        <v>0</v>
      </c>
      <c r="AK241" s="79">
        <v>27</v>
      </c>
      <c r="AL241" s="85" t="s">
        <v>1580</v>
      </c>
      <c r="AM241" s="79" t="s">
        <v>1840</v>
      </c>
      <c r="AN241" s="79" t="b">
        <v>0</v>
      </c>
      <c r="AO241" s="85" t="s">
        <v>1580</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21</v>
      </c>
      <c r="BK241" s="49">
        <v>100</v>
      </c>
      <c r="BL241" s="48">
        <v>21</v>
      </c>
    </row>
    <row r="242" spans="1:64" ht="15">
      <c r="A242" s="64" t="s">
        <v>326</v>
      </c>
      <c r="B242" s="64" t="s">
        <v>356</v>
      </c>
      <c r="C242" s="65" t="s">
        <v>5514</v>
      </c>
      <c r="D242" s="66">
        <v>3</v>
      </c>
      <c r="E242" s="67" t="s">
        <v>132</v>
      </c>
      <c r="F242" s="68">
        <v>35</v>
      </c>
      <c r="G242" s="65"/>
      <c r="H242" s="69"/>
      <c r="I242" s="70"/>
      <c r="J242" s="70"/>
      <c r="K242" s="34" t="s">
        <v>65</v>
      </c>
      <c r="L242" s="77">
        <v>242</v>
      </c>
      <c r="M242" s="77"/>
      <c r="N242" s="72"/>
      <c r="O242" s="79" t="s">
        <v>570</v>
      </c>
      <c r="P242" s="81">
        <v>43713.62207175926</v>
      </c>
      <c r="Q242" s="79" t="s">
        <v>645</v>
      </c>
      <c r="R242" s="79"/>
      <c r="S242" s="79"/>
      <c r="T242" s="79"/>
      <c r="U242" s="79"/>
      <c r="V242" s="83" t="s">
        <v>982</v>
      </c>
      <c r="W242" s="81">
        <v>43713.62207175926</v>
      </c>
      <c r="X242" s="83" t="s">
        <v>1225</v>
      </c>
      <c r="Y242" s="79"/>
      <c r="Z242" s="79"/>
      <c r="AA242" s="85" t="s">
        <v>1546</v>
      </c>
      <c r="AB242" s="79"/>
      <c r="AC242" s="79" t="b">
        <v>0</v>
      </c>
      <c r="AD242" s="79">
        <v>0</v>
      </c>
      <c r="AE242" s="85" t="s">
        <v>1779</v>
      </c>
      <c r="AF242" s="79" t="b">
        <v>0</v>
      </c>
      <c r="AG242" s="79" t="s">
        <v>1829</v>
      </c>
      <c r="AH242" s="79"/>
      <c r="AI242" s="85" t="s">
        <v>1779</v>
      </c>
      <c r="AJ242" s="79" t="b">
        <v>0</v>
      </c>
      <c r="AK242" s="79">
        <v>27</v>
      </c>
      <c r="AL242" s="85" t="s">
        <v>1580</v>
      </c>
      <c r="AM242" s="79" t="s">
        <v>1840</v>
      </c>
      <c r="AN242" s="79" t="b">
        <v>0</v>
      </c>
      <c r="AO242" s="85" t="s">
        <v>1580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21</v>
      </c>
      <c r="BK242" s="49">
        <v>100</v>
      </c>
      <c r="BL242" s="48">
        <v>21</v>
      </c>
    </row>
    <row r="243" spans="1:64" ht="15">
      <c r="A243" s="64" t="s">
        <v>327</v>
      </c>
      <c r="B243" s="64" t="s">
        <v>356</v>
      </c>
      <c r="C243" s="65" t="s">
        <v>5514</v>
      </c>
      <c r="D243" s="66">
        <v>3</v>
      </c>
      <c r="E243" s="67" t="s">
        <v>132</v>
      </c>
      <c r="F243" s="68">
        <v>35</v>
      </c>
      <c r="G243" s="65"/>
      <c r="H243" s="69"/>
      <c r="I243" s="70"/>
      <c r="J243" s="70"/>
      <c r="K243" s="34" t="s">
        <v>65</v>
      </c>
      <c r="L243" s="77">
        <v>243</v>
      </c>
      <c r="M243" s="77"/>
      <c r="N243" s="72"/>
      <c r="O243" s="79" t="s">
        <v>570</v>
      </c>
      <c r="P243" s="81">
        <v>43713.63162037037</v>
      </c>
      <c r="Q243" s="79" t="s">
        <v>645</v>
      </c>
      <c r="R243" s="79"/>
      <c r="S243" s="79"/>
      <c r="T243" s="79"/>
      <c r="U243" s="79"/>
      <c r="V243" s="83" t="s">
        <v>983</v>
      </c>
      <c r="W243" s="81">
        <v>43713.63162037037</v>
      </c>
      <c r="X243" s="83" t="s">
        <v>1226</v>
      </c>
      <c r="Y243" s="79"/>
      <c r="Z243" s="79"/>
      <c r="AA243" s="85" t="s">
        <v>1547</v>
      </c>
      <c r="AB243" s="79"/>
      <c r="AC243" s="79" t="b">
        <v>0</v>
      </c>
      <c r="AD243" s="79">
        <v>0</v>
      </c>
      <c r="AE243" s="85" t="s">
        <v>1779</v>
      </c>
      <c r="AF243" s="79" t="b">
        <v>0</v>
      </c>
      <c r="AG243" s="79" t="s">
        <v>1829</v>
      </c>
      <c r="AH243" s="79"/>
      <c r="AI243" s="85" t="s">
        <v>1779</v>
      </c>
      <c r="AJ243" s="79" t="b">
        <v>0</v>
      </c>
      <c r="AK243" s="79">
        <v>27</v>
      </c>
      <c r="AL243" s="85" t="s">
        <v>1580</v>
      </c>
      <c r="AM243" s="79" t="s">
        <v>1841</v>
      </c>
      <c r="AN243" s="79" t="b">
        <v>0</v>
      </c>
      <c r="AO243" s="85" t="s">
        <v>1580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21</v>
      </c>
      <c r="BK243" s="49">
        <v>100</v>
      </c>
      <c r="BL243" s="48">
        <v>21</v>
      </c>
    </row>
    <row r="244" spans="1:64" ht="15">
      <c r="A244" s="64" t="s">
        <v>328</v>
      </c>
      <c r="B244" s="64" t="s">
        <v>356</v>
      </c>
      <c r="C244" s="65" t="s">
        <v>5514</v>
      </c>
      <c r="D244" s="66">
        <v>3</v>
      </c>
      <c r="E244" s="67" t="s">
        <v>132</v>
      </c>
      <c r="F244" s="68">
        <v>35</v>
      </c>
      <c r="G244" s="65"/>
      <c r="H244" s="69"/>
      <c r="I244" s="70"/>
      <c r="J244" s="70"/>
      <c r="K244" s="34" t="s">
        <v>65</v>
      </c>
      <c r="L244" s="77">
        <v>244</v>
      </c>
      <c r="M244" s="77"/>
      <c r="N244" s="72"/>
      <c r="O244" s="79" t="s">
        <v>570</v>
      </c>
      <c r="P244" s="81">
        <v>43713.65425925926</v>
      </c>
      <c r="Q244" s="79" t="s">
        <v>645</v>
      </c>
      <c r="R244" s="79"/>
      <c r="S244" s="79"/>
      <c r="T244" s="79"/>
      <c r="U244" s="79"/>
      <c r="V244" s="83" t="s">
        <v>984</v>
      </c>
      <c r="W244" s="81">
        <v>43713.65425925926</v>
      </c>
      <c r="X244" s="83" t="s">
        <v>1227</v>
      </c>
      <c r="Y244" s="79"/>
      <c r="Z244" s="79"/>
      <c r="AA244" s="85" t="s">
        <v>1548</v>
      </c>
      <c r="AB244" s="79"/>
      <c r="AC244" s="79" t="b">
        <v>0</v>
      </c>
      <c r="AD244" s="79">
        <v>0</v>
      </c>
      <c r="AE244" s="85" t="s">
        <v>1779</v>
      </c>
      <c r="AF244" s="79" t="b">
        <v>0</v>
      </c>
      <c r="AG244" s="79" t="s">
        <v>1829</v>
      </c>
      <c r="AH244" s="79"/>
      <c r="AI244" s="85" t="s">
        <v>1779</v>
      </c>
      <c r="AJ244" s="79" t="b">
        <v>0</v>
      </c>
      <c r="AK244" s="79">
        <v>27</v>
      </c>
      <c r="AL244" s="85" t="s">
        <v>1580</v>
      </c>
      <c r="AM244" s="79" t="s">
        <v>1842</v>
      </c>
      <c r="AN244" s="79" t="b">
        <v>0</v>
      </c>
      <c r="AO244" s="85" t="s">
        <v>1580</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21</v>
      </c>
      <c r="BK244" s="49">
        <v>100</v>
      </c>
      <c r="BL244" s="48">
        <v>21</v>
      </c>
    </row>
    <row r="245" spans="1:64" ht="15">
      <c r="A245" s="64" t="s">
        <v>329</v>
      </c>
      <c r="B245" s="64" t="s">
        <v>356</v>
      </c>
      <c r="C245" s="65" t="s">
        <v>5514</v>
      </c>
      <c r="D245" s="66">
        <v>3</v>
      </c>
      <c r="E245" s="67" t="s">
        <v>132</v>
      </c>
      <c r="F245" s="68">
        <v>35</v>
      </c>
      <c r="G245" s="65"/>
      <c r="H245" s="69"/>
      <c r="I245" s="70"/>
      <c r="J245" s="70"/>
      <c r="K245" s="34" t="s">
        <v>65</v>
      </c>
      <c r="L245" s="77">
        <v>245</v>
      </c>
      <c r="M245" s="77"/>
      <c r="N245" s="72"/>
      <c r="O245" s="79" t="s">
        <v>570</v>
      </c>
      <c r="P245" s="81">
        <v>43713.6805787037</v>
      </c>
      <c r="Q245" s="79" t="s">
        <v>645</v>
      </c>
      <c r="R245" s="79"/>
      <c r="S245" s="79"/>
      <c r="T245" s="79"/>
      <c r="U245" s="79"/>
      <c r="V245" s="83" t="s">
        <v>985</v>
      </c>
      <c r="W245" s="81">
        <v>43713.6805787037</v>
      </c>
      <c r="X245" s="83" t="s">
        <v>1228</v>
      </c>
      <c r="Y245" s="79"/>
      <c r="Z245" s="79"/>
      <c r="AA245" s="85" t="s">
        <v>1549</v>
      </c>
      <c r="AB245" s="79"/>
      <c r="AC245" s="79" t="b">
        <v>0</v>
      </c>
      <c r="AD245" s="79">
        <v>0</v>
      </c>
      <c r="AE245" s="85" t="s">
        <v>1779</v>
      </c>
      <c r="AF245" s="79" t="b">
        <v>0</v>
      </c>
      <c r="AG245" s="79" t="s">
        <v>1829</v>
      </c>
      <c r="AH245" s="79"/>
      <c r="AI245" s="85" t="s">
        <v>1779</v>
      </c>
      <c r="AJ245" s="79" t="b">
        <v>0</v>
      </c>
      <c r="AK245" s="79">
        <v>27</v>
      </c>
      <c r="AL245" s="85" t="s">
        <v>1580</v>
      </c>
      <c r="AM245" s="79" t="s">
        <v>1842</v>
      </c>
      <c r="AN245" s="79" t="b">
        <v>0</v>
      </c>
      <c r="AO245" s="85" t="s">
        <v>1580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21</v>
      </c>
      <c r="BK245" s="49">
        <v>100</v>
      </c>
      <c r="BL245" s="48">
        <v>21</v>
      </c>
    </row>
    <row r="246" spans="1:64" ht="15">
      <c r="A246" s="64" t="s">
        <v>330</v>
      </c>
      <c r="B246" s="64" t="s">
        <v>356</v>
      </c>
      <c r="C246" s="65" t="s">
        <v>5514</v>
      </c>
      <c r="D246" s="66">
        <v>3</v>
      </c>
      <c r="E246" s="67" t="s">
        <v>132</v>
      </c>
      <c r="F246" s="68">
        <v>35</v>
      </c>
      <c r="G246" s="65"/>
      <c r="H246" s="69"/>
      <c r="I246" s="70"/>
      <c r="J246" s="70"/>
      <c r="K246" s="34" t="s">
        <v>65</v>
      </c>
      <c r="L246" s="77">
        <v>246</v>
      </c>
      <c r="M246" s="77"/>
      <c r="N246" s="72"/>
      <c r="O246" s="79" t="s">
        <v>570</v>
      </c>
      <c r="P246" s="81">
        <v>43713.698796296296</v>
      </c>
      <c r="Q246" s="79" t="s">
        <v>645</v>
      </c>
      <c r="R246" s="79"/>
      <c r="S246" s="79"/>
      <c r="T246" s="79"/>
      <c r="U246" s="79"/>
      <c r="V246" s="83" t="s">
        <v>986</v>
      </c>
      <c r="W246" s="81">
        <v>43713.698796296296</v>
      </c>
      <c r="X246" s="83" t="s">
        <v>1229</v>
      </c>
      <c r="Y246" s="79"/>
      <c r="Z246" s="79"/>
      <c r="AA246" s="85" t="s">
        <v>1550</v>
      </c>
      <c r="AB246" s="79"/>
      <c r="AC246" s="79" t="b">
        <v>0</v>
      </c>
      <c r="AD246" s="79">
        <v>0</v>
      </c>
      <c r="AE246" s="85" t="s">
        <v>1779</v>
      </c>
      <c r="AF246" s="79" t="b">
        <v>0</v>
      </c>
      <c r="AG246" s="79" t="s">
        <v>1829</v>
      </c>
      <c r="AH246" s="79"/>
      <c r="AI246" s="85" t="s">
        <v>1779</v>
      </c>
      <c r="AJ246" s="79" t="b">
        <v>0</v>
      </c>
      <c r="AK246" s="79">
        <v>27</v>
      </c>
      <c r="AL246" s="85" t="s">
        <v>1580</v>
      </c>
      <c r="AM246" s="79" t="s">
        <v>1842</v>
      </c>
      <c r="AN246" s="79" t="b">
        <v>0</v>
      </c>
      <c r="AO246" s="85" t="s">
        <v>1580</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0</v>
      </c>
      <c r="BE246" s="49">
        <v>0</v>
      </c>
      <c r="BF246" s="48">
        <v>0</v>
      </c>
      <c r="BG246" s="49">
        <v>0</v>
      </c>
      <c r="BH246" s="48">
        <v>0</v>
      </c>
      <c r="BI246" s="49">
        <v>0</v>
      </c>
      <c r="BJ246" s="48">
        <v>21</v>
      </c>
      <c r="BK246" s="49">
        <v>100</v>
      </c>
      <c r="BL246" s="48">
        <v>21</v>
      </c>
    </row>
    <row r="247" spans="1:64" ht="15">
      <c r="A247" s="64" t="s">
        <v>331</v>
      </c>
      <c r="B247" s="64" t="s">
        <v>356</v>
      </c>
      <c r="C247" s="65" t="s">
        <v>5514</v>
      </c>
      <c r="D247" s="66">
        <v>3</v>
      </c>
      <c r="E247" s="67" t="s">
        <v>132</v>
      </c>
      <c r="F247" s="68">
        <v>35</v>
      </c>
      <c r="G247" s="65"/>
      <c r="H247" s="69"/>
      <c r="I247" s="70"/>
      <c r="J247" s="70"/>
      <c r="K247" s="34" t="s">
        <v>65</v>
      </c>
      <c r="L247" s="77">
        <v>247</v>
      </c>
      <c r="M247" s="77"/>
      <c r="N247" s="72"/>
      <c r="O247" s="79" t="s">
        <v>570</v>
      </c>
      <c r="P247" s="81">
        <v>43713.705775462964</v>
      </c>
      <c r="Q247" s="79" t="s">
        <v>645</v>
      </c>
      <c r="R247" s="79"/>
      <c r="S247" s="79"/>
      <c r="T247" s="79"/>
      <c r="U247" s="79"/>
      <c r="V247" s="83" t="s">
        <v>987</v>
      </c>
      <c r="W247" s="81">
        <v>43713.705775462964</v>
      </c>
      <c r="X247" s="83" t="s">
        <v>1230</v>
      </c>
      <c r="Y247" s="79"/>
      <c r="Z247" s="79"/>
      <c r="AA247" s="85" t="s">
        <v>1551</v>
      </c>
      <c r="AB247" s="79"/>
      <c r="AC247" s="79" t="b">
        <v>0</v>
      </c>
      <c r="AD247" s="79">
        <v>0</v>
      </c>
      <c r="AE247" s="85" t="s">
        <v>1779</v>
      </c>
      <c r="AF247" s="79" t="b">
        <v>0</v>
      </c>
      <c r="AG247" s="79" t="s">
        <v>1829</v>
      </c>
      <c r="AH247" s="79"/>
      <c r="AI247" s="85" t="s">
        <v>1779</v>
      </c>
      <c r="AJ247" s="79" t="b">
        <v>0</v>
      </c>
      <c r="AK247" s="79">
        <v>27</v>
      </c>
      <c r="AL247" s="85" t="s">
        <v>1580</v>
      </c>
      <c r="AM247" s="79" t="s">
        <v>1841</v>
      </c>
      <c r="AN247" s="79" t="b">
        <v>0</v>
      </c>
      <c r="AO247" s="85" t="s">
        <v>1580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21</v>
      </c>
      <c r="BK247" s="49">
        <v>100</v>
      </c>
      <c r="BL247" s="48">
        <v>21</v>
      </c>
    </row>
    <row r="248" spans="1:64" ht="15">
      <c r="A248" s="64" t="s">
        <v>332</v>
      </c>
      <c r="B248" s="64" t="s">
        <v>356</v>
      </c>
      <c r="C248" s="65" t="s">
        <v>5514</v>
      </c>
      <c r="D248" s="66">
        <v>3</v>
      </c>
      <c r="E248" s="67" t="s">
        <v>132</v>
      </c>
      <c r="F248" s="68">
        <v>35</v>
      </c>
      <c r="G248" s="65"/>
      <c r="H248" s="69"/>
      <c r="I248" s="70"/>
      <c r="J248" s="70"/>
      <c r="K248" s="34" t="s">
        <v>65</v>
      </c>
      <c r="L248" s="77">
        <v>248</v>
      </c>
      <c r="M248" s="77"/>
      <c r="N248" s="72"/>
      <c r="O248" s="79" t="s">
        <v>570</v>
      </c>
      <c r="P248" s="81">
        <v>43713.74017361111</v>
      </c>
      <c r="Q248" s="79" t="s">
        <v>645</v>
      </c>
      <c r="R248" s="79"/>
      <c r="S248" s="79"/>
      <c r="T248" s="79"/>
      <c r="U248" s="79"/>
      <c r="V248" s="83" t="s">
        <v>988</v>
      </c>
      <c r="W248" s="81">
        <v>43713.74017361111</v>
      </c>
      <c r="X248" s="83" t="s">
        <v>1231</v>
      </c>
      <c r="Y248" s="79"/>
      <c r="Z248" s="79"/>
      <c r="AA248" s="85" t="s">
        <v>1552</v>
      </c>
      <c r="AB248" s="79"/>
      <c r="AC248" s="79" t="b">
        <v>0</v>
      </c>
      <c r="AD248" s="79">
        <v>0</v>
      </c>
      <c r="AE248" s="85" t="s">
        <v>1779</v>
      </c>
      <c r="AF248" s="79" t="b">
        <v>0</v>
      </c>
      <c r="AG248" s="79" t="s">
        <v>1829</v>
      </c>
      <c r="AH248" s="79"/>
      <c r="AI248" s="85" t="s">
        <v>1779</v>
      </c>
      <c r="AJ248" s="79" t="b">
        <v>0</v>
      </c>
      <c r="AK248" s="79">
        <v>27</v>
      </c>
      <c r="AL248" s="85" t="s">
        <v>1580</v>
      </c>
      <c r="AM248" s="79" t="s">
        <v>1841</v>
      </c>
      <c r="AN248" s="79" t="b">
        <v>0</v>
      </c>
      <c r="AO248" s="85" t="s">
        <v>1580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21</v>
      </c>
      <c r="BK248" s="49">
        <v>100</v>
      </c>
      <c r="BL248" s="48">
        <v>21</v>
      </c>
    </row>
    <row r="249" spans="1:64" ht="15">
      <c r="A249" s="64" t="s">
        <v>333</v>
      </c>
      <c r="B249" s="64" t="s">
        <v>356</v>
      </c>
      <c r="C249" s="65" t="s">
        <v>5514</v>
      </c>
      <c r="D249" s="66">
        <v>3</v>
      </c>
      <c r="E249" s="67" t="s">
        <v>132</v>
      </c>
      <c r="F249" s="68">
        <v>35</v>
      </c>
      <c r="G249" s="65"/>
      <c r="H249" s="69"/>
      <c r="I249" s="70"/>
      <c r="J249" s="70"/>
      <c r="K249" s="34" t="s">
        <v>65</v>
      </c>
      <c r="L249" s="77">
        <v>249</v>
      </c>
      <c r="M249" s="77"/>
      <c r="N249" s="72"/>
      <c r="O249" s="79" t="s">
        <v>570</v>
      </c>
      <c r="P249" s="81">
        <v>43713.75267361111</v>
      </c>
      <c r="Q249" s="79" t="s">
        <v>645</v>
      </c>
      <c r="R249" s="79"/>
      <c r="S249" s="79"/>
      <c r="T249" s="79"/>
      <c r="U249" s="79"/>
      <c r="V249" s="83" t="s">
        <v>989</v>
      </c>
      <c r="W249" s="81">
        <v>43713.75267361111</v>
      </c>
      <c r="X249" s="83" t="s">
        <v>1232</v>
      </c>
      <c r="Y249" s="79"/>
      <c r="Z249" s="79"/>
      <c r="AA249" s="85" t="s">
        <v>1553</v>
      </c>
      <c r="AB249" s="79"/>
      <c r="AC249" s="79" t="b">
        <v>0</v>
      </c>
      <c r="AD249" s="79">
        <v>0</v>
      </c>
      <c r="AE249" s="85" t="s">
        <v>1779</v>
      </c>
      <c r="AF249" s="79" t="b">
        <v>0</v>
      </c>
      <c r="AG249" s="79" t="s">
        <v>1829</v>
      </c>
      <c r="AH249" s="79"/>
      <c r="AI249" s="85" t="s">
        <v>1779</v>
      </c>
      <c r="AJ249" s="79" t="b">
        <v>0</v>
      </c>
      <c r="AK249" s="79">
        <v>27</v>
      </c>
      <c r="AL249" s="85" t="s">
        <v>1580</v>
      </c>
      <c r="AM249" s="79" t="s">
        <v>1840</v>
      </c>
      <c r="AN249" s="79" t="b">
        <v>0</v>
      </c>
      <c r="AO249" s="85" t="s">
        <v>1580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21</v>
      </c>
      <c r="BK249" s="49">
        <v>100</v>
      </c>
      <c r="BL249" s="48">
        <v>21</v>
      </c>
    </row>
    <row r="250" spans="1:64" ht="15">
      <c r="A250" s="64" t="s">
        <v>334</v>
      </c>
      <c r="B250" s="64" t="s">
        <v>356</v>
      </c>
      <c r="C250" s="65" t="s">
        <v>5514</v>
      </c>
      <c r="D250" s="66">
        <v>3</v>
      </c>
      <c r="E250" s="67" t="s">
        <v>132</v>
      </c>
      <c r="F250" s="68">
        <v>35</v>
      </c>
      <c r="G250" s="65"/>
      <c r="H250" s="69"/>
      <c r="I250" s="70"/>
      <c r="J250" s="70"/>
      <c r="K250" s="34" t="s">
        <v>65</v>
      </c>
      <c r="L250" s="77">
        <v>250</v>
      </c>
      <c r="M250" s="77"/>
      <c r="N250" s="72"/>
      <c r="O250" s="79" t="s">
        <v>570</v>
      </c>
      <c r="P250" s="81">
        <v>43713.77400462963</v>
      </c>
      <c r="Q250" s="79" t="s">
        <v>645</v>
      </c>
      <c r="R250" s="79"/>
      <c r="S250" s="79"/>
      <c r="T250" s="79"/>
      <c r="U250" s="79"/>
      <c r="V250" s="83" t="s">
        <v>990</v>
      </c>
      <c r="W250" s="81">
        <v>43713.77400462963</v>
      </c>
      <c r="X250" s="83" t="s">
        <v>1233</v>
      </c>
      <c r="Y250" s="79"/>
      <c r="Z250" s="79"/>
      <c r="AA250" s="85" t="s">
        <v>1554</v>
      </c>
      <c r="AB250" s="79"/>
      <c r="AC250" s="79" t="b">
        <v>0</v>
      </c>
      <c r="AD250" s="79">
        <v>0</v>
      </c>
      <c r="AE250" s="85" t="s">
        <v>1779</v>
      </c>
      <c r="AF250" s="79" t="b">
        <v>0</v>
      </c>
      <c r="AG250" s="79" t="s">
        <v>1829</v>
      </c>
      <c r="AH250" s="79"/>
      <c r="AI250" s="85" t="s">
        <v>1779</v>
      </c>
      <c r="AJ250" s="79" t="b">
        <v>0</v>
      </c>
      <c r="AK250" s="79">
        <v>27</v>
      </c>
      <c r="AL250" s="85" t="s">
        <v>1580</v>
      </c>
      <c r="AM250" s="79" t="s">
        <v>1841</v>
      </c>
      <c r="AN250" s="79" t="b">
        <v>0</v>
      </c>
      <c r="AO250" s="85" t="s">
        <v>1580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21</v>
      </c>
      <c r="BK250" s="49">
        <v>100</v>
      </c>
      <c r="BL250" s="48">
        <v>21</v>
      </c>
    </row>
    <row r="251" spans="1:64" ht="15">
      <c r="A251" s="64" t="s">
        <v>335</v>
      </c>
      <c r="B251" s="64" t="s">
        <v>356</v>
      </c>
      <c r="C251" s="65" t="s">
        <v>5514</v>
      </c>
      <c r="D251" s="66">
        <v>3</v>
      </c>
      <c r="E251" s="67" t="s">
        <v>132</v>
      </c>
      <c r="F251" s="68">
        <v>35</v>
      </c>
      <c r="G251" s="65"/>
      <c r="H251" s="69"/>
      <c r="I251" s="70"/>
      <c r="J251" s="70"/>
      <c r="K251" s="34" t="s">
        <v>65</v>
      </c>
      <c r="L251" s="77">
        <v>251</v>
      </c>
      <c r="M251" s="77"/>
      <c r="N251" s="72"/>
      <c r="O251" s="79" t="s">
        <v>570</v>
      </c>
      <c r="P251" s="81">
        <v>43713.84711805556</v>
      </c>
      <c r="Q251" s="79" t="s">
        <v>645</v>
      </c>
      <c r="R251" s="79"/>
      <c r="S251" s="79"/>
      <c r="T251" s="79"/>
      <c r="U251" s="79"/>
      <c r="V251" s="83" t="s">
        <v>991</v>
      </c>
      <c r="W251" s="81">
        <v>43713.84711805556</v>
      </c>
      <c r="X251" s="83" t="s">
        <v>1234</v>
      </c>
      <c r="Y251" s="79"/>
      <c r="Z251" s="79"/>
      <c r="AA251" s="85" t="s">
        <v>1555</v>
      </c>
      <c r="AB251" s="79"/>
      <c r="AC251" s="79" t="b">
        <v>0</v>
      </c>
      <c r="AD251" s="79">
        <v>0</v>
      </c>
      <c r="AE251" s="85" t="s">
        <v>1779</v>
      </c>
      <c r="AF251" s="79" t="b">
        <v>0</v>
      </c>
      <c r="AG251" s="79" t="s">
        <v>1829</v>
      </c>
      <c r="AH251" s="79"/>
      <c r="AI251" s="85" t="s">
        <v>1779</v>
      </c>
      <c r="AJ251" s="79" t="b">
        <v>0</v>
      </c>
      <c r="AK251" s="79">
        <v>27</v>
      </c>
      <c r="AL251" s="85" t="s">
        <v>1580</v>
      </c>
      <c r="AM251" s="79" t="s">
        <v>1842</v>
      </c>
      <c r="AN251" s="79" t="b">
        <v>0</v>
      </c>
      <c r="AO251" s="85" t="s">
        <v>1580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21</v>
      </c>
      <c r="BK251" s="49">
        <v>100</v>
      </c>
      <c r="BL251" s="48">
        <v>21</v>
      </c>
    </row>
    <row r="252" spans="1:64" ht="15">
      <c r="A252" s="64" t="s">
        <v>336</v>
      </c>
      <c r="B252" s="64" t="s">
        <v>356</v>
      </c>
      <c r="C252" s="65" t="s">
        <v>5514</v>
      </c>
      <c r="D252" s="66">
        <v>3</v>
      </c>
      <c r="E252" s="67" t="s">
        <v>132</v>
      </c>
      <c r="F252" s="68">
        <v>35</v>
      </c>
      <c r="G252" s="65"/>
      <c r="H252" s="69"/>
      <c r="I252" s="70"/>
      <c r="J252" s="70"/>
      <c r="K252" s="34" t="s">
        <v>65</v>
      </c>
      <c r="L252" s="77">
        <v>252</v>
      </c>
      <c r="M252" s="77"/>
      <c r="N252" s="72"/>
      <c r="O252" s="79" t="s">
        <v>570</v>
      </c>
      <c r="P252" s="81">
        <v>43713.885625</v>
      </c>
      <c r="Q252" s="79" t="s">
        <v>645</v>
      </c>
      <c r="R252" s="79"/>
      <c r="S252" s="79"/>
      <c r="T252" s="79"/>
      <c r="U252" s="79"/>
      <c r="V252" s="83" t="s">
        <v>992</v>
      </c>
      <c r="W252" s="81">
        <v>43713.885625</v>
      </c>
      <c r="X252" s="83" t="s">
        <v>1235</v>
      </c>
      <c r="Y252" s="79"/>
      <c r="Z252" s="79"/>
      <c r="AA252" s="85" t="s">
        <v>1556</v>
      </c>
      <c r="AB252" s="79"/>
      <c r="AC252" s="79" t="b">
        <v>0</v>
      </c>
      <c r="AD252" s="79">
        <v>0</v>
      </c>
      <c r="AE252" s="85" t="s">
        <v>1779</v>
      </c>
      <c r="AF252" s="79" t="b">
        <v>0</v>
      </c>
      <c r="AG252" s="79" t="s">
        <v>1829</v>
      </c>
      <c r="AH252" s="79"/>
      <c r="AI252" s="85" t="s">
        <v>1779</v>
      </c>
      <c r="AJ252" s="79" t="b">
        <v>0</v>
      </c>
      <c r="AK252" s="79">
        <v>27</v>
      </c>
      <c r="AL252" s="85" t="s">
        <v>1580</v>
      </c>
      <c r="AM252" s="79" t="s">
        <v>1840</v>
      </c>
      <c r="AN252" s="79" t="b">
        <v>0</v>
      </c>
      <c r="AO252" s="85" t="s">
        <v>1580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21</v>
      </c>
      <c r="BK252" s="49">
        <v>100</v>
      </c>
      <c r="BL252" s="48">
        <v>21</v>
      </c>
    </row>
    <row r="253" spans="1:64" ht="15">
      <c r="A253" s="64" t="s">
        <v>337</v>
      </c>
      <c r="B253" s="64" t="s">
        <v>356</v>
      </c>
      <c r="C253" s="65" t="s">
        <v>5514</v>
      </c>
      <c r="D253" s="66">
        <v>3</v>
      </c>
      <c r="E253" s="67" t="s">
        <v>132</v>
      </c>
      <c r="F253" s="68">
        <v>35</v>
      </c>
      <c r="G253" s="65"/>
      <c r="H253" s="69"/>
      <c r="I253" s="70"/>
      <c r="J253" s="70"/>
      <c r="K253" s="34" t="s">
        <v>65</v>
      </c>
      <c r="L253" s="77">
        <v>253</v>
      </c>
      <c r="M253" s="77"/>
      <c r="N253" s="72"/>
      <c r="O253" s="79" t="s">
        <v>570</v>
      </c>
      <c r="P253" s="81">
        <v>43714.160150462965</v>
      </c>
      <c r="Q253" s="79" t="s">
        <v>645</v>
      </c>
      <c r="R253" s="79"/>
      <c r="S253" s="79"/>
      <c r="T253" s="79"/>
      <c r="U253" s="79"/>
      <c r="V253" s="83" t="s">
        <v>993</v>
      </c>
      <c r="W253" s="81">
        <v>43714.160150462965</v>
      </c>
      <c r="X253" s="83" t="s">
        <v>1236</v>
      </c>
      <c r="Y253" s="79"/>
      <c r="Z253" s="79"/>
      <c r="AA253" s="85" t="s">
        <v>1557</v>
      </c>
      <c r="AB253" s="79"/>
      <c r="AC253" s="79" t="b">
        <v>0</v>
      </c>
      <c r="AD253" s="79">
        <v>0</v>
      </c>
      <c r="AE253" s="85" t="s">
        <v>1779</v>
      </c>
      <c r="AF253" s="79" t="b">
        <v>0</v>
      </c>
      <c r="AG253" s="79" t="s">
        <v>1829</v>
      </c>
      <c r="AH253" s="79"/>
      <c r="AI253" s="85" t="s">
        <v>1779</v>
      </c>
      <c r="AJ253" s="79" t="b">
        <v>0</v>
      </c>
      <c r="AK253" s="79">
        <v>27</v>
      </c>
      <c r="AL253" s="85" t="s">
        <v>1580</v>
      </c>
      <c r="AM253" s="79" t="s">
        <v>1840</v>
      </c>
      <c r="AN253" s="79" t="b">
        <v>0</v>
      </c>
      <c r="AO253" s="85" t="s">
        <v>1580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21</v>
      </c>
      <c r="BK253" s="49">
        <v>100</v>
      </c>
      <c r="BL253" s="48">
        <v>21</v>
      </c>
    </row>
    <row r="254" spans="1:64" ht="15">
      <c r="A254" s="64" t="s">
        <v>338</v>
      </c>
      <c r="B254" s="64" t="s">
        <v>356</v>
      </c>
      <c r="C254" s="65" t="s">
        <v>5514</v>
      </c>
      <c r="D254" s="66">
        <v>3</v>
      </c>
      <c r="E254" s="67" t="s">
        <v>132</v>
      </c>
      <c r="F254" s="68">
        <v>35</v>
      </c>
      <c r="G254" s="65"/>
      <c r="H254" s="69"/>
      <c r="I254" s="70"/>
      <c r="J254" s="70"/>
      <c r="K254" s="34" t="s">
        <v>65</v>
      </c>
      <c r="L254" s="77">
        <v>254</v>
      </c>
      <c r="M254" s="77"/>
      <c r="N254" s="72"/>
      <c r="O254" s="79" t="s">
        <v>570</v>
      </c>
      <c r="P254" s="81">
        <v>43714.170960648145</v>
      </c>
      <c r="Q254" s="79" t="s">
        <v>645</v>
      </c>
      <c r="R254" s="79"/>
      <c r="S254" s="79"/>
      <c r="T254" s="79"/>
      <c r="U254" s="79"/>
      <c r="V254" s="83" t="s">
        <v>994</v>
      </c>
      <c r="W254" s="81">
        <v>43714.170960648145</v>
      </c>
      <c r="X254" s="83" t="s">
        <v>1237</v>
      </c>
      <c r="Y254" s="79"/>
      <c r="Z254" s="79"/>
      <c r="AA254" s="85" t="s">
        <v>1558</v>
      </c>
      <c r="AB254" s="79"/>
      <c r="AC254" s="79" t="b">
        <v>0</v>
      </c>
      <c r="AD254" s="79">
        <v>0</v>
      </c>
      <c r="AE254" s="85" t="s">
        <v>1779</v>
      </c>
      <c r="AF254" s="79" t="b">
        <v>0</v>
      </c>
      <c r="AG254" s="79" t="s">
        <v>1829</v>
      </c>
      <c r="AH254" s="79"/>
      <c r="AI254" s="85" t="s">
        <v>1779</v>
      </c>
      <c r="AJ254" s="79" t="b">
        <v>0</v>
      </c>
      <c r="AK254" s="79">
        <v>27</v>
      </c>
      <c r="AL254" s="85" t="s">
        <v>1580</v>
      </c>
      <c r="AM254" s="79" t="s">
        <v>1840</v>
      </c>
      <c r="AN254" s="79" t="b">
        <v>0</v>
      </c>
      <c r="AO254" s="85" t="s">
        <v>1580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21</v>
      </c>
      <c r="BK254" s="49">
        <v>100</v>
      </c>
      <c r="BL254" s="48">
        <v>21</v>
      </c>
    </row>
    <row r="255" spans="1:64" ht="15">
      <c r="A255" s="64" t="s">
        <v>339</v>
      </c>
      <c r="B255" s="64" t="s">
        <v>356</v>
      </c>
      <c r="C255" s="65" t="s">
        <v>5514</v>
      </c>
      <c r="D255" s="66">
        <v>3</v>
      </c>
      <c r="E255" s="67" t="s">
        <v>132</v>
      </c>
      <c r="F255" s="68">
        <v>35</v>
      </c>
      <c r="G255" s="65"/>
      <c r="H255" s="69"/>
      <c r="I255" s="70"/>
      <c r="J255" s="70"/>
      <c r="K255" s="34" t="s">
        <v>65</v>
      </c>
      <c r="L255" s="77">
        <v>255</v>
      </c>
      <c r="M255" s="77"/>
      <c r="N255" s="72"/>
      <c r="O255" s="79" t="s">
        <v>570</v>
      </c>
      <c r="P255" s="81">
        <v>43714.173263888886</v>
      </c>
      <c r="Q255" s="79" t="s">
        <v>645</v>
      </c>
      <c r="R255" s="79"/>
      <c r="S255" s="79"/>
      <c r="T255" s="79"/>
      <c r="U255" s="79"/>
      <c r="V255" s="83" t="s">
        <v>995</v>
      </c>
      <c r="W255" s="81">
        <v>43714.173263888886</v>
      </c>
      <c r="X255" s="83" t="s">
        <v>1238</v>
      </c>
      <c r="Y255" s="79"/>
      <c r="Z255" s="79"/>
      <c r="AA255" s="85" t="s">
        <v>1559</v>
      </c>
      <c r="AB255" s="79"/>
      <c r="AC255" s="79" t="b">
        <v>0</v>
      </c>
      <c r="AD255" s="79">
        <v>0</v>
      </c>
      <c r="AE255" s="85" t="s">
        <v>1779</v>
      </c>
      <c r="AF255" s="79" t="b">
        <v>0</v>
      </c>
      <c r="AG255" s="79" t="s">
        <v>1829</v>
      </c>
      <c r="AH255" s="79"/>
      <c r="AI255" s="85" t="s">
        <v>1779</v>
      </c>
      <c r="AJ255" s="79" t="b">
        <v>0</v>
      </c>
      <c r="AK255" s="79">
        <v>27</v>
      </c>
      <c r="AL255" s="85" t="s">
        <v>1580</v>
      </c>
      <c r="AM255" s="79" t="s">
        <v>1840</v>
      </c>
      <c r="AN255" s="79" t="b">
        <v>0</v>
      </c>
      <c r="AO255" s="85" t="s">
        <v>1580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0</v>
      </c>
      <c r="BE255" s="49">
        <v>0</v>
      </c>
      <c r="BF255" s="48">
        <v>0</v>
      </c>
      <c r="BG255" s="49">
        <v>0</v>
      </c>
      <c r="BH255" s="48">
        <v>0</v>
      </c>
      <c r="BI255" s="49">
        <v>0</v>
      </c>
      <c r="BJ255" s="48">
        <v>21</v>
      </c>
      <c r="BK255" s="49">
        <v>100</v>
      </c>
      <c r="BL255" s="48">
        <v>21</v>
      </c>
    </row>
    <row r="256" spans="1:64" ht="15">
      <c r="A256" s="64" t="s">
        <v>340</v>
      </c>
      <c r="B256" s="64" t="s">
        <v>356</v>
      </c>
      <c r="C256" s="65" t="s">
        <v>5514</v>
      </c>
      <c r="D256" s="66">
        <v>3</v>
      </c>
      <c r="E256" s="67" t="s">
        <v>132</v>
      </c>
      <c r="F256" s="68">
        <v>35</v>
      </c>
      <c r="G256" s="65"/>
      <c r="H256" s="69"/>
      <c r="I256" s="70"/>
      <c r="J256" s="70"/>
      <c r="K256" s="34" t="s">
        <v>65</v>
      </c>
      <c r="L256" s="77">
        <v>256</v>
      </c>
      <c r="M256" s="77"/>
      <c r="N256" s="72"/>
      <c r="O256" s="79" t="s">
        <v>570</v>
      </c>
      <c r="P256" s="81">
        <v>43714.18751157408</v>
      </c>
      <c r="Q256" s="79" t="s">
        <v>645</v>
      </c>
      <c r="R256" s="79"/>
      <c r="S256" s="79"/>
      <c r="T256" s="79"/>
      <c r="U256" s="79"/>
      <c r="V256" s="83" t="s">
        <v>996</v>
      </c>
      <c r="W256" s="81">
        <v>43714.18751157408</v>
      </c>
      <c r="X256" s="83" t="s">
        <v>1239</v>
      </c>
      <c r="Y256" s="79"/>
      <c r="Z256" s="79"/>
      <c r="AA256" s="85" t="s">
        <v>1560</v>
      </c>
      <c r="AB256" s="79"/>
      <c r="AC256" s="79" t="b">
        <v>0</v>
      </c>
      <c r="AD256" s="79">
        <v>0</v>
      </c>
      <c r="AE256" s="85" t="s">
        <v>1779</v>
      </c>
      <c r="AF256" s="79" t="b">
        <v>0</v>
      </c>
      <c r="AG256" s="79" t="s">
        <v>1829</v>
      </c>
      <c r="AH256" s="79"/>
      <c r="AI256" s="85" t="s">
        <v>1779</v>
      </c>
      <c r="AJ256" s="79" t="b">
        <v>0</v>
      </c>
      <c r="AK256" s="79">
        <v>27</v>
      </c>
      <c r="AL256" s="85" t="s">
        <v>1580</v>
      </c>
      <c r="AM256" s="79" t="s">
        <v>1840</v>
      </c>
      <c r="AN256" s="79" t="b">
        <v>0</v>
      </c>
      <c r="AO256" s="85" t="s">
        <v>1580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21</v>
      </c>
      <c r="BK256" s="49">
        <v>100</v>
      </c>
      <c r="BL256" s="48">
        <v>21</v>
      </c>
    </row>
    <row r="257" spans="1:64" ht="15">
      <c r="A257" s="64" t="s">
        <v>341</v>
      </c>
      <c r="B257" s="64" t="s">
        <v>356</v>
      </c>
      <c r="C257" s="65" t="s">
        <v>5514</v>
      </c>
      <c r="D257" s="66">
        <v>3</v>
      </c>
      <c r="E257" s="67" t="s">
        <v>132</v>
      </c>
      <c r="F257" s="68">
        <v>35</v>
      </c>
      <c r="G257" s="65"/>
      <c r="H257" s="69"/>
      <c r="I257" s="70"/>
      <c r="J257" s="70"/>
      <c r="K257" s="34" t="s">
        <v>65</v>
      </c>
      <c r="L257" s="77">
        <v>257</v>
      </c>
      <c r="M257" s="77"/>
      <c r="N257" s="72"/>
      <c r="O257" s="79" t="s">
        <v>570</v>
      </c>
      <c r="P257" s="81">
        <v>43714.279699074075</v>
      </c>
      <c r="Q257" s="79" t="s">
        <v>645</v>
      </c>
      <c r="R257" s="79"/>
      <c r="S257" s="79"/>
      <c r="T257" s="79"/>
      <c r="U257" s="79"/>
      <c r="V257" s="83" t="s">
        <v>997</v>
      </c>
      <c r="W257" s="81">
        <v>43714.279699074075</v>
      </c>
      <c r="X257" s="83" t="s">
        <v>1240</v>
      </c>
      <c r="Y257" s="79"/>
      <c r="Z257" s="79"/>
      <c r="AA257" s="85" t="s">
        <v>1561</v>
      </c>
      <c r="AB257" s="79"/>
      <c r="AC257" s="79" t="b">
        <v>0</v>
      </c>
      <c r="AD257" s="79">
        <v>0</v>
      </c>
      <c r="AE257" s="85" t="s">
        <v>1779</v>
      </c>
      <c r="AF257" s="79" t="b">
        <v>0</v>
      </c>
      <c r="AG257" s="79" t="s">
        <v>1829</v>
      </c>
      <c r="AH257" s="79"/>
      <c r="AI257" s="85" t="s">
        <v>1779</v>
      </c>
      <c r="AJ257" s="79" t="b">
        <v>0</v>
      </c>
      <c r="AK257" s="79">
        <v>27</v>
      </c>
      <c r="AL257" s="85" t="s">
        <v>1580</v>
      </c>
      <c r="AM257" s="79" t="s">
        <v>1842</v>
      </c>
      <c r="AN257" s="79" t="b">
        <v>0</v>
      </c>
      <c r="AO257" s="85" t="s">
        <v>1580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21</v>
      </c>
      <c r="BK257" s="49">
        <v>100</v>
      </c>
      <c r="BL257" s="48">
        <v>21</v>
      </c>
    </row>
    <row r="258" spans="1:64" ht="15">
      <c r="A258" s="64" t="s">
        <v>342</v>
      </c>
      <c r="B258" s="64" t="s">
        <v>356</v>
      </c>
      <c r="C258" s="65" t="s">
        <v>5514</v>
      </c>
      <c r="D258" s="66">
        <v>3</v>
      </c>
      <c r="E258" s="67" t="s">
        <v>132</v>
      </c>
      <c r="F258" s="68">
        <v>35</v>
      </c>
      <c r="G258" s="65"/>
      <c r="H258" s="69"/>
      <c r="I258" s="70"/>
      <c r="J258" s="70"/>
      <c r="K258" s="34" t="s">
        <v>65</v>
      </c>
      <c r="L258" s="77">
        <v>258</v>
      </c>
      <c r="M258" s="77"/>
      <c r="N258" s="72"/>
      <c r="O258" s="79" t="s">
        <v>570</v>
      </c>
      <c r="P258" s="81">
        <v>43714.33215277778</v>
      </c>
      <c r="Q258" s="79" t="s">
        <v>645</v>
      </c>
      <c r="R258" s="79"/>
      <c r="S258" s="79"/>
      <c r="T258" s="79"/>
      <c r="U258" s="79"/>
      <c r="V258" s="83" t="s">
        <v>998</v>
      </c>
      <c r="W258" s="81">
        <v>43714.33215277778</v>
      </c>
      <c r="X258" s="83" t="s">
        <v>1241</v>
      </c>
      <c r="Y258" s="79"/>
      <c r="Z258" s="79"/>
      <c r="AA258" s="85" t="s">
        <v>1562</v>
      </c>
      <c r="AB258" s="79"/>
      <c r="AC258" s="79" t="b">
        <v>0</v>
      </c>
      <c r="AD258" s="79">
        <v>0</v>
      </c>
      <c r="AE258" s="85" t="s">
        <v>1779</v>
      </c>
      <c r="AF258" s="79" t="b">
        <v>0</v>
      </c>
      <c r="AG258" s="79" t="s">
        <v>1829</v>
      </c>
      <c r="AH258" s="79"/>
      <c r="AI258" s="85" t="s">
        <v>1779</v>
      </c>
      <c r="AJ258" s="79" t="b">
        <v>0</v>
      </c>
      <c r="AK258" s="79">
        <v>27</v>
      </c>
      <c r="AL258" s="85" t="s">
        <v>1580</v>
      </c>
      <c r="AM258" s="79" t="s">
        <v>1840</v>
      </c>
      <c r="AN258" s="79" t="b">
        <v>0</v>
      </c>
      <c r="AO258" s="85" t="s">
        <v>1580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0</v>
      </c>
      <c r="BE258" s="49">
        <v>0</v>
      </c>
      <c r="BF258" s="48">
        <v>0</v>
      </c>
      <c r="BG258" s="49">
        <v>0</v>
      </c>
      <c r="BH258" s="48">
        <v>0</v>
      </c>
      <c r="BI258" s="49">
        <v>0</v>
      </c>
      <c r="BJ258" s="48">
        <v>21</v>
      </c>
      <c r="BK258" s="49">
        <v>100</v>
      </c>
      <c r="BL258" s="48">
        <v>21</v>
      </c>
    </row>
    <row r="259" spans="1:64" ht="15">
      <c r="A259" s="64" t="s">
        <v>343</v>
      </c>
      <c r="B259" s="64" t="s">
        <v>440</v>
      </c>
      <c r="C259" s="65" t="s">
        <v>5514</v>
      </c>
      <c r="D259" s="66">
        <v>3</v>
      </c>
      <c r="E259" s="67" t="s">
        <v>132</v>
      </c>
      <c r="F259" s="68">
        <v>35</v>
      </c>
      <c r="G259" s="65"/>
      <c r="H259" s="69"/>
      <c r="I259" s="70"/>
      <c r="J259" s="70"/>
      <c r="K259" s="34" t="s">
        <v>65</v>
      </c>
      <c r="L259" s="77">
        <v>259</v>
      </c>
      <c r="M259" s="77"/>
      <c r="N259" s="72"/>
      <c r="O259" s="79" t="s">
        <v>570</v>
      </c>
      <c r="P259" s="81">
        <v>43714.420115740744</v>
      </c>
      <c r="Q259" s="79" t="s">
        <v>646</v>
      </c>
      <c r="R259" s="79"/>
      <c r="S259" s="79"/>
      <c r="T259" s="79" t="s">
        <v>848</v>
      </c>
      <c r="U259" s="79"/>
      <c r="V259" s="83" t="s">
        <v>999</v>
      </c>
      <c r="W259" s="81">
        <v>43714.420115740744</v>
      </c>
      <c r="X259" s="83" t="s">
        <v>1242</v>
      </c>
      <c r="Y259" s="79"/>
      <c r="Z259" s="79"/>
      <c r="AA259" s="85" t="s">
        <v>1563</v>
      </c>
      <c r="AB259" s="79"/>
      <c r="AC259" s="79" t="b">
        <v>0</v>
      </c>
      <c r="AD259" s="79">
        <v>0</v>
      </c>
      <c r="AE259" s="85" t="s">
        <v>1779</v>
      </c>
      <c r="AF259" s="79" t="b">
        <v>0</v>
      </c>
      <c r="AG259" s="79" t="s">
        <v>1829</v>
      </c>
      <c r="AH259" s="79"/>
      <c r="AI259" s="85" t="s">
        <v>1779</v>
      </c>
      <c r="AJ259" s="79" t="b">
        <v>0</v>
      </c>
      <c r="AK259" s="79">
        <v>5</v>
      </c>
      <c r="AL259" s="85" t="s">
        <v>1568</v>
      </c>
      <c r="AM259" s="79" t="s">
        <v>1840</v>
      </c>
      <c r="AN259" s="79" t="b">
        <v>0</v>
      </c>
      <c r="AO259" s="85" t="s">
        <v>1568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12</v>
      </c>
      <c r="BC259" s="78" t="str">
        <f>REPLACE(INDEX(GroupVertices[Group],MATCH(Edges[[#This Row],[Vertex 2]],GroupVertices[Vertex],0)),1,1,"")</f>
        <v>12</v>
      </c>
      <c r="BD259" s="48"/>
      <c r="BE259" s="49"/>
      <c r="BF259" s="48"/>
      <c r="BG259" s="49"/>
      <c r="BH259" s="48"/>
      <c r="BI259" s="49"/>
      <c r="BJ259" s="48"/>
      <c r="BK259" s="49"/>
      <c r="BL259" s="48"/>
    </row>
    <row r="260" spans="1:64" ht="15">
      <c r="A260" s="64" t="s">
        <v>343</v>
      </c>
      <c r="B260" s="64" t="s">
        <v>348</v>
      </c>
      <c r="C260" s="65" t="s">
        <v>5514</v>
      </c>
      <c r="D260" s="66">
        <v>3</v>
      </c>
      <c r="E260" s="67" t="s">
        <v>132</v>
      </c>
      <c r="F260" s="68">
        <v>35</v>
      </c>
      <c r="G260" s="65"/>
      <c r="H260" s="69"/>
      <c r="I260" s="70"/>
      <c r="J260" s="70"/>
      <c r="K260" s="34" t="s">
        <v>65</v>
      </c>
      <c r="L260" s="77">
        <v>260</v>
      </c>
      <c r="M260" s="77"/>
      <c r="N260" s="72"/>
      <c r="O260" s="79" t="s">
        <v>570</v>
      </c>
      <c r="P260" s="81">
        <v>43714.420115740744</v>
      </c>
      <c r="Q260" s="79" t="s">
        <v>646</v>
      </c>
      <c r="R260" s="79"/>
      <c r="S260" s="79"/>
      <c r="T260" s="79" t="s">
        <v>848</v>
      </c>
      <c r="U260" s="79"/>
      <c r="V260" s="83" t="s">
        <v>999</v>
      </c>
      <c r="W260" s="81">
        <v>43714.420115740744</v>
      </c>
      <c r="X260" s="83" t="s">
        <v>1242</v>
      </c>
      <c r="Y260" s="79"/>
      <c r="Z260" s="79"/>
      <c r="AA260" s="85" t="s">
        <v>1563</v>
      </c>
      <c r="AB260" s="79"/>
      <c r="AC260" s="79" t="b">
        <v>0</v>
      </c>
      <c r="AD260" s="79">
        <v>0</v>
      </c>
      <c r="AE260" s="85" t="s">
        <v>1779</v>
      </c>
      <c r="AF260" s="79" t="b">
        <v>0</v>
      </c>
      <c r="AG260" s="79" t="s">
        <v>1829</v>
      </c>
      <c r="AH260" s="79"/>
      <c r="AI260" s="85" t="s">
        <v>1779</v>
      </c>
      <c r="AJ260" s="79" t="b">
        <v>0</v>
      </c>
      <c r="AK260" s="79">
        <v>5</v>
      </c>
      <c r="AL260" s="85" t="s">
        <v>1568</v>
      </c>
      <c r="AM260" s="79" t="s">
        <v>1840</v>
      </c>
      <c r="AN260" s="79" t="b">
        <v>0</v>
      </c>
      <c r="AO260" s="85" t="s">
        <v>1568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12</v>
      </c>
      <c r="BC260" s="78" t="str">
        <f>REPLACE(INDEX(GroupVertices[Group],MATCH(Edges[[#This Row],[Vertex 2]],GroupVertices[Vertex],0)),1,1,"")</f>
        <v>12</v>
      </c>
      <c r="BD260" s="48">
        <v>0</v>
      </c>
      <c r="BE260" s="49">
        <v>0</v>
      </c>
      <c r="BF260" s="48">
        <v>1</v>
      </c>
      <c r="BG260" s="49">
        <v>5</v>
      </c>
      <c r="BH260" s="48">
        <v>0</v>
      </c>
      <c r="BI260" s="49">
        <v>0</v>
      </c>
      <c r="BJ260" s="48">
        <v>19</v>
      </c>
      <c r="BK260" s="49">
        <v>95</v>
      </c>
      <c r="BL260" s="48">
        <v>20</v>
      </c>
    </row>
    <row r="261" spans="1:64" ht="15">
      <c r="A261" s="64" t="s">
        <v>344</v>
      </c>
      <c r="B261" s="64" t="s">
        <v>440</v>
      </c>
      <c r="C261" s="65" t="s">
        <v>5514</v>
      </c>
      <c r="D261" s="66">
        <v>3</v>
      </c>
      <c r="E261" s="67" t="s">
        <v>132</v>
      </c>
      <c r="F261" s="68">
        <v>35</v>
      </c>
      <c r="G261" s="65"/>
      <c r="H261" s="69"/>
      <c r="I261" s="70"/>
      <c r="J261" s="70"/>
      <c r="K261" s="34" t="s">
        <v>65</v>
      </c>
      <c r="L261" s="77">
        <v>261</v>
      </c>
      <c r="M261" s="77"/>
      <c r="N261" s="72"/>
      <c r="O261" s="79" t="s">
        <v>570</v>
      </c>
      <c r="P261" s="81">
        <v>43714.4428125</v>
      </c>
      <c r="Q261" s="79" t="s">
        <v>646</v>
      </c>
      <c r="R261" s="79"/>
      <c r="S261" s="79"/>
      <c r="T261" s="79" t="s">
        <v>848</v>
      </c>
      <c r="U261" s="79"/>
      <c r="V261" s="83" t="s">
        <v>1000</v>
      </c>
      <c r="W261" s="81">
        <v>43714.4428125</v>
      </c>
      <c r="X261" s="83" t="s">
        <v>1243</v>
      </c>
      <c r="Y261" s="79"/>
      <c r="Z261" s="79"/>
      <c r="AA261" s="85" t="s">
        <v>1564</v>
      </c>
      <c r="AB261" s="79"/>
      <c r="AC261" s="79" t="b">
        <v>0</v>
      </c>
      <c r="AD261" s="79">
        <v>0</v>
      </c>
      <c r="AE261" s="85" t="s">
        <v>1779</v>
      </c>
      <c r="AF261" s="79" t="b">
        <v>0</v>
      </c>
      <c r="AG261" s="79" t="s">
        <v>1829</v>
      </c>
      <c r="AH261" s="79"/>
      <c r="AI261" s="85" t="s">
        <v>1779</v>
      </c>
      <c r="AJ261" s="79" t="b">
        <v>0</v>
      </c>
      <c r="AK261" s="79">
        <v>5</v>
      </c>
      <c r="AL261" s="85" t="s">
        <v>1568</v>
      </c>
      <c r="AM261" s="79" t="s">
        <v>1841</v>
      </c>
      <c r="AN261" s="79" t="b">
        <v>0</v>
      </c>
      <c r="AO261" s="85" t="s">
        <v>1568</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12</v>
      </c>
      <c r="BC261" s="78" t="str">
        <f>REPLACE(INDEX(GroupVertices[Group],MATCH(Edges[[#This Row],[Vertex 2]],GroupVertices[Vertex],0)),1,1,"")</f>
        <v>12</v>
      </c>
      <c r="BD261" s="48"/>
      <c r="BE261" s="49"/>
      <c r="BF261" s="48"/>
      <c r="BG261" s="49"/>
      <c r="BH261" s="48"/>
      <c r="BI261" s="49"/>
      <c r="BJ261" s="48"/>
      <c r="BK261" s="49"/>
      <c r="BL261" s="48"/>
    </row>
    <row r="262" spans="1:64" ht="15">
      <c r="A262" s="64" t="s">
        <v>344</v>
      </c>
      <c r="B262" s="64" t="s">
        <v>348</v>
      </c>
      <c r="C262" s="65" t="s">
        <v>5514</v>
      </c>
      <c r="D262" s="66">
        <v>3</v>
      </c>
      <c r="E262" s="67" t="s">
        <v>132</v>
      </c>
      <c r="F262" s="68">
        <v>35</v>
      </c>
      <c r="G262" s="65"/>
      <c r="H262" s="69"/>
      <c r="I262" s="70"/>
      <c r="J262" s="70"/>
      <c r="K262" s="34" t="s">
        <v>65</v>
      </c>
      <c r="L262" s="77">
        <v>262</v>
      </c>
      <c r="M262" s="77"/>
      <c r="N262" s="72"/>
      <c r="O262" s="79" t="s">
        <v>570</v>
      </c>
      <c r="P262" s="81">
        <v>43714.4428125</v>
      </c>
      <c r="Q262" s="79" t="s">
        <v>646</v>
      </c>
      <c r="R262" s="79"/>
      <c r="S262" s="79"/>
      <c r="T262" s="79" t="s">
        <v>848</v>
      </c>
      <c r="U262" s="79"/>
      <c r="V262" s="83" t="s">
        <v>1000</v>
      </c>
      <c r="W262" s="81">
        <v>43714.4428125</v>
      </c>
      <c r="X262" s="83" t="s">
        <v>1243</v>
      </c>
      <c r="Y262" s="79"/>
      <c r="Z262" s="79"/>
      <c r="AA262" s="85" t="s">
        <v>1564</v>
      </c>
      <c r="AB262" s="79"/>
      <c r="AC262" s="79" t="b">
        <v>0</v>
      </c>
      <c r="AD262" s="79">
        <v>0</v>
      </c>
      <c r="AE262" s="85" t="s">
        <v>1779</v>
      </c>
      <c r="AF262" s="79" t="b">
        <v>0</v>
      </c>
      <c r="AG262" s="79" t="s">
        <v>1829</v>
      </c>
      <c r="AH262" s="79"/>
      <c r="AI262" s="85" t="s">
        <v>1779</v>
      </c>
      <c r="AJ262" s="79" t="b">
        <v>0</v>
      </c>
      <c r="AK262" s="79">
        <v>5</v>
      </c>
      <c r="AL262" s="85" t="s">
        <v>1568</v>
      </c>
      <c r="AM262" s="79" t="s">
        <v>1841</v>
      </c>
      <c r="AN262" s="79" t="b">
        <v>0</v>
      </c>
      <c r="AO262" s="85" t="s">
        <v>1568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12</v>
      </c>
      <c r="BC262" s="78" t="str">
        <f>REPLACE(INDEX(GroupVertices[Group],MATCH(Edges[[#This Row],[Vertex 2]],GroupVertices[Vertex],0)),1,1,"")</f>
        <v>12</v>
      </c>
      <c r="BD262" s="48">
        <v>0</v>
      </c>
      <c r="BE262" s="49">
        <v>0</v>
      </c>
      <c r="BF262" s="48">
        <v>1</v>
      </c>
      <c r="BG262" s="49">
        <v>5</v>
      </c>
      <c r="BH262" s="48">
        <v>0</v>
      </c>
      <c r="BI262" s="49">
        <v>0</v>
      </c>
      <c r="BJ262" s="48">
        <v>19</v>
      </c>
      <c r="BK262" s="49">
        <v>95</v>
      </c>
      <c r="BL262" s="48">
        <v>20</v>
      </c>
    </row>
    <row r="263" spans="1:64" ht="15">
      <c r="A263" s="64" t="s">
        <v>345</v>
      </c>
      <c r="B263" s="64" t="s">
        <v>356</v>
      </c>
      <c r="C263" s="65" t="s">
        <v>5514</v>
      </c>
      <c r="D263" s="66">
        <v>3</v>
      </c>
      <c r="E263" s="67" t="s">
        <v>132</v>
      </c>
      <c r="F263" s="68">
        <v>35</v>
      </c>
      <c r="G263" s="65"/>
      <c r="H263" s="69"/>
      <c r="I263" s="70"/>
      <c r="J263" s="70"/>
      <c r="K263" s="34" t="s">
        <v>65</v>
      </c>
      <c r="L263" s="77">
        <v>263</v>
      </c>
      <c r="M263" s="77"/>
      <c r="N263" s="72"/>
      <c r="O263" s="79" t="s">
        <v>570</v>
      </c>
      <c r="P263" s="81">
        <v>43714.470659722225</v>
      </c>
      <c r="Q263" s="79" t="s">
        <v>645</v>
      </c>
      <c r="R263" s="79"/>
      <c r="S263" s="79"/>
      <c r="T263" s="79"/>
      <c r="U263" s="79"/>
      <c r="V263" s="83" t="s">
        <v>1001</v>
      </c>
      <c r="W263" s="81">
        <v>43714.470659722225</v>
      </c>
      <c r="X263" s="83" t="s">
        <v>1244</v>
      </c>
      <c r="Y263" s="79"/>
      <c r="Z263" s="79"/>
      <c r="AA263" s="85" t="s">
        <v>1565</v>
      </c>
      <c r="AB263" s="79"/>
      <c r="AC263" s="79" t="b">
        <v>0</v>
      </c>
      <c r="AD263" s="79">
        <v>0</v>
      </c>
      <c r="AE263" s="85" t="s">
        <v>1779</v>
      </c>
      <c r="AF263" s="79" t="b">
        <v>0</v>
      </c>
      <c r="AG263" s="79" t="s">
        <v>1829</v>
      </c>
      <c r="AH263" s="79"/>
      <c r="AI263" s="85" t="s">
        <v>1779</v>
      </c>
      <c r="AJ263" s="79" t="b">
        <v>0</v>
      </c>
      <c r="AK263" s="79">
        <v>31</v>
      </c>
      <c r="AL263" s="85" t="s">
        <v>1580</v>
      </c>
      <c r="AM263" s="79" t="s">
        <v>1840</v>
      </c>
      <c r="AN263" s="79" t="b">
        <v>0</v>
      </c>
      <c r="AO263" s="85" t="s">
        <v>1580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21</v>
      </c>
      <c r="BK263" s="49">
        <v>100</v>
      </c>
      <c r="BL263" s="48">
        <v>21</v>
      </c>
    </row>
    <row r="264" spans="1:64" ht="15">
      <c r="A264" s="64" t="s">
        <v>346</v>
      </c>
      <c r="B264" s="64" t="s">
        <v>356</v>
      </c>
      <c r="C264" s="65" t="s">
        <v>5514</v>
      </c>
      <c r="D264" s="66">
        <v>3</v>
      </c>
      <c r="E264" s="67" t="s">
        <v>132</v>
      </c>
      <c r="F264" s="68">
        <v>35</v>
      </c>
      <c r="G264" s="65"/>
      <c r="H264" s="69"/>
      <c r="I264" s="70"/>
      <c r="J264" s="70"/>
      <c r="K264" s="34" t="s">
        <v>65</v>
      </c>
      <c r="L264" s="77">
        <v>264</v>
      </c>
      <c r="M264" s="77"/>
      <c r="N264" s="72"/>
      <c r="O264" s="79" t="s">
        <v>570</v>
      </c>
      <c r="P264" s="81">
        <v>43714.50203703704</v>
      </c>
      <c r="Q264" s="79" t="s">
        <v>645</v>
      </c>
      <c r="R264" s="79"/>
      <c r="S264" s="79"/>
      <c r="T264" s="79"/>
      <c r="U264" s="79"/>
      <c r="V264" s="83" t="s">
        <v>1002</v>
      </c>
      <c r="W264" s="81">
        <v>43714.50203703704</v>
      </c>
      <c r="X264" s="83" t="s">
        <v>1245</v>
      </c>
      <c r="Y264" s="79"/>
      <c r="Z264" s="79"/>
      <c r="AA264" s="85" t="s">
        <v>1566</v>
      </c>
      <c r="AB264" s="79"/>
      <c r="AC264" s="79" t="b">
        <v>0</v>
      </c>
      <c r="AD264" s="79">
        <v>0</v>
      </c>
      <c r="AE264" s="85" t="s">
        <v>1779</v>
      </c>
      <c r="AF264" s="79" t="b">
        <v>0</v>
      </c>
      <c r="AG264" s="79" t="s">
        <v>1829</v>
      </c>
      <c r="AH264" s="79"/>
      <c r="AI264" s="85" t="s">
        <v>1779</v>
      </c>
      <c r="AJ264" s="79" t="b">
        <v>0</v>
      </c>
      <c r="AK264" s="79">
        <v>31</v>
      </c>
      <c r="AL264" s="85" t="s">
        <v>1580</v>
      </c>
      <c r="AM264" s="79" t="s">
        <v>1847</v>
      </c>
      <c r="AN264" s="79" t="b">
        <v>0</v>
      </c>
      <c r="AO264" s="85" t="s">
        <v>1580</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21</v>
      </c>
      <c r="BK264" s="49">
        <v>100</v>
      </c>
      <c r="BL264" s="48">
        <v>21</v>
      </c>
    </row>
    <row r="265" spans="1:64" ht="15">
      <c r="A265" s="64" t="s">
        <v>347</v>
      </c>
      <c r="B265" s="64" t="s">
        <v>356</v>
      </c>
      <c r="C265" s="65" t="s">
        <v>5514</v>
      </c>
      <c r="D265" s="66">
        <v>3</v>
      </c>
      <c r="E265" s="67" t="s">
        <v>132</v>
      </c>
      <c r="F265" s="68">
        <v>35</v>
      </c>
      <c r="G265" s="65"/>
      <c r="H265" s="69"/>
      <c r="I265" s="70"/>
      <c r="J265" s="70"/>
      <c r="K265" s="34" t="s">
        <v>65</v>
      </c>
      <c r="L265" s="77">
        <v>265</v>
      </c>
      <c r="M265" s="77"/>
      <c r="N265" s="72"/>
      <c r="O265" s="79" t="s">
        <v>570</v>
      </c>
      <c r="P265" s="81">
        <v>43714.5158912037</v>
      </c>
      <c r="Q265" s="79" t="s">
        <v>645</v>
      </c>
      <c r="R265" s="79"/>
      <c r="S265" s="79"/>
      <c r="T265" s="79"/>
      <c r="U265" s="79"/>
      <c r="V265" s="83" t="s">
        <v>1003</v>
      </c>
      <c r="W265" s="81">
        <v>43714.5158912037</v>
      </c>
      <c r="X265" s="83" t="s">
        <v>1246</v>
      </c>
      <c r="Y265" s="79"/>
      <c r="Z265" s="79"/>
      <c r="AA265" s="85" t="s">
        <v>1567</v>
      </c>
      <c r="AB265" s="79"/>
      <c r="AC265" s="79" t="b">
        <v>0</v>
      </c>
      <c r="AD265" s="79">
        <v>0</v>
      </c>
      <c r="AE265" s="85" t="s">
        <v>1779</v>
      </c>
      <c r="AF265" s="79" t="b">
        <v>0</v>
      </c>
      <c r="AG265" s="79" t="s">
        <v>1829</v>
      </c>
      <c r="AH265" s="79"/>
      <c r="AI265" s="85" t="s">
        <v>1779</v>
      </c>
      <c r="AJ265" s="79" t="b">
        <v>0</v>
      </c>
      <c r="AK265" s="79">
        <v>31</v>
      </c>
      <c r="AL265" s="85" t="s">
        <v>1580</v>
      </c>
      <c r="AM265" s="79" t="s">
        <v>1842</v>
      </c>
      <c r="AN265" s="79" t="b">
        <v>0</v>
      </c>
      <c r="AO265" s="85" t="s">
        <v>1580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21</v>
      </c>
      <c r="BK265" s="49">
        <v>100</v>
      </c>
      <c r="BL265" s="48">
        <v>21</v>
      </c>
    </row>
    <row r="266" spans="1:64" ht="15">
      <c r="A266" s="64" t="s">
        <v>348</v>
      </c>
      <c r="B266" s="64" t="s">
        <v>523</v>
      </c>
      <c r="C266" s="65" t="s">
        <v>5514</v>
      </c>
      <c r="D266" s="66">
        <v>3</v>
      </c>
      <c r="E266" s="67" t="s">
        <v>132</v>
      </c>
      <c r="F266" s="68">
        <v>35</v>
      </c>
      <c r="G266" s="65"/>
      <c r="H266" s="69"/>
      <c r="I266" s="70"/>
      <c r="J266" s="70"/>
      <c r="K266" s="34" t="s">
        <v>65</v>
      </c>
      <c r="L266" s="77">
        <v>266</v>
      </c>
      <c r="M266" s="77"/>
      <c r="N266" s="72"/>
      <c r="O266" s="79" t="s">
        <v>570</v>
      </c>
      <c r="P266" s="81">
        <v>43714.32267361111</v>
      </c>
      <c r="Q266" s="79" t="s">
        <v>647</v>
      </c>
      <c r="R266" s="83" t="s">
        <v>772</v>
      </c>
      <c r="S266" s="79" t="s">
        <v>820</v>
      </c>
      <c r="T266" s="79" t="s">
        <v>849</v>
      </c>
      <c r="U266" s="79"/>
      <c r="V266" s="83" t="s">
        <v>1004</v>
      </c>
      <c r="W266" s="81">
        <v>43714.32267361111</v>
      </c>
      <c r="X266" s="83" t="s">
        <v>1247</v>
      </c>
      <c r="Y266" s="79"/>
      <c r="Z266" s="79"/>
      <c r="AA266" s="85" t="s">
        <v>1568</v>
      </c>
      <c r="AB266" s="79"/>
      <c r="AC266" s="79" t="b">
        <v>0</v>
      </c>
      <c r="AD266" s="79">
        <v>1</v>
      </c>
      <c r="AE266" s="85" t="s">
        <v>1779</v>
      </c>
      <c r="AF266" s="79" t="b">
        <v>0</v>
      </c>
      <c r="AG266" s="79" t="s">
        <v>1829</v>
      </c>
      <c r="AH266" s="79"/>
      <c r="AI266" s="85" t="s">
        <v>1779</v>
      </c>
      <c r="AJ266" s="79" t="b">
        <v>0</v>
      </c>
      <c r="AK266" s="79">
        <v>0</v>
      </c>
      <c r="AL266" s="85" t="s">
        <v>1779</v>
      </c>
      <c r="AM266" s="79" t="s">
        <v>1841</v>
      </c>
      <c r="AN266" s="79" t="b">
        <v>0</v>
      </c>
      <c r="AO266" s="85" t="s">
        <v>1568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12</v>
      </c>
      <c r="BC266" s="78" t="str">
        <f>REPLACE(INDEX(GroupVertices[Group],MATCH(Edges[[#This Row],[Vertex 2]],GroupVertices[Vertex],0)),1,1,"")</f>
        <v>12</v>
      </c>
      <c r="BD266" s="48">
        <v>0</v>
      </c>
      <c r="BE266" s="49">
        <v>0</v>
      </c>
      <c r="BF266" s="48">
        <v>1</v>
      </c>
      <c r="BG266" s="49">
        <v>4.545454545454546</v>
      </c>
      <c r="BH266" s="48">
        <v>0</v>
      </c>
      <c r="BI266" s="49">
        <v>0</v>
      </c>
      <c r="BJ266" s="48">
        <v>21</v>
      </c>
      <c r="BK266" s="49">
        <v>95.45454545454545</v>
      </c>
      <c r="BL266" s="48">
        <v>22</v>
      </c>
    </row>
    <row r="267" spans="1:64" ht="15">
      <c r="A267" s="64" t="s">
        <v>348</v>
      </c>
      <c r="B267" s="64" t="s">
        <v>524</v>
      </c>
      <c r="C267" s="65" t="s">
        <v>5514</v>
      </c>
      <c r="D267" s="66">
        <v>3</v>
      </c>
      <c r="E267" s="67" t="s">
        <v>132</v>
      </c>
      <c r="F267" s="68">
        <v>35</v>
      </c>
      <c r="G267" s="65"/>
      <c r="H267" s="69"/>
      <c r="I267" s="70"/>
      <c r="J267" s="70"/>
      <c r="K267" s="34" t="s">
        <v>65</v>
      </c>
      <c r="L267" s="77">
        <v>267</v>
      </c>
      <c r="M267" s="77"/>
      <c r="N267" s="72"/>
      <c r="O267" s="79" t="s">
        <v>570</v>
      </c>
      <c r="P267" s="81">
        <v>43714.546006944445</v>
      </c>
      <c r="Q267" s="79" t="s">
        <v>648</v>
      </c>
      <c r="R267" s="83" t="s">
        <v>773</v>
      </c>
      <c r="S267" s="79" t="s">
        <v>820</v>
      </c>
      <c r="T267" s="79" t="s">
        <v>844</v>
      </c>
      <c r="U267" s="79"/>
      <c r="V267" s="83" t="s">
        <v>1004</v>
      </c>
      <c r="W267" s="81">
        <v>43714.546006944445</v>
      </c>
      <c r="X267" s="83" t="s">
        <v>1248</v>
      </c>
      <c r="Y267" s="79"/>
      <c r="Z267" s="79"/>
      <c r="AA267" s="85" t="s">
        <v>1569</v>
      </c>
      <c r="AB267" s="79"/>
      <c r="AC267" s="79" t="b">
        <v>0</v>
      </c>
      <c r="AD267" s="79">
        <v>0</v>
      </c>
      <c r="AE267" s="85" t="s">
        <v>1779</v>
      </c>
      <c r="AF267" s="79" t="b">
        <v>0</v>
      </c>
      <c r="AG267" s="79" t="s">
        <v>1829</v>
      </c>
      <c r="AH267" s="79"/>
      <c r="AI267" s="85" t="s">
        <v>1779</v>
      </c>
      <c r="AJ267" s="79" t="b">
        <v>0</v>
      </c>
      <c r="AK267" s="79">
        <v>0</v>
      </c>
      <c r="AL267" s="85" t="s">
        <v>1779</v>
      </c>
      <c r="AM267" s="79" t="s">
        <v>1841</v>
      </c>
      <c r="AN267" s="79" t="b">
        <v>0</v>
      </c>
      <c r="AO267" s="85" t="s">
        <v>1569</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12</v>
      </c>
      <c r="BC267" s="78" t="str">
        <f>REPLACE(INDEX(GroupVertices[Group],MATCH(Edges[[#This Row],[Vertex 2]],GroupVertices[Vertex],0)),1,1,"")</f>
        <v>12</v>
      </c>
      <c r="BD267" s="48">
        <v>0</v>
      </c>
      <c r="BE267" s="49">
        <v>0</v>
      </c>
      <c r="BF267" s="48">
        <v>0</v>
      </c>
      <c r="BG267" s="49">
        <v>0</v>
      </c>
      <c r="BH267" s="48">
        <v>0</v>
      </c>
      <c r="BI267" s="49">
        <v>0</v>
      </c>
      <c r="BJ267" s="48">
        <v>30</v>
      </c>
      <c r="BK267" s="49">
        <v>100</v>
      </c>
      <c r="BL267" s="48">
        <v>30</v>
      </c>
    </row>
    <row r="268" spans="1:64" ht="15">
      <c r="A268" s="64" t="s">
        <v>349</v>
      </c>
      <c r="B268" s="64" t="s">
        <v>356</v>
      </c>
      <c r="C268" s="65" t="s">
        <v>5514</v>
      </c>
      <c r="D268" s="66">
        <v>3</v>
      </c>
      <c r="E268" s="67" t="s">
        <v>132</v>
      </c>
      <c r="F268" s="68">
        <v>35</v>
      </c>
      <c r="G268" s="65"/>
      <c r="H268" s="69"/>
      <c r="I268" s="70"/>
      <c r="J268" s="70"/>
      <c r="K268" s="34" t="s">
        <v>65</v>
      </c>
      <c r="L268" s="77">
        <v>268</v>
      </c>
      <c r="M268" s="77"/>
      <c r="N268" s="72"/>
      <c r="O268" s="79" t="s">
        <v>570</v>
      </c>
      <c r="P268" s="81">
        <v>43714.55825231481</v>
      </c>
      <c r="Q268" s="79" t="s">
        <v>645</v>
      </c>
      <c r="R268" s="79"/>
      <c r="S268" s="79"/>
      <c r="T268" s="79"/>
      <c r="U268" s="79"/>
      <c r="V268" s="83" t="s">
        <v>1005</v>
      </c>
      <c r="W268" s="81">
        <v>43714.55825231481</v>
      </c>
      <c r="X268" s="83" t="s">
        <v>1249</v>
      </c>
      <c r="Y268" s="79"/>
      <c r="Z268" s="79"/>
      <c r="AA268" s="85" t="s">
        <v>1570</v>
      </c>
      <c r="AB268" s="79"/>
      <c r="AC268" s="79" t="b">
        <v>0</v>
      </c>
      <c r="AD268" s="79">
        <v>0</v>
      </c>
      <c r="AE268" s="85" t="s">
        <v>1779</v>
      </c>
      <c r="AF268" s="79" t="b">
        <v>0</v>
      </c>
      <c r="AG268" s="79" t="s">
        <v>1829</v>
      </c>
      <c r="AH268" s="79"/>
      <c r="AI268" s="85" t="s">
        <v>1779</v>
      </c>
      <c r="AJ268" s="79" t="b">
        <v>0</v>
      </c>
      <c r="AK268" s="79">
        <v>31</v>
      </c>
      <c r="AL268" s="85" t="s">
        <v>1580</v>
      </c>
      <c r="AM268" s="79" t="s">
        <v>1841</v>
      </c>
      <c r="AN268" s="79" t="b">
        <v>0</v>
      </c>
      <c r="AO268" s="85" t="s">
        <v>1580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21</v>
      </c>
      <c r="BK268" s="49">
        <v>100</v>
      </c>
      <c r="BL268" s="48">
        <v>21</v>
      </c>
    </row>
    <row r="269" spans="1:64" ht="15">
      <c r="A269" s="64" t="s">
        <v>350</v>
      </c>
      <c r="B269" s="64" t="s">
        <v>440</v>
      </c>
      <c r="C269" s="65" t="s">
        <v>5514</v>
      </c>
      <c r="D269" s="66">
        <v>3</v>
      </c>
      <c r="E269" s="67" t="s">
        <v>132</v>
      </c>
      <c r="F269" s="68">
        <v>35</v>
      </c>
      <c r="G269" s="65"/>
      <c r="H269" s="69"/>
      <c r="I269" s="70"/>
      <c r="J269" s="70"/>
      <c r="K269" s="34" t="s">
        <v>65</v>
      </c>
      <c r="L269" s="77">
        <v>269</v>
      </c>
      <c r="M269" s="77"/>
      <c r="N269" s="72"/>
      <c r="O269" s="79" t="s">
        <v>570</v>
      </c>
      <c r="P269" s="81">
        <v>43714.67328703704</v>
      </c>
      <c r="Q269" s="79" t="s">
        <v>646</v>
      </c>
      <c r="R269" s="79"/>
      <c r="S269" s="79"/>
      <c r="T269" s="79" t="s">
        <v>848</v>
      </c>
      <c r="U269" s="79"/>
      <c r="V269" s="83" t="s">
        <v>1006</v>
      </c>
      <c r="W269" s="81">
        <v>43714.67328703704</v>
      </c>
      <c r="X269" s="83" t="s">
        <v>1250</v>
      </c>
      <c r="Y269" s="79"/>
      <c r="Z269" s="79"/>
      <c r="AA269" s="85" t="s">
        <v>1571</v>
      </c>
      <c r="AB269" s="79"/>
      <c r="AC269" s="79" t="b">
        <v>0</v>
      </c>
      <c r="AD269" s="79">
        <v>0</v>
      </c>
      <c r="AE269" s="85" t="s">
        <v>1779</v>
      </c>
      <c r="AF269" s="79" t="b">
        <v>0</v>
      </c>
      <c r="AG269" s="79" t="s">
        <v>1829</v>
      </c>
      <c r="AH269" s="79"/>
      <c r="AI269" s="85" t="s">
        <v>1779</v>
      </c>
      <c r="AJ269" s="79" t="b">
        <v>0</v>
      </c>
      <c r="AK269" s="79">
        <v>5</v>
      </c>
      <c r="AL269" s="85" t="s">
        <v>1568</v>
      </c>
      <c r="AM269" s="79" t="s">
        <v>1840</v>
      </c>
      <c r="AN269" s="79" t="b">
        <v>0</v>
      </c>
      <c r="AO269" s="85" t="s">
        <v>1568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12</v>
      </c>
      <c r="BC269" s="78" t="str">
        <f>REPLACE(INDEX(GroupVertices[Group],MATCH(Edges[[#This Row],[Vertex 2]],GroupVertices[Vertex],0)),1,1,"")</f>
        <v>12</v>
      </c>
      <c r="BD269" s="48"/>
      <c r="BE269" s="49"/>
      <c r="BF269" s="48"/>
      <c r="BG269" s="49"/>
      <c r="BH269" s="48"/>
      <c r="BI269" s="49"/>
      <c r="BJ269" s="48"/>
      <c r="BK269" s="49"/>
      <c r="BL269" s="48"/>
    </row>
    <row r="270" spans="1:64" ht="15">
      <c r="A270" s="64" t="s">
        <v>350</v>
      </c>
      <c r="B270" s="64" t="s">
        <v>348</v>
      </c>
      <c r="C270" s="65" t="s">
        <v>5514</v>
      </c>
      <c r="D270" s="66">
        <v>3</v>
      </c>
      <c r="E270" s="67" t="s">
        <v>132</v>
      </c>
      <c r="F270" s="68">
        <v>35</v>
      </c>
      <c r="G270" s="65"/>
      <c r="H270" s="69"/>
      <c r="I270" s="70"/>
      <c r="J270" s="70"/>
      <c r="K270" s="34" t="s">
        <v>65</v>
      </c>
      <c r="L270" s="77">
        <v>270</v>
      </c>
      <c r="M270" s="77"/>
      <c r="N270" s="72"/>
      <c r="O270" s="79" t="s">
        <v>570</v>
      </c>
      <c r="P270" s="81">
        <v>43714.67328703704</v>
      </c>
      <c r="Q270" s="79" t="s">
        <v>646</v>
      </c>
      <c r="R270" s="79"/>
      <c r="S270" s="79"/>
      <c r="T270" s="79" t="s">
        <v>848</v>
      </c>
      <c r="U270" s="79"/>
      <c r="V270" s="83" t="s">
        <v>1006</v>
      </c>
      <c r="W270" s="81">
        <v>43714.67328703704</v>
      </c>
      <c r="X270" s="83" t="s">
        <v>1250</v>
      </c>
      <c r="Y270" s="79"/>
      <c r="Z270" s="79"/>
      <c r="AA270" s="85" t="s">
        <v>1571</v>
      </c>
      <c r="AB270" s="79"/>
      <c r="AC270" s="79" t="b">
        <v>0</v>
      </c>
      <c r="AD270" s="79">
        <v>0</v>
      </c>
      <c r="AE270" s="85" t="s">
        <v>1779</v>
      </c>
      <c r="AF270" s="79" t="b">
        <v>0</v>
      </c>
      <c r="AG270" s="79" t="s">
        <v>1829</v>
      </c>
      <c r="AH270" s="79"/>
      <c r="AI270" s="85" t="s">
        <v>1779</v>
      </c>
      <c r="AJ270" s="79" t="b">
        <v>0</v>
      </c>
      <c r="AK270" s="79">
        <v>5</v>
      </c>
      <c r="AL270" s="85" t="s">
        <v>1568</v>
      </c>
      <c r="AM270" s="79" t="s">
        <v>1840</v>
      </c>
      <c r="AN270" s="79" t="b">
        <v>0</v>
      </c>
      <c r="AO270" s="85" t="s">
        <v>1568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12</v>
      </c>
      <c r="BC270" s="78" t="str">
        <f>REPLACE(INDEX(GroupVertices[Group],MATCH(Edges[[#This Row],[Vertex 2]],GroupVertices[Vertex],0)),1,1,"")</f>
        <v>12</v>
      </c>
      <c r="BD270" s="48">
        <v>0</v>
      </c>
      <c r="BE270" s="49">
        <v>0</v>
      </c>
      <c r="BF270" s="48">
        <v>1</v>
      </c>
      <c r="BG270" s="49">
        <v>5</v>
      </c>
      <c r="BH270" s="48">
        <v>0</v>
      </c>
      <c r="BI270" s="49">
        <v>0</v>
      </c>
      <c r="BJ270" s="48">
        <v>19</v>
      </c>
      <c r="BK270" s="49">
        <v>95</v>
      </c>
      <c r="BL270" s="48">
        <v>20</v>
      </c>
    </row>
    <row r="271" spans="1:64" ht="15">
      <c r="A271" s="64" t="s">
        <v>351</v>
      </c>
      <c r="B271" s="64" t="s">
        <v>440</v>
      </c>
      <c r="C271" s="65" t="s">
        <v>5514</v>
      </c>
      <c r="D271" s="66">
        <v>3</v>
      </c>
      <c r="E271" s="67" t="s">
        <v>132</v>
      </c>
      <c r="F271" s="68">
        <v>35</v>
      </c>
      <c r="G271" s="65"/>
      <c r="H271" s="69"/>
      <c r="I271" s="70"/>
      <c r="J271" s="70"/>
      <c r="K271" s="34" t="s">
        <v>65</v>
      </c>
      <c r="L271" s="77">
        <v>271</v>
      </c>
      <c r="M271" s="77"/>
      <c r="N271" s="72"/>
      <c r="O271" s="79" t="s">
        <v>570</v>
      </c>
      <c r="P271" s="81">
        <v>43714.81967592592</v>
      </c>
      <c r="Q271" s="79" t="s">
        <v>646</v>
      </c>
      <c r="R271" s="79"/>
      <c r="S271" s="79"/>
      <c r="T271" s="79" t="s">
        <v>848</v>
      </c>
      <c r="U271" s="79"/>
      <c r="V271" s="83" t="s">
        <v>1007</v>
      </c>
      <c r="W271" s="81">
        <v>43714.81967592592</v>
      </c>
      <c r="X271" s="83" t="s">
        <v>1251</v>
      </c>
      <c r="Y271" s="79"/>
      <c r="Z271" s="79"/>
      <c r="AA271" s="85" t="s">
        <v>1572</v>
      </c>
      <c r="AB271" s="79"/>
      <c r="AC271" s="79" t="b">
        <v>0</v>
      </c>
      <c r="AD271" s="79">
        <v>0</v>
      </c>
      <c r="AE271" s="85" t="s">
        <v>1779</v>
      </c>
      <c r="AF271" s="79" t="b">
        <v>0</v>
      </c>
      <c r="AG271" s="79" t="s">
        <v>1829</v>
      </c>
      <c r="AH271" s="79"/>
      <c r="AI271" s="85" t="s">
        <v>1779</v>
      </c>
      <c r="AJ271" s="79" t="b">
        <v>0</v>
      </c>
      <c r="AK271" s="79">
        <v>5</v>
      </c>
      <c r="AL271" s="85" t="s">
        <v>1568</v>
      </c>
      <c r="AM271" s="79" t="s">
        <v>1840</v>
      </c>
      <c r="AN271" s="79" t="b">
        <v>0</v>
      </c>
      <c r="AO271" s="85" t="s">
        <v>1568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12</v>
      </c>
      <c r="BC271" s="78" t="str">
        <f>REPLACE(INDEX(GroupVertices[Group],MATCH(Edges[[#This Row],[Vertex 2]],GroupVertices[Vertex],0)),1,1,"")</f>
        <v>12</v>
      </c>
      <c r="BD271" s="48"/>
      <c r="BE271" s="49"/>
      <c r="BF271" s="48"/>
      <c r="BG271" s="49"/>
      <c r="BH271" s="48"/>
      <c r="BI271" s="49"/>
      <c r="BJ271" s="48"/>
      <c r="BK271" s="49"/>
      <c r="BL271" s="48"/>
    </row>
    <row r="272" spans="1:64" ht="15">
      <c r="A272" s="64" t="s">
        <v>351</v>
      </c>
      <c r="B272" s="64" t="s">
        <v>348</v>
      </c>
      <c r="C272" s="65" t="s">
        <v>5514</v>
      </c>
      <c r="D272" s="66">
        <v>3</v>
      </c>
      <c r="E272" s="67" t="s">
        <v>132</v>
      </c>
      <c r="F272" s="68">
        <v>35</v>
      </c>
      <c r="G272" s="65"/>
      <c r="H272" s="69"/>
      <c r="I272" s="70"/>
      <c r="J272" s="70"/>
      <c r="K272" s="34" t="s">
        <v>65</v>
      </c>
      <c r="L272" s="77">
        <v>272</v>
      </c>
      <c r="M272" s="77"/>
      <c r="N272" s="72"/>
      <c r="O272" s="79" t="s">
        <v>570</v>
      </c>
      <c r="P272" s="81">
        <v>43714.81967592592</v>
      </c>
      <c r="Q272" s="79" t="s">
        <v>646</v>
      </c>
      <c r="R272" s="79"/>
      <c r="S272" s="79"/>
      <c r="T272" s="79" t="s">
        <v>848</v>
      </c>
      <c r="U272" s="79"/>
      <c r="V272" s="83" t="s">
        <v>1007</v>
      </c>
      <c r="W272" s="81">
        <v>43714.81967592592</v>
      </c>
      <c r="X272" s="83" t="s">
        <v>1251</v>
      </c>
      <c r="Y272" s="79"/>
      <c r="Z272" s="79"/>
      <c r="AA272" s="85" t="s">
        <v>1572</v>
      </c>
      <c r="AB272" s="79"/>
      <c r="AC272" s="79" t="b">
        <v>0</v>
      </c>
      <c r="AD272" s="79">
        <v>0</v>
      </c>
      <c r="AE272" s="85" t="s">
        <v>1779</v>
      </c>
      <c r="AF272" s="79" t="b">
        <v>0</v>
      </c>
      <c r="AG272" s="79" t="s">
        <v>1829</v>
      </c>
      <c r="AH272" s="79"/>
      <c r="AI272" s="85" t="s">
        <v>1779</v>
      </c>
      <c r="AJ272" s="79" t="b">
        <v>0</v>
      </c>
      <c r="AK272" s="79">
        <v>5</v>
      </c>
      <c r="AL272" s="85" t="s">
        <v>1568</v>
      </c>
      <c r="AM272" s="79" t="s">
        <v>1840</v>
      </c>
      <c r="AN272" s="79" t="b">
        <v>0</v>
      </c>
      <c r="AO272" s="85" t="s">
        <v>1568</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12</v>
      </c>
      <c r="BC272" s="78" t="str">
        <f>REPLACE(INDEX(GroupVertices[Group],MATCH(Edges[[#This Row],[Vertex 2]],GroupVertices[Vertex],0)),1,1,"")</f>
        <v>12</v>
      </c>
      <c r="BD272" s="48">
        <v>0</v>
      </c>
      <c r="BE272" s="49">
        <v>0</v>
      </c>
      <c r="BF272" s="48">
        <v>1</v>
      </c>
      <c r="BG272" s="49">
        <v>5</v>
      </c>
      <c r="BH272" s="48">
        <v>0</v>
      </c>
      <c r="BI272" s="49">
        <v>0</v>
      </c>
      <c r="BJ272" s="48">
        <v>19</v>
      </c>
      <c r="BK272" s="49">
        <v>95</v>
      </c>
      <c r="BL272" s="48">
        <v>20</v>
      </c>
    </row>
    <row r="273" spans="1:64" ht="15">
      <c r="A273" s="64" t="s">
        <v>352</v>
      </c>
      <c r="B273" s="64" t="s">
        <v>356</v>
      </c>
      <c r="C273" s="65" t="s">
        <v>5514</v>
      </c>
      <c r="D273" s="66">
        <v>3</v>
      </c>
      <c r="E273" s="67" t="s">
        <v>132</v>
      </c>
      <c r="F273" s="68">
        <v>35</v>
      </c>
      <c r="G273" s="65"/>
      <c r="H273" s="69"/>
      <c r="I273" s="70"/>
      <c r="J273" s="70"/>
      <c r="K273" s="34" t="s">
        <v>65</v>
      </c>
      <c r="L273" s="77">
        <v>273</v>
      </c>
      <c r="M273" s="77"/>
      <c r="N273" s="72"/>
      <c r="O273" s="79" t="s">
        <v>570</v>
      </c>
      <c r="P273" s="81">
        <v>43715.36539351852</v>
      </c>
      <c r="Q273" s="79" t="s">
        <v>645</v>
      </c>
      <c r="R273" s="79"/>
      <c r="S273" s="79"/>
      <c r="T273" s="79"/>
      <c r="U273" s="79"/>
      <c r="V273" s="83" t="s">
        <v>1008</v>
      </c>
      <c r="W273" s="81">
        <v>43715.36539351852</v>
      </c>
      <c r="X273" s="83" t="s">
        <v>1252</v>
      </c>
      <c r="Y273" s="79"/>
      <c r="Z273" s="79"/>
      <c r="AA273" s="85" t="s">
        <v>1573</v>
      </c>
      <c r="AB273" s="79"/>
      <c r="AC273" s="79" t="b">
        <v>0</v>
      </c>
      <c r="AD273" s="79">
        <v>0</v>
      </c>
      <c r="AE273" s="85" t="s">
        <v>1779</v>
      </c>
      <c r="AF273" s="79" t="b">
        <v>0</v>
      </c>
      <c r="AG273" s="79" t="s">
        <v>1829</v>
      </c>
      <c r="AH273" s="79"/>
      <c r="AI273" s="85" t="s">
        <v>1779</v>
      </c>
      <c r="AJ273" s="79" t="b">
        <v>0</v>
      </c>
      <c r="AK273" s="79">
        <v>32</v>
      </c>
      <c r="AL273" s="85" t="s">
        <v>1580</v>
      </c>
      <c r="AM273" s="79" t="s">
        <v>1842</v>
      </c>
      <c r="AN273" s="79" t="b">
        <v>0</v>
      </c>
      <c r="AO273" s="85" t="s">
        <v>1580</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21</v>
      </c>
      <c r="BK273" s="49">
        <v>100</v>
      </c>
      <c r="BL273" s="48">
        <v>21</v>
      </c>
    </row>
    <row r="274" spans="1:64" ht="15">
      <c r="A274" s="64" t="s">
        <v>353</v>
      </c>
      <c r="B274" s="64" t="s">
        <v>525</v>
      </c>
      <c r="C274" s="65" t="s">
        <v>5514</v>
      </c>
      <c r="D274" s="66">
        <v>3</v>
      </c>
      <c r="E274" s="67" t="s">
        <v>132</v>
      </c>
      <c r="F274" s="68">
        <v>35</v>
      </c>
      <c r="G274" s="65"/>
      <c r="H274" s="69"/>
      <c r="I274" s="70"/>
      <c r="J274" s="70"/>
      <c r="K274" s="34" t="s">
        <v>65</v>
      </c>
      <c r="L274" s="77">
        <v>274</v>
      </c>
      <c r="M274" s="77"/>
      <c r="N274" s="72"/>
      <c r="O274" s="79" t="s">
        <v>571</v>
      </c>
      <c r="P274" s="81">
        <v>43715.81835648148</v>
      </c>
      <c r="Q274" s="79" t="s">
        <v>649</v>
      </c>
      <c r="R274" s="83" t="s">
        <v>774</v>
      </c>
      <c r="S274" s="79" t="s">
        <v>807</v>
      </c>
      <c r="T274" s="79"/>
      <c r="U274" s="79"/>
      <c r="V274" s="83" t="s">
        <v>1009</v>
      </c>
      <c r="W274" s="81">
        <v>43715.81835648148</v>
      </c>
      <c r="X274" s="83" t="s">
        <v>1253</v>
      </c>
      <c r="Y274" s="79"/>
      <c r="Z274" s="79"/>
      <c r="AA274" s="85" t="s">
        <v>1574</v>
      </c>
      <c r="AB274" s="85" t="s">
        <v>1754</v>
      </c>
      <c r="AC274" s="79" t="b">
        <v>0</v>
      </c>
      <c r="AD274" s="79">
        <v>1</v>
      </c>
      <c r="AE274" s="85" t="s">
        <v>1797</v>
      </c>
      <c r="AF274" s="79" t="b">
        <v>1</v>
      </c>
      <c r="AG274" s="79" t="s">
        <v>1829</v>
      </c>
      <c r="AH274" s="79"/>
      <c r="AI274" s="85" t="s">
        <v>1835</v>
      </c>
      <c r="AJ274" s="79" t="b">
        <v>0</v>
      </c>
      <c r="AK274" s="79">
        <v>0</v>
      </c>
      <c r="AL274" s="85" t="s">
        <v>1779</v>
      </c>
      <c r="AM274" s="79" t="s">
        <v>1841</v>
      </c>
      <c r="AN274" s="79" t="b">
        <v>0</v>
      </c>
      <c r="AO274" s="85" t="s">
        <v>1754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26</v>
      </c>
      <c r="BC274" s="78" t="str">
        <f>REPLACE(INDEX(GroupVertices[Group],MATCH(Edges[[#This Row],[Vertex 2]],GroupVertices[Vertex],0)),1,1,"")</f>
        <v>26</v>
      </c>
      <c r="BD274" s="48">
        <v>1</v>
      </c>
      <c r="BE274" s="49">
        <v>2.4390243902439024</v>
      </c>
      <c r="BF274" s="48">
        <v>0</v>
      </c>
      <c r="BG274" s="49">
        <v>0</v>
      </c>
      <c r="BH274" s="48">
        <v>0</v>
      </c>
      <c r="BI274" s="49">
        <v>0</v>
      </c>
      <c r="BJ274" s="48">
        <v>40</v>
      </c>
      <c r="BK274" s="49">
        <v>97.5609756097561</v>
      </c>
      <c r="BL274" s="48">
        <v>41</v>
      </c>
    </row>
    <row r="275" spans="1:64" ht="15">
      <c r="A275" s="64" t="s">
        <v>354</v>
      </c>
      <c r="B275" s="64" t="s">
        <v>437</v>
      </c>
      <c r="C275" s="65" t="s">
        <v>5514</v>
      </c>
      <c r="D275" s="66">
        <v>3</v>
      </c>
      <c r="E275" s="67" t="s">
        <v>132</v>
      </c>
      <c r="F275" s="68">
        <v>35</v>
      </c>
      <c r="G275" s="65"/>
      <c r="H275" s="69"/>
      <c r="I275" s="70"/>
      <c r="J275" s="70"/>
      <c r="K275" s="34" t="s">
        <v>65</v>
      </c>
      <c r="L275" s="77">
        <v>275</v>
      </c>
      <c r="M275" s="77"/>
      <c r="N275" s="72"/>
      <c r="O275" s="79" t="s">
        <v>570</v>
      </c>
      <c r="P275" s="81">
        <v>43717.00528935185</v>
      </c>
      <c r="Q275" s="79" t="s">
        <v>650</v>
      </c>
      <c r="R275" s="79"/>
      <c r="S275" s="79"/>
      <c r="T275" s="79" t="s">
        <v>839</v>
      </c>
      <c r="U275" s="83" t="s">
        <v>881</v>
      </c>
      <c r="V275" s="83" t="s">
        <v>881</v>
      </c>
      <c r="W275" s="81">
        <v>43717.00528935185</v>
      </c>
      <c r="X275" s="83" t="s">
        <v>1254</v>
      </c>
      <c r="Y275" s="79"/>
      <c r="Z275" s="79"/>
      <c r="AA275" s="85" t="s">
        <v>1575</v>
      </c>
      <c r="AB275" s="79"/>
      <c r="AC275" s="79" t="b">
        <v>0</v>
      </c>
      <c r="AD275" s="79">
        <v>0</v>
      </c>
      <c r="AE275" s="85" t="s">
        <v>1779</v>
      </c>
      <c r="AF275" s="79" t="b">
        <v>0</v>
      </c>
      <c r="AG275" s="79" t="s">
        <v>1829</v>
      </c>
      <c r="AH275" s="79"/>
      <c r="AI275" s="85" t="s">
        <v>1779</v>
      </c>
      <c r="AJ275" s="79" t="b">
        <v>0</v>
      </c>
      <c r="AK275" s="79">
        <v>3</v>
      </c>
      <c r="AL275" s="85" t="s">
        <v>1732</v>
      </c>
      <c r="AM275" s="79" t="s">
        <v>1841</v>
      </c>
      <c r="AN275" s="79" t="b">
        <v>0</v>
      </c>
      <c r="AO275" s="85" t="s">
        <v>1732</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17</v>
      </c>
      <c r="BK275" s="49">
        <v>100</v>
      </c>
      <c r="BL275" s="48">
        <v>17</v>
      </c>
    </row>
    <row r="276" spans="1:64" ht="15">
      <c r="A276" s="64" t="s">
        <v>355</v>
      </c>
      <c r="B276" s="64" t="s">
        <v>437</v>
      </c>
      <c r="C276" s="65" t="s">
        <v>5515</v>
      </c>
      <c r="D276" s="66">
        <v>10</v>
      </c>
      <c r="E276" s="67" t="s">
        <v>136</v>
      </c>
      <c r="F276" s="68">
        <v>12</v>
      </c>
      <c r="G276" s="65"/>
      <c r="H276" s="69"/>
      <c r="I276" s="70"/>
      <c r="J276" s="70"/>
      <c r="K276" s="34" t="s">
        <v>65</v>
      </c>
      <c r="L276" s="77">
        <v>276</v>
      </c>
      <c r="M276" s="77"/>
      <c r="N276" s="72"/>
      <c r="O276" s="79" t="s">
        <v>570</v>
      </c>
      <c r="P276" s="81">
        <v>43693.56761574074</v>
      </c>
      <c r="Q276" s="79" t="s">
        <v>599</v>
      </c>
      <c r="R276" s="79"/>
      <c r="S276" s="79"/>
      <c r="T276" s="79" t="s">
        <v>839</v>
      </c>
      <c r="U276" s="79"/>
      <c r="V276" s="83" t="s">
        <v>1010</v>
      </c>
      <c r="W276" s="81">
        <v>43693.56761574074</v>
      </c>
      <c r="X276" s="83" t="s">
        <v>1255</v>
      </c>
      <c r="Y276" s="79"/>
      <c r="Z276" s="79"/>
      <c r="AA276" s="85" t="s">
        <v>1576</v>
      </c>
      <c r="AB276" s="79"/>
      <c r="AC276" s="79" t="b">
        <v>0</v>
      </c>
      <c r="AD276" s="79">
        <v>0</v>
      </c>
      <c r="AE276" s="85" t="s">
        <v>1779</v>
      </c>
      <c r="AF276" s="79" t="b">
        <v>0</v>
      </c>
      <c r="AG276" s="79" t="s">
        <v>1829</v>
      </c>
      <c r="AH276" s="79"/>
      <c r="AI276" s="85" t="s">
        <v>1779</v>
      </c>
      <c r="AJ276" s="79" t="b">
        <v>0</v>
      </c>
      <c r="AK276" s="79">
        <v>13</v>
      </c>
      <c r="AL276" s="85" t="s">
        <v>1710</v>
      </c>
      <c r="AM276" s="79" t="s">
        <v>1840</v>
      </c>
      <c r="AN276" s="79" t="b">
        <v>0</v>
      </c>
      <c r="AO276" s="85" t="s">
        <v>1710</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1</v>
      </c>
      <c r="BE276" s="49">
        <v>5.882352941176471</v>
      </c>
      <c r="BF276" s="48">
        <v>0</v>
      </c>
      <c r="BG276" s="49">
        <v>0</v>
      </c>
      <c r="BH276" s="48">
        <v>0</v>
      </c>
      <c r="BI276" s="49">
        <v>0</v>
      </c>
      <c r="BJ276" s="48">
        <v>16</v>
      </c>
      <c r="BK276" s="49">
        <v>94.11764705882354</v>
      </c>
      <c r="BL276" s="48">
        <v>17</v>
      </c>
    </row>
    <row r="277" spans="1:64" ht="15">
      <c r="A277" s="64" t="s">
        <v>355</v>
      </c>
      <c r="B277" s="64" t="s">
        <v>437</v>
      </c>
      <c r="C277" s="65" t="s">
        <v>5515</v>
      </c>
      <c r="D277" s="66">
        <v>10</v>
      </c>
      <c r="E277" s="67" t="s">
        <v>136</v>
      </c>
      <c r="F277" s="68">
        <v>12</v>
      </c>
      <c r="G277" s="65"/>
      <c r="H277" s="69"/>
      <c r="I277" s="70"/>
      <c r="J277" s="70"/>
      <c r="K277" s="34" t="s">
        <v>65</v>
      </c>
      <c r="L277" s="77">
        <v>277</v>
      </c>
      <c r="M277" s="77"/>
      <c r="N277" s="72"/>
      <c r="O277" s="79" t="s">
        <v>570</v>
      </c>
      <c r="P277" s="81">
        <v>43717.58047453704</v>
      </c>
      <c r="Q277" s="79" t="s">
        <v>650</v>
      </c>
      <c r="R277" s="79"/>
      <c r="S277" s="79"/>
      <c r="T277" s="79" t="s">
        <v>839</v>
      </c>
      <c r="U277" s="83" t="s">
        <v>881</v>
      </c>
      <c r="V277" s="83" t="s">
        <v>881</v>
      </c>
      <c r="W277" s="81">
        <v>43717.58047453704</v>
      </c>
      <c r="X277" s="83" t="s">
        <v>1256</v>
      </c>
      <c r="Y277" s="79"/>
      <c r="Z277" s="79"/>
      <c r="AA277" s="85" t="s">
        <v>1577</v>
      </c>
      <c r="AB277" s="79"/>
      <c r="AC277" s="79" t="b">
        <v>0</v>
      </c>
      <c r="AD277" s="79">
        <v>0</v>
      </c>
      <c r="AE277" s="85" t="s">
        <v>1779</v>
      </c>
      <c r="AF277" s="79" t="b">
        <v>0</v>
      </c>
      <c r="AG277" s="79" t="s">
        <v>1829</v>
      </c>
      <c r="AH277" s="79"/>
      <c r="AI277" s="85" t="s">
        <v>1779</v>
      </c>
      <c r="AJ277" s="79" t="b">
        <v>0</v>
      </c>
      <c r="AK277" s="79">
        <v>6</v>
      </c>
      <c r="AL277" s="85" t="s">
        <v>1732</v>
      </c>
      <c r="AM277" s="79" t="s">
        <v>1840</v>
      </c>
      <c r="AN277" s="79" t="b">
        <v>0</v>
      </c>
      <c r="AO277" s="85" t="s">
        <v>1732</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17</v>
      </c>
      <c r="BK277" s="49">
        <v>100</v>
      </c>
      <c r="BL277" s="48">
        <v>17</v>
      </c>
    </row>
    <row r="278" spans="1:64" ht="15">
      <c r="A278" s="64" t="s">
        <v>356</v>
      </c>
      <c r="B278" s="64" t="s">
        <v>526</v>
      </c>
      <c r="C278" s="65" t="s">
        <v>5514</v>
      </c>
      <c r="D278" s="66">
        <v>3</v>
      </c>
      <c r="E278" s="67" t="s">
        <v>132</v>
      </c>
      <c r="F278" s="68">
        <v>35</v>
      </c>
      <c r="G278" s="65"/>
      <c r="H278" s="69"/>
      <c r="I278" s="70"/>
      <c r="J278" s="70"/>
      <c r="K278" s="34" t="s">
        <v>65</v>
      </c>
      <c r="L278" s="77">
        <v>278</v>
      </c>
      <c r="M278" s="77"/>
      <c r="N278" s="72"/>
      <c r="O278" s="79" t="s">
        <v>570</v>
      </c>
      <c r="P278" s="81">
        <v>43717.62206018518</v>
      </c>
      <c r="Q278" s="79" t="s">
        <v>651</v>
      </c>
      <c r="R278" s="79"/>
      <c r="S278" s="79"/>
      <c r="T278" s="79" t="s">
        <v>850</v>
      </c>
      <c r="U278" s="79"/>
      <c r="V278" s="83" t="s">
        <v>1011</v>
      </c>
      <c r="W278" s="81">
        <v>43717.62206018518</v>
      </c>
      <c r="X278" s="83" t="s">
        <v>1257</v>
      </c>
      <c r="Y278" s="79"/>
      <c r="Z278" s="79"/>
      <c r="AA278" s="85" t="s">
        <v>1578</v>
      </c>
      <c r="AB278" s="85" t="s">
        <v>1755</v>
      </c>
      <c r="AC278" s="79" t="b">
        <v>0</v>
      </c>
      <c r="AD278" s="79">
        <v>0</v>
      </c>
      <c r="AE278" s="85" t="s">
        <v>1798</v>
      </c>
      <c r="AF278" s="79" t="b">
        <v>0</v>
      </c>
      <c r="AG278" s="79" t="s">
        <v>1830</v>
      </c>
      <c r="AH278" s="79"/>
      <c r="AI278" s="85" t="s">
        <v>1779</v>
      </c>
      <c r="AJ278" s="79" t="b">
        <v>0</v>
      </c>
      <c r="AK278" s="79">
        <v>0</v>
      </c>
      <c r="AL278" s="85" t="s">
        <v>1779</v>
      </c>
      <c r="AM278" s="79" t="s">
        <v>1847</v>
      </c>
      <c r="AN278" s="79" t="b">
        <v>0</v>
      </c>
      <c r="AO278" s="85" t="s">
        <v>1755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356</v>
      </c>
      <c r="B279" s="64" t="s">
        <v>527</v>
      </c>
      <c r="C279" s="65" t="s">
        <v>5514</v>
      </c>
      <c r="D279" s="66">
        <v>3</v>
      </c>
      <c r="E279" s="67" t="s">
        <v>132</v>
      </c>
      <c r="F279" s="68">
        <v>35</v>
      </c>
      <c r="G279" s="65"/>
      <c r="H279" s="69"/>
      <c r="I279" s="70"/>
      <c r="J279" s="70"/>
      <c r="K279" s="34" t="s">
        <v>65</v>
      </c>
      <c r="L279" s="77">
        <v>279</v>
      </c>
      <c r="M279" s="77"/>
      <c r="N279" s="72"/>
      <c r="O279" s="79" t="s">
        <v>570</v>
      </c>
      <c r="P279" s="81">
        <v>43717.62206018518</v>
      </c>
      <c r="Q279" s="79" t="s">
        <v>651</v>
      </c>
      <c r="R279" s="79"/>
      <c r="S279" s="79"/>
      <c r="T279" s="79" t="s">
        <v>850</v>
      </c>
      <c r="U279" s="79"/>
      <c r="V279" s="83" t="s">
        <v>1011</v>
      </c>
      <c r="W279" s="81">
        <v>43717.62206018518</v>
      </c>
      <c r="X279" s="83" t="s">
        <v>1257</v>
      </c>
      <c r="Y279" s="79"/>
      <c r="Z279" s="79"/>
      <c r="AA279" s="85" t="s">
        <v>1578</v>
      </c>
      <c r="AB279" s="85" t="s">
        <v>1755</v>
      </c>
      <c r="AC279" s="79" t="b">
        <v>0</v>
      </c>
      <c r="AD279" s="79">
        <v>0</v>
      </c>
      <c r="AE279" s="85" t="s">
        <v>1798</v>
      </c>
      <c r="AF279" s="79" t="b">
        <v>0</v>
      </c>
      <c r="AG279" s="79" t="s">
        <v>1830</v>
      </c>
      <c r="AH279" s="79"/>
      <c r="AI279" s="85" t="s">
        <v>1779</v>
      </c>
      <c r="AJ279" s="79" t="b">
        <v>0</v>
      </c>
      <c r="AK279" s="79">
        <v>0</v>
      </c>
      <c r="AL279" s="85" t="s">
        <v>1779</v>
      </c>
      <c r="AM279" s="79" t="s">
        <v>1847</v>
      </c>
      <c r="AN279" s="79" t="b">
        <v>0</v>
      </c>
      <c r="AO279" s="85" t="s">
        <v>1755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357</v>
      </c>
      <c r="B280" s="64" t="s">
        <v>356</v>
      </c>
      <c r="C280" s="65" t="s">
        <v>5514</v>
      </c>
      <c r="D280" s="66">
        <v>3</v>
      </c>
      <c r="E280" s="67" t="s">
        <v>132</v>
      </c>
      <c r="F280" s="68">
        <v>35</v>
      </c>
      <c r="G280" s="65"/>
      <c r="H280" s="69"/>
      <c r="I280" s="70"/>
      <c r="J280" s="70"/>
      <c r="K280" s="34" t="s">
        <v>66</v>
      </c>
      <c r="L280" s="77">
        <v>280</v>
      </c>
      <c r="M280" s="77"/>
      <c r="N280" s="72"/>
      <c r="O280" s="79" t="s">
        <v>570</v>
      </c>
      <c r="P280" s="81">
        <v>43713.603171296294</v>
      </c>
      <c r="Q280" s="79" t="s">
        <v>645</v>
      </c>
      <c r="R280" s="79"/>
      <c r="S280" s="79"/>
      <c r="T280" s="79"/>
      <c r="U280" s="79"/>
      <c r="V280" s="83" t="s">
        <v>1012</v>
      </c>
      <c r="W280" s="81">
        <v>43713.603171296294</v>
      </c>
      <c r="X280" s="83" t="s">
        <v>1258</v>
      </c>
      <c r="Y280" s="79"/>
      <c r="Z280" s="79"/>
      <c r="AA280" s="85" t="s">
        <v>1579</v>
      </c>
      <c r="AB280" s="79"/>
      <c r="AC280" s="79" t="b">
        <v>0</v>
      </c>
      <c r="AD280" s="79">
        <v>0</v>
      </c>
      <c r="AE280" s="85" t="s">
        <v>1779</v>
      </c>
      <c r="AF280" s="79" t="b">
        <v>0</v>
      </c>
      <c r="AG280" s="79" t="s">
        <v>1829</v>
      </c>
      <c r="AH280" s="79"/>
      <c r="AI280" s="85" t="s">
        <v>1779</v>
      </c>
      <c r="AJ280" s="79" t="b">
        <v>0</v>
      </c>
      <c r="AK280" s="79">
        <v>27</v>
      </c>
      <c r="AL280" s="85" t="s">
        <v>1580</v>
      </c>
      <c r="AM280" s="79" t="s">
        <v>1841</v>
      </c>
      <c r="AN280" s="79" t="b">
        <v>0</v>
      </c>
      <c r="AO280" s="85" t="s">
        <v>1580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21</v>
      </c>
      <c r="BK280" s="49">
        <v>100</v>
      </c>
      <c r="BL280" s="48">
        <v>21</v>
      </c>
    </row>
    <row r="281" spans="1:64" ht="15">
      <c r="A281" s="64" t="s">
        <v>356</v>
      </c>
      <c r="B281" s="64" t="s">
        <v>357</v>
      </c>
      <c r="C281" s="65" t="s">
        <v>5515</v>
      </c>
      <c r="D281" s="66">
        <v>10</v>
      </c>
      <c r="E281" s="67" t="s">
        <v>136</v>
      </c>
      <c r="F281" s="68">
        <v>12</v>
      </c>
      <c r="G281" s="65"/>
      <c r="H281" s="69"/>
      <c r="I281" s="70"/>
      <c r="J281" s="70"/>
      <c r="K281" s="34" t="s">
        <v>66</v>
      </c>
      <c r="L281" s="77">
        <v>281</v>
      </c>
      <c r="M281" s="77"/>
      <c r="N281" s="72"/>
      <c r="O281" s="79" t="s">
        <v>570</v>
      </c>
      <c r="P281" s="81">
        <v>43713.595717592594</v>
      </c>
      <c r="Q281" s="79" t="s">
        <v>652</v>
      </c>
      <c r="R281" s="83" t="s">
        <v>775</v>
      </c>
      <c r="S281" s="79" t="s">
        <v>821</v>
      </c>
      <c r="T281" s="79" t="s">
        <v>850</v>
      </c>
      <c r="U281" s="79"/>
      <c r="V281" s="83" t="s">
        <v>1011</v>
      </c>
      <c r="W281" s="81">
        <v>43713.595717592594</v>
      </c>
      <c r="X281" s="83" t="s">
        <v>1259</v>
      </c>
      <c r="Y281" s="79"/>
      <c r="Z281" s="79"/>
      <c r="AA281" s="85" t="s">
        <v>1580</v>
      </c>
      <c r="AB281" s="79"/>
      <c r="AC281" s="79" t="b">
        <v>0</v>
      </c>
      <c r="AD281" s="79">
        <v>29</v>
      </c>
      <c r="AE281" s="85" t="s">
        <v>1779</v>
      </c>
      <c r="AF281" s="79" t="b">
        <v>0</v>
      </c>
      <c r="AG281" s="79" t="s">
        <v>1829</v>
      </c>
      <c r="AH281" s="79"/>
      <c r="AI281" s="85" t="s">
        <v>1779</v>
      </c>
      <c r="AJ281" s="79" t="b">
        <v>0</v>
      </c>
      <c r="AK281" s="79">
        <v>27</v>
      </c>
      <c r="AL281" s="85" t="s">
        <v>1779</v>
      </c>
      <c r="AM281" s="79" t="s">
        <v>1847</v>
      </c>
      <c r="AN281" s="79" t="b">
        <v>0</v>
      </c>
      <c r="AO281" s="85" t="s">
        <v>1580</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356</v>
      </c>
      <c r="B282" s="64" t="s">
        <v>357</v>
      </c>
      <c r="C282" s="65" t="s">
        <v>5515</v>
      </c>
      <c r="D282" s="66">
        <v>10</v>
      </c>
      <c r="E282" s="67" t="s">
        <v>136</v>
      </c>
      <c r="F282" s="68">
        <v>12</v>
      </c>
      <c r="G282" s="65"/>
      <c r="H282" s="69"/>
      <c r="I282" s="70"/>
      <c r="J282" s="70"/>
      <c r="K282" s="34" t="s">
        <v>66</v>
      </c>
      <c r="L282" s="77">
        <v>282</v>
      </c>
      <c r="M282" s="77"/>
      <c r="N282" s="72"/>
      <c r="O282" s="79" t="s">
        <v>570</v>
      </c>
      <c r="P282" s="81">
        <v>43717.62206018518</v>
      </c>
      <c r="Q282" s="79" t="s">
        <v>651</v>
      </c>
      <c r="R282" s="79"/>
      <c r="S282" s="79"/>
      <c r="T282" s="79" t="s">
        <v>850</v>
      </c>
      <c r="U282" s="79"/>
      <c r="V282" s="83" t="s">
        <v>1011</v>
      </c>
      <c r="W282" s="81">
        <v>43717.62206018518</v>
      </c>
      <c r="X282" s="83" t="s">
        <v>1257</v>
      </c>
      <c r="Y282" s="79"/>
      <c r="Z282" s="79"/>
      <c r="AA282" s="85" t="s">
        <v>1578</v>
      </c>
      <c r="AB282" s="85" t="s">
        <v>1755</v>
      </c>
      <c r="AC282" s="79" t="b">
        <v>0</v>
      </c>
      <c r="AD282" s="79">
        <v>0</v>
      </c>
      <c r="AE282" s="85" t="s">
        <v>1798</v>
      </c>
      <c r="AF282" s="79" t="b">
        <v>0</v>
      </c>
      <c r="AG282" s="79" t="s">
        <v>1830</v>
      </c>
      <c r="AH282" s="79"/>
      <c r="AI282" s="85" t="s">
        <v>1779</v>
      </c>
      <c r="AJ282" s="79" t="b">
        <v>0</v>
      </c>
      <c r="AK282" s="79">
        <v>0</v>
      </c>
      <c r="AL282" s="85" t="s">
        <v>1779</v>
      </c>
      <c r="AM282" s="79" t="s">
        <v>1847</v>
      </c>
      <c r="AN282" s="79" t="b">
        <v>0</v>
      </c>
      <c r="AO282" s="85" t="s">
        <v>1755</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358</v>
      </c>
      <c r="B283" s="64" t="s">
        <v>356</v>
      </c>
      <c r="C283" s="65" t="s">
        <v>5514</v>
      </c>
      <c r="D283" s="66">
        <v>3</v>
      </c>
      <c r="E283" s="67" t="s">
        <v>132</v>
      </c>
      <c r="F283" s="68">
        <v>35</v>
      </c>
      <c r="G283" s="65"/>
      <c r="H283" s="69"/>
      <c r="I283" s="70"/>
      <c r="J283" s="70"/>
      <c r="K283" s="34" t="s">
        <v>66</v>
      </c>
      <c r="L283" s="77">
        <v>283</v>
      </c>
      <c r="M283" s="77"/>
      <c r="N283" s="72"/>
      <c r="O283" s="79" t="s">
        <v>570</v>
      </c>
      <c r="P283" s="81">
        <v>43713.67466435185</v>
      </c>
      <c r="Q283" s="79" t="s">
        <v>645</v>
      </c>
      <c r="R283" s="79"/>
      <c r="S283" s="79"/>
      <c r="T283" s="79"/>
      <c r="U283" s="79"/>
      <c r="V283" s="83" t="s">
        <v>1013</v>
      </c>
      <c r="W283" s="81">
        <v>43713.67466435185</v>
      </c>
      <c r="X283" s="83" t="s">
        <v>1260</v>
      </c>
      <c r="Y283" s="79"/>
      <c r="Z283" s="79"/>
      <c r="AA283" s="85" t="s">
        <v>1581</v>
      </c>
      <c r="AB283" s="79"/>
      <c r="AC283" s="79" t="b">
        <v>0</v>
      </c>
      <c r="AD283" s="79">
        <v>0</v>
      </c>
      <c r="AE283" s="85" t="s">
        <v>1779</v>
      </c>
      <c r="AF283" s="79" t="b">
        <v>0</v>
      </c>
      <c r="AG283" s="79" t="s">
        <v>1829</v>
      </c>
      <c r="AH283" s="79"/>
      <c r="AI283" s="85" t="s">
        <v>1779</v>
      </c>
      <c r="AJ283" s="79" t="b">
        <v>0</v>
      </c>
      <c r="AK283" s="79">
        <v>27</v>
      </c>
      <c r="AL283" s="85" t="s">
        <v>1580</v>
      </c>
      <c r="AM283" s="79" t="s">
        <v>1841</v>
      </c>
      <c r="AN283" s="79" t="b">
        <v>0</v>
      </c>
      <c r="AO283" s="85" t="s">
        <v>1580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21</v>
      </c>
      <c r="BK283" s="49">
        <v>100</v>
      </c>
      <c r="BL283" s="48">
        <v>21</v>
      </c>
    </row>
    <row r="284" spans="1:64" ht="15">
      <c r="A284" s="64" t="s">
        <v>356</v>
      </c>
      <c r="B284" s="64" t="s">
        <v>358</v>
      </c>
      <c r="C284" s="65" t="s">
        <v>5515</v>
      </c>
      <c r="D284" s="66">
        <v>10</v>
      </c>
      <c r="E284" s="67" t="s">
        <v>136</v>
      </c>
      <c r="F284" s="68">
        <v>12</v>
      </c>
      <c r="G284" s="65"/>
      <c r="H284" s="69"/>
      <c r="I284" s="70"/>
      <c r="J284" s="70"/>
      <c r="K284" s="34" t="s">
        <v>66</v>
      </c>
      <c r="L284" s="77">
        <v>284</v>
      </c>
      <c r="M284" s="77"/>
      <c r="N284" s="72"/>
      <c r="O284" s="79" t="s">
        <v>570</v>
      </c>
      <c r="P284" s="81">
        <v>43713.595717592594</v>
      </c>
      <c r="Q284" s="79" t="s">
        <v>652</v>
      </c>
      <c r="R284" s="83" t="s">
        <v>775</v>
      </c>
      <c r="S284" s="79" t="s">
        <v>821</v>
      </c>
      <c r="T284" s="79" t="s">
        <v>850</v>
      </c>
      <c r="U284" s="79"/>
      <c r="V284" s="83" t="s">
        <v>1011</v>
      </c>
      <c r="W284" s="81">
        <v>43713.595717592594</v>
      </c>
      <c r="X284" s="83" t="s">
        <v>1259</v>
      </c>
      <c r="Y284" s="79"/>
      <c r="Z284" s="79"/>
      <c r="AA284" s="85" t="s">
        <v>1580</v>
      </c>
      <c r="AB284" s="79"/>
      <c r="AC284" s="79" t="b">
        <v>0</v>
      </c>
      <c r="AD284" s="79">
        <v>29</v>
      </c>
      <c r="AE284" s="85" t="s">
        <v>1779</v>
      </c>
      <c r="AF284" s="79" t="b">
        <v>0</v>
      </c>
      <c r="AG284" s="79" t="s">
        <v>1829</v>
      </c>
      <c r="AH284" s="79"/>
      <c r="AI284" s="85" t="s">
        <v>1779</v>
      </c>
      <c r="AJ284" s="79" t="b">
        <v>0</v>
      </c>
      <c r="AK284" s="79">
        <v>27</v>
      </c>
      <c r="AL284" s="85" t="s">
        <v>1779</v>
      </c>
      <c r="AM284" s="79" t="s">
        <v>1847</v>
      </c>
      <c r="AN284" s="79" t="b">
        <v>0</v>
      </c>
      <c r="AO284" s="85" t="s">
        <v>1580</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29</v>
      </c>
      <c r="BK284" s="49">
        <v>100</v>
      </c>
      <c r="BL284" s="48">
        <v>29</v>
      </c>
    </row>
    <row r="285" spans="1:64" ht="15">
      <c r="A285" s="64" t="s">
        <v>356</v>
      </c>
      <c r="B285" s="64" t="s">
        <v>358</v>
      </c>
      <c r="C285" s="65" t="s">
        <v>5515</v>
      </c>
      <c r="D285" s="66">
        <v>10</v>
      </c>
      <c r="E285" s="67" t="s">
        <v>136</v>
      </c>
      <c r="F285" s="68">
        <v>12</v>
      </c>
      <c r="G285" s="65"/>
      <c r="H285" s="69"/>
      <c r="I285" s="70"/>
      <c r="J285" s="70"/>
      <c r="K285" s="34" t="s">
        <v>66</v>
      </c>
      <c r="L285" s="77">
        <v>285</v>
      </c>
      <c r="M285" s="77"/>
      <c r="N285" s="72"/>
      <c r="O285" s="79" t="s">
        <v>570</v>
      </c>
      <c r="P285" s="81">
        <v>43717.62206018518</v>
      </c>
      <c r="Q285" s="79" t="s">
        <v>651</v>
      </c>
      <c r="R285" s="79"/>
      <c r="S285" s="79"/>
      <c r="T285" s="79" t="s">
        <v>850</v>
      </c>
      <c r="U285" s="79"/>
      <c r="V285" s="83" t="s">
        <v>1011</v>
      </c>
      <c r="W285" s="81">
        <v>43717.62206018518</v>
      </c>
      <c r="X285" s="83" t="s">
        <v>1257</v>
      </c>
      <c r="Y285" s="79"/>
      <c r="Z285" s="79"/>
      <c r="AA285" s="85" t="s">
        <v>1578</v>
      </c>
      <c r="AB285" s="85" t="s">
        <v>1755</v>
      </c>
      <c r="AC285" s="79" t="b">
        <v>0</v>
      </c>
      <c r="AD285" s="79">
        <v>0</v>
      </c>
      <c r="AE285" s="85" t="s">
        <v>1798</v>
      </c>
      <c r="AF285" s="79" t="b">
        <v>0</v>
      </c>
      <c r="AG285" s="79" t="s">
        <v>1830</v>
      </c>
      <c r="AH285" s="79"/>
      <c r="AI285" s="85" t="s">
        <v>1779</v>
      </c>
      <c r="AJ285" s="79" t="b">
        <v>0</v>
      </c>
      <c r="AK285" s="79">
        <v>0</v>
      </c>
      <c r="AL285" s="85" t="s">
        <v>1779</v>
      </c>
      <c r="AM285" s="79" t="s">
        <v>1847</v>
      </c>
      <c r="AN285" s="79" t="b">
        <v>0</v>
      </c>
      <c r="AO285" s="85" t="s">
        <v>1755</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356</v>
      </c>
      <c r="B286" s="64" t="s">
        <v>528</v>
      </c>
      <c r="C286" s="65" t="s">
        <v>5514</v>
      </c>
      <c r="D286" s="66">
        <v>3</v>
      </c>
      <c r="E286" s="67" t="s">
        <v>132</v>
      </c>
      <c r="F286" s="68">
        <v>35</v>
      </c>
      <c r="G286" s="65"/>
      <c r="H286" s="69"/>
      <c r="I286" s="70"/>
      <c r="J286" s="70"/>
      <c r="K286" s="34" t="s">
        <v>65</v>
      </c>
      <c r="L286" s="77">
        <v>286</v>
      </c>
      <c r="M286" s="77"/>
      <c r="N286" s="72"/>
      <c r="O286" s="79" t="s">
        <v>570</v>
      </c>
      <c r="P286" s="81">
        <v>43717.62206018518</v>
      </c>
      <c r="Q286" s="79" t="s">
        <v>651</v>
      </c>
      <c r="R286" s="79"/>
      <c r="S286" s="79"/>
      <c r="T286" s="79" t="s">
        <v>850</v>
      </c>
      <c r="U286" s="79"/>
      <c r="V286" s="83" t="s">
        <v>1011</v>
      </c>
      <c r="W286" s="81">
        <v>43717.62206018518</v>
      </c>
      <c r="X286" s="83" t="s">
        <v>1257</v>
      </c>
      <c r="Y286" s="79"/>
      <c r="Z286" s="79"/>
      <c r="AA286" s="85" t="s">
        <v>1578</v>
      </c>
      <c r="AB286" s="85" t="s">
        <v>1755</v>
      </c>
      <c r="AC286" s="79" t="b">
        <v>0</v>
      </c>
      <c r="AD286" s="79">
        <v>0</v>
      </c>
      <c r="AE286" s="85" t="s">
        <v>1798</v>
      </c>
      <c r="AF286" s="79" t="b">
        <v>0</v>
      </c>
      <c r="AG286" s="79" t="s">
        <v>1830</v>
      </c>
      <c r="AH286" s="79"/>
      <c r="AI286" s="85" t="s">
        <v>1779</v>
      </c>
      <c r="AJ286" s="79" t="b">
        <v>0</v>
      </c>
      <c r="AK286" s="79">
        <v>0</v>
      </c>
      <c r="AL286" s="85" t="s">
        <v>1779</v>
      </c>
      <c r="AM286" s="79" t="s">
        <v>1847</v>
      </c>
      <c r="AN286" s="79" t="b">
        <v>0</v>
      </c>
      <c r="AO286" s="85" t="s">
        <v>1755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356</v>
      </c>
      <c r="B287" s="64" t="s">
        <v>529</v>
      </c>
      <c r="C287" s="65" t="s">
        <v>5514</v>
      </c>
      <c r="D287" s="66">
        <v>3</v>
      </c>
      <c r="E287" s="67" t="s">
        <v>132</v>
      </c>
      <c r="F287" s="68">
        <v>35</v>
      </c>
      <c r="G287" s="65"/>
      <c r="H287" s="69"/>
      <c r="I287" s="70"/>
      <c r="J287" s="70"/>
      <c r="K287" s="34" t="s">
        <v>65</v>
      </c>
      <c r="L287" s="77">
        <v>287</v>
      </c>
      <c r="M287" s="77"/>
      <c r="N287" s="72"/>
      <c r="O287" s="79" t="s">
        <v>570</v>
      </c>
      <c r="P287" s="81">
        <v>43717.62206018518</v>
      </c>
      <c r="Q287" s="79" t="s">
        <v>651</v>
      </c>
      <c r="R287" s="79"/>
      <c r="S287" s="79"/>
      <c r="T287" s="79" t="s">
        <v>850</v>
      </c>
      <c r="U287" s="79"/>
      <c r="V287" s="83" t="s">
        <v>1011</v>
      </c>
      <c r="W287" s="81">
        <v>43717.62206018518</v>
      </c>
      <c r="X287" s="83" t="s">
        <v>1257</v>
      </c>
      <c r="Y287" s="79"/>
      <c r="Z287" s="79"/>
      <c r="AA287" s="85" t="s">
        <v>1578</v>
      </c>
      <c r="AB287" s="85" t="s">
        <v>1755</v>
      </c>
      <c r="AC287" s="79" t="b">
        <v>0</v>
      </c>
      <c r="AD287" s="79">
        <v>0</v>
      </c>
      <c r="AE287" s="85" t="s">
        <v>1798</v>
      </c>
      <c r="AF287" s="79" t="b">
        <v>0</v>
      </c>
      <c r="AG287" s="79" t="s">
        <v>1830</v>
      </c>
      <c r="AH287" s="79"/>
      <c r="AI287" s="85" t="s">
        <v>1779</v>
      </c>
      <c r="AJ287" s="79" t="b">
        <v>0</v>
      </c>
      <c r="AK287" s="79">
        <v>0</v>
      </c>
      <c r="AL287" s="85" t="s">
        <v>1779</v>
      </c>
      <c r="AM287" s="79" t="s">
        <v>1847</v>
      </c>
      <c r="AN287" s="79" t="b">
        <v>0</v>
      </c>
      <c r="AO287" s="85" t="s">
        <v>1755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356</v>
      </c>
      <c r="B288" s="64" t="s">
        <v>530</v>
      </c>
      <c r="C288" s="65" t="s">
        <v>5514</v>
      </c>
      <c r="D288" s="66">
        <v>3</v>
      </c>
      <c r="E288" s="67" t="s">
        <v>132</v>
      </c>
      <c r="F288" s="68">
        <v>35</v>
      </c>
      <c r="G288" s="65"/>
      <c r="H288" s="69"/>
      <c r="I288" s="70"/>
      <c r="J288" s="70"/>
      <c r="K288" s="34" t="s">
        <v>65</v>
      </c>
      <c r="L288" s="77">
        <v>288</v>
      </c>
      <c r="M288" s="77"/>
      <c r="N288" s="72"/>
      <c r="O288" s="79" t="s">
        <v>570</v>
      </c>
      <c r="P288" s="81">
        <v>43717.62206018518</v>
      </c>
      <c r="Q288" s="79" t="s">
        <v>651</v>
      </c>
      <c r="R288" s="79"/>
      <c r="S288" s="79"/>
      <c r="T288" s="79" t="s">
        <v>850</v>
      </c>
      <c r="U288" s="79"/>
      <c r="V288" s="83" t="s">
        <v>1011</v>
      </c>
      <c r="W288" s="81">
        <v>43717.62206018518</v>
      </c>
      <c r="X288" s="83" t="s">
        <v>1257</v>
      </c>
      <c r="Y288" s="79"/>
      <c r="Z288" s="79"/>
      <c r="AA288" s="85" t="s">
        <v>1578</v>
      </c>
      <c r="AB288" s="85" t="s">
        <v>1755</v>
      </c>
      <c r="AC288" s="79" t="b">
        <v>0</v>
      </c>
      <c r="AD288" s="79">
        <v>0</v>
      </c>
      <c r="AE288" s="85" t="s">
        <v>1798</v>
      </c>
      <c r="AF288" s="79" t="b">
        <v>0</v>
      </c>
      <c r="AG288" s="79" t="s">
        <v>1830</v>
      </c>
      <c r="AH288" s="79"/>
      <c r="AI288" s="85" t="s">
        <v>1779</v>
      </c>
      <c r="AJ288" s="79" t="b">
        <v>0</v>
      </c>
      <c r="AK288" s="79">
        <v>0</v>
      </c>
      <c r="AL288" s="85" t="s">
        <v>1779</v>
      </c>
      <c r="AM288" s="79" t="s">
        <v>1847</v>
      </c>
      <c r="AN288" s="79" t="b">
        <v>0</v>
      </c>
      <c r="AO288" s="85" t="s">
        <v>1755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356</v>
      </c>
      <c r="B289" s="64" t="s">
        <v>531</v>
      </c>
      <c r="C289" s="65" t="s">
        <v>5514</v>
      </c>
      <c r="D289" s="66">
        <v>3</v>
      </c>
      <c r="E289" s="67" t="s">
        <v>132</v>
      </c>
      <c r="F289" s="68">
        <v>35</v>
      </c>
      <c r="G289" s="65"/>
      <c r="H289" s="69"/>
      <c r="I289" s="70"/>
      <c r="J289" s="70"/>
      <c r="K289" s="34" t="s">
        <v>65</v>
      </c>
      <c r="L289" s="77">
        <v>289</v>
      </c>
      <c r="M289" s="77"/>
      <c r="N289" s="72"/>
      <c r="O289" s="79" t="s">
        <v>571</v>
      </c>
      <c r="P289" s="81">
        <v>43717.62206018518</v>
      </c>
      <c r="Q289" s="79" t="s">
        <v>651</v>
      </c>
      <c r="R289" s="79"/>
      <c r="S289" s="79"/>
      <c r="T289" s="79" t="s">
        <v>850</v>
      </c>
      <c r="U289" s="79"/>
      <c r="V289" s="83" t="s">
        <v>1011</v>
      </c>
      <c r="W289" s="81">
        <v>43717.62206018518</v>
      </c>
      <c r="X289" s="83" t="s">
        <v>1257</v>
      </c>
      <c r="Y289" s="79"/>
      <c r="Z289" s="79"/>
      <c r="AA289" s="85" t="s">
        <v>1578</v>
      </c>
      <c r="AB289" s="85" t="s">
        <v>1755</v>
      </c>
      <c r="AC289" s="79" t="b">
        <v>0</v>
      </c>
      <c r="AD289" s="79">
        <v>0</v>
      </c>
      <c r="AE289" s="85" t="s">
        <v>1798</v>
      </c>
      <c r="AF289" s="79" t="b">
        <v>0</v>
      </c>
      <c r="AG289" s="79" t="s">
        <v>1830</v>
      </c>
      <c r="AH289" s="79"/>
      <c r="AI289" s="85" t="s">
        <v>1779</v>
      </c>
      <c r="AJ289" s="79" t="b">
        <v>0</v>
      </c>
      <c r="AK289" s="79">
        <v>0</v>
      </c>
      <c r="AL289" s="85" t="s">
        <v>1779</v>
      </c>
      <c r="AM289" s="79" t="s">
        <v>1847</v>
      </c>
      <c r="AN289" s="79" t="b">
        <v>0</v>
      </c>
      <c r="AO289" s="85" t="s">
        <v>1755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0</v>
      </c>
      <c r="BE289" s="49">
        <v>0</v>
      </c>
      <c r="BF289" s="48">
        <v>0</v>
      </c>
      <c r="BG289" s="49">
        <v>0</v>
      </c>
      <c r="BH289" s="48">
        <v>0</v>
      </c>
      <c r="BI289" s="49">
        <v>0</v>
      </c>
      <c r="BJ289" s="48">
        <v>11</v>
      </c>
      <c r="BK289" s="49">
        <v>100</v>
      </c>
      <c r="BL289" s="48">
        <v>11</v>
      </c>
    </row>
    <row r="290" spans="1:64" ht="15">
      <c r="A290" s="64" t="s">
        <v>359</v>
      </c>
      <c r="B290" s="64" t="s">
        <v>437</v>
      </c>
      <c r="C290" s="65" t="s">
        <v>5515</v>
      </c>
      <c r="D290" s="66">
        <v>10</v>
      </c>
      <c r="E290" s="67" t="s">
        <v>136</v>
      </c>
      <c r="F290" s="68">
        <v>12</v>
      </c>
      <c r="G290" s="65"/>
      <c r="H290" s="69"/>
      <c r="I290" s="70"/>
      <c r="J290" s="70"/>
      <c r="K290" s="34" t="s">
        <v>65</v>
      </c>
      <c r="L290" s="77">
        <v>290</v>
      </c>
      <c r="M290" s="77"/>
      <c r="N290" s="72"/>
      <c r="O290" s="79" t="s">
        <v>570</v>
      </c>
      <c r="P290" s="81">
        <v>43692.73643518519</v>
      </c>
      <c r="Q290" s="79" t="s">
        <v>599</v>
      </c>
      <c r="R290" s="79"/>
      <c r="S290" s="79"/>
      <c r="T290" s="79" t="s">
        <v>839</v>
      </c>
      <c r="U290" s="79"/>
      <c r="V290" s="83" t="s">
        <v>1014</v>
      </c>
      <c r="W290" s="81">
        <v>43692.73643518519</v>
      </c>
      <c r="X290" s="83" t="s">
        <v>1261</v>
      </c>
      <c r="Y290" s="79"/>
      <c r="Z290" s="79"/>
      <c r="AA290" s="85" t="s">
        <v>1582</v>
      </c>
      <c r="AB290" s="79"/>
      <c r="AC290" s="79" t="b">
        <v>0</v>
      </c>
      <c r="AD290" s="79">
        <v>0</v>
      </c>
      <c r="AE290" s="85" t="s">
        <v>1779</v>
      </c>
      <c r="AF290" s="79" t="b">
        <v>0</v>
      </c>
      <c r="AG290" s="79" t="s">
        <v>1829</v>
      </c>
      <c r="AH290" s="79"/>
      <c r="AI290" s="85" t="s">
        <v>1779</v>
      </c>
      <c r="AJ290" s="79" t="b">
        <v>0</v>
      </c>
      <c r="AK290" s="79">
        <v>11</v>
      </c>
      <c r="AL290" s="85" t="s">
        <v>1710</v>
      </c>
      <c r="AM290" s="79" t="s">
        <v>1842</v>
      </c>
      <c r="AN290" s="79" t="b">
        <v>0</v>
      </c>
      <c r="AO290" s="85" t="s">
        <v>1710</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1</v>
      </c>
      <c r="BD290" s="48">
        <v>1</v>
      </c>
      <c r="BE290" s="49">
        <v>5.882352941176471</v>
      </c>
      <c r="BF290" s="48">
        <v>0</v>
      </c>
      <c r="BG290" s="49">
        <v>0</v>
      </c>
      <c r="BH290" s="48">
        <v>0</v>
      </c>
      <c r="BI290" s="49">
        <v>0</v>
      </c>
      <c r="BJ290" s="48">
        <v>16</v>
      </c>
      <c r="BK290" s="49">
        <v>94.11764705882354</v>
      </c>
      <c r="BL290" s="48">
        <v>17</v>
      </c>
    </row>
    <row r="291" spans="1:64" ht="15">
      <c r="A291" s="64" t="s">
        <v>359</v>
      </c>
      <c r="B291" s="64" t="s">
        <v>437</v>
      </c>
      <c r="C291" s="65" t="s">
        <v>5515</v>
      </c>
      <c r="D291" s="66">
        <v>10</v>
      </c>
      <c r="E291" s="67" t="s">
        <v>136</v>
      </c>
      <c r="F291" s="68">
        <v>12</v>
      </c>
      <c r="G291" s="65"/>
      <c r="H291" s="69"/>
      <c r="I291" s="70"/>
      <c r="J291" s="70"/>
      <c r="K291" s="34" t="s">
        <v>65</v>
      </c>
      <c r="L291" s="77">
        <v>291</v>
      </c>
      <c r="M291" s="77"/>
      <c r="N291" s="72"/>
      <c r="O291" s="79" t="s">
        <v>570</v>
      </c>
      <c r="P291" s="81">
        <v>43717.97574074074</v>
      </c>
      <c r="Q291" s="79" t="s">
        <v>650</v>
      </c>
      <c r="R291" s="79"/>
      <c r="S291" s="79"/>
      <c r="T291" s="79" t="s">
        <v>839</v>
      </c>
      <c r="U291" s="83" t="s">
        <v>881</v>
      </c>
      <c r="V291" s="83" t="s">
        <v>881</v>
      </c>
      <c r="W291" s="81">
        <v>43717.97574074074</v>
      </c>
      <c r="X291" s="83" t="s">
        <v>1262</v>
      </c>
      <c r="Y291" s="79"/>
      <c r="Z291" s="79"/>
      <c r="AA291" s="85" t="s">
        <v>1583</v>
      </c>
      <c r="AB291" s="79"/>
      <c r="AC291" s="79" t="b">
        <v>0</v>
      </c>
      <c r="AD291" s="79">
        <v>0</v>
      </c>
      <c r="AE291" s="85" t="s">
        <v>1779</v>
      </c>
      <c r="AF291" s="79" t="b">
        <v>0</v>
      </c>
      <c r="AG291" s="79" t="s">
        <v>1829</v>
      </c>
      <c r="AH291" s="79"/>
      <c r="AI291" s="85" t="s">
        <v>1779</v>
      </c>
      <c r="AJ291" s="79" t="b">
        <v>0</v>
      </c>
      <c r="AK291" s="79">
        <v>6</v>
      </c>
      <c r="AL291" s="85" t="s">
        <v>1732</v>
      </c>
      <c r="AM291" s="79" t="s">
        <v>1842</v>
      </c>
      <c r="AN291" s="79" t="b">
        <v>0</v>
      </c>
      <c r="AO291" s="85" t="s">
        <v>1732</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17</v>
      </c>
      <c r="BK291" s="49">
        <v>100</v>
      </c>
      <c r="BL291" s="48">
        <v>17</v>
      </c>
    </row>
    <row r="292" spans="1:64" ht="15">
      <c r="A292" s="64" t="s">
        <v>360</v>
      </c>
      <c r="B292" s="64" t="s">
        <v>437</v>
      </c>
      <c r="C292" s="65" t="s">
        <v>5515</v>
      </c>
      <c r="D292" s="66">
        <v>10</v>
      </c>
      <c r="E292" s="67" t="s">
        <v>136</v>
      </c>
      <c r="F292" s="68">
        <v>12</v>
      </c>
      <c r="G292" s="65"/>
      <c r="H292" s="69"/>
      <c r="I292" s="70"/>
      <c r="J292" s="70"/>
      <c r="K292" s="34" t="s">
        <v>65</v>
      </c>
      <c r="L292" s="77">
        <v>292</v>
      </c>
      <c r="M292" s="77"/>
      <c r="N292" s="72"/>
      <c r="O292" s="79" t="s">
        <v>570</v>
      </c>
      <c r="P292" s="81">
        <v>43679.177615740744</v>
      </c>
      <c r="Q292" s="79" t="s">
        <v>579</v>
      </c>
      <c r="R292" s="83" t="s">
        <v>743</v>
      </c>
      <c r="S292" s="79" t="s">
        <v>806</v>
      </c>
      <c r="T292" s="79"/>
      <c r="U292" s="79"/>
      <c r="V292" s="83" t="s">
        <v>1015</v>
      </c>
      <c r="W292" s="81">
        <v>43679.177615740744</v>
      </c>
      <c r="X292" s="83" t="s">
        <v>1263</v>
      </c>
      <c r="Y292" s="79"/>
      <c r="Z292" s="79"/>
      <c r="AA292" s="85" t="s">
        <v>1584</v>
      </c>
      <c r="AB292" s="79"/>
      <c r="AC292" s="79" t="b">
        <v>0</v>
      </c>
      <c r="AD292" s="79">
        <v>0</v>
      </c>
      <c r="AE292" s="85" t="s">
        <v>1779</v>
      </c>
      <c r="AF292" s="79" t="b">
        <v>0</v>
      </c>
      <c r="AG292" s="79" t="s">
        <v>1829</v>
      </c>
      <c r="AH292" s="79"/>
      <c r="AI292" s="85" t="s">
        <v>1779</v>
      </c>
      <c r="AJ292" s="79" t="b">
        <v>0</v>
      </c>
      <c r="AK292" s="79">
        <v>31</v>
      </c>
      <c r="AL292" s="85" t="s">
        <v>1728</v>
      </c>
      <c r="AM292" s="79" t="s">
        <v>1842</v>
      </c>
      <c r="AN292" s="79" t="b">
        <v>0</v>
      </c>
      <c r="AO292" s="85" t="s">
        <v>1728</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1</v>
      </c>
      <c r="BC292" s="78" t="str">
        <f>REPLACE(INDEX(GroupVertices[Group],MATCH(Edges[[#This Row],[Vertex 2]],GroupVertices[Vertex],0)),1,1,"")</f>
        <v>1</v>
      </c>
      <c r="BD292" s="48">
        <v>1</v>
      </c>
      <c r="BE292" s="49">
        <v>4.761904761904762</v>
      </c>
      <c r="BF292" s="48">
        <v>0</v>
      </c>
      <c r="BG292" s="49">
        <v>0</v>
      </c>
      <c r="BH292" s="48">
        <v>0</v>
      </c>
      <c r="BI292" s="49">
        <v>0</v>
      </c>
      <c r="BJ292" s="48">
        <v>20</v>
      </c>
      <c r="BK292" s="49">
        <v>95.23809523809524</v>
      </c>
      <c r="BL292" s="48">
        <v>21</v>
      </c>
    </row>
    <row r="293" spans="1:64" ht="15">
      <c r="A293" s="64" t="s">
        <v>360</v>
      </c>
      <c r="B293" s="64" t="s">
        <v>437</v>
      </c>
      <c r="C293" s="65" t="s">
        <v>5515</v>
      </c>
      <c r="D293" s="66">
        <v>10</v>
      </c>
      <c r="E293" s="67" t="s">
        <v>136</v>
      </c>
      <c r="F293" s="68">
        <v>12</v>
      </c>
      <c r="G293" s="65"/>
      <c r="H293" s="69"/>
      <c r="I293" s="70"/>
      <c r="J293" s="70"/>
      <c r="K293" s="34" t="s">
        <v>65</v>
      </c>
      <c r="L293" s="77">
        <v>293</v>
      </c>
      <c r="M293" s="77"/>
      <c r="N293" s="72"/>
      <c r="O293" s="79" t="s">
        <v>570</v>
      </c>
      <c r="P293" s="81">
        <v>43718.37069444444</v>
      </c>
      <c r="Q293" s="79" t="s">
        <v>650</v>
      </c>
      <c r="R293" s="79"/>
      <c r="S293" s="79"/>
      <c r="T293" s="79" t="s">
        <v>839</v>
      </c>
      <c r="U293" s="83" t="s">
        <v>881</v>
      </c>
      <c r="V293" s="83" t="s">
        <v>881</v>
      </c>
      <c r="W293" s="81">
        <v>43718.37069444444</v>
      </c>
      <c r="X293" s="83" t="s">
        <v>1264</v>
      </c>
      <c r="Y293" s="79"/>
      <c r="Z293" s="79"/>
      <c r="AA293" s="85" t="s">
        <v>1585</v>
      </c>
      <c r="AB293" s="79"/>
      <c r="AC293" s="79" t="b">
        <v>0</v>
      </c>
      <c r="AD293" s="79">
        <v>0</v>
      </c>
      <c r="AE293" s="85" t="s">
        <v>1779</v>
      </c>
      <c r="AF293" s="79" t="b">
        <v>0</v>
      </c>
      <c r="AG293" s="79" t="s">
        <v>1829</v>
      </c>
      <c r="AH293" s="79"/>
      <c r="AI293" s="85" t="s">
        <v>1779</v>
      </c>
      <c r="AJ293" s="79" t="b">
        <v>0</v>
      </c>
      <c r="AK293" s="79">
        <v>6</v>
      </c>
      <c r="AL293" s="85" t="s">
        <v>1732</v>
      </c>
      <c r="AM293" s="79" t="s">
        <v>1842</v>
      </c>
      <c r="AN293" s="79" t="b">
        <v>0</v>
      </c>
      <c r="AO293" s="85" t="s">
        <v>1732</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17</v>
      </c>
      <c r="BK293" s="49">
        <v>100</v>
      </c>
      <c r="BL293" s="48">
        <v>17</v>
      </c>
    </row>
    <row r="294" spans="1:64" ht="15">
      <c r="A294" s="64" t="s">
        <v>361</v>
      </c>
      <c r="B294" s="64" t="s">
        <v>532</v>
      </c>
      <c r="C294" s="65" t="s">
        <v>5514</v>
      </c>
      <c r="D294" s="66">
        <v>3</v>
      </c>
      <c r="E294" s="67" t="s">
        <v>132</v>
      </c>
      <c r="F294" s="68">
        <v>35</v>
      </c>
      <c r="G294" s="65"/>
      <c r="H294" s="69"/>
      <c r="I294" s="70"/>
      <c r="J294" s="70"/>
      <c r="K294" s="34" t="s">
        <v>65</v>
      </c>
      <c r="L294" s="77">
        <v>294</v>
      </c>
      <c r="M294" s="77"/>
      <c r="N294" s="72"/>
      <c r="O294" s="79" t="s">
        <v>570</v>
      </c>
      <c r="P294" s="81">
        <v>43718.54891203704</v>
      </c>
      <c r="Q294" s="79" t="s">
        <v>653</v>
      </c>
      <c r="R294" s="79"/>
      <c r="S294" s="79"/>
      <c r="T294" s="79"/>
      <c r="U294" s="79"/>
      <c r="V294" s="83" t="s">
        <v>1016</v>
      </c>
      <c r="W294" s="81">
        <v>43718.54891203704</v>
      </c>
      <c r="X294" s="83" t="s">
        <v>1265</v>
      </c>
      <c r="Y294" s="79"/>
      <c r="Z294" s="79"/>
      <c r="AA294" s="85" t="s">
        <v>1586</v>
      </c>
      <c r="AB294" s="79"/>
      <c r="AC294" s="79" t="b">
        <v>0</v>
      </c>
      <c r="AD294" s="79">
        <v>0</v>
      </c>
      <c r="AE294" s="85" t="s">
        <v>1779</v>
      </c>
      <c r="AF294" s="79" t="b">
        <v>1</v>
      </c>
      <c r="AG294" s="79" t="s">
        <v>1829</v>
      </c>
      <c r="AH294" s="79"/>
      <c r="AI294" s="85" t="s">
        <v>1836</v>
      </c>
      <c r="AJ294" s="79" t="b">
        <v>0</v>
      </c>
      <c r="AK294" s="79">
        <v>1</v>
      </c>
      <c r="AL294" s="85" t="s">
        <v>1697</v>
      </c>
      <c r="AM294" s="79" t="s">
        <v>1842</v>
      </c>
      <c r="AN294" s="79" t="b">
        <v>0</v>
      </c>
      <c r="AO294" s="85" t="s">
        <v>1697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11</v>
      </c>
      <c r="BC294" s="78" t="str">
        <f>REPLACE(INDEX(GroupVertices[Group],MATCH(Edges[[#This Row],[Vertex 2]],GroupVertices[Vertex],0)),1,1,"")</f>
        <v>11</v>
      </c>
      <c r="BD294" s="48"/>
      <c r="BE294" s="49"/>
      <c r="BF294" s="48"/>
      <c r="BG294" s="49"/>
      <c r="BH294" s="48"/>
      <c r="BI294" s="49"/>
      <c r="BJ294" s="48"/>
      <c r="BK294" s="49"/>
      <c r="BL294" s="48"/>
    </row>
    <row r="295" spans="1:64" ht="15">
      <c r="A295" s="64" t="s">
        <v>361</v>
      </c>
      <c r="B295" s="64" t="s">
        <v>441</v>
      </c>
      <c r="C295" s="65" t="s">
        <v>5514</v>
      </c>
      <c r="D295" s="66">
        <v>3</v>
      </c>
      <c r="E295" s="67" t="s">
        <v>132</v>
      </c>
      <c r="F295" s="68">
        <v>35</v>
      </c>
      <c r="G295" s="65"/>
      <c r="H295" s="69"/>
      <c r="I295" s="70"/>
      <c r="J295" s="70"/>
      <c r="K295" s="34" t="s">
        <v>65</v>
      </c>
      <c r="L295" s="77">
        <v>295</v>
      </c>
      <c r="M295" s="77"/>
      <c r="N295" s="72"/>
      <c r="O295" s="79" t="s">
        <v>570</v>
      </c>
      <c r="P295" s="81">
        <v>43718.54891203704</v>
      </c>
      <c r="Q295" s="79" t="s">
        <v>653</v>
      </c>
      <c r="R295" s="79"/>
      <c r="S295" s="79"/>
      <c r="T295" s="79"/>
      <c r="U295" s="79"/>
      <c r="V295" s="83" t="s">
        <v>1016</v>
      </c>
      <c r="W295" s="81">
        <v>43718.54891203704</v>
      </c>
      <c r="X295" s="83" t="s">
        <v>1265</v>
      </c>
      <c r="Y295" s="79"/>
      <c r="Z295" s="79"/>
      <c r="AA295" s="85" t="s">
        <v>1586</v>
      </c>
      <c r="AB295" s="79"/>
      <c r="AC295" s="79" t="b">
        <v>0</v>
      </c>
      <c r="AD295" s="79">
        <v>0</v>
      </c>
      <c r="AE295" s="85" t="s">
        <v>1779</v>
      </c>
      <c r="AF295" s="79" t="b">
        <v>1</v>
      </c>
      <c r="AG295" s="79" t="s">
        <v>1829</v>
      </c>
      <c r="AH295" s="79"/>
      <c r="AI295" s="85" t="s">
        <v>1836</v>
      </c>
      <c r="AJ295" s="79" t="b">
        <v>0</v>
      </c>
      <c r="AK295" s="79">
        <v>1</v>
      </c>
      <c r="AL295" s="85" t="s">
        <v>1697</v>
      </c>
      <c r="AM295" s="79" t="s">
        <v>1842</v>
      </c>
      <c r="AN295" s="79" t="b">
        <v>0</v>
      </c>
      <c r="AO295" s="85" t="s">
        <v>1697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11</v>
      </c>
      <c r="BC295" s="78" t="str">
        <f>REPLACE(INDEX(GroupVertices[Group],MATCH(Edges[[#This Row],[Vertex 2]],GroupVertices[Vertex],0)),1,1,"")</f>
        <v>11</v>
      </c>
      <c r="BD295" s="48"/>
      <c r="BE295" s="49"/>
      <c r="BF295" s="48"/>
      <c r="BG295" s="49"/>
      <c r="BH295" s="48"/>
      <c r="BI295" s="49"/>
      <c r="BJ295" s="48"/>
      <c r="BK295" s="49"/>
      <c r="BL295" s="48"/>
    </row>
    <row r="296" spans="1:64" ht="15">
      <c r="A296" s="64" t="s">
        <v>361</v>
      </c>
      <c r="B296" s="64" t="s">
        <v>533</v>
      </c>
      <c r="C296" s="65" t="s">
        <v>5514</v>
      </c>
      <c r="D296" s="66">
        <v>3</v>
      </c>
      <c r="E296" s="67" t="s">
        <v>132</v>
      </c>
      <c r="F296" s="68">
        <v>35</v>
      </c>
      <c r="G296" s="65"/>
      <c r="H296" s="69"/>
      <c r="I296" s="70"/>
      <c r="J296" s="70"/>
      <c r="K296" s="34" t="s">
        <v>65</v>
      </c>
      <c r="L296" s="77">
        <v>296</v>
      </c>
      <c r="M296" s="77"/>
      <c r="N296" s="72"/>
      <c r="O296" s="79" t="s">
        <v>570</v>
      </c>
      <c r="P296" s="81">
        <v>43718.54891203704</v>
      </c>
      <c r="Q296" s="79" t="s">
        <v>653</v>
      </c>
      <c r="R296" s="79"/>
      <c r="S296" s="79"/>
      <c r="T296" s="79"/>
      <c r="U296" s="79"/>
      <c r="V296" s="83" t="s">
        <v>1016</v>
      </c>
      <c r="W296" s="81">
        <v>43718.54891203704</v>
      </c>
      <c r="X296" s="83" t="s">
        <v>1265</v>
      </c>
      <c r="Y296" s="79"/>
      <c r="Z296" s="79"/>
      <c r="AA296" s="85" t="s">
        <v>1586</v>
      </c>
      <c r="AB296" s="79"/>
      <c r="AC296" s="79" t="b">
        <v>0</v>
      </c>
      <c r="AD296" s="79">
        <v>0</v>
      </c>
      <c r="AE296" s="85" t="s">
        <v>1779</v>
      </c>
      <c r="AF296" s="79" t="b">
        <v>1</v>
      </c>
      <c r="AG296" s="79" t="s">
        <v>1829</v>
      </c>
      <c r="AH296" s="79"/>
      <c r="AI296" s="85" t="s">
        <v>1836</v>
      </c>
      <c r="AJ296" s="79" t="b">
        <v>0</v>
      </c>
      <c r="AK296" s="79">
        <v>1</v>
      </c>
      <c r="AL296" s="85" t="s">
        <v>1697</v>
      </c>
      <c r="AM296" s="79" t="s">
        <v>1842</v>
      </c>
      <c r="AN296" s="79" t="b">
        <v>0</v>
      </c>
      <c r="AO296" s="85" t="s">
        <v>1697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11</v>
      </c>
      <c r="BC296" s="78" t="str">
        <f>REPLACE(INDEX(GroupVertices[Group],MATCH(Edges[[#This Row],[Vertex 2]],GroupVertices[Vertex],0)),1,1,"")</f>
        <v>11</v>
      </c>
      <c r="BD296" s="48"/>
      <c r="BE296" s="49"/>
      <c r="BF296" s="48"/>
      <c r="BG296" s="49"/>
      <c r="BH296" s="48"/>
      <c r="BI296" s="49"/>
      <c r="BJ296" s="48"/>
      <c r="BK296" s="49"/>
      <c r="BL296" s="48"/>
    </row>
    <row r="297" spans="1:64" ht="15">
      <c r="A297" s="64" t="s">
        <v>361</v>
      </c>
      <c r="B297" s="64" t="s">
        <v>534</v>
      </c>
      <c r="C297" s="65" t="s">
        <v>5514</v>
      </c>
      <c r="D297" s="66">
        <v>3</v>
      </c>
      <c r="E297" s="67" t="s">
        <v>132</v>
      </c>
      <c r="F297" s="68">
        <v>35</v>
      </c>
      <c r="G297" s="65"/>
      <c r="H297" s="69"/>
      <c r="I297" s="70"/>
      <c r="J297" s="70"/>
      <c r="K297" s="34" t="s">
        <v>65</v>
      </c>
      <c r="L297" s="77">
        <v>297</v>
      </c>
      <c r="M297" s="77"/>
      <c r="N297" s="72"/>
      <c r="O297" s="79" t="s">
        <v>570</v>
      </c>
      <c r="P297" s="81">
        <v>43718.54891203704</v>
      </c>
      <c r="Q297" s="79" t="s">
        <v>653</v>
      </c>
      <c r="R297" s="79"/>
      <c r="S297" s="79"/>
      <c r="T297" s="79"/>
      <c r="U297" s="79"/>
      <c r="V297" s="83" t="s">
        <v>1016</v>
      </c>
      <c r="W297" s="81">
        <v>43718.54891203704</v>
      </c>
      <c r="X297" s="83" t="s">
        <v>1265</v>
      </c>
      <c r="Y297" s="79"/>
      <c r="Z297" s="79"/>
      <c r="AA297" s="85" t="s">
        <v>1586</v>
      </c>
      <c r="AB297" s="79"/>
      <c r="AC297" s="79" t="b">
        <v>0</v>
      </c>
      <c r="AD297" s="79">
        <v>0</v>
      </c>
      <c r="AE297" s="85" t="s">
        <v>1779</v>
      </c>
      <c r="AF297" s="79" t="b">
        <v>1</v>
      </c>
      <c r="AG297" s="79" t="s">
        <v>1829</v>
      </c>
      <c r="AH297" s="79"/>
      <c r="AI297" s="85" t="s">
        <v>1836</v>
      </c>
      <c r="AJ297" s="79" t="b">
        <v>0</v>
      </c>
      <c r="AK297" s="79">
        <v>1</v>
      </c>
      <c r="AL297" s="85" t="s">
        <v>1697</v>
      </c>
      <c r="AM297" s="79" t="s">
        <v>1842</v>
      </c>
      <c r="AN297" s="79" t="b">
        <v>0</v>
      </c>
      <c r="AO297" s="85" t="s">
        <v>1697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11</v>
      </c>
      <c r="BC297" s="78" t="str">
        <f>REPLACE(INDEX(GroupVertices[Group],MATCH(Edges[[#This Row],[Vertex 2]],GroupVertices[Vertex],0)),1,1,"")</f>
        <v>11</v>
      </c>
      <c r="BD297" s="48"/>
      <c r="BE297" s="49"/>
      <c r="BF297" s="48"/>
      <c r="BG297" s="49"/>
      <c r="BH297" s="48"/>
      <c r="BI297" s="49"/>
      <c r="BJ297" s="48"/>
      <c r="BK297" s="49"/>
      <c r="BL297" s="48"/>
    </row>
    <row r="298" spans="1:64" ht="15">
      <c r="A298" s="64" t="s">
        <v>361</v>
      </c>
      <c r="B298" s="64" t="s">
        <v>442</v>
      </c>
      <c r="C298" s="65" t="s">
        <v>5514</v>
      </c>
      <c r="D298" s="66">
        <v>3</v>
      </c>
      <c r="E298" s="67" t="s">
        <v>132</v>
      </c>
      <c r="F298" s="68">
        <v>35</v>
      </c>
      <c r="G298" s="65"/>
      <c r="H298" s="69"/>
      <c r="I298" s="70"/>
      <c r="J298" s="70"/>
      <c r="K298" s="34" t="s">
        <v>65</v>
      </c>
      <c r="L298" s="77">
        <v>298</v>
      </c>
      <c r="M298" s="77"/>
      <c r="N298" s="72"/>
      <c r="O298" s="79" t="s">
        <v>570</v>
      </c>
      <c r="P298" s="81">
        <v>43718.54891203704</v>
      </c>
      <c r="Q298" s="79" t="s">
        <v>653</v>
      </c>
      <c r="R298" s="79"/>
      <c r="S298" s="79"/>
      <c r="T298" s="79"/>
      <c r="U298" s="79"/>
      <c r="V298" s="83" t="s">
        <v>1016</v>
      </c>
      <c r="W298" s="81">
        <v>43718.54891203704</v>
      </c>
      <c r="X298" s="83" t="s">
        <v>1265</v>
      </c>
      <c r="Y298" s="79"/>
      <c r="Z298" s="79"/>
      <c r="AA298" s="85" t="s">
        <v>1586</v>
      </c>
      <c r="AB298" s="79"/>
      <c r="AC298" s="79" t="b">
        <v>0</v>
      </c>
      <c r="AD298" s="79">
        <v>0</v>
      </c>
      <c r="AE298" s="85" t="s">
        <v>1779</v>
      </c>
      <c r="AF298" s="79" t="b">
        <v>1</v>
      </c>
      <c r="AG298" s="79" t="s">
        <v>1829</v>
      </c>
      <c r="AH298" s="79"/>
      <c r="AI298" s="85" t="s">
        <v>1836</v>
      </c>
      <c r="AJ298" s="79" t="b">
        <v>0</v>
      </c>
      <c r="AK298" s="79">
        <v>1</v>
      </c>
      <c r="AL298" s="85" t="s">
        <v>1697</v>
      </c>
      <c r="AM298" s="79" t="s">
        <v>1842</v>
      </c>
      <c r="AN298" s="79" t="b">
        <v>0</v>
      </c>
      <c r="AO298" s="85" t="s">
        <v>1697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11</v>
      </c>
      <c r="BC298" s="78" t="str">
        <f>REPLACE(INDEX(GroupVertices[Group],MATCH(Edges[[#This Row],[Vertex 2]],GroupVertices[Vertex],0)),1,1,"")</f>
        <v>11</v>
      </c>
      <c r="BD298" s="48">
        <v>0</v>
      </c>
      <c r="BE298" s="49">
        <v>0</v>
      </c>
      <c r="BF298" s="48">
        <v>0</v>
      </c>
      <c r="BG298" s="49">
        <v>0</v>
      </c>
      <c r="BH298" s="48">
        <v>0</v>
      </c>
      <c r="BI298" s="49">
        <v>0</v>
      </c>
      <c r="BJ298" s="48">
        <v>23</v>
      </c>
      <c r="BK298" s="49">
        <v>100</v>
      </c>
      <c r="BL298" s="48">
        <v>23</v>
      </c>
    </row>
    <row r="299" spans="1:64" ht="15">
      <c r="A299" s="64" t="s">
        <v>362</v>
      </c>
      <c r="B299" s="64" t="s">
        <v>432</v>
      </c>
      <c r="C299" s="65" t="s">
        <v>5514</v>
      </c>
      <c r="D299" s="66">
        <v>3</v>
      </c>
      <c r="E299" s="67" t="s">
        <v>132</v>
      </c>
      <c r="F299" s="68">
        <v>35</v>
      </c>
      <c r="G299" s="65"/>
      <c r="H299" s="69"/>
      <c r="I299" s="70"/>
      <c r="J299" s="70"/>
      <c r="K299" s="34" t="s">
        <v>65</v>
      </c>
      <c r="L299" s="77">
        <v>299</v>
      </c>
      <c r="M299" s="77"/>
      <c r="N299" s="72"/>
      <c r="O299" s="79" t="s">
        <v>570</v>
      </c>
      <c r="P299" s="81">
        <v>43718.71260416666</v>
      </c>
      <c r="Q299" s="79" t="s">
        <v>654</v>
      </c>
      <c r="R299" s="83" t="s">
        <v>776</v>
      </c>
      <c r="S299" s="79" t="s">
        <v>822</v>
      </c>
      <c r="T299" s="79"/>
      <c r="U299" s="79"/>
      <c r="V299" s="83" t="s">
        <v>1017</v>
      </c>
      <c r="W299" s="81">
        <v>43718.71260416666</v>
      </c>
      <c r="X299" s="83" t="s">
        <v>1266</v>
      </c>
      <c r="Y299" s="79"/>
      <c r="Z299" s="79"/>
      <c r="AA299" s="85" t="s">
        <v>1587</v>
      </c>
      <c r="AB299" s="79"/>
      <c r="AC299" s="79" t="b">
        <v>0</v>
      </c>
      <c r="AD299" s="79">
        <v>0</v>
      </c>
      <c r="AE299" s="85" t="s">
        <v>1779</v>
      </c>
      <c r="AF299" s="79" t="b">
        <v>0</v>
      </c>
      <c r="AG299" s="79" t="s">
        <v>1829</v>
      </c>
      <c r="AH299" s="79"/>
      <c r="AI299" s="85" t="s">
        <v>1779</v>
      </c>
      <c r="AJ299" s="79" t="b">
        <v>0</v>
      </c>
      <c r="AK299" s="79">
        <v>5</v>
      </c>
      <c r="AL299" s="85" t="s">
        <v>1677</v>
      </c>
      <c r="AM299" s="79" t="s">
        <v>1848</v>
      </c>
      <c r="AN299" s="79" t="b">
        <v>0</v>
      </c>
      <c r="AO299" s="85" t="s">
        <v>1677</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6</v>
      </c>
      <c r="BC299" s="78" t="str">
        <f>REPLACE(INDEX(GroupVertices[Group],MATCH(Edges[[#This Row],[Vertex 2]],GroupVertices[Vertex],0)),1,1,"")</f>
        <v>6</v>
      </c>
      <c r="BD299" s="48">
        <v>0</v>
      </c>
      <c r="BE299" s="49">
        <v>0</v>
      </c>
      <c r="BF299" s="48">
        <v>1</v>
      </c>
      <c r="BG299" s="49">
        <v>5.555555555555555</v>
      </c>
      <c r="BH299" s="48">
        <v>0</v>
      </c>
      <c r="BI299" s="49">
        <v>0</v>
      </c>
      <c r="BJ299" s="48">
        <v>17</v>
      </c>
      <c r="BK299" s="49">
        <v>94.44444444444444</v>
      </c>
      <c r="BL299" s="48">
        <v>18</v>
      </c>
    </row>
    <row r="300" spans="1:64" ht="15">
      <c r="A300" s="64" t="s">
        <v>363</v>
      </c>
      <c r="B300" s="64" t="s">
        <v>432</v>
      </c>
      <c r="C300" s="65" t="s">
        <v>5514</v>
      </c>
      <c r="D300" s="66">
        <v>3</v>
      </c>
      <c r="E300" s="67" t="s">
        <v>132</v>
      </c>
      <c r="F300" s="68">
        <v>35</v>
      </c>
      <c r="G300" s="65"/>
      <c r="H300" s="69"/>
      <c r="I300" s="70"/>
      <c r="J300" s="70"/>
      <c r="K300" s="34" t="s">
        <v>65</v>
      </c>
      <c r="L300" s="77">
        <v>300</v>
      </c>
      <c r="M300" s="77"/>
      <c r="N300" s="72"/>
      <c r="O300" s="79" t="s">
        <v>570</v>
      </c>
      <c r="P300" s="81">
        <v>43718.71277777778</v>
      </c>
      <c r="Q300" s="79" t="s">
        <v>654</v>
      </c>
      <c r="R300" s="83" t="s">
        <v>776</v>
      </c>
      <c r="S300" s="79" t="s">
        <v>822</v>
      </c>
      <c r="T300" s="79"/>
      <c r="U300" s="79"/>
      <c r="V300" s="83" t="s">
        <v>1018</v>
      </c>
      <c r="W300" s="81">
        <v>43718.71277777778</v>
      </c>
      <c r="X300" s="83" t="s">
        <v>1267</v>
      </c>
      <c r="Y300" s="79"/>
      <c r="Z300" s="79"/>
      <c r="AA300" s="85" t="s">
        <v>1588</v>
      </c>
      <c r="AB300" s="79"/>
      <c r="AC300" s="79" t="b">
        <v>0</v>
      </c>
      <c r="AD300" s="79">
        <v>0</v>
      </c>
      <c r="AE300" s="85" t="s">
        <v>1779</v>
      </c>
      <c r="AF300" s="79" t="b">
        <v>0</v>
      </c>
      <c r="AG300" s="79" t="s">
        <v>1829</v>
      </c>
      <c r="AH300" s="79"/>
      <c r="AI300" s="85" t="s">
        <v>1779</v>
      </c>
      <c r="AJ300" s="79" t="b">
        <v>0</v>
      </c>
      <c r="AK300" s="79">
        <v>5</v>
      </c>
      <c r="AL300" s="85" t="s">
        <v>1677</v>
      </c>
      <c r="AM300" s="79" t="s">
        <v>1846</v>
      </c>
      <c r="AN300" s="79" t="b">
        <v>0</v>
      </c>
      <c r="AO300" s="85" t="s">
        <v>1677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6</v>
      </c>
      <c r="BC300" s="78" t="str">
        <f>REPLACE(INDEX(GroupVertices[Group],MATCH(Edges[[#This Row],[Vertex 2]],GroupVertices[Vertex],0)),1,1,"")</f>
        <v>6</v>
      </c>
      <c r="BD300" s="48">
        <v>0</v>
      </c>
      <c r="BE300" s="49">
        <v>0</v>
      </c>
      <c r="BF300" s="48">
        <v>1</v>
      </c>
      <c r="BG300" s="49">
        <v>5.555555555555555</v>
      </c>
      <c r="BH300" s="48">
        <v>0</v>
      </c>
      <c r="BI300" s="49">
        <v>0</v>
      </c>
      <c r="BJ300" s="48">
        <v>17</v>
      </c>
      <c r="BK300" s="49">
        <v>94.44444444444444</v>
      </c>
      <c r="BL300" s="48">
        <v>18</v>
      </c>
    </row>
    <row r="301" spans="1:64" ht="15">
      <c r="A301" s="64" t="s">
        <v>364</v>
      </c>
      <c r="B301" s="64" t="s">
        <v>432</v>
      </c>
      <c r="C301" s="65" t="s">
        <v>5514</v>
      </c>
      <c r="D301" s="66">
        <v>3</v>
      </c>
      <c r="E301" s="67" t="s">
        <v>132</v>
      </c>
      <c r="F301" s="68">
        <v>35</v>
      </c>
      <c r="G301" s="65"/>
      <c r="H301" s="69"/>
      <c r="I301" s="70"/>
      <c r="J301" s="70"/>
      <c r="K301" s="34" t="s">
        <v>65</v>
      </c>
      <c r="L301" s="77">
        <v>301</v>
      </c>
      <c r="M301" s="77"/>
      <c r="N301" s="72"/>
      <c r="O301" s="79" t="s">
        <v>570</v>
      </c>
      <c r="P301" s="81">
        <v>43718.721770833334</v>
      </c>
      <c r="Q301" s="79" t="s">
        <v>654</v>
      </c>
      <c r="R301" s="83" t="s">
        <v>776</v>
      </c>
      <c r="S301" s="79" t="s">
        <v>822</v>
      </c>
      <c r="T301" s="79"/>
      <c r="U301" s="79"/>
      <c r="V301" s="83" t="s">
        <v>1019</v>
      </c>
      <c r="W301" s="81">
        <v>43718.721770833334</v>
      </c>
      <c r="X301" s="83" t="s">
        <v>1268</v>
      </c>
      <c r="Y301" s="79"/>
      <c r="Z301" s="79"/>
      <c r="AA301" s="85" t="s">
        <v>1589</v>
      </c>
      <c r="AB301" s="79"/>
      <c r="AC301" s="79" t="b">
        <v>0</v>
      </c>
      <c r="AD301" s="79">
        <v>0</v>
      </c>
      <c r="AE301" s="85" t="s">
        <v>1779</v>
      </c>
      <c r="AF301" s="79" t="b">
        <v>0</v>
      </c>
      <c r="AG301" s="79" t="s">
        <v>1829</v>
      </c>
      <c r="AH301" s="79"/>
      <c r="AI301" s="85" t="s">
        <v>1779</v>
      </c>
      <c r="AJ301" s="79" t="b">
        <v>0</v>
      </c>
      <c r="AK301" s="79">
        <v>5</v>
      </c>
      <c r="AL301" s="85" t="s">
        <v>1677</v>
      </c>
      <c r="AM301" s="79" t="s">
        <v>1842</v>
      </c>
      <c r="AN301" s="79" t="b">
        <v>0</v>
      </c>
      <c r="AO301" s="85" t="s">
        <v>1677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6</v>
      </c>
      <c r="BC301" s="78" t="str">
        <f>REPLACE(INDEX(GroupVertices[Group],MATCH(Edges[[#This Row],[Vertex 2]],GroupVertices[Vertex],0)),1,1,"")</f>
        <v>6</v>
      </c>
      <c r="BD301" s="48">
        <v>0</v>
      </c>
      <c r="BE301" s="49">
        <v>0</v>
      </c>
      <c r="BF301" s="48">
        <v>1</v>
      </c>
      <c r="BG301" s="49">
        <v>5.555555555555555</v>
      </c>
      <c r="BH301" s="48">
        <v>0</v>
      </c>
      <c r="BI301" s="49">
        <v>0</v>
      </c>
      <c r="BJ301" s="48">
        <v>17</v>
      </c>
      <c r="BK301" s="49">
        <v>94.44444444444444</v>
      </c>
      <c r="BL301" s="48">
        <v>18</v>
      </c>
    </row>
    <row r="302" spans="1:64" ht="15">
      <c r="A302" s="64" t="s">
        <v>365</v>
      </c>
      <c r="B302" s="64" t="s">
        <v>432</v>
      </c>
      <c r="C302" s="65" t="s">
        <v>5514</v>
      </c>
      <c r="D302" s="66">
        <v>3</v>
      </c>
      <c r="E302" s="67" t="s">
        <v>132</v>
      </c>
      <c r="F302" s="68">
        <v>35</v>
      </c>
      <c r="G302" s="65"/>
      <c r="H302" s="69"/>
      <c r="I302" s="70"/>
      <c r="J302" s="70"/>
      <c r="K302" s="34" t="s">
        <v>65</v>
      </c>
      <c r="L302" s="77">
        <v>302</v>
      </c>
      <c r="M302" s="77"/>
      <c r="N302" s="72"/>
      <c r="O302" s="79" t="s">
        <v>570</v>
      </c>
      <c r="P302" s="81">
        <v>43718.765543981484</v>
      </c>
      <c r="Q302" s="79" t="s">
        <v>654</v>
      </c>
      <c r="R302" s="83" t="s">
        <v>776</v>
      </c>
      <c r="S302" s="79" t="s">
        <v>822</v>
      </c>
      <c r="T302" s="79"/>
      <c r="U302" s="79"/>
      <c r="V302" s="83" t="s">
        <v>1020</v>
      </c>
      <c r="W302" s="81">
        <v>43718.765543981484</v>
      </c>
      <c r="X302" s="83" t="s">
        <v>1269</v>
      </c>
      <c r="Y302" s="79"/>
      <c r="Z302" s="79"/>
      <c r="AA302" s="85" t="s">
        <v>1590</v>
      </c>
      <c r="AB302" s="79"/>
      <c r="AC302" s="79" t="b">
        <v>0</v>
      </c>
      <c r="AD302" s="79">
        <v>0</v>
      </c>
      <c r="AE302" s="85" t="s">
        <v>1779</v>
      </c>
      <c r="AF302" s="79" t="b">
        <v>0</v>
      </c>
      <c r="AG302" s="79" t="s">
        <v>1829</v>
      </c>
      <c r="AH302" s="79"/>
      <c r="AI302" s="85" t="s">
        <v>1779</v>
      </c>
      <c r="AJ302" s="79" t="b">
        <v>0</v>
      </c>
      <c r="AK302" s="79">
        <v>5</v>
      </c>
      <c r="AL302" s="85" t="s">
        <v>1677</v>
      </c>
      <c r="AM302" s="79" t="s">
        <v>1849</v>
      </c>
      <c r="AN302" s="79" t="b">
        <v>0</v>
      </c>
      <c r="AO302" s="85" t="s">
        <v>1677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6</v>
      </c>
      <c r="BC302" s="78" t="str">
        <f>REPLACE(INDEX(GroupVertices[Group],MATCH(Edges[[#This Row],[Vertex 2]],GroupVertices[Vertex],0)),1,1,"")</f>
        <v>6</v>
      </c>
      <c r="BD302" s="48">
        <v>0</v>
      </c>
      <c r="BE302" s="49">
        <v>0</v>
      </c>
      <c r="BF302" s="48">
        <v>1</v>
      </c>
      <c r="BG302" s="49">
        <v>5.555555555555555</v>
      </c>
      <c r="BH302" s="48">
        <v>0</v>
      </c>
      <c r="BI302" s="49">
        <v>0</v>
      </c>
      <c r="BJ302" s="48">
        <v>17</v>
      </c>
      <c r="BK302" s="49">
        <v>94.44444444444444</v>
      </c>
      <c r="BL302" s="48">
        <v>18</v>
      </c>
    </row>
    <row r="303" spans="1:64" ht="15">
      <c r="A303" s="64" t="s">
        <v>366</v>
      </c>
      <c r="B303" s="64" t="s">
        <v>441</v>
      </c>
      <c r="C303" s="65" t="s">
        <v>5514</v>
      </c>
      <c r="D303" s="66">
        <v>3</v>
      </c>
      <c r="E303" s="67" t="s">
        <v>132</v>
      </c>
      <c r="F303" s="68">
        <v>35</v>
      </c>
      <c r="G303" s="65"/>
      <c r="H303" s="69"/>
      <c r="I303" s="70"/>
      <c r="J303" s="70"/>
      <c r="K303" s="34" t="s">
        <v>65</v>
      </c>
      <c r="L303" s="77">
        <v>303</v>
      </c>
      <c r="M303" s="77"/>
      <c r="N303" s="72"/>
      <c r="O303" s="79" t="s">
        <v>570</v>
      </c>
      <c r="P303" s="81">
        <v>43718.80762731482</v>
      </c>
      <c r="Q303" s="79" t="s">
        <v>655</v>
      </c>
      <c r="R303" s="79"/>
      <c r="S303" s="79"/>
      <c r="T303" s="79"/>
      <c r="U303" s="79"/>
      <c r="V303" s="83" t="s">
        <v>1021</v>
      </c>
      <c r="W303" s="81">
        <v>43718.80762731482</v>
      </c>
      <c r="X303" s="83" t="s">
        <v>1270</v>
      </c>
      <c r="Y303" s="79"/>
      <c r="Z303" s="79"/>
      <c r="AA303" s="85" t="s">
        <v>1591</v>
      </c>
      <c r="AB303" s="79"/>
      <c r="AC303" s="79" t="b">
        <v>0</v>
      </c>
      <c r="AD303" s="79">
        <v>0</v>
      </c>
      <c r="AE303" s="85" t="s">
        <v>1779</v>
      </c>
      <c r="AF303" s="79" t="b">
        <v>1</v>
      </c>
      <c r="AG303" s="79" t="s">
        <v>1829</v>
      </c>
      <c r="AH303" s="79"/>
      <c r="AI303" s="85" t="s">
        <v>1836</v>
      </c>
      <c r="AJ303" s="79" t="b">
        <v>0</v>
      </c>
      <c r="AK303" s="79">
        <v>5</v>
      </c>
      <c r="AL303" s="85" t="s">
        <v>1696</v>
      </c>
      <c r="AM303" s="79" t="s">
        <v>1840</v>
      </c>
      <c r="AN303" s="79" t="b">
        <v>0</v>
      </c>
      <c r="AO303" s="85" t="s">
        <v>1696</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11</v>
      </c>
      <c r="BC303" s="78" t="str">
        <f>REPLACE(INDEX(GroupVertices[Group],MATCH(Edges[[#This Row],[Vertex 2]],GroupVertices[Vertex],0)),1,1,"")</f>
        <v>11</v>
      </c>
      <c r="BD303" s="48">
        <v>0</v>
      </c>
      <c r="BE303" s="49">
        <v>0</v>
      </c>
      <c r="BF303" s="48">
        <v>0</v>
      </c>
      <c r="BG303" s="49">
        <v>0</v>
      </c>
      <c r="BH303" s="48">
        <v>0</v>
      </c>
      <c r="BI303" s="49">
        <v>0</v>
      </c>
      <c r="BJ303" s="48">
        <v>23</v>
      </c>
      <c r="BK303" s="49">
        <v>100</v>
      </c>
      <c r="BL303" s="48">
        <v>23</v>
      </c>
    </row>
    <row r="304" spans="1:64" ht="15">
      <c r="A304" s="64" t="s">
        <v>367</v>
      </c>
      <c r="B304" s="64" t="s">
        <v>441</v>
      </c>
      <c r="C304" s="65" t="s">
        <v>5514</v>
      </c>
      <c r="D304" s="66">
        <v>3</v>
      </c>
      <c r="E304" s="67" t="s">
        <v>132</v>
      </c>
      <c r="F304" s="68">
        <v>35</v>
      </c>
      <c r="G304" s="65"/>
      <c r="H304" s="69"/>
      <c r="I304" s="70"/>
      <c r="J304" s="70"/>
      <c r="K304" s="34" t="s">
        <v>65</v>
      </c>
      <c r="L304" s="77">
        <v>304</v>
      </c>
      <c r="M304" s="77"/>
      <c r="N304" s="72"/>
      <c r="O304" s="79" t="s">
        <v>570</v>
      </c>
      <c r="P304" s="81">
        <v>43718.89310185185</v>
      </c>
      <c r="Q304" s="79" t="s">
        <v>655</v>
      </c>
      <c r="R304" s="79"/>
      <c r="S304" s="79"/>
      <c r="T304" s="79"/>
      <c r="U304" s="79"/>
      <c r="V304" s="83" t="s">
        <v>1022</v>
      </c>
      <c r="W304" s="81">
        <v>43718.89310185185</v>
      </c>
      <c r="X304" s="83" t="s">
        <v>1271</v>
      </c>
      <c r="Y304" s="79"/>
      <c r="Z304" s="79"/>
      <c r="AA304" s="85" t="s">
        <v>1592</v>
      </c>
      <c r="AB304" s="79"/>
      <c r="AC304" s="79" t="b">
        <v>0</v>
      </c>
      <c r="AD304" s="79">
        <v>0</v>
      </c>
      <c r="AE304" s="85" t="s">
        <v>1779</v>
      </c>
      <c r="AF304" s="79" t="b">
        <v>1</v>
      </c>
      <c r="AG304" s="79" t="s">
        <v>1829</v>
      </c>
      <c r="AH304" s="79"/>
      <c r="AI304" s="85" t="s">
        <v>1836</v>
      </c>
      <c r="AJ304" s="79" t="b">
        <v>0</v>
      </c>
      <c r="AK304" s="79">
        <v>5</v>
      </c>
      <c r="AL304" s="85" t="s">
        <v>1696</v>
      </c>
      <c r="AM304" s="79" t="s">
        <v>1842</v>
      </c>
      <c r="AN304" s="79" t="b">
        <v>0</v>
      </c>
      <c r="AO304" s="85" t="s">
        <v>1696</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11</v>
      </c>
      <c r="BC304" s="78" t="str">
        <f>REPLACE(INDEX(GroupVertices[Group],MATCH(Edges[[#This Row],[Vertex 2]],GroupVertices[Vertex],0)),1,1,"")</f>
        <v>11</v>
      </c>
      <c r="BD304" s="48">
        <v>0</v>
      </c>
      <c r="BE304" s="49">
        <v>0</v>
      </c>
      <c r="BF304" s="48">
        <v>0</v>
      </c>
      <c r="BG304" s="49">
        <v>0</v>
      </c>
      <c r="BH304" s="48">
        <v>0</v>
      </c>
      <c r="BI304" s="49">
        <v>0</v>
      </c>
      <c r="BJ304" s="48">
        <v>23</v>
      </c>
      <c r="BK304" s="49">
        <v>100</v>
      </c>
      <c r="BL304" s="48">
        <v>23</v>
      </c>
    </row>
    <row r="305" spans="1:64" ht="15">
      <c r="A305" s="64" t="s">
        <v>368</v>
      </c>
      <c r="B305" s="64" t="s">
        <v>441</v>
      </c>
      <c r="C305" s="65" t="s">
        <v>5514</v>
      </c>
      <c r="D305" s="66">
        <v>3</v>
      </c>
      <c r="E305" s="67" t="s">
        <v>132</v>
      </c>
      <c r="F305" s="68">
        <v>35</v>
      </c>
      <c r="G305" s="65"/>
      <c r="H305" s="69"/>
      <c r="I305" s="70"/>
      <c r="J305" s="70"/>
      <c r="K305" s="34" t="s">
        <v>65</v>
      </c>
      <c r="L305" s="77">
        <v>305</v>
      </c>
      <c r="M305" s="77"/>
      <c r="N305" s="72"/>
      <c r="O305" s="79" t="s">
        <v>570</v>
      </c>
      <c r="P305" s="81">
        <v>43719.11193287037</v>
      </c>
      <c r="Q305" s="79" t="s">
        <v>655</v>
      </c>
      <c r="R305" s="79"/>
      <c r="S305" s="79"/>
      <c r="T305" s="79"/>
      <c r="U305" s="79"/>
      <c r="V305" s="83" t="s">
        <v>1023</v>
      </c>
      <c r="W305" s="81">
        <v>43719.11193287037</v>
      </c>
      <c r="X305" s="83" t="s">
        <v>1272</v>
      </c>
      <c r="Y305" s="79"/>
      <c r="Z305" s="79"/>
      <c r="AA305" s="85" t="s">
        <v>1593</v>
      </c>
      <c r="AB305" s="79"/>
      <c r="AC305" s="79" t="b">
        <v>0</v>
      </c>
      <c r="AD305" s="79">
        <v>0</v>
      </c>
      <c r="AE305" s="85" t="s">
        <v>1779</v>
      </c>
      <c r="AF305" s="79" t="b">
        <v>1</v>
      </c>
      <c r="AG305" s="79" t="s">
        <v>1829</v>
      </c>
      <c r="AH305" s="79"/>
      <c r="AI305" s="85" t="s">
        <v>1836</v>
      </c>
      <c r="AJ305" s="79" t="b">
        <v>0</v>
      </c>
      <c r="AK305" s="79">
        <v>5</v>
      </c>
      <c r="AL305" s="85" t="s">
        <v>1696</v>
      </c>
      <c r="AM305" s="79" t="s">
        <v>1840</v>
      </c>
      <c r="AN305" s="79" t="b">
        <v>0</v>
      </c>
      <c r="AO305" s="85" t="s">
        <v>1696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11</v>
      </c>
      <c r="BC305" s="78" t="str">
        <f>REPLACE(INDEX(GroupVertices[Group],MATCH(Edges[[#This Row],[Vertex 2]],GroupVertices[Vertex],0)),1,1,"")</f>
        <v>11</v>
      </c>
      <c r="BD305" s="48">
        <v>0</v>
      </c>
      <c r="BE305" s="49">
        <v>0</v>
      </c>
      <c r="BF305" s="48">
        <v>0</v>
      </c>
      <c r="BG305" s="49">
        <v>0</v>
      </c>
      <c r="BH305" s="48">
        <v>0</v>
      </c>
      <c r="BI305" s="49">
        <v>0</v>
      </c>
      <c r="BJ305" s="48">
        <v>23</v>
      </c>
      <c r="BK305" s="49">
        <v>100</v>
      </c>
      <c r="BL305" s="48">
        <v>23</v>
      </c>
    </row>
    <row r="306" spans="1:64" ht="15">
      <c r="A306" s="64" t="s">
        <v>369</v>
      </c>
      <c r="B306" s="64" t="s">
        <v>535</v>
      </c>
      <c r="C306" s="65" t="s">
        <v>5514</v>
      </c>
      <c r="D306" s="66">
        <v>3</v>
      </c>
      <c r="E306" s="67" t="s">
        <v>132</v>
      </c>
      <c r="F306" s="68">
        <v>35</v>
      </c>
      <c r="G306" s="65"/>
      <c r="H306" s="69"/>
      <c r="I306" s="70"/>
      <c r="J306" s="70"/>
      <c r="K306" s="34" t="s">
        <v>65</v>
      </c>
      <c r="L306" s="77">
        <v>306</v>
      </c>
      <c r="M306" s="77"/>
      <c r="N306" s="72"/>
      <c r="O306" s="79" t="s">
        <v>570</v>
      </c>
      <c r="P306" s="81">
        <v>43719.70447916666</v>
      </c>
      <c r="Q306" s="79" t="s">
        <v>656</v>
      </c>
      <c r="R306" s="79"/>
      <c r="S306" s="79"/>
      <c r="T306" s="79"/>
      <c r="U306" s="79"/>
      <c r="V306" s="83" t="s">
        <v>1024</v>
      </c>
      <c r="W306" s="81">
        <v>43719.70447916666</v>
      </c>
      <c r="X306" s="83" t="s">
        <v>1273</v>
      </c>
      <c r="Y306" s="79"/>
      <c r="Z306" s="79"/>
      <c r="AA306" s="85" t="s">
        <v>1594</v>
      </c>
      <c r="AB306" s="79"/>
      <c r="AC306" s="79" t="b">
        <v>0</v>
      </c>
      <c r="AD306" s="79">
        <v>0</v>
      </c>
      <c r="AE306" s="85" t="s">
        <v>1779</v>
      </c>
      <c r="AF306" s="79" t="b">
        <v>0</v>
      </c>
      <c r="AG306" s="79" t="s">
        <v>1829</v>
      </c>
      <c r="AH306" s="79"/>
      <c r="AI306" s="85" t="s">
        <v>1779</v>
      </c>
      <c r="AJ306" s="79" t="b">
        <v>0</v>
      </c>
      <c r="AK306" s="79">
        <v>38</v>
      </c>
      <c r="AL306" s="85" t="s">
        <v>1605</v>
      </c>
      <c r="AM306" s="79" t="s">
        <v>1847</v>
      </c>
      <c r="AN306" s="79" t="b">
        <v>0</v>
      </c>
      <c r="AO306" s="85" t="s">
        <v>1605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369</v>
      </c>
      <c r="B307" s="64" t="s">
        <v>424</v>
      </c>
      <c r="C307" s="65" t="s">
        <v>5514</v>
      </c>
      <c r="D307" s="66">
        <v>3</v>
      </c>
      <c r="E307" s="67" t="s">
        <v>132</v>
      </c>
      <c r="F307" s="68">
        <v>35</v>
      </c>
      <c r="G307" s="65"/>
      <c r="H307" s="69"/>
      <c r="I307" s="70"/>
      <c r="J307" s="70"/>
      <c r="K307" s="34" t="s">
        <v>65</v>
      </c>
      <c r="L307" s="77">
        <v>307</v>
      </c>
      <c r="M307" s="77"/>
      <c r="N307" s="72"/>
      <c r="O307" s="79" t="s">
        <v>570</v>
      </c>
      <c r="P307" s="81">
        <v>43719.70447916666</v>
      </c>
      <c r="Q307" s="79" t="s">
        <v>656</v>
      </c>
      <c r="R307" s="79"/>
      <c r="S307" s="79"/>
      <c r="T307" s="79"/>
      <c r="U307" s="79"/>
      <c r="V307" s="83" t="s">
        <v>1024</v>
      </c>
      <c r="W307" s="81">
        <v>43719.70447916666</v>
      </c>
      <c r="X307" s="83" t="s">
        <v>1273</v>
      </c>
      <c r="Y307" s="79"/>
      <c r="Z307" s="79"/>
      <c r="AA307" s="85" t="s">
        <v>1594</v>
      </c>
      <c r="AB307" s="79"/>
      <c r="AC307" s="79" t="b">
        <v>0</v>
      </c>
      <c r="AD307" s="79">
        <v>0</v>
      </c>
      <c r="AE307" s="85" t="s">
        <v>1779</v>
      </c>
      <c r="AF307" s="79" t="b">
        <v>0</v>
      </c>
      <c r="AG307" s="79" t="s">
        <v>1829</v>
      </c>
      <c r="AH307" s="79"/>
      <c r="AI307" s="85" t="s">
        <v>1779</v>
      </c>
      <c r="AJ307" s="79" t="b">
        <v>0</v>
      </c>
      <c r="AK307" s="79">
        <v>38</v>
      </c>
      <c r="AL307" s="85" t="s">
        <v>1605</v>
      </c>
      <c r="AM307" s="79" t="s">
        <v>1847</v>
      </c>
      <c r="AN307" s="79" t="b">
        <v>0</v>
      </c>
      <c r="AO307" s="85" t="s">
        <v>1605</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3</v>
      </c>
      <c r="BD307" s="48"/>
      <c r="BE307" s="49"/>
      <c r="BF307" s="48"/>
      <c r="BG307" s="49"/>
      <c r="BH307" s="48"/>
      <c r="BI307" s="49"/>
      <c r="BJ307" s="48"/>
      <c r="BK307" s="49"/>
      <c r="BL307" s="48"/>
    </row>
    <row r="308" spans="1:64" ht="15">
      <c r="A308" s="64" t="s">
        <v>369</v>
      </c>
      <c r="B308" s="64" t="s">
        <v>536</v>
      </c>
      <c r="C308" s="65" t="s">
        <v>5514</v>
      </c>
      <c r="D308" s="66">
        <v>3</v>
      </c>
      <c r="E308" s="67" t="s">
        <v>132</v>
      </c>
      <c r="F308" s="68">
        <v>35</v>
      </c>
      <c r="G308" s="65"/>
      <c r="H308" s="69"/>
      <c r="I308" s="70"/>
      <c r="J308" s="70"/>
      <c r="K308" s="34" t="s">
        <v>65</v>
      </c>
      <c r="L308" s="77">
        <v>308</v>
      </c>
      <c r="M308" s="77"/>
      <c r="N308" s="72"/>
      <c r="O308" s="79" t="s">
        <v>570</v>
      </c>
      <c r="P308" s="81">
        <v>43719.70447916666</v>
      </c>
      <c r="Q308" s="79" t="s">
        <v>656</v>
      </c>
      <c r="R308" s="79"/>
      <c r="S308" s="79"/>
      <c r="T308" s="79"/>
      <c r="U308" s="79"/>
      <c r="V308" s="83" t="s">
        <v>1024</v>
      </c>
      <c r="W308" s="81">
        <v>43719.70447916666</v>
      </c>
      <c r="X308" s="83" t="s">
        <v>1273</v>
      </c>
      <c r="Y308" s="79"/>
      <c r="Z308" s="79"/>
      <c r="AA308" s="85" t="s">
        <v>1594</v>
      </c>
      <c r="AB308" s="79"/>
      <c r="AC308" s="79" t="b">
        <v>0</v>
      </c>
      <c r="AD308" s="79">
        <v>0</v>
      </c>
      <c r="AE308" s="85" t="s">
        <v>1779</v>
      </c>
      <c r="AF308" s="79" t="b">
        <v>0</v>
      </c>
      <c r="AG308" s="79" t="s">
        <v>1829</v>
      </c>
      <c r="AH308" s="79"/>
      <c r="AI308" s="85" t="s">
        <v>1779</v>
      </c>
      <c r="AJ308" s="79" t="b">
        <v>0</v>
      </c>
      <c r="AK308" s="79">
        <v>38</v>
      </c>
      <c r="AL308" s="85" t="s">
        <v>1605</v>
      </c>
      <c r="AM308" s="79" t="s">
        <v>1847</v>
      </c>
      <c r="AN308" s="79" t="b">
        <v>0</v>
      </c>
      <c r="AO308" s="85" t="s">
        <v>1605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c r="BE308" s="49"/>
      <c r="BF308" s="48"/>
      <c r="BG308" s="49"/>
      <c r="BH308" s="48"/>
      <c r="BI308" s="49"/>
      <c r="BJ308" s="48"/>
      <c r="BK308" s="49"/>
      <c r="BL308" s="48"/>
    </row>
    <row r="309" spans="1:64" ht="15">
      <c r="A309" s="64" t="s">
        <v>369</v>
      </c>
      <c r="B309" s="64" t="s">
        <v>379</v>
      </c>
      <c r="C309" s="65" t="s">
        <v>5514</v>
      </c>
      <c r="D309" s="66">
        <v>3</v>
      </c>
      <c r="E309" s="67" t="s">
        <v>132</v>
      </c>
      <c r="F309" s="68">
        <v>35</v>
      </c>
      <c r="G309" s="65"/>
      <c r="H309" s="69"/>
      <c r="I309" s="70"/>
      <c r="J309" s="70"/>
      <c r="K309" s="34" t="s">
        <v>65</v>
      </c>
      <c r="L309" s="77">
        <v>309</v>
      </c>
      <c r="M309" s="77"/>
      <c r="N309" s="72"/>
      <c r="O309" s="79" t="s">
        <v>570</v>
      </c>
      <c r="P309" s="81">
        <v>43719.70447916666</v>
      </c>
      <c r="Q309" s="79" t="s">
        <v>656</v>
      </c>
      <c r="R309" s="79"/>
      <c r="S309" s="79"/>
      <c r="T309" s="79"/>
      <c r="U309" s="79"/>
      <c r="V309" s="83" t="s">
        <v>1024</v>
      </c>
      <c r="W309" s="81">
        <v>43719.70447916666</v>
      </c>
      <c r="X309" s="83" t="s">
        <v>1273</v>
      </c>
      <c r="Y309" s="79"/>
      <c r="Z309" s="79"/>
      <c r="AA309" s="85" t="s">
        <v>1594</v>
      </c>
      <c r="AB309" s="79"/>
      <c r="AC309" s="79" t="b">
        <v>0</v>
      </c>
      <c r="AD309" s="79">
        <v>0</v>
      </c>
      <c r="AE309" s="85" t="s">
        <v>1779</v>
      </c>
      <c r="AF309" s="79" t="b">
        <v>0</v>
      </c>
      <c r="AG309" s="79" t="s">
        <v>1829</v>
      </c>
      <c r="AH309" s="79"/>
      <c r="AI309" s="85" t="s">
        <v>1779</v>
      </c>
      <c r="AJ309" s="79" t="b">
        <v>0</v>
      </c>
      <c r="AK309" s="79">
        <v>38</v>
      </c>
      <c r="AL309" s="85" t="s">
        <v>1605</v>
      </c>
      <c r="AM309" s="79" t="s">
        <v>1847</v>
      </c>
      <c r="AN309" s="79" t="b">
        <v>0</v>
      </c>
      <c r="AO309" s="85" t="s">
        <v>1605</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v>0</v>
      </c>
      <c r="BE309" s="49">
        <v>0</v>
      </c>
      <c r="BF309" s="48">
        <v>0</v>
      </c>
      <c r="BG309" s="49">
        <v>0</v>
      </c>
      <c r="BH309" s="48">
        <v>0</v>
      </c>
      <c r="BI309" s="49">
        <v>0</v>
      </c>
      <c r="BJ309" s="48">
        <v>18</v>
      </c>
      <c r="BK309" s="49">
        <v>100</v>
      </c>
      <c r="BL309" s="48">
        <v>18</v>
      </c>
    </row>
    <row r="310" spans="1:64" ht="15">
      <c r="A310" s="64" t="s">
        <v>370</v>
      </c>
      <c r="B310" s="64" t="s">
        <v>535</v>
      </c>
      <c r="C310" s="65" t="s">
        <v>5514</v>
      </c>
      <c r="D310" s="66">
        <v>3</v>
      </c>
      <c r="E310" s="67" t="s">
        <v>132</v>
      </c>
      <c r="F310" s="68">
        <v>35</v>
      </c>
      <c r="G310" s="65"/>
      <c r="H310" s="69"/>
      <c r="I310" s="70"/>
      <c r="J310" s="70"/>
      <c r="K310" s="34" t="s">
        <v>65</v>
      </c>
      <c r="L310" s="77">
        <v>310</v>
      </c>
      <c r="M310" s="77"/>
      <c r="N310" s="72"/>
      <c r="O310" s="79" t="s">
        <v>570</v>
      </c>
      <c r="P310" s="81">
        <v>43719.72009259259</v>
      </c>
      <c r="Q310" s="79" t="s">
        <v>656</v>
      </c>
      <c r="R310" s="79"/>
      <c r="S310" s="79"/>
      <c r="T310" s="79"/>
      <c r="U310" s="79"/>
      <c r="V310" s="83" t="s">
        <v>1025</v>
      </c>
      <c r="W310" s="81">
        <v>43719.72009259259</v>
      </c>
      <c r="X310" s="83" t="s">
        <v>1274</v>
      </c>
      <c r="Y310" s="79"/>
      <c r="Z310" s="79"/>
      <c r="AA310" s="85" t="s">
        <v>1595</v>
      </c>
      <c r="AB310" s="79"/>
      <c r="AC310" s="79" t="b">
        <v>0</v>
      </c>
      <c r="AD310" s="79">
        <v>0</v>
      </c>
      <c r="AE310" s="85" t="s">
        <v>1779</v>
      </c>
      <c r="AF310" s="79" t="b">
        <v>0</v>
      </c>
      <c r="AG310" s="79" t="s">
        <v>1829</v>
      </c>
      <c r="AH310" s="79"/>
      <c r="AI310" s="85" t="s">
        <v>1779</v>
      </c>
      <c r="AJ310" s="79" t="b">
        <v>0</v>
      </c>
      <c r="AK310" s="79">
        <v>38</v>
      </c>
      <c r="AL310" s="85" t="s">
        <v>1605</v>
      </c>
      <c r="AM310" s="79" t="s">
        <v>1842</v>
      </c>
      <c r="AN310" s="79" t="b">
        <v>0</v>
      </c>
      <c r="AO310" s="85" t="s">
        <v>1605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3</v>
      </c>
      <c r="BD310" s="48"/>
      <c r="BE310" s="49"/>
      <c r="BF310" s="48"/>
      <c r="BG310" s="49"/>
      <c r="BH310" s="48"/>
      <c r="BI310" s="49"/>
      <c r="BJ310" s="48"/>
      <c r="BK310" s="49"/>
      <c r="BL310" s="48"/>
    </row>
    <row r="311" spans="1:64" ht="15">
      <c r="A311" s="64" t="s">
        <v>370</v>
      </c>
      <c r="B311" s="64" t="s">
        <v>424</v>
      </c>
      <c r="C311" s="65" t="s">
        <v>5514</v>
      </c>
      <c r="D311" s="66">
        <v>3</v>
      </c>
      <c r="E311" s="67" t="s">
        <v>132</v>
      </c>
      <c r="F311" s="68">
        <v>35</v>
      </c>
      <c r="G311" s="65"/>
      <c r="H311" s="69"/>
      <c r="I311" s="70"/>
      <c r="J311" s="70"/>
      <c r="K311" s="34" t="s">
        <v>65</v>
      </c>
      <c r="L311" s="77">
        <v>311</v>
      </c>
      <c r="M311" s="77"/>
      <c r="N311" s="72"/>
      <c r="O311" s="79" t="s">
        <v>570</v>
      </c>
      <c r="P311" s="81">
        <v>43719.72009259259</v>
      </c>
      <c r="Q311" s="79" t="s">
        <v>656</v>
      </c>
      <c r="R311" s="79"/>
      <c r="S311" s="79"/>
      <c r="T311" s="79"/>
      <c r="U311" s="79"/>
      <c r="V311" s="83" t="s">
        <v>1025</v>
      </c>
      <c r="W311" s="81">
        <v>43719.72009259259</v>
      </c>
      <c r="X311" s="83" t="s">
        <v>1274</v>
      </c>
      <c r="Y311" s="79"/>
      <c r="Z311" s="79"/>
      <c r="AA311" s="85" t="s">
        <v>1595</v>
      </c>
      <c r="AB311" s="79"/>
      <c r="AC311" s="79" t="b">
        <v>0</v>
      </c>
      <c r="AD311" s="79">
        <v>0</v>
      </c>
      <c r="AE311" s="85" t="s">
        <v>1779</v>
      </c>
      <c r="AF311" s="79" t="b">
        <v>0</v>
      </c>
      <c r="AG311" s="79" t="s">
        <v>1829</v>
      </c>
      <c r="AH311" s="79"/>
      <c r="AI311" s="85" t="s">
        <v>1779</v>
      </c>
      <c r="AJ311" s="79" t="b">
        <v>0</v>
      </c>
      <c r="AK311" s="79">
        <v>38</v>
      </c>
      <c r="AL311" s="85" t="s">
        <v>1605</v>
      </c>
      <c r="AM311" s="79" t="s">
        <v>1842</v>
      </c>
      <c r="AN311" s="79" t="b">
        <v>0</v>
      </c>
      <c r="AO311" s="85" t="s">
        <v>1605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c r="BE311" s="49"/>
      <c r="BF311" s="48"/>
      <c r="BG311" s="49"/>
      <c r="BH311" s="48"/>
      <c r="BI311" s="49"/>
      <c r="BJ311" s="48"/>
      <c r="BK311" s="49"/>
      <c r="BL311" s="48"/>
    </row>
    <row r="312" spans="1:64" ht="15">
      <c r="A312" s="64" t="s">
        <v>370</v>
      </c>
      <c r="B312" s="64" t="s">
        <v>536</v>
      </c>
      <c r="C312" s="65" t="s">
        <v>5514</v>
      </c>
      <c r="D312" s="66">
        <v>3</v>
      </c>
      <c r="E312" s="67" t="s">
        <v>132</v>
      </c>
      <c r="F312" s="68">
        <v>35</v>
      </c>
      <c r="G312" s="65"/>
      <c r="H312" s="69"/>
      <c r="I312" s="70"/>
      <c r="J312" s="70"/>
      <c r="K312" s="34" t="s">
        <v>65</v>
      </c>
      <c r="L312" s="77">
        <v>312</v>
      </c>
      <c r="M312" s="77"/>
      <c r="N312" s="72"/>
      <c r="O312" s="79" t="s">
        <v>570</v>
      </c>
      <c r="P312" s="81">
        <v>43719.72009259259</v>
      </c>
      <c r="Q312" s="79" t="s">
        <v>656</v>
      </c>
      <c r="R312" s="79"/>
      <c r="S312" s="79"/>
      <c r="T312" s="79"/>
      <c r="U312" s="79"/>
      <c r="V312" s="83" t="s">
        <v>1025</v>
      </c>
      <c r="W312" s="81">
        <v>43719.72009259259</v>
      </c>
      <c r="X312" s="83" t="s">
        <v>1274</v>
      </c>
      <c r="Y312" s="79"/>
      <c r="Z312" s="79"/>
      <c r="AA312" s="85" t="s">
        <v>1595</v>
      </c>
      <c r="AB312" s="79"/>
      <c r="AC312" s="79" t="b">
        <v>0</v>
      </c>
      <c r="AD312" s="79">
        <v>0</v>
      </c>
      <c r="AE312" s="85" t="s">
        <v>1779</v>
      </c>
      <c r="AF312" s="79" t="b">
        <v>0</v>
      </c>
      <c r="AG312" s="79" t="s">
        <v>1829</v>
      </c>
      <c r="AH312" s="79"/>
      <c r="AI312" s="85" t="s">
        <v>1779</v>
      </c>
      <c r="AJ312" s="79" t="b">
        <v>0</v>
      </c>
      <c r="AK312" s="79">
        <v>38</v>
      </c>
      <c r="AL312" s="85" t="s">
        <v>1605</v>
      </c>
      <c r="AM312" s="79" t="s">
        <v>1842</v>
      </c>
      <c r="AN312" s="79" t="b">
        <v>0</v>
      </c>
      <c r="AO312" s="85" t="s">
        <v>1605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c r="BE312" s="49"/>
      <c r="BF312" s="48"/>
      <c r="BG312" s="49"/>
      <c r="BH312" s="48"/>
      <c r="BI312" s="49"/>
      <c r="BJ312" s="48"/>
      <c r="BK312" s="49"/>
      <c r="BL312" s="48"/>
    </row>
    <row r="313" spans="1:64" ht="15">
      <c r="A313" s="64" t="s">
        <v>370</v>
      </c>
      <c r="B313" s="64" t="s">
        <v>379</v>
      </c>
      <c r="C313" s="65" t="s">
        <v>5514</v>
      </c>
      <c r="D313" s="66">
        <v>3</v>
      </c>
      <c r="E313" s="67" t="s">
        <v>132</v>
      </c>
      <c r="F313" s="68">
        <v>35</v>
      </c>
      <c r="G313" s="65"/>
      <c r="H313" s="69"/>
      <c r="I313" s="70"/>
      <c r="J313" s="70"/>
      <c r="K313" s="34" t="s">
        <v>65</v>
      </c>
      <c r="L313" s="77">
        <v>313</v>
      </c>
      <c r="M313" s="77"/>
      <c r="N313" s="72"/>
      <c r="O313" s="79" t="s">
        <v>570</v>
      </c>
      <c r="P313" s="81">
        <v>43719.72009259259</v>
      </c>
      <c r="Q313" s="79" t="s">
        <v>656</v>
      </c>
      <c r="R313" s="79"/>
      <c r="S313" s="79"/>
      <c r="T313" s="79"/>
      <c r="U313" s="79"/>
      <c r="V313" s="83" t="s">
        <v>1025</v>
      </c>
      <c r="W313" s="81">
        <v>43719.72009259259</v>
      </c>
      <c r="X313" s="83" t="s">
        <v>1274</v>
      </c>
      <c r="Y313" s="79"/>
      <c r="Z313" s="79"/>
      <c r="AA313" s="85" t="s">
        <v>1595</v>
      </c>
      <c r="AB313" s="79"/>
      <c r="AC313" s="79" t="b">
        <v>0</v>
      </c>
      <c r="AD313" s="79">
        <v>0</v>
      </c>
      <c r="AE313" s="85" t="s">
        <v>1779</v>
      </c>
      <c r="AF313" s="79" t="b">
        <v>0</v>
      </c>
      <c r="AG313" s="79" t="s">
        <v>1829</v>
      </c>
      <c r="AH313" s="79"/>
      <c r="AI313" s="85" t="s">
        <v>1779</v>
      </c>
      <c r="AJ313" s="79" t="b">
        <v>0</v>
      </c>
      <c r="AK313" s="79">
        <v>38</v>
      </c>
      <c r="AL313" s="85" t="s">
        <v>1605</v>
      </c>
      <c r="AM313" s="79" t="s">
        <v>1842</v>
      </c>
      <c r="AN313" s="79" t="b">
        <v>0</v>
      </c>
      <c r="AO313" s="85" t="s">
        <v>1605</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3</v>
      </c>
      <c r="BC313" s="78" t="str">
        <f>REPLACE(INDEX(GroupVertices[Group],MATCH(Edges[[#This Row],[Vertex 2]],GroupVertices[Vertex],0)),1,1,"")</f>
        <v>3</v>
      </c>
      <c r="BD313" s="48">
        <v>0</v>
      </c>
      <c r="BE313" s="49">
        <v>0</v>
      </c>
      <c r="BF313" s="48">
        <v>0</v>
      </c>
      <c r="BG313" s="49">
        <v>0</v>
      </c>
      <c r="BH313" s="48">
        <v>0</v>
      </c>
      <c r="BI313" s="49">
        <v>0</v>
      </c>
      <c r="BJ313" s="48">
        <v>18</v>
      </c>
      <c r="BK313" s="49">
        <v>100</v>
      </c>
      <c r="BL313" s="48">
        <v>18</v>
      </c>
    </row>
    <row r="314" spans="1:64" ht="15">
      <c r="A314" s="64" t="s">
        <v>371</v>
      </c>
      <c r="B314" s="64" t="s">
        <v>535</v>
      </c>
      <c r="C314" s="65" t="s">
        <v>5514</v>
      </c>
      <c r="D314" s="66">
        <v>3</v>
      </c>
      <c r="E314" s="67" t="s">
        <v>132</v>
      </c>
      <c r="F314" s="68">
        <v>35</v>
      </c>
      <c r="G314" s="65"/>
      <c r="H314" s="69"/>
      <c r="I314" s="70"/>
      <c r="J314" s="70"/>
      <c r="K314" s="34" t="s">
        <v>65</v>
      </c>
      <c r="L314" s="77">
        <v>314</v>
      </c>
      <c r="M314" s="77"/>
      <c r="N314" s="72"/>
      <c r="O314" s="79" t="s">
        <v>570</v>
      </c>
      <c r="P314" s="81">
        <v>43719.724710648145</v>
      </c>
      <c r="Q314" s="79" t="s">
        <v>656</v>
      </c>
      <c r="R314" s="79"/>
      <c r="S314" s="79"/>
      <c r="T314" s="79"/>
      <c r="U314" s="79"/>
      <c r="V314" s="83" t="s">
        <v>1026</v>
      </c>
      <c r="W314" s="81">
        <v>43719.724710648145</v>
      </c>
      <c r="X314" s="83" t="s">
        <v>1275</v>
      </c>
      <c r="Y314" s="79"/>
      <c r="Z314" s="79"/>
      <c r="AA314" s="85" t="s">
        <v>1596</v>
      </c>
      <c r="AB314" s="79"/>
      <c r="AC314" s="79" t="b">
        <v>0</v>
      </c>
      <c r="AD314" s="79">
        <v>0</v>
      </c>
      <c r="AE314" s="85" t="s">
        <v>1779</v>
      </c>
      <c r="AF314" s="79" t="b">
        <v>0</v>
      </c>
      <c r="AG314" s="79" t="s">
        <v>1829</v>
      </c>
      <c r="AH314" s="79"/>
      <c r="AI314" s="85" t="s">
        <v>1779</v>
      </c>
      <c r="AJ314" s="79" t="b">
        <v>0</v>
      </c>
      <c r="AK314" s="79">
        <v>38</v>
      </c>
      <c r="AL314" s="85" t="s">
        <v>1605</v>
      </c>
      <c r="AM314" s="79" t="s">
        <v>1842</v>
      </c>
      <c r="AN314" s="79" t="b">
        <v>0</v>
      </c>
      <c r="AO314" s="85" t="s">
        <v>1605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c r="BE314" s="49"/>
      <c r="BF314" s="48"/>
      <c r="BG314" s="49"/>
      <c r="BH314" s="48"/>
      <c r="BI314" s="49"/>
      <c r="BJ314" s="48"/>
      <c r="BK314" s="49"/>
      <c r="BL314" s="48"/>
    </row>
    <row r="315" spans="1:64" ht="15">
      <c r="A315" s="64" t="s">
        <v>371</v>
      </c>
      <c r="B315" s="64" t="s">
        <v>424</v>
      </c>
      <c r="C315" s="65" t="s">
        <v>5514</v>
      </c>
      <c r="D315" s="66">
        <v>3</v>
      </c>
      <c r="E315" s="67" t="s">
        <v>132</v>
      </c>
      <c r="F315" s="68">
        <v>35</v>
      </c>
      <c r="G315" s="65"/>
      <c r="H315" s="69"/>
      <c r="I315" s="70"/>
      <c r="J315" s="70"/>
      <c r="K315" s="34" t="s">
        <v>65</v>
      </c>
      <c r="L315" s="77">
        <v>315</v>
      </c>
      <c r="M315" s="77"/>
      <c r="N315" s="72"/>
      <c r="O315" s="79" t="s">
        <v>570</v>
      </c>
      <c r="P315" s="81">
        <v>43719.724710648145</v>
      </c>
      <c r="Q315" s="79" t="s">
        <v>656</v>
      </c>
      <c r="R315" s="79"/>
      <c r="S315" s="79"/>
      <c r="T315" s="79"/>
      <c r="U315" s="79"/>
      <c r="V315" s="83" t="s">
        <v>1026</v>
      </c>
      <c r="W315" s="81">
        <v>43719.724710648145</v>
      </c>
      <c r="X315" s="83" t="s">
        <v>1275</v>
      </c>
      <c r="Y315" s="79"/>
      <c r="Z315" s="79"/>
      <c r="AA315" s="85" t="s">
        <v>1596</v>
      </c>
      <c r="AB315" s="79"/>
      <c r="AC315" s="79" t="b">
        <v>0</v>
      </c>
      <c r="AD315" s="79">
        <v>0</v>
      </c>
      <c r="AE315" s="85" t="s">
        <v>1779</v>
      </c>
      <c r="AF315" s="79" t="b">
        <v>0</v>
      </c>
      <c r="AG315" s="79" t="s">
        <v>1829</v>
      </c>
      <c r="AH315" s="79"/>
      <c r="AI315" s="85" t="s">
        <v>1779</v>
      </c>
      <c r="AJ315" s="79" t="b">
        <v>0</v>
      </c>
      <c r="AK315" s="79">
        <v>38</v>
      </c>
      <c r="AL315" s="85" t="s">
        <v>1605</v>
      </c>
      <c r="AM315" s="79" t="s">
        <v>1842</v>
      </c>
      <c r="AN315" s="79" t="b">
        <v>0</v>
      </c>
      <c r="AO315" s="85" t="s">
        <v>1605</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c r="BE315" s="49"/>
      <c r="BF315" s="48"/>
      <c r="BG315" s="49"/>
      <c r="BH315" s="48"/>
      <c r="BI315" s="49"/>
      <c r="BJ315" s="48"/>
      <c r="BK315" s="49"/>
      <c r="BL315" s="48"/>
    </row>
    <row r="316" spans="1:64" ht="15">
      <c r="A316" s="64" t="s">
        <v>371</v>
      </c>
      <c r="B316" s="64" t="s">
        <v>536</v>
      </c>
      <c r="C316" s="65" t="s">
        <v>5514</v>
      </c>
      <c r="D316" s="66">
        <v>3</v>
      </c>
      <c r="E316" s="67" t="s">
        <v>132</v>
      </c>
      <c r="F316" s="68">
        <v>35</v>
      </c>
      <c r="G316" s="65"/>
      <c r="H316" s="69"/>
      <c r="I316" s="70"/>
      <c r="J316" s="70"/>
      <c r="K316" s="34" t="s">
        <v>65</v>
      </c>
      <c r="L316" s="77">
        <v>316</v>
      </c>
      <c r="M316" s="77"/>
      <c r="N316" s="72"/>
      <c r="O316" s="79" t="s">
        <v>570</v>
      </c>
      <c r="P316" s="81">
        <v>43719.724710648145</v>
      </c>
      <c r="Q316" s="79" t="s">
        <v>656</v>
      </c>
      <c r="R316" s="79"/>
      <c r="S316" s="79"/>
      <c r="T316" s="79"/>
      <c r="U316" s="79"/>
      <c r="V316" s="83" t="s">
        <v>1026</v>
      </c>
      <c r="W316" s="81">
        <v>43719.724710648145</v>
      </c>
      <c r="X316" s="83" t="s">
        <v>1275</v>
      </c>
      <c r="Y316" s="79"/>
      <c r="Z316" s="79"/>
      <c r="AA316" s="85" t="s">
        <v>1596</v>
      </c>
      <c r="AB316" s="79"/>
      <c r="AC316" s="79" t="b">
        <v>0</v>
      </c>
      <c r="AD316" s="79">
        <v>0</v>
      </c>
      <c r="AE316" s="85" t="s">
        <v>1779</v>
      </c>
      <c r="AF316" s="79" t="b">
        <v>0</v>
      </c>
      <c r="AG316" s="79" t="s">
        <v>1829</v>
      </c>
      <c r="AH316" s="79"/>
      <c r="AI316" s="85" t="s">
        <v>1779</v>
      </c>
      <c r="AJ316" s="79" t="b">
        <v>0</v>
      </c>
      <c r="AK316" s="79">
        <v>38</v>
      </c>
      <c r="AL316" s="85" t="s">
        <v>1605</v>
      </c>
      <c r="AM316" s="79" t="s">
        <v>1842</v>
      </c>
      <c r="AN316" s="79" t="b">
        <v>0</v>
      </c>
      <c r="AO316" s="85" t="s">
        <v>1605</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c r="BE316" s="49"/>
      <c r="BF316" s="48"/>
      <c r="BG316" s="49"/>
      <c r="BH316" s="48"/>
      <c r="BI316" s="49"/>
      <c r="BJ316" s="48"/>
      <c r="BK316" s="49"/>
      <c r="BL316" s="48"/>
    </row>
    <row r="317" spans="1:64" ht="15">
      <c r="A317" s="64" t="s">
        <v>371</v>
      </c>
      <c r="B317" s="64" t="s">
        <v>379</v>
      </c>
      <c r="C317" s="65" t="s">
        <v>5514</v>
      </c>
      <c r="D317" s="66">
        <v>3</v>
      </c>
      <c r="E317" s="67" t="s">
        <v>132</v>
      </c>
      <c r="F317" s="68">
        <v>35</v>
      </c>
      <c r="G317" s="65"/>
      <c r="H317" s="69"/>
      <c r="I317" s="70"/>
      <c r="J317" s="70"/>
      <c r="K317" s="34" t="s">
        <v>65</v>
      </c>
      <c r="L317" s="77">
        <v>317</v>
      </c>
      <c r="M317" s="77"/>
      <c r="N317" s="72"/>
      <c r="O317" s="79" t="s">
        <v>570</v>
      </c>
      <c r="P317" s="81">
        <v>43719.724710648145</v>
      </c>
      <c r="Q317" s="79" t="s">
        <v>656</v>
      </c>
      <c r="R317" s="79"/>
      <c r="S317" s="79"/>
      <c r="T317" s="79"/>
      <c r="U317" s="79"/>
      <c r="V317" s="83" t="s">
        <v>1026</v>
      </c>
      <c r="W317" s="81">
        <v>43719.724710648145</v>
      </c>
      <c r="X317" s="83" t="s">
        <v>1275</v>
      </c>
      <c r="Y317" s="79"/>
      <c r="Z317" s="79"/>
      <c r="AA317" s="85" t="s">
        <v>1596</v>
      </c>
      <c r="AB317" s="79"/>
      <c r="AC317" s="79" t="b">
        <v>0</v>
      </c>
      <c r="AD317" s="79">
        <v>0</v>
      </c>
      <c r="AE317" s="85" t="s">
        <v>1779</v>
      </c>
      <c r="AF317" s="79" t="b">
        <v>0</v>
      </c>
      <c r="AG317" s="79" t="s">
        <v>1829</v>
      </c>
      <c r="AH317" s="79"/>
      <c r="AI317" s="85" t="s">
        <v>1779</v>
      </c>
      <c r="AJ317" s="79" t="b">
        <v>0</v>
      </c>
      <c r="AK317" s="79">
        <v>38</v>
      </c>
      <c r="AL317" s="85" t="s">
        <v>1605</v>
      </c>
      <c r="AM317" s="79" t="s">
        <v>1842</v>
      </c>
      <c r="AN317" s="79" t="b">
        <v>0</v>
      </c>
      <c r="AO317" s="85" t="s">
        <v>1605</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v>0</v>
      </c>
      <c r="BE317" s="49">
        <v>0</v>
      </c>
      <c r="BF317" s="48">
        <v>0</v>
      </c>
      <c r="BG317" s="49">
        <v>0</v>
      </c>
      <c r="BH317" s="48">
        <v>0</v>
      </c>
      <c r="BI317" s="49">
        <v>0</v>
      </c>
      <c r="BJ317" s="48">
        <v>18</v>
      </c>
      <c r="BK317" s="49">
        <v>100</v>
      </c>
      <c r="BL317" s="48">
        <v>18</v>
      </c>
    </row>
    <row r="318" spans="1:64" ht="15">
      <c r="A318" s="64" t="s">
        <v>372</v>
      </c>
      <c r="B318" s="64" t="s">
        <v>535</v>
      </c>
      <c r="C318" s="65" t="s">
        <v>5514</v>
      </c>
      <c r="D318" s="66">
        <v>3</v>
      </c>
      <c r="E318" s="67" t="s">
        <v>132</v>
      </c>
      <c r="F318" s="68">
        <v>35</v>
      </c>
      <c r="G318" s="65"/>
      <c r="H318" s="69"/>
      <c r="I318" s="70"/>
      <c r="J318" s="70"/>
      <c r="K318" s="34" t="s">
        <v>65</v>
      </c>
      <c r="L318" s="77">
        <v>318</v>
      </c>
      <c r="M318" s="77"/>
      <c r="N318" s="72"/>
      <c r="O318" s="79" t="s">
        <v>570</v>
      </c>
      <c r="P318" s="81">
        <v>43719.725069444445</v>
      </c>
      <c r="Q318" s="79" t="s">
        <v>656</v>
      </c>
      <c r="R318" s="79"/>
      <c r="S318" s="79"/>
      <c r="T318" s="79"/>
      <c r="U318" s="79"/>
      <c r="V318" s="83" t="s">
        <v>1027</v>
      </c>
      <c r="W318" s="81">
        <v>43719.725069444445</v>
      </c>
      <c r="X318" s="83" t="s">
        <v>1276</v>
      </c>
      <c r="Y318" s="79"/>
      <c r="Z318" s="79"/>
      <c r="AA318" s="85" t="s">
        <v>1597</v>
      </c>
      <c r="AB318" s="79"/>
      <c r="AC318" s="79" t="b">
        <v>0</v>
      </c>
      <c r="AD318" s="79">
        <v>0</v>
      </c>
      <c r="AE318" s="85" t="s">
        <v>1779</v>
      </c>
      <c r="AF318" s="79" t="b">
        <v>0</v>
      </c>
      <c r="AG318" s="79" t="s">
        <v>1829</v>
      </c>
      <c r="AH318" s="79"/>
      <c r="AI318" s="85" t="s">
        <v>1779</v>
      </c>
      <c r="AJ318" s="79" t="b">
        <v>0</v>
      </c>
      <c r="AK318" s="79">
        <v>38</v>
      </c>
      <c r="AL318" s="85" t="s">
        <v>1605</v>
      </c>
      <c r="AM318" s="79" t="s">
        <v>1840</v>
      </c>
      <c r="AN318" s="79" t="b">
        <v>0</v>
      </c>
      <c r="AO318" s="85" t="s">
        <v>1605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c r="BE318" s="49"/>
      <c r="BF318" s="48"/>
      <c r="BG318" s="49"/>
      <c r="BH318" s="48"/>
      <c r="BI318" s="49"/>
      <c r="BJ318" s="48"/>
      <c r="BK318" s="49"/>
      <c r="BL318" s="48"/>
    </row>
    <row r="319" spans="1:64" ht="15">
      <c r="A319" s="64" t="s">
        <v>372</v>
      </c>
      <c r="B319" s="64" t="s">
        <v>424</v>
      </c>
      <c r="C319" s="65" t="s">
        <v>5514</v>
      </c>
      <c r="D319" s="66">
        <v>3</v>
      </c>
      <c r="E319" s="67" t="s">
        <v>132</v>
      </c>
      <c r="F319" s="68">
        <v>35</v>
      </c>
      <c r="G319" s="65"/>
      <c r="H319" s="69"/>
      <c r="I319" s="70"/>
      <c r="J319" s="70"/>
      <c r="K319" s="34" t="s">
        <v>65</v>
      </c>
      <c r="L319" s="77">
        <v>319</v>
      </c>
      <c r="M319" s="77"/>
      <c r="N319" s="72"/>
      <c r="O319" s="79" t="s">
        <v>570</v>
      </c>
      <c r="P319" s="81">
        <v>43719.725069444445</v>
      </c>
      <c r="Q319" s="79" t="s">
        <v>656</v>
      </c>
      <c r="R319" s="79"/>
      <c r="S319" s="79"/>
      <c r="T319" s="79"/>
      <c r="U319" s="79"/>
      <c r="V319" s="83" t="s">
        <v>1027</v>
      </c>
      <c r="W319" s="81">
        <v>43719.725069444445</v>
      </c>
      <c r="X319" s="83" t="s">
        <v>1276</v>
      </c>
      <c r="Y319" s="79"/>
      <c r="Z319" s="79"/>
      <c r="AA319" s="85" t="s">
        <v>1597</v>
      </c>
      <c r="AB319" s="79"/>
      <c r="AC319" s="79" t="b">
        <v>0</v>
      </c>
      <c r="AD319" s="79">
        <v>0</v>
      </c>
      <c r="AE319" s="85" t="s">
        <v>1779</v>
      </c>
      <c r="AF319" s="79" t="b">
        <v>0</v>
      </c>
      <c r="AG319" s="79" t="s">
        <v>1829</v>
      </c>
      <c r="AH319" s="79"/>
      <c r="AI319" s="85" t="s">
        <v>1779</v>
      </c>
      <c r="AJ319" s="79" t="b">
        <v>0</v>
      </c>
      <c r="AK319" s="79">
        <v>38</v>
      </c>
      <c r="AL319" s="85" t="s">
        <v>1605</v>
      </c>
      <c r="AM319" s="79" t="s">
        <v>1840</v>
      </c>
      <c r="AN319" s="79" t="b">
        <v>0</v>
      </c>
      <c r="AO319" s="85" t="s">
        <v>1605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3</v>
      </c>
      <c r="BD319" s="48"/>
      <c r="BE319" s="49"/>
      <c r="BF319" s="48"/>
      <c r="BG319" s="49"/>
      <c r="BH319" s="48"/>
      <c r="BI319" s="49"/>
      <c r="BJ319" s="48"/>
      <c r="BK319" s="49"/>
      <c r="BL319" s="48"/>
    </row>
    <row r="320" spans="1:64" ht="15">
      <c r="A320" s="64" t="s">
        <v>372</v>
      </c>
      <c r="B320" s="64" t="s">
        <v>536</v>
      </c>
      <c r="C320" s="65" t="s">
        <v>5514</v>
      </c>
      <c r="D320" s="66">
        <v>3</v>
      </c>
      <c r="E320" s="67" t="s">
        <v>132</v>
      </c>
      <c r="F320" s="68">
        <v>35</v>
      </c>
      <c r="G320" s="65"/>
      <c r="H320" s="69"/>
      <c r="I320" s="70"/>
      <c r="J320" s="70"/>
      <c r="K320" s="34" t="s">
        <v>65</v>
      </c>
      <c r="L320" s="77">
        <v>320</v>
      </c>
      <c r="M320" s="77"/>
      <c r="N320" s="72"/>
      <c r="O320" s="79" t="s">
        <v>570</v>
      </c>
      <c r="P320" s="81">
        <v>43719.725069444445</v>
      </c>
      <c r="Q320" s="79" t="s">
        <v>656</v>
      </c>
      <c r="R320" s="79"/>
      <c r="S320" s="79"/>
      <c r="T320" s="79"/>
      <c r="U320" s="79"/>
      <c r="V320" s="83" t="s">
        <v>1027</v>
      </c>
      <c r="W320" s="81">
        <v>43719.725069444445</v>
      </c>
      <c r="X320" s="83" t="s">
        <v>1276</v>
      </c>
      <c r="Y320" s="79"/>
      <c r="Z320" s="79"/>
      <c r="AA320" s="85" t="s">
        <v>1597</v>
      </c>
      <c r="AB320" s="79"/>
      <c r="AC320" s="79" t="b">
        <v>0</v>
      </c>
      <c r="AD320" s="79">
        <v>0</v>
      </c>
      <c r="AE320" s="85" t="s">
        <v>1779</v>
      </c>
      <c r="AF320" s="79" t="b">
        <v>0</v>
      </c>
      <c r="AG320" s="79" t="s">
        <v>1829</v>
      </c>
      <c r="AH320" s="79"/>
      <c r="AI320" s="85" t="s">
        <v>1779</v>
      </c>
      <c r="AJ320" s="79" t="b">
        <v>0</v>
      </c>
      <c r="AK320" s="79">
        <v>38</v>
      </c>
      <c r="AL320" s="85" t="s">
        <v>1605</v>
      </c>
      <c r="AM320" s="79" t="s">
        <v>1840</v>
      </c>
      <c r="AN320" s="79" t="b">
        <v>0</v>
      </c>
      <c r="AO320" s="85" t="s">
        <v>1605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372</v>
      </c>
      <c r="B321" s="64" t="s">
        <v>379</v>
      </c>
      <c r="C321" s="65" t="s">
        <v>5514</v>
      </c>
      <c r="D321" s="66">
        <v>3</v>
      </c>
      <c r="E321" s="67" t="s">
        <v>132</v>
      </c>
      <c r="F321" s="68">
        <v>35</v>
      </c>
      <c r="G321" s="65"/>
      <c r="H321" s="69"/>
      <c r="I321" s="70"/>
      <c r="J321" s="70"/>
      <c r="K321" s="34" t="s">
        <v>65</v>
      </c>
      <c r="L321" s="77">
        <v>321</v>
      </c>
      <c r="M321" s="77"/>
      <c r="N321" s="72"/>
      <c r="O321" s="79" t="s">
        <v>570</v>
      </c>
      <c r="P321" s="81">
        <v>43719.725069444445</v>
      </c>
      <c r="Q321" s="79" t="s">
        <v>656</v>
      </c>
      <c r="R321" s="79"/>
      <c r="S321" s="79"/>
      <c r="T321" s="79"/>
      <c r="U321" s="79"/>
      <c r="V321" s="83" t="s">
        <v>1027</v>
      </c>
      <c r="W321" s="81">
        <v>43719.725069444445</v>
      </c>
      <c r="X321" s="83" t="s">
        <v>1276</v>
      </c>
      <c r="Y321" s="79"/>
      <c r="Z321" s="79"/>
      <c r="AA321" s="85" t="s">
        <v>1597</v>
      </c>
      <c r="AB321" s="79"/>
      <c r="AC321" s="79" t="b">
        <v>0</v>
      </c>
      <c r="AD321" s="79">
        <v>0</v>
      </c>
      <c r="AE321" s="85" t="s">
        <v>1779</v>
      </c>
      <c r="AF321" s="79" t="b">
        <v>0</v>
      </c>
      <c r="AG321" s="79" t="s">
        <v>1829</v>
      </c>
      <c r="AH321" s="79"/>
      <c r="AI321" s="85" t="s">
        <v>1779</v>
      </c>
      <c r="AJ321" s="79" t="b">
        <v>0</v>
      </c>
      <c r="AK321" s="79">
        <v>38</v>
      </c>
      <c r="AL321" s="85" t="s">
        <v>1605</v>
      </c>
      <c r="AM321" s="79" t="s">
        <v>1840</v>
      </c>
      <c r="AN321" s="79" t="b">
        <v>0</v>
      </c>
      <c r="AO321" s="85" t="s">
        <v>1605</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v>0</v>
      </c>
      <c r="BE321" s="49">
        <v>0</v>
      </c>
      <c r="BF321" s="48">
        <v>0</v>
      </c>
      <c r="BG321" s="49">
        <v>0</v>
      </c>
      <c r="BH321" s="48">
        <v>0</v>
      </c>
      <c r="BI321" s="49">
        <v>0</v>
      </c>
      <c r="BJ321" s="48">
        <v>18</v>
      </c>
      <c r="BK321" s="49">
        <v>100</v>
      </c>
      <c r="BL321" s="48">
        <v>18</v>
      </c>
    </row>
    <row r="322" spans="1:64" ht="15">
      <c r="A322" s="64" t="s">
        <v>373</v>
      </c>
      <c r="B322" s="64" t="s">
        <v>535</v>
      </c>
      <c r="C322" s="65" t="s">
        <v>5514</v>
      </c>
      <c r="D322" s="66">
        <v>3</v>
      </c>
      <c r="E322" s="67" t="s">
        <v>132</v>
      </c>
      <c r="F322" s="68">
        <v>35</v>
      </c>
      <c r="G322" s="65"/>
      <c r="H322" s="69"/>
      <c r="I322" s="70"/>
      <c r="J322" s="70"/>
      <c r="K322" s="34" t="s">
        <v>65</v>
      </c>
      <c r="L322" s="77">
        <v>322</v>
      </c>
      <c r="M322" s="77"/>
      <c r="N322" s="72"/>
      <c r="O322" s="79" t="s">
        <v>570</v>
      </c>
      <c r="P322" s="81">
        <v>43719.73082175926</v>
      </c>
      <c r="Q322" s="79" t="s">
        <v>656</v>
      </c>
      <c r="R322" s="79"/>
      <c r="S322" s="79"/>
      <c r="T322" s="79"/>
      <c r="U322" s="79"/>
      <c r="V322" s="83" t="s">
        <v>1028</v>
      </c>
      <c r="W322" s="81">
        <v>43719.73082175926</v>
      </c>
      <c r="X322" s="83" t="s">
        <v>1277</v>
      </c>
      <c r="Y322" s="79"/>
      <c r="Z322" s="79"/>
      <c r="AA322" s="85" t="s">
        <v>1598</v>
      </c>
      <c r="AB322" s="79"/>
      <c r="AC322" s="79" t="b">
        <v>0</v>
      </c>
      <c r="AD322" s="79">
        <v>0</v>
      </c>
      <c r="AE322" s="85" t="s">
        <v>1779</v>
      </c>
      <c r="AF322" s="79" t="b">
        <v>0</v>
      </c>
      <c r="AG322" s="79" t="s">
        <v>1829</v>
      </c>
      <c r="AH322" s="79"/>
      <c r="AI322" s="85" t="s">
        <v>1779</v>
      </c>
      <c r="AJ322" s="79" t="b">
        <v>0</v>
      </c>
      <c r="AK322" s="79">
        <v>38</v>
      </c>
      <c r="AL322" s="85" t="s">
        <v>1605</v>
      </c>
      <c r="AM322" s="79" t="s">
        <v>1841</v>
      </c>
      <c r="AN322" s="79" t="b">
        <v>0</v>
      </c>
      <c r="AO322" s="85" t="s">
        <v>1605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c r="BE322" s="49"/>
      <c r="BF322" s="48"/>
      <c r="BG322" s="49"/>
      <c r="BH322" s="48"/>
      <c r="BI322" s="49"/>
      <c r="BJ322" s="48"/>
      <c r="BK322" s="49"/>
      <c r="BL322" s="48"/>
    </row>
    <row r="323" spans="1:64" ht="15">
      <c r="A323" s="64" t="s">
        <v>373</v>
      </c>
      <c r="B323" s="64" t="s">
        <v>424</v>
      </c>
      <c r="C323" s="65" t="s">
        <v>5514</v>
      </c>
      <c r="D323" s="66">
        <v>3</v>
      </c>
      <c r="E323" s="67" t="s">
        <v>132</v>
      </c>
      <c r="F323" s="68">
        <v>35</v>
      </c>
      <c r="G323" s="65"/>
      <c r="H323" s="69"/>
      <c r="I323" s="70"/>
      <c r="J323" s="70"/>
      <c r="K323" s="34" t="s">
        <v>65</v>
      </c>
      <c r="L323" s="77">
        <v>323</v>
      </c>
      <c r="M323" s="77"/>
      <c r="N323" s="72"/>
      <c r="O323" s="79" t="s">
        <v>570</v>
      </c>
      <c r="P323" s="81">
        <v>43719.73082175926</v>
      </c>
      <c r="Q323" s="79" t="s">
        <v>656</v>
      </c>
      <c r="R323" s="79"/>
      <c r="S323" s="79"/>
      <c r="T323" s="79"/>
      <c r="U323" s="79"/>
      <c r="V323" s="83" t="s">
        <v>1028</v>
      </c>
      <c r="W323" s="81">
        <v>43719.73082175926</v>
      </c>
      <c r="X323" s="83" t="s">
        <v>1277</v>
      </c>
      <c r="Y323" s="79"/>
      <c r="Z323" s="79"/>
      <c r="AA323" s="85" t="s">
        <v>1598</v>
      </c>
      <c r="AB323" s="79"/>
      <c r="AC323" s="79" t="b">
        <v>0</v>
      </c>
      <c r="AD323" s="79">
        <v>0</v>
      </c>
      <c r="AE323" s="85" t="s">
        <v>1779</v>
      </c>
      <c r="AF323" s="79" t="b">
        <v>0</v>
      </c>
      <c r="AG323" s="79" t="s">
        <v>1829</v>
      </c>
      <c r="AH323" s="79"/>
      <c r="AI323" s="85" t="s">
        <v>1779</v>
      </c>
      <c r="AJ323" s="79" t="b">
        <v>0</v>
      </c>
      <c r="AK323" s="79">
        <v>38</v>
      </c>
      <c r="AL323" s="85" t="s">
        <v>1605</v>
      </c>
      <c r="AM323" s="79" t="s">
        <v>1841</v>
      </c>
      <c r="AN323" s="79" t="b">
        <v>0</v>
      </c>
      <c r="AO323" s="85" t="s">
        <v>1605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373</v>
      </c>
      <c r="B324" s="64" t="s">
        <v>536</v>
      </c>
      <c r="C324" s="65" t="s">
        <v>5514</v>
      </c>
      <c r="D324" s="66">
        <v>3</v>
      </c>
      <c r="E324" s="67" t="s">
        <v>132</v>
      </c>
      <c r="F324" s="68">
        <v>35</v>
      </c>
      <c r="G324" s="65"/>
      <c r="H324" s="69"/>
      <c r="I324" s="70"/>
      <c r="J324" s="70"/>
      <c r="K324" s="34" t="s">
        <v>65</v>
      </c>
      <c r="L324" s="77">
        <v>324</v>
      </c>
      <c r="M324" s="77"/>
      <c r="N324" s="72"/>
      <c r="O324" s="79" t="s">
        <v>570</v>
      </c>
      <c r="P324" s="81">
        <v>43719.73082175926</v>
      </c>
      <c r="Q324" s="79" t="s">
        <v>656</v>
      </c>
      <c r="R324" s="79"/>
      <c r="S324" s="79"/>
      <c r="T324" s="79"/>
      <c r="U324" s="79"/>
      <c r="V324" s="83" t="s">
        <v>1028</v>
      </c>
      <c r="W324" s="81">
        <v>43719.73082175926</v>
      </c>
      <c r="X324" s="83" t="s">
        <v>1277</v>
      </c>
      <c r="Y324" s="79"/>
      <c r="Z324" s="79"/>
      <c r="AA324" s="85" t="s">
        <v>1598</v>
      </c>
      <c r="AB324" s="79"/>
      <c r="AC324" s="79" t="b">
        <v>0</v>
      </c>
      <c r="AD324" s="79">
        <v>0</v>
      </c>
      <c r="AE324" s="85" t="s">
        <v>1779</v>
      </c>
      <c r="AF324" s="79" t="b">
        <v>0</v>
      </c>
      <c r="AG324" s="79" t="s">
        <v>1829</v>
      </c>
      <c r="AH324" s="79"/>
      <c r="AI324" s="85" t="s">
        <v>1779</v>
      </c>
      <c r="AJ324" s="79" t="b">
        <v>0</v>
      </c>
      <c r="AK324" s="79">
        <v>38</v>
      </c>
      <c r="AL324" s="85" t="s">
        <v>1605</v>
      </c>
      <c r="AM324" s="79" t="s">
        <v>1841</v>
      </c>
      <c r="AN324" s="79" t="b">
        <v>0</v>
      </c>
      <c r="AO324" s="85" t="s">
        <v>1605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3</v>
      </c>
      <c r="BD324" s="48"/>
      <c r="BE324" s="49"/>
      <c r="BF324" s="48"/>
      <c r="BG324" s="49"/>
      <c r="BH324" s="48"/>
      <c r="BI324" s="49"/>
      <c r="BJ324" s="48"/>
      <c r="BK324" s="49"/>
      <c r="BL324" s="48"/>
    </row>
    <row r="325" spans="1:64" ht="15">
      <c r="A325" s="64" t="s">
        <v>373</v>
      </c>
      <c r="B325" s="64" t="s">
        <v>379</v>
      </c>
      <c r="C325" s="65" t="s">
        <v>5514</v>
      </c>
      <c r="D325" s="66">
        <v>3</v>
      </c>
      <c r="E325" s="67" t="s">
        <v>132</v>
      </c>
      <c r="F325" s="68">
        <v>35</v>
      </c>
      <c r="G325" s="65"/>
      <c r="H325" s="69"/>
      <c r="I325" s="70"/>
      <c r="J325" s="70"/>
      <c r="K325" s="34" t="s">
        <v>65</v>
      </c>
      <c r="L325" s="77">
        <v>325</v>
      </c>
      <c r="M325" s="77"/>
      <c r="N325" s="72"/>
      <c r="O325" s="79" t="s">
        <v>570</v>
      </c>
      <c r="P325" s="81">
        <v>43719.73082175926</v>
      </c>
      <c r="Q325" s="79" t="s">
        <v>656</v>
      </c>
      <c r="R325" s="79"/>
      <c r="S325" s="79"/>
      <c r="T325" s="79"/>
      <c r="U325" s="79"/>
      <c r="V325" s="83" t="s">
        <v>1028</v>
      </c>
      <c r="W325" s="81">
        <v>43719.73082175926</v>
      </c>
      <c r="X325" s="83" t="s">
        <v>1277</v>
      </c>
      <c r="Y325" s="79"/>
      <c r="Z325" s="79"/>
      <c r="AA325" s="85" t="s">
        <v>1598</v>
      </c>
      <c r="AB325" s="79"/>
      <c r="AC325" s="79" t="b">
        <v>0</v>
      </c>
      <c r="AD325" s="79">
        <v>0</v>
      </c>
      <c r="AE325" s="85" t="s">
        <v>1779</v>
      </c>
      <c r="AF325" s="79" t="b">
        <v>0</v>
      </c>
      <c r="AG325" s="79" t="s">
        <v>1829</v>
      </c>
      <c r="AH325" s="79"/>
      <c r="AI325" s="85" t="s">
        <v>1779</v>
      </c>
      <c r="AJ325" s="79" t="b">
        <v>0</v>
      </c>
      <c r="AK325" s="79">
        <v>38</v>
      </c>
      <c r="AL325" s="85" t="s">
        <v>1605</v>
      </c>
      <c r="AM325" s="79" t="s">
        <v>1841</v>
      </c>
      <c r="AN325" s="79" t="b">
        <v>0</v>
      </c>
      <c r="AO325" s="85" t="s">
        <v>1605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0</v>
      </c>
      <c r="BE325" s="49">
        <v>0</v>
      </c>
      <c r="BF325" s="48">
        <v>0</v>
      </c>
      <c r="BG325" s="49">
        <v>0</v>
      </c>
      <c r="BH325" s="48">
        <v>0</v>
      </c>
      <c r="BI325" s="49">
        <v>0</v>
      </c>
      <c r="BJ325" s="48">
        <v>18</v>
      </c>
      <c r="BK325" s="49">
        <v>100</v>
      </c>
      <c r="BL325" s="48">
        <v>18</v>
      </c>
    </row>
    <row r="326" spans="1:64" ht="15">
      <c r="A326" s="64" t="s">
        <v>374</v>
      </c>
      <c r="B326" s="64" t="s">
        <v>535</v>
      </c>
      <c r="C326" s="65" t="s">
        <v>5514</v>
      </c>
      <c r="D326" s="66">
        <v>3</v>
      </c>
      <c r="E326" s="67" t="s">
        <v>132</v>
      </c>
      <c r="F326" s="68">
        <v>35</v>
      </c>
      <c r="G326" s="65"/>
      <c r="H326" s="69"/>
      <c r="I326" s="70"/>
      <c r="J326" s="70"/>
      <c r="K326" s="34" t="s">
        <v>65</v>
      </c>
      <c r="L326" s="77">
        <v>326</v>
      </c>
      <c r="M326" s="77"/>
      <c r="N326" s="72"/>
      <c r="O326" s="79" t="s">
        <v>570</v>
      </c>
      <c r="P326" s="81">
        <v>43719.742581018516</v>
      </c>
      <c r="Q326" s="79" t="s">
        <v>656</v>
      </c>
      <c r="R326" s="79"/>
      <c r="S326" s="79"/>
      <c r="T326" s="79"/>
      <c r="U326" s="79"/>
      <c r="V326" s="83" t="s">
        <v>1029</v>
      </c>
      <c r="W326" s="81">
        <v>43719.742581018516</v>
      </c>
      <c r="X326" s="83" t="s">
        <v>1278</v>
      </c>
      <c r="Y326" s="79"/>
      <c r="Z326" s="79"/>
      <c r="AA326" s="85" t="s">
        <v>1599</v>
      </c>
      <c r="AB326" s="79"/>
      <c r="AC326" s="79" t="b">
        <v>0</v>
      </c>
      <c r="AD326" s="79">
        <v>0</v>
      </c>
      <c r="AE326" s="85" t="s">
        <v>1779</v>
      </c>
      <c r="AF326" s="79" t="b">
        <v>0</v>
      </c>
      <c r="AG326" s="79" t="s">
        <v>1829</v>
      </c>
      <c r="AH326" s="79"/>
      <c r="AI326" s="85" t="s">
        <v>1779</v>
      </c>
      <c r="AJ326" s="79" t="b">
        <v>0</v>
      </c>
      <c r="AK326" s="79">
        <v>38</v>
      </c>
      <c r="AL326" s="85" t="s">
        <v>1605</v>
      </c>
      <c r="AM326" s="79" t="s">
        <v>1840</v>
      </c>
      <c r="AN326" s="79" t="b">
        <v>0</v>
      </c>
      <c r="AO326" s="85" t="s">
        <v>1605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374</v>
      </c>
      <c r="B327" s="64" t="s">
        <v>424</v>
      </c>
      <c r="C327" s="65" t="s">
        <v>5514</v>
      </c>
      <c r="D327" s="66">
        <v>3</v>
      </c>
      <c r="E327" s="67" t="s">
        <v>132</v>
      </c>
      <c r="F327" s="68">
        <v>35</v>
      </c>
      <c r="G327" s="65"/>
      <c r="H327" s="69"/>
      <c r="I327" s="70"/>
      <c r="J327" s="70"/>
      <c r="K327" s="34" t="s">
        <v>65</v>
      </c>
      <c r="L327" s="77">
        <v>327</v>
      </c>
      <c r="M327" s="77"/>
      <c r="N327" s="72"/>
      <c r="O327" s="79" t="s">
        <v>570</v>
      </c>
      <c r="P327" s="81">
        <v>43719.742581018516</v>
      </c>
      <c r="Q327" s="79" t="s">
        <v>656</v>
      </c>
      <c r="R327" s="79"/>
      <c r="S327" s="79"/>
      <c r="T327" s="79"/>
      <c r="U327" s="79"/>
      <c r="V327" s="83" t="s">
        <v>1029</v>
      </c>
      <c r="W327" s="81">
        <v>43719.742581018516</v>
      </c>
      <c r="X327" s="83" t="s">
        <v>1278</v>
      </c>
      <c r="Y327" s="79"/>
      <c r="Z327" s="79"/>
      <c r="AA327" s="85" t="s">
        <v>1599</v>
      </c>
      <c r="AB327" s="79"/>
      <c r="AC327" s="79" t="b">
        <v>0</v>
      </c>
      <c r="AD327" s="79">
        <v>0</v>
      </c>
      <c r="AE327" s="85" t="s">
        <v>1779</v>
      </c>
      <c r="AF327" s="79" t="b">
        <v>0</v>
      </c>
      <c r="AG327" s="79" t="s">
        <v>1829</v>
      </c>
      <c r="AH327" s="79"/>
      <c r="AI327" s="85" t="s">
        <v>1779</v>
      </c>
      <c r="AJ327" s="79" t="b">
        <v>0</v>
      </c>
      <c r="AK327" s="79">
        <v>38</v>
      </c>
      <c r="AL327" s="85" t="s">
        <v>1605</v>
      </c>
      <c r="AM327" s="79" t="s">
        <v>1840</v>
      </c>
      <c r="AN327" s="79" t="b">
        <v>0</v>
      </c>
      <c r="AO327" s="85" t="s">
        <v>1605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374</v>
      </c>
      <c r="B328" s="64" t="s">
        <v>536</v>
      </c>
      <c r="C328" s="65" t="s">
        <v>5514</v>
      </c>
      <c r="D328" s="66">
        <v>3</v>
      </c>
      <c r="E328" s="67" t="s">
        <v>132</v>
      </c>
      <c r="F328" s="68">
        <v>35</v>
      </c>
      <c r="G328" s="65"/>
      <c r="H328" s="69"/>
      <c r="I328" s="70"/>
      <c r="J328" s="70"/>
      <c r="K328" s="34" t="s">
        <v>65</v>
      </c>
      <c r="L328" s="77">
        <v>328</v>
      </c>
      <c r="M328" s="77"/>
      <c r="N328" s="72"/>
      <c r="O328" s="79" t="s">
        <v>570</v>
      </c>
      <c r="P328" s="81">
        <v>43719.742581018516</v>
      </c>
      <c r="Q328" s="79" t="s">
        <v>656</v>
      </c>
      <c r="R328" s="79"/>
      <c r="S328" s="79"/>
      <c r="T328" s="79"/>
      <c r="U328" s="79"/>
      <c r="V328" s="83" t="s">
        <v>1029</v>
      </c>
      <c r="W328" s="81">
        <v>43719.742581018516</v>
      </c>
      <c r="X328" s="83" t="s">
        <v>1278</v>
      </c>
      <c r="Y328" s="79"/>
      <c r="Z328" s="79"/>
      <c r="AA328" s="85" t="s">
        <v>1599</v>
      </c>
      <c r="AB328" s="79"/>
      <c r="AC328" s="79" t="b">
        <v>0</v>
      </c>
      <c r="AD328" s="79">
        <v>0</v>
      </c>
      <c r="AE328" s="85" t="s">
        <v>1779</v>
      </c>
      <c r="AF328" s="79" t="b">
        <v>0</v>
      </c>
      <c r="AG328" s="79" t="s">
        <v>1829</v>
      </c>
      <c r="AH328" s="79"/>
      <c r="AI328" s="85" t="s">
        <v>1779</v>
      </c>
      <c r="AJ328" s="79" t="b">
        <v>0</v>
      </c>
      <c r="AK328" s="79">
        <v>38</v>
      </c>
      <c r="AL328" s="85" t="s">
        <v>1605</v>
      </c>
      <c r="AM328" s="79" t="s">
        <v>1840</v>
      </c>
      <c r="AN328" s="79" t="b">
        <v>0</v>
      </c>
      <c r="AO328" s="85" t="s">
        <v>1605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374</v>
      </c>
      <c r="B329" s="64" t="s">
        <v>379</v>
      </c>
      <c r="C329" s="65" t="s">
        <v>5514</v>
      </c>
      <c r="D329" s="66">
        <v>3</v>
      </c>
      <c r="E329" s="67" t="s">
        <v>132</v>
      </c>
      <c r="F329" s="68">
        <v>35</v>
      </c>
      <c r="G329" s="65"/>
      <c r="H329" s="69"/>
      <c r="I329" s="70"/>
      <c r="J329" s="70"/>
      <c r="K329" s="34" t="s">
        <v>65</v>
      </c>
      <c r="L329" s="77">
        <v>329</v>
      </c>
      <c r="M329" s="77"/>
      <c r="N329" s="72"/>
      <c r="O329" s="79" t="s">
        <v>570</v>
      </c>
      <c r="P329" s="81">
        <v>43719.742581018516</v>
      </c>
      <c r="Q329" s="79" t="s">
        <v>656</v>
      </c>
      <c r="R329" s="79"/>
      <c r="S329" s="79"/>
      <c r="T329" s="79"/>
      <c r="U329" s="79"/>
      <c r="V329" s="83" t="s">
        <v>1029</v>
      </c>
      <c r="W329" s="81">
        <v>43719.742581018516</v>
      </c>
      <c r="X329" s="83" t="s">
        <v>1278</v>
      </c>
      <c r="Y329" s="79"/>
      <c r="Z329" s="79"/>
      <c r="AA329" s="85" t="s">
        <v>1599</v>
      </c>
      <c r="AB329" s="79"/>
      <c r="AC329" s="79" t="b">
        <v>0</v>
      </c>
      <c r="AD329" s="79">
        <v>0</v>
      </c>
      <c r="AE329" s="85" t="s">
        <v>1779</v>
      </c>
      <c r="AF329" s="79" t="b">
        <v>0</v>
      </c>
      <c r="AG329" s="79" t="s">
        <v>1829</v>
      </c>
      <c r="AH329" s="79"/>
      <c r="AI329" s="85" t="s">
        <v>1779</v>
      </c>
      <c r="AJ329" s="79" t="b">
        <v>0</v>
      </c>
      <c r="AK329" s="79">
        <v>38</v>
      </c>
      <c r="AL329" s="85" t="s">
        <v>1605</v>
      </c>
      <c r="AM329" s="79" t="s">
        <v>1840</v>
      </c>
      <c r="AN329" s="79" t="b">
        <v>0</v>
      </c>
      <c r="AO329" s="85" t="s">
        <v>1605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v>0</v>
      </c>
      <c r="BE329" s="49">
        <v>0</v>
      </c>
      <c r="BF329" s="48">
        <v>0</v>
      </c>
      <c r="BG329" s="49">
        <v>0</v>
      </c>
      <c r="BH329" s="48">
        <v>0</v>
      </c>
      <c r="BI329" s="49">
        <v>0</v>
      </c>
      <c r="BJ329" s="48">
        <v>18</v>
      </c>
      <c r="BK329" s="49">
        <v>100</v>
      </c>
      <c r="BL329" s="48">
        <v>18</v>
      </c>
    </row>
    <row r="330" spans="1:64" ht="15">
      <c r="A330" s="64" t="s">
        <v>375</v>
      </c>
      <c r="B330" s="64" t="s">
        <v>535</v>
      </c>
      <c r="C330" s="65" t="s">
        <v>5514</v>
      </c>
      <c r="D330" s="66">
        <v>3</v>
      </c>
      <c r="E330" s="67" t="s">
        <v>132</v>
      </c>
      <c r="F330" s="68">
        <v>35</v>
      </c>
      <c r="G330" s="65"/>
      <c r="H330" s="69"/>
      <c r="I330" s="70"/>
      <c r="J330" s="70"/>
      <c r="K330" s="34" t="s">
        <v>65</v>
      </c>
      <c r="L330" s="77">
        <v>330</v>
      </c>
      <c r="M330" s="77"/>
      <c r="N330" s="72"/>
      <c r="O330" s="79" t="s">
        <v>570</v>
      </c>
      <c r="P330" s="81">
        <v>43719.771678240744</v>
      </c>
      <c r="Q330" s="79" t="s">
        <v>656</v>
      </c>
      <c r="R330" s="79"/>
      <c r="S330" s="79"/>
      <c r="T330" s="79"/>
      <c r="U330" s="79"/>
      <c r="V330" s="83" t="s">
        <v>1030</v>
      </c>
      <c r="W330" s="81">
        <v>43719.771678240744</v>
      </c>
      <c r="X330" s="83" t="s">
        <v>1279</v>
      </c>
      <c r="Y330" s="79"/>
      <c r="Z330" s="79"/>
      <c r="AA330" s="85" t="s">
        <v>1600</v>
      </c>
      <c r="AB330" s="79"/>
      <c r="AC330" s="79" t="b">
        <v>0</v>
      </c>
      <c r="AD330" s="79">
        <v>0</v>
      </c>
      <c r="AE330" s="85" t="s">
        <v>1779</v>
      </c>
      <c r="AF330" s="79" t="b">
        <v>0</v>
      </c>
      <c r="AG330" s="79" t="s">
        <v>1829</v>
      </c>
      <c r="AH330" s="79"/>
      <c r="AI330" s="85" t="s">
        <v>1779</v>
      </c>
      <c r="AJ330" s="79" t="b">
        <v>0</v>
      </c>
      <c r="AK330" s="79">
        <v>38</v>
      </c>
      <c r="AL330" s="85" t="s">
        <v>1605</v>
      </c>
      <c r="AM330" s="79" t="s">
        <v>1841</v>
      </c>
      <c r="AN330" s="79" t="b">
        <v>0</v>
      </c>
      <c r="AO330" s="85" t="s">
        <v>1605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375</v>
      </c>
      <c r="B331" s="64" t="s">
        <v>424</v>
      </c>
      <c r="C331" s="65" t="s">
        <v>5514</v>
      </c>
      <c r="D331" s="66">
        <v>3</v>
      </c>
      <c r="E331" s="67" t="s">
        <v>132</v>
      </c>
      <c r="F331" s="68">
        <v>35</v>
      </c>
      <c r="G331" s="65"/>
      <c r="H331" s="69"/>
      <c r="I331" s="70"/>
      <c r="J331" s="70"/>
      <c r="K331" s="34" t="s">
        <v>65</v>
      </c>
      <c r="L331" s="77">
        <v>331</v>
      </c>
      <c r="M331" s="77"/>
      <c r="N331" s="72"/>
      <c r="O331" s="79" t="s">
        <v>570</v>
      </c>
      <c r="P331" s="81">
        <v>43719.771678240744</v>
      </c>
      <c r="Q331" s="79" t="s">
        <v>656</v>
      </c>
      <c r="R331" s="79"/>
      <c r="S331" s="79"/>
      <c r="T331" s="79"/>
      <c r="U331" s="79"/>
      <c r="V331" s="83" t="s">
        <v>1030</v>
      </c>
      <c r="W331" s="81">
        <v>43719.771678240744</v>
      </c>
      <c r="X331" s="83" t="s">
        <v>1279</v>
      </c>
      <c r="Y331" s="79"/>
      <c r="Z331" s="79"/>
      <c r="AA331" s="85" t="s">
        <v>1600</v>
      </c>
      <c r="AB331" s="79"/>
      <c r="AC331" s="79" t="b">
        <v>0</v>
      </c>
      <c r="AD331" s="79">
        <v>0</v>
      </c>
      <c r="AE331" s="85" t="s">
        <v>1779</v>
      </c>
      <c r="AF331" s="79" t="b">
        <v>0</v>
      </c>
      <c r="AG331" s="79" t="s">
        <v>1829</v>
      </c>
      <c r="AH331" s="79"/>
      <c r="AI331" s="85" t="s">
        <v>1779</v>
      </c>
      <c r="AJ331" s="79" t="b">
        <v>0</v>
      </c>
      <c r="AK331" s="79">
        <v>38</v>
      </c>
      <c r="AL331" s="85" t="s">
        <v>1605</v>
      </c>
      <c r="AM331" s="79" t="s">
        <v>1841</v>
      </c>
      <c r="AN331" s="79" t="b">
        <v>0</v>
      </c>
      <c r="AO331" s="85" t="s">
        <v>1605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3</v>
      </c>
      <c r="BD331" s="48"/>
      <c r="BE331" s="49"/>
      <c r="BF331" s="48"/>
      <c r="BG331" s="49"/>
      <c r="BH331" s="48"/>
      <c r="BI331" s="49"/>
      <c r="BJ331" s="48"/>
      <c r="BK331" s="49"/>
      <c r="BL331" s="48"/>
    </row>
    <row r="332" spans="1:64" ht="15">
      <c r="A332" s="64" t="s">
        <v>375</v>
      </c>
      <c r="B332" s="64" t="s">
        <v>536</v>
      </c>
      <c r="C332" s="65" t="s">
        <v>5514</v>
      </c>
      <c r="D332" s="66">
        <v>3</v>
      </c>
      <c r="E332" s="67" t="s">
        <v>132</v>
      </c>
      <c r="F332" s="68">
        <v>35</v>
      </c>
      <c r="G332" s="65"/>
      <c r="H332" s="69"/>
      <c r="I332" s="70"/>
      <c r="J332" s="70"/>
      <c r="K332" s="34" t="s">
        <v>65</v>
      </c>
      <c r="L332" s="77">
        <v>332</v>
      </c>
      <c r="M332" s="77"/>
      <c r="N332" s="72"/>
      <c r="O332" s="79" t="s">
        <v>570</v>
      </c>
      <c r="P332" s="81">
        <v>43719.771678240744</v>
      </c>
      <c r="Q332" s="79" t="s">
        <v>656</v>
      </c>
      <c r="R332" s="79"/>
      <c r="S332" s="79"/>
      <c r="T332" s="79"/>
      <c r="U332" s="79"/>
      <c r="V332" s="83" t="s">
        <v>1030</v>
      </c>
      <c r="W332" s="81">
        <v>43719.771678240744</v>
      </c>
      <c r="X332" s="83" t="s">
        <v>1279</v>
      </c>
      <c r="Y332" s="79"/>
      <c r="Z332" s="79"/>
      <c r="AA332" s="85" t="s">
        <v>1600</v>
      </c>
      <c r="AB332" s="79"/>
      <c r="AC332" s="79" t="b">
        <v>0</v>
      </c>
      <c r="AD332" s="79">
        <v>0</v>
      </c>
      <c r="AE332" s="85" t="s">
        <v>1779</v>
      </c>
      <c r="AF332" s="79" t="b">
        <v>0</v>
      </c>
      <c r="AG332" s="79" t="s">
        <v>1829</v>
      </c>
      <c r="AH332" s="79"/>
      <c r="AI332" s="85" t="s">
        <v>1779</v>
      </c>
      <c r="AJ332" s="79" t="b">
        <v>0</v>
      </c>
      <c r="AK332" s="79">
        <v>38</v>
      </c>
      <c r="AL332" s="85" t="s">
        <v>1605</v>
      </c>
      <c r="AM332" s="79" t="s">
        <v>1841</v>
      </c>
      <c r="AN332" s="79" t="b">
        <v>0</v>
      </c>
      <c r="AO332" s="85" t="s">
        <v>1605</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375</v>
      </c>
      <c r="B333" s="64" t="s">
        <v>379</v>
      </c>
      <c r="C333" s="65" t="s">
        <v>5514</v>
      </c>
      <c r="D333" s="66">
        <v>3</v>
      </c>
      <c r="E333" s="67" t="s">
        <v>132</v>
      </c>
      <c r="F333" s="68">
        <v>35</v>
      </c>
      <c r="G333" s="65"/>
      <c r="H333" s="69"/>
      <c r="I333" s="70"/>
      <c r="J333" s="70"/>
      <c r="K333" s="34" t="s">
        <v>65</v>
      </c>
      <c r="L333" s="77">
        <v>333</v>
      </c>
      <c r="M333" s="77"/>
      <c r="N333" s="72"/>
      <c r="O333" s="79" t="s">
        <v>570</v>
      </c>
      <c r="P333" s="81">
        <v>43719.771678240744</v>
      </c>
      <c r="Q333" s="79" t="s">
        <v>656</v>
      </c>
      <c r="R333" s="79"/>
      <c r="S333" s="79"/>
      <c r="T333" s="79"/>
      <c r="U333" s="79"/>
      <c r="V333" s="83" t="s">
        <v>1030</v>
      </c>
      <c r="W333" s="81">
        <v>43719.771678240744</v>
      </c>
      <c r="X333" s="83" t="s">
        <v>1279</v>
      </c>
      <c r="Y333" s="79"/>
      <c r="Z333" s="79"/>
      <c r="AA333" s="85" t="s">
        <v>1600</v>
      </c>
      <c r="AB333" s="79"/>
      <c r="AC333" s="79" t="b">
        <v>0</v>
      </c>
      <c r="AD333" s="79">
        <v>0</v>
      </c>
      <c r="AE333" s="85" t="s">
        <v>1779</v>
      </c>
      <c r="AF333" s="79" t="b">
        <v>0</v>
      </c>
      <c r="AG333" s="79" t="s">
        <v>1829</v>
      </c>
      <c r="AH333" s="79"/>
      <c r="AI333" s="85" t="s">
        <v>1779</v>
      </c>
      <c r="AJ333" s="79" t="b">
        <v>0</v>
      </c>
      <c r="AK333" s="79">
        <v>38</v>
      </c>
      <c r="AL333" s="85" t="s">
        <v>1605</v>
      </c>
      <c r="AM333" s="79" t="s">
        <v>1841</v>
      </c>
      <c r="AN333" s="79" t="b">
        <v>0</v>
      </c>
      <c r="AO333" s="85" t="s">
        <v>1605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v>0</v>
      </c>
      <c r="BE333" s="49">
        <v>0</v>
      </c>
      <c r="BF333" s="48">
        <v>0</v>
      </c>
      <c r="BG333" s="49">
        <v>0</v>
      </c>
      <c r="BH333" s="48">
        <v>0</v>
      </c>
      <c r="BI333" s="49">
        <v>0</v>
      </c>
      <c r="BJ333" s="48">
        <v>18</v>
      </c>
      <c r="BK333" s="49">
        <v>100</v>
      </c>
      <c r="BL333" s="48">
        <v>18</v>
      </c>
    </row>
    <row r="334" spans="1:64" ht="15">
      <c r="A334" s="64" t="s">
        <v>376</v>
      </c>
      <c r="B334" s="64" t="s">
        <v>537</v>
      </c>
      <c r="C334" s="65" t="s">
        <v>5514</v>
      </c>
      <c r="D334" s="66">
        <v>3</v>
      </c>
      <c r="E334" s="67" t="s">
        <v>132</v>
      </c>
      <c r="F334" s="68">
        <v>35</v>
      </c>
      <c r="G334" s="65"/>
      <c r="H334" s="69"/>
      <c r="I334" s="70"/>
      <c r="J334" s="70"/>
      <c r="K334" s="34" t="s">
        <v>65</v>
      </c>
      <c r="L334" s="77">
        <v>334</v>
      </c>
      <c r="M334" s="77"/>
      <c r="N334" s="72"/>
      <c r="O334" s="79" t="s">
        <v>571</v>
      </c>
      <c r="P334" s="81">
        <v>43701.84417824074</v>
      </c>
      <c r="Q334" s="79" t="s">
        <v>657</v>
      </c>
      <c r="R334" s="83" t="s">
        <v>777</v>
      </c>
      <c r="S334" s="79" t="s">
        <v>802</v>
      </c>
      <c r="T334" s="79"/>
      <c r="U334" s="79"/>
      <c r="V334" s="83" t="s">
        <v>1031</v>
      </c>
      <c r="W334" s="81">
        <v>43701.84417824074</v>
      </c>
      <c r="X334" s="83" t="s">
        <v>1280</v>
      </c>
      <c r="Y334" s="79"/>
      <c r="Z334" s="79"/>
      <c r="AA334" s="85" t="s">
        <v>1601</v>
      </c>
      <c r="AB334" s="85" t="s">
        <v>1756</v>
      </c>
      <c r="AC334" s="79" t="b">
        <v>0</v>
      </c>
      <c r="AD334" s="79">
        <v>1</v>
      </c>
      <c r="AE334" s="85" t="s">
        <v>1799</v>
      </c>
      <c r="AF334" s="79" t="b">
        <v>0</v>
      </c>
      <c r="AG334" s="79" t="s">
        <v>1829</v>
      </c>
      <c r="AH334" s="79"/>
      <c r="AI334" s="85" t="s">
        <v>1779</v>
      </c>
      <c r="AJ334" s="79" t="b">
        <v>0</v>
      </c>
      <c r="AK334" s="79">
        <v>0</v>
      </c>
      <c r="AL334" s="85" t="s">
        <v>1779</v>
      </c>
      <c r="AM334" s="79" t="s">
        <v>1841</v>
      </c>
      <c r="AN334" s="79" t="b">
        <v>0</v>
      </c>
      <c r="AO334" s="85" t="s">
        <v>1756</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3</v>
      </c>
      <c r="BC334" s="78" t="str">
        <f>REPLACE(INDEX(GroupVertices[Group],MATCH(Edges[[#This Row],[Vertex 2]],GroupVertices[Vertex],0)),1,1,"")</f>
        <v>3</v>
      </c>
      <c r="BD334" s="48">
        <v>0</v>
      </c>
      <c r="BE334" s="49">
        <v>0</v>
      </c>
      <c r="BF334" s="48">
        <v>0</v>
      </c>
      <c r="BG334" s="49">
        <v>0</v>
      </c>
      <c r="BH334" s="48">
        <v>0</v>
      </c>
      <c r="BI334" s="49">
        <v>0</v>
      </c>
      <c r="BJ334" s="48">
        <v>13</v>
      </c>
      <c r="BK334" s="49">
        <v>100</v>
      </c>
      <c r="BL334" s="48">
        <v>13</v>
      </c>
    </row>
    <row r="335" spans="1:64" ht="15">
      <c r="A335" s="64" t="s">
        <v>376</v>
      </c>
      <c r="B335" s="64" t="s">
        <v>535</v>
      </c>
      <c r="C335" s="65" t="s">
        <v>5514</v>
      </c>
      <c r="D335" s="66">
        <v>3</v>
      </c>
      <c r="E335" s="67" t="s">
        <v>132</v>
      </c>
      <c r="F335" s="68">
        <v>35</v>
      </c>
      <c r="G335" s="65"/>
      <c r="H335" s="69"/>
      <c r="I335" s="70"/>
      <c r="J335" s="70"/>
      <c r="K335" s="34" t="s">
        <v>65</v>
      </c>
      <c r="L335" s="77">
        <v>335</v>
      </c>
      <c r="M335" s="77"/>
      <c r="N335" s="72"/>
      <c r="O335" s="79" t="s">
        <v>570</v>
      </c>
      <c r="P335" s="81">
        <v>43719.77263888889</v>
      </c>
      <c r="Q335" s="79" t="s">
        <v>656</v>
      </c>
      <c r="R335" s="79"/>
      <c r="S335" s="79"/>
      <c r="T335" s="79"/>
      <c r="U335" s="79"/>
      <c r="V335" s="83" t="s">
        <v>1031</v>
      </c>
      <c r="W335" s="81">
        <v>43719.77263888889</v>
      </c>
      <c r="X335" s="83" t="s">
        <v>1281</v>
      </c>
      <c r="Y335" s="79"/>
      <c r="Z335" s="79"/>
      <c r="AA335" s="85" t="s">
        <v>1602</v>
      </c>
      <c r="AB335" s="79"/>
      <c r="AC335" s="79" t="b">
        <v>0</v>
      </c>
      <c r="AD335" s="79">
        <v>0</v>
      </c>
      <c r="AE335" s="85" t="s">
        <v>1779</v>
      </c>
      <c r="AF335" s="79" t="b">
        <v>0</v>
      </c>
      <c r="AG335" s="79" t="s">
        <v>1829</v>
      </c>
      <c r="AH335" s="79"/>
      <c r="AI335" s="85" t="s">
        <v>1779</v>
      </c>
      <c r="AJ335" s="79" t="b">
        <v>0</v>
      </c>
      <c r="AK335" s="79">
        <v>38</v>
      </c>
      <c r="AL335" s="85" t="s">
        <v>1605</v>
      </c>
      <c r="AM335" s="79" t="s">
        <v>1842</v>
      </c>
      <c r="AN335" s="79" t="b">
        <v>0</v>
      </c>
      <c r="AO335" s="85" t="s">
        <v>1605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376</v>
      </c>
      <c r="B336" s="64" t="s">
        <v>424</v>
      </c>
      <c r="C336" s="65" t="s">
        <v>5514</v>
      </c>
      <c r="D336" s="66">
        <v>3</v>
      </c>
      <c r="E336" s="67" t="s">
        <v>132</v>
      </c>
      <c r="F336" s="68">
        <v>35</v>
      </c>
      <c r="G336" s="65"/>
      <c r="H336" s="69"/>
      <c r="I336" s="70"/>
      <c r="J336" s="70"/>
      <c r="K336" s="34" t="s">
        <v>65</v>
      </c>
      <c r="L336" s="77">
        <v>336</v>
      </c>
      <c r="M336" s="77"/>
      <c r="N336" s="72"/>
      <c r="O336" s="79" t="s">
        <v>570</v>
      </c>
      <c r="P336" s="81">
        <v>43719.77263888889</v>
      </c>
      <c r="Q336" s="79" t="s">
        <v>656</v>
      </c>
      <c r="R336" s="79"/>
      <c r="S336" s="79"/>
      <c r="T336" s="79"/>
      <c r="U336" s="79"/>
      <c r="V336" s="83" t="s">
        <v>1031</v>
      </c>
      <c r="W336" s="81">
        <v>43719.77263888889</v>
      </c>
      <c r="X336" s="83" t="s">
        <v>1281</v>
      </c>
      <c r="Y336" s="79"/>
      <c r="Z336" s="79"/>
      <c r="AA336" s="85" t="s">
        <v>1602</v>
      </c>
      <c r="AB336" s="79"/>
      <c r="AC336" s="79" t="b">
        <v>0</v>
      </c>
      <c r="AD336" s="79">
        <v>0</v>
      </c>
      <c r="AE336" s="85" t="s">
        <v>1779</v>
      </c>
      <c r="AF336" s="79" t="b">
        <v>0</v>
      </c>
      <c r="AG336" s="79" t="s">
        <v>1829</v>
      </c>
      <c r="AH336" s="79"/>
      <c r="AI336" s="85" t="s">
        <v>1779</v>
      </c>
      <c r="AJ336" s="79" t="b">
        <v>0</v>
      </c>
      <c r="AK336" s="79">
        <v>38</v>
      </c>
      <c r="AL336" s="85" t="s">
        <v>1605</v>
      </c>
      <c r="AM336" s="79" t="s">
        <v>1842</v>
      </c>
      <c r="AN336" s="79" t="b">
        <v>0</v>
      </c>
      <c r="AO336" s="85" t="s">
        <v>1605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3</v>
      </c>
      <c r="BD336" s="48"/>
      <c r="BE336" s="49"/>
      <c r="BF336" s="48"/>
      <c r="BG336" s="49"/>
      <c r="BH336" s="48"/>
      <c r="BI336" s="49"/>
      <c r="BJ336" s="48"/>
      <c r="BK336" s="49"/>
      <c r="BL336" s="48"/>
    </row>
    <row r="337" spans="1:64" ht="15">
      <c r="A337" s="64" t="s">
        <v>376</v>
      </c>
      <c r="B337" s="64" t="s">
        <v>536</v>
      </c>
      <c r="C337" s="65" t="s">
        <v>5514</v>
      </c>
      <c r="D337" s="66">
        <v>3</v>
      </c>
      <c r="E337" s="67" t="s">
        <v>132</v>
      </c>
      <c r="F337" s="68">
        <v>35</v>
      </c>
      <c r="G337" s="65"/>
      <c r="H337" s="69"/>
      <c r="I337" s="70"/>
      <c r="J337" s="70"/>
      <c r="K337" s="34" t="s">
        <v>65</v>
      </c>
      <c r="L337" s="77">
        <v>337</v>
      </c>
      <c r="M337" s="77"/>
      <c r="N337" s="72"/>
      <c r="O337" s="79" t="s">
        <v>570</v>
      </c>
      <c r="P337" s="81">
        <v>43719.77263888889</v>
      </c>
      <c r="Q337" s="79" t="s">
        <v>656</v>
      </c>
      <c r="R337" s="79"/>
      <c r="S337" s="79"/>
      <c r="T337" s="79"/>
      <c r="U337" s="79"/>
      <c r="V337" s="83" t="s">
        <v>1031</v>
      </c>
      <c r="W337" s="81">
        <v>43719.77263888889</v>
      </c>
      <c r="X337" s="83" t="s">
        <v>1281</v>
      </c>
      <c r="Y337" s="79"/>
      <c r="Z337" s="79"/>
      <c r="AA337" s="85" t="s">
        <v>1602</v>
      </c>
      <c r="AB337" s="79"/>
      <c r="AC337" s="79" t="b">
        <v>0</v>
      </c>
      <c r="AD337" s="79">
        <v>0</v>
      </c>
      <c r="AE337" s="85" t="s">
        <v>1779</v>
      </c>
      <c r="AF337" s="79" t="b">
        <v>0</v>
      </c>
      <c r="AG337" s="79" t="s">
        <v>1829</v>
      </c>
      <c r="AH337" s="79"/>
      <c r="AI337" s="85" t="s">
        <v>1779</v>
      </c>
      <c r="AJ337" s="79" t="b">
        <v>0</v>
      </c>
      <c r="AK337" s="79">
        <v>38</v>
      </c>
      <c r="AL337" s="85" t="s">
        <v>1605</v>
      </c>
      <c r="AM337" s="79" t="s">
        <v>1842</v>
      </c>
      <c r="AN337" s="79" t="b">
        <v>0</v>
      </c>
      <c r="AO337" s="85" t="s">
        <v>1605</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3</v>
      </c>
      <c r="BD337" s="48"/>
      <c r="BE337" s="49"/>
      <c r="BF337" s="48"/>
      <c r="BG337" s="49"/>
      <c r="BH337" s="48"/>
      <c r="BI337" s="49"/>
      <c r="BJ337" s="48"/>
      <c r="BK337" s="49"/>
      <c r="BL337" s="48"/>
    </row>
    <row r="338" spans="1:64" ht="15">
      <c r="A338" s="64" t="s">
        <v>376</v>
      </c>
      <c r="B338" s="64" t="s">
        <v>379</v>
      </c>
      <c r="C338" s="65" t="s">
        <v>5514</v>
      </c>
      <c r="D338" s="66">
        <v>3</v>
      </c>
      <c r="E338" s="67" t="s">
        <v>132</v>
      </c>
      <c r="F338" s="68">
        <v>35</v>
      </c>
      <c r="G338" s="65"/>
      <c r="H338" s="69"/>
      <c r="I338" s="70"/>
      <c r="J338" s="70"/>
      <c r="K338" s="34" t="s">
        <v>65</v>
      </c>
      <c r="L338" s="77">
        <v>338</v>
      </c>
      <c r="M338" s="77"/>
      <c r="N338" s="72"/>
      <c r="O338" s="79" t="s">
        <v>570</v>
      </c>
      <c r="P338" s="81">
        <v>43719.77263888889</v>
      </c>
      <c r="Q338" s="79" t="s">
        <v>656</v>
      </c>
      <c r="R338" s="79"/>
      <c r="S338" s="79"/>
      <c r="T338" s="79"/>
      <c r="U338" s="79"/>
      <c r="V338" s="83" t="s">
        <v>1031</v>
      </c>
      <c r="W338" s="81">
        <v>43719.77263888889</v>
      </c>
      <c r="X338" s="83" t="s">
        <v>1281</v>
      </c>
      <c r="Y338" s="79"/>
      <c r="Z338" s="79"/>
      <c r="AA338" s="85" t="s">
        <v>1602</v>
      </c>
      <c r="AB338" s="79"/>
      <c r="AC338" s="79" t="b">
        <v>0</v>
      </c>
      <c r="AD338" s="79">
        <v>0</v>
      </c>
      <c r="AE338" s="85" t="s">
        <v>1779</v>
      </c>
      <c r="AF338" s="79" t="b">
        <v>0</v>
      </c>
      <c r="AG338" s="79" t="s">
        <v>1829</v>
      </c>
      <c r="AH338" s="79"/>
      <c r="AI338" s="85" t="s">
        <v>1779</v>
      </c>
      <c r="AJ338" s="79" t="b">
        <v>0</v>
      </c>
      <c r="AK338" s="79">
        <v>38</v>
      </c>
      <c r="AL338" s="85" t="s">
        <v>1605</v>
      </c>
      <c r="AM338" s="79" t="s">
        <v>1842</v>
      </c>
      <c r="AN338" s="79" t="b">
        <v>0</v>
      </c>
      <c r="AO338" s="85" t="s">
        <v>1605</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3</v>
      </c>
      <c r="BD338" s="48">
        <v>0</v>
      </c>
      <c r="BE338" s="49">
        <v>0</v>
      </c>
      <c r="BF338" s="48">
        <v>0</v>
      </c>
      <c r="BG338" s="49">
        <v>0</v>
      </c>
      <c r="BH338" s="48">
        <v>0</v>
      </c>
      <c r="BI338" s="49">
        <v>0</v>
      </c>
      <c r="BJ338" s="48">
        <v>18</v>
      </c>
      <c r="BK338" s="49">
        <v>100</v>
      </c>
      <c r="BL338" s="48">
        <v>18</v>
      </c>
    </row>
    <row r="339" spans="1:64" ht="15">
      <c r="A339" s="64" t="s">
        <v>377</v>
      </c>
      <c r="B339" s="64" t="s">
        <v>535</v>
      </c>
      <c r="C339" s="65" t="s">
        <v>5514</v>
      </c>
      <c r="D339" s="66">
        <v>3</v>
      </c>
      <c r="E339" s="67" t="s">
        <v>132</v>
      </c>
      <c r="F339" s="68">
        <v>35</v>
      </c>
      <c r="G339" s="65"/>
      <c r="H339" s="69"/>
      <c r="I339" s="70"/>
      <c r="J339" s="70"/>
      <c r="K339" s="34" t="s">
        <v>65</v>
      </c>
      <c r="L339" s="77">
        <v>339</v>
      </c>
      <c r="M339" s="77"/>
      <c r="N339" s="72"/>
      <c r="O339" s="79" t="s">
        <v>570</v>
      </c>
      <c r="P339" s="81">
        <v>43719.824212962965</v>
      </c>
      <c r="Q339" s="79" t="s">
        <v>656</v>
      </c>
      <c r="R339" s="79"/>
      <c r="S339" s="79"/>
      <c r="T339" s="79"/>
      <c r="U339" s="79"/>
      <c r="V339" s="83" t="s">
        <v>1032</v>
      </c>
      <c r="W339" s="81">
        <v>43719.824212962965</v>
      </c>
      <c r="X339" s="83" t="s">
        <v>1282</v>
      </c>
      <c r="Y339" s="79"/>
      <c r="Z339" s="79"/>
      <c r="AA339" s="85" t="s">
        <v>1603</v>
      </c>
      <c r="AB339" s="79"/>
      <c r="AC339" s="79" t="b">
        <v>0</v>
      </c>
      <c r="AD339" s="79">
        <v>0</v>
      </c>
      <c r="AE339" s="85" t="s">
        <v>1779</v>
      </c>
      <c r="AF339" s="79" t="b">
        <v>0</v>
      </c>
      <c r="AG339" s="79" t="s">
        <v>1829</v>
      </c>
      <c r="AH339" s="79"/>
      <c r="AI339" s="85" t="s">
        <v>1779</v>
      </c>
      <c r="AJ339" s="79" t="b">
        <v>0</v>
      </c>
      <c r="AK339" s="79">
        <v>38</v>
      </c>
      <c r="AL339" s="85" t="s">
        <v>1605</v>
      </c>
      <c r="AM339" s="79" t="s">
        <v>1842</v>
      </c>
      <c r="AN339" s="79" t="b">
        <v>0</v>
      </c>
      <c r="AO339" s="85" t="s">
        <v>1605</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3</v>
      </c>
      <c r="BC339" s="78" t="str">
        <f>REPLACE(INDEX(GroupVertices[Group],MATCH(Edges[[#This Row],[Vertex 2]],GroupVertices[Vertex],0)),1,1,"")</f>
        <v>3</v>
      </c>
      <c r="BD339" s="48"/>
      <c r="BE339" s="49"/>
      <c r="BF339" s="48"/>
      <c r="BG339" s="49"/>
      <c r="BH339" s="48"/>
      <c r="BI339" s="49"/>
      <c r="BJ339" s="48"/>
      <c r="BK339" s="49"/>
      <c r="BL339" s="48"/>
    </row>
    <row r="340" spans="1:64" ht="15">
      <c r="A340" s="64" t="s">
        <v>377</v>
      </c>
      <c r="B340" s="64" t="s">
        <v>424</v>
      </c>
      <c r="C340" s="65" t="s">
        <v>5514</v>
      </c>
      <c r="D340" s="66">
        <v>3</v>
      </c>
      <c r="E340" s="67" t="s">
        <v>132</v>
      </c>
      <c r="F340" s="68">
        <v>35</v>
      </c>
      <c r="G340" s="65"/>
      <c r="H340" s="69"/>
      <c r="I340" s="70"/>
      <c r="J340" s="70"/>
      <c r="K340" s="34" t="s">
        <v>65</v>
      </c>
      <c r="L340" s="77">
        <v>340</v>
      </c>
      <c r="M340" s="77"/>
      <c r="N340" s="72"/>
      <c r="O340" s="79" t="s">
        <v>570</v>
      </c>
      <c r="P340" s="81">
        <v>43719.824212962965</v>
      </c>
      <c r="Q340" s="79" t="s">
        <v>656</v>
      </c>
      <c r="R340" s="79"/>
      <c r="S340" s="79"/>
      <c r="T340" s="79"/>
      <c r="U340" s="79"/>
      <c r="V340" s="83" t="s">
        <v>1032</v>
      </c>
      <c r="W340" s="81">
        <v>43719.824212962965</v>
      </c>
      <c r="X340" s="83" t="s">
        <v>1282</v>
      </c>
      <c r="Y340" s="79"/>
      <c r="Z340" s="79"/>
      <c r="AA340" s="85" t="s">
        <v>1603</v>
      </c>
      <c r="AB340" s="79"/>
      <c r="AC340" s="79" t="b">
        <v>0</v>
      </c>
      <c r="AD340" s="79">
        <v>0</v>
      </c>
      <c r="AE340" s="85" t="s">
        <v>1779</v>
      </c>
      <c r="AF340" s="79" t="b">
        <v>0</v>
      </c>
      <c r="AG340" s="79" t="s">
        <v>1829</v>
      </c>
      <c r="AH340" s="79"/>
      <c r="AI340" s="85" t="s">
        <v>1779</v>
      </c>
      <c r="AJ340" s="79" t="b">
        <v>0</v>
      </c>
      <c r="AK340" s="79">
        <v>38</v>
      </c>
      <c r="AL340" s="85" t="s">
        <v>1605</v>
      </c>
      <c r="AM340" s="79" t="s">
        <v>1842</v>
      </c>
      <c r="AN340" s="79" t="b">
        <v>0</v>
      </c>
      <c r="AO340" s="85" t="s">
        <v>1605</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377</v>
      </c>
      <c r="B341" s="64" t="s">
        <v>536</v>
      </c>
      <c r="C341" s="65" t="s">
        <v>5514</v>
      </c>
      <c r="D341" s="66">
        <v>3</v>
      </c>
      <c r="E341" s="67" t="s">
        <v>132</v>
      </c>
      <c r="F341" s="68">
        <v>35</v>
      </c>
      <c r="G341" s="65"/>
      <c r="H341" s="69"/>
      <c r="I341" s="70"/>
      <c r="J341" s="70"/>
      <c r="K341" s="34" t="s">
        <v>65</v>
      </c>
      <c r="L341" s="77">
        <v>341</v>
      </c>
      <c r="M341" s="77"/>
      <c r="N341" s="72"/>
      <c r="O341" s="79" t="s">
        <v>570</v>
      </c>
      <c r="P341" s="81">
        <v>43719.824212962965</v>
      </c>
      <c r="Q341" s="79" t="s">
        <v>656</v>
      </c>
      <c r="R341" s="79"/>
      <c r="S341" s="79"/>
      <c r="T341" s="79"/>
      <c r="U341" s="79"/>
      <c r="V341" s="83" t="s">
        <v>1032</v>
      </c>
      <c r="W341" s="81">
        <v>43719.824212962965</v>
      </c>
      <c r="X341" s="83" t="s">
        <v>1282</v>
      </c>
      <c r="Y341" s="79"/>
      <c r="Z341" s="79"/>
      <c r="AA341" s="85" t="s">
        <v>1603</v>
      </c>
      <c r="AB341" s="79"/>
      <c r="AC341" s="79" t="b">
        <v>0</v>
      </c>
      <c r="AD341" s="79">
        <v>0</v>
      </c>
      <c r="AE341" s="85" t="s">
        <v>1779</v>
      </c>
      <c r="AF341" s="79" t="b">
        <v>0</v>
      </c>
      <c r="AG341" s="79" t="s">
        <v>1829</v>
      </c>
      <c r="AH341" s="79"/>
      <c r="AI341" s="85" t="s">
        <v>1779</v>
      </c>
      <c r="AJ341" s="79" t="b">
        <v>0</v>
      </c>
      <c r="AK341" s="79">
        <v>38</v>
      </c>
      <c r="AL341" s="85" t="s">
        <v>1605</v>
      </c>
      <c r="AM341" s="79" t="s">
        <v>1842</v>
      </c>
      <c r="AN341" s="79" t="b">
        <v>0</v>
      </c>
      <c r="AO341" s="85" t="s">
        <v>1605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3</v>
      </c>
      <c r="BD341" s="48"/>
      <c r="BE341" s="49"/>
      <c r="BF341" s="48"/>
      <c r="BG341" s="49"/>
      <c r="BH341" s="48"/>
      <c r="BI341" s="49"/>
      <c r="BJ341" s="48"/>
      <c r="BK341" s="49"/>
      <c r="BL341" s="48"/>
    </row>
    <row r="342" spans="1:64" ht="15">
      <c r="A342" s="64" t="s">
        <v>377</v>
      </c>
      <c r="B342" s="64" t="s">
        <v>379</v>
      </c>
      <c r="C342" s="65" t="s">
        <v>5514</v>
      </c>
      <c r="D342" s="66">
        <v>3</v>
      </c>
      <c r="E342" s="67" t="s">
        <v>132</v>
      </c>
      <c r="F342" s="68">
        <v>35</v>
      </c>
      <c r="G342" s="65"/>
      <c r="H342" s="69"/>
      <c r="I342" s="70"/>
      <c r="J342" s="70"/>
      <c r="K342" s="34" t="s">
        <v>65</v>
      </c>
      <c r="L342" s="77">
        <v>342</v>
      </c>
      <c r="M342" s="77"/>
      <c r="N342" s="72"/>
      <c r="O342" s="79" t="s">
        <v>570</v>
      </c>
      <c r="P342" s="81">
        <v>43719.824212962965</v>
      </c>
      <c r="Q342" s="79" t="s">
        <v>656</v>
      </c>
      <c r="R342" s="79"/>
      <c r="S342" s="79"/>
      <c r="T342" s="79"/>
      <c r="U342" s="79"/>
      <c r="V342" s="83" t="s">
        <v>1032</v>
      </c>
      <c r="W342" s="81">
        <v>43719.824212962965</v>
      </c>
      <c r="X342" s="83" t="s">
        <v>1282</v>
      </c>
      <c r="Y342" s="79"/>
      <c r="Z342" s="79"/>
      <c r="AA342" s="85" t="s">
        <v>1603</v>
      </c>
      <c r="AB342" s="79"/>
      <c r="AC342" s="79" t="b">
        <v>0</v>
      </c>
      <c r="AD342" s="79">
        <v>0</v>
      </c>
      <c r="AE342" s="85" t="s">
        <v>1779</v>
      </c>
      <c r="AF342" s="79" t="b">
        <v>0</v>
      </c>
      <c r="AG342" s="79" t="s">
        <v>1829</v>
      </c>
      <c r="AH342" s="79"/>
      <c r="AI342" s="85" t="s">
        <v>1779</v>
      </c>
      <c r="AJ342" s="79" t="b">
        <v>0</v>
      </c>
      <c r="AK342" s="79">
        <v>38</v>
      </c>
      <c r="AL342" s="85" t="s">
        <v>1605</v>
      </c>
      <c r="AM342" s="79" t="s">
        <v>1842</v>
      </c>
      <c r="AN342" s="79" t="b">
        <v>0</v>
      </c>
      <c r="AO342" s="85" t="s">
        <v>1605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v>0</v>
      </c>
      <c r="BE342" s="49">
        <v>0</v>
      </c>
      <c r="BF342" s="48">
        <v>0</v>
      </c>
      <c r="BG342" s="49">
        <v>0</v>
      </c>
      <c r="BH342" s="48">
        <v>0</v>
      </c>
      <c r="BI342" s="49">
        <v>0</v>
      </c>
      <c r="BJ342" s="48">
        <v>18</v>
      </c>
      <c r="BK342" s="49">
        <v>100</v>
      </c>
      <c r="BL342" s="48">
        <v>18</v>
      </c>
    </row>
    <row r="343" spans="1:64" ht="15">
      <c r="A343" s="64" t="s">
        <v>378</v>
      </c>
      <c r="B343" s="64" t="s">
        <v>535</v>
      </c>
      <c r="C343" s="65" t="s">
        <v>5514</v>
      </c>
      <c r="D343" s="66">
        <v>3</v>
      </c>
      <c r="E343" s="67" t="s">
        <v>132</v>
      </c>
      <c r="F343" s="68">
        <v>35</v>
      </c>
      <c r="G343" s="65"/>
      <c r="H343" s="69"/>
      <c r="I343" s="70"/>
      <c r="J343" s="70"/>
      <c r="K343" s="34" t="s">
        <v>65</v>
      </c>
      <c r="L343" s="77">
        <v>343</v>
      </c>
      <c r="M343" s="77"/>
      <c r="N343" s="72"/>
      <c r="O343" s="79" t="s">
        <v>570</v>
      </c>
      <c r="P343" s="81">
        <v>43719.826689814814</v>
      </c>
      <c r="Q343" s="79" t="s">
        <v>656</v>
      </c>
      <c r="R343" s="79"/>
      <c r="S343" s="79"/>
      <c r="T343" s="79"/>
      <c r="U343" s="79"/>
      <c r="V343" s="83" t="s">
        <v>1033</v>
      </c>
      <c r="W343" s="81">
        <v>43719.826689814814</v>
      </c>
      <c r="X343" s="83" t="s">
        <v>1283</v>
      </c>
      <c r="Y343" s="79"/>
      <c r="Z343" s="79"/>
      <c r="AA343" s="85" t="s">
        <v>1604</v>
      </c>
      <c r="AB343" s="79"/>
      <c r="AC343" s="79" t="b">
        <v>0</v>
      </c>
      <c r="AD343" s="79">
        <v>0</v>
      </c>
      <c r="AE343" s="85" t="s">
        <v>1779</v>
      </c>
      <c r="AF343" s="79" t="b">
        <v>0</v>
      </c>
      <c r="AG343" s="79" t="s">
        <v>1829</v>
      </c>
      <c r="AH343" s="79"/>
      <c r="AI343" s="85" t="s">
        <v>1779</v>
      </c>
      <c r="AJ343" s="79" t="b">
        <v>0</v>
      </c>
      <c r="AK343" s="79">
        <v>38</v>
      </c>
      <c r="AL343" s="85" t="s">
        <v>1605</v>
      </c>
      <c r="AM343" s="79" t="s">
        <v>1840</v>
      </c>
      <c r="AN343" s="79" t="b">
        <v>0</v>
      </c>
      <c r="AO343" s="85" t="s">
        <v>1605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378</v>
      </c>
      <c r="B344" s="64" t="s">
        <v>424</v>
      </c>
      <c r="C344" s="65" t="s">
        <v>5514</v>
      </c>
      <c r="D344" s="66">
        <v>3</v>
      </c>
      <c r="E344" s="67" t="s">
        <v>132</v>
      </c>
      <c r="F344" s="68">
        <v>35</v>
      </c>
      <c r="G344" s="65"/>
      <c r="H344" s="69"/>
      <c r="I344" s="70"/>
      <c r="J344" s="70"/>
      <c r="K344" s="34" t="s">
        <v>65</v>
      </c>
      <c r="L344" s="77">
        <v>344</v>
      </c>
      <c r="M344" s="77"/>
      <c r="N344" s="72"/>
      <c r="O344" s="79" t="s">
        <v>570</v>
      </c>
      <c r="P344" s="81">
        <v>43719.826689814814</v>
      </c>
      <c r="Q344" s="79" t="s">
        <v>656</v>
      </c>
      <c r="R344" s="79"/>
      <c r="S344" s="79"/>
      <c r="T344" s="79"/>
      <c r="U344" s="79"/>
      <c r="V344" s="83" t="s">
        <v>1033</v>
      </c>
      <c r="W344" s="81">
        <v>43719.826689814814</v>
      </c>
      <c r="X344" s="83" t="s">
        <v>1283</v>
      </c>
      <c r="Y344" s="79"/>
      <c r="Z344" s="79"/>
      <c r="AA344" s="85" t="s">
        <v>1604</v>
      </c>
      <c r="AB344" s="79"/>
      <c r="AC344" s="79" t="b">
        <v>0</v>
      </c>
      <c r="AD344" s="79">
        <v>0</v>
      </c>
      <c r="AE344" s="85" t="s">
        <v>1779</v>
      </c>
      <c r="AF344" s="79" t="b">
        <v>0</v>
      </c>
      <c r="AG344" s="79" t="s">
        <v>1829</v>
      </c>
      <c r="AH344" s="79"/>
      <c r="AI344" s="85" t="s">
        <v>1779</v>
      </c>
      <c r="AJ344" s="79" t="b">
        <v>0</v>
      </c>
      <c r="AK344" s="79">
        <v>38</v>
      </c>
      <c r="AL344" s="85" t="s">
        <v>1605</v>
      </c>
      <c r="AM344" s="79" t="s">
        <v>1840</v>
      </c>
      <c r="AN344" s="79" t="b">
        <v>0</v>
      </c>
      <c r="AO344" s="85" t="s">
        <v>1605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378</v>
      </c>
      <c r="B345" s="64" t="s">
        <v>536</v>
      </c>
      <c r="C345" s="65" t="s">
        <v>5514</v>
      </c>
      <c r="D345" s="66">
        <v>3</v>
      </c>
      <c r="E345" s="67" t="s">
        <v>132</v>
      </c>
      <c r="F345" s="68">
        <v>35</v>
      </c>
      <c r="G345" s="65"/>
      <c r="H345" s="69"/>
      <c r="I345" s="70"/>
      <c r="J345" s="70"/>
      <c r="K345" s="34" t="s">
        <v>65</v>
      </c>
      <c r="L345" s="77">
        <v>345</v>
      </c>
      <c r="M345" s="77"/>
      <c r="N345" s="72"/>
      <c r="O345" s="79" t="s">
        <v>570</v>
      </c>
      <c r="P345" s="81">
        <v>43719.826689814814</v>
      </c>
      <c r="Q345" s="79" t="s">
        <v>656</v>
      </c>
      <c r="R345" s="79"/>
      <c r="S345" s="79"/>
      <c r="T345" s="79"/>
      <c r="U345" s="79"/>
      <c r="V345" s="83" t="s">
        <v>1033</v>
      </c>
      <c r="W345" s="81">
        <v>43719.826689814814</v>
      </c>
      <c r="X345" s="83" t="s">
        <v>1283</v>
      </c>
      <c r="Y345" s="79"/>
      <c r="Z345" s="79"/>
      <c r="AA345" s="85" t="s">
        <v>1604</v>
      </c>
      <c r="AB345" s="79"/>
      <c r="AC345" s="79" t="b">
        <v>0</v>
      </c>
      <c r="AD345" s="79">
        <v>0</v>
      </c>
      <c r="AE345" s="85" t="s">
        <v>1779</v>
      </c>
      <c r="AF345" s="79" t="b">
        <v>0</v>
      </c>
      <c r="AG345" s="79" t="s">
        <v>1829</v>
      </c>
      <c r="AH345" s="79"/>
      <c r="AI345" s="85" t="s">
        <v>1779</v>
      </c>
      <c r="AJ345" s="79" t="b">
        <v>0</v>
      </c>
      <c r="AK345" s="79">
        <v>38</v>
      </c>
      <c r="AL345" s="85" t="s">
        <v>1605</v>
      </c>
      <c r="AM345" s="79" t="s">
        <v>1840</v>
      </c>
      <c r="AN345" s="79" t="b">
        <v>0</v>
      </c>
      <c r="AO345" s="85" t="s">
        <v>1605</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378</v>
      </c>
      <c r="B346" s="64" t="s">
        <v>379</v>
      </c>
      <c r="C346" s="65" t="s">
        <v>5514</v>
      </c>
      <c r="D346" s="66">
        <v>3</v>
      </c>
      <c r="E346" s="67" t="s">
        <v>132</v>
      </c>
      <c r="F346" s="68">
        <v>35</v>
      </c>
      <c r="G346" s="65"/>
      <c r="H346" s="69"/>
      <c r="I346" s="70"/>
      <c r="J346" s="70"/>
      <c r="K346" s="34" t="s">
        <v>65</v>
      </c>
      <c r="L346" s="77">
        <v>346</v>
      </c>
      <c r="M346" s="77"/>
      <c r="N346" s="72"/>
      <c r="O346" s="79" t="s">
        <v>570</v>
      </c>
      <c r="P346" s="81">
        <v>43719.826689814814</v>
      </c>
      <c r="Q346" s="79" t="s">
        <v>656</v>
      </c>
      <c r="R346" s="79"/>
      <c r="S346" s="79"/>
      <c r="T346" s="79"/>
      <c r="U346" s="79"/>
      <c r="V346" s="83" t="s">
        <v>1033</v>
      </c>
      <c r="W346" s="81">
        <v>43719.826689814814</v>
      </c>
      <c r="X346" s="83" t="s">
        <v>1283</v>
      </c>
      <c r="Y346" s="79"/>
      <c r="Z346" s="79"/>
      <c r="AA346" s="85" t="s">
        <v>1604</v>
      </c>
      <c r="AB346" s="79"/>
      <c r="AC346" s="79" t="b">
        <v>0</v>
      </c>
      <c r="AD346" s="79">
        <v>0</v>
      </c>
      <c r="AE346" s="85" t="s">
        <v>1779</v>
      </c>
      <c r="AF346" s="79" t="b">
        <v>0</v>
      </c>
      <c r="AG346" s="79" t="s">
        <v>1829</v>
      </c>
      <c r="AH346" s="79"/>
      <c r="AI346" s="85" t="s">
        <v>1779</v>
      </c>
      <c r="AJ346" s="79" t="b">
        <v>0</v>
      </c>
      <c r="AK346" s="79">
        <v>38</v>
      </c>
      <c r="AL346" s="85" t="s">
        <v>1605</v>
      </c>
      <c r="AM346" s="79" t="s">
        <v>1840</v>
      </c>
      <c r="AN346" s="79" t="b">
        <v>0</v>
      </c>
      <c r="AO346" s="85" t="s">
        <v>1605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3</v>
      </c>
      <c r="BD346" s="48">
        <v>0</v>
      </c>
      <c r="BE346" s="49">
        <v>0</v>
      </c>
      <c r="BF346" s="48">
        <v>0</v>
      </c>
      <c r="BG346" s="49">
        <v>0</v>
      </c>
      <c r="BH346" s="48">
        <v>0</v>
      </c>
      <c r="BI346" s="49">
        <v>0</v>
      </c>
      <c r="BJ346" s="48">
        <v>18</v>
      </c>
      <c r="BK346" s="49">
        <v>100</v>
      </c>
      <c r="BL346" s="48">
        <v>18</v>
      </c>
    </row>
    <row r="347" spans="1:64" ht="15">
      <c r="A347" s="64" t="s">
        <v>379</v>
      </c>
      <c r="B347" s="64" t="s">
        <v>380</v>
      </c>
      <c r="C347" s="65" t="s">
        <v>5514</v>
      </c>
      <c r="D347" s="66">
        <v>3</v>
      </c>
      <c r="E347" s="67" t="s">
        <v>132</v>
      </c>
      <c r="F347" s="68">
        <v>35</v>
      </c>
      <c r="G347" s="65"/>
      <c r="H347" s="69"/>
      <c r="I347" s="70"/>
      <c r="J347" s="70"/>
      <c r="K347" s="34" t="s">
        <v>66</v>
      </c>
      <c r="L347" s="77">
        <v>347</v>
      </c>
      <c r="M347" s="77"/>
      <c r="N347" s="72"/>
      <c r="O347" s="79" t="s">
        <v>570</v>
      </c>
      <c r="P347" s="81">
        <v>43719.68114583333</v>
      </c>
      <c r="Q347" s="79" t="s">
        <v>658</v>
      </c>
      <c r="R347" s="83" t="s">
        <v>778</v>
      </c>
      <c r="S347" s="79" t="s">
        <v>813</v>
      </c>
      <c r="T347" s="79"/>
      <c r="U347" s="79"/>
      <c r="V347" s="83" t="s">
        <v>1034</v>
      </c>
      <c r="W347" s="81">
        <v>43719.68114583333</v>
      </c>
      <c r="X347" s="83" t="s">
        <v>1284</v>
      </c>
      <c r="Y347" s="79"/>
      <c r="Z347" s="79"/>
      <c r="AA347" s="85" t="s">
        <v>1605</v>
      </c>
      <c r="AB347" s="79"/>
      <c r="AC347" s="79" t="b">
        <v>0</v>
      </c>
      <c r="AD347" s="79">
        <v>124</v>
      </c>
      <c r="AE347" s="85" t="s">
        <v>1779</v>
      </c>
      <c r="AF347" s="79" t="b">
        <v>0</v>
      </c>
      <c r="AG347" s="79" t="s">
        <v>1829</v>
      </c>
      <c r="AH347" s="79"/>
      <c r="AI347" s="85" t="s">
        <v>1779</v>
      </c>
      <c r="AJ347" s="79" t="b">
        <v>0</v>
      </c>
      <c r="AK347" s="79">
        <v>38</v>
      </c>
      <c r="AL347" s="85" t="s">
        <v>1779</v>
      </c>
      <c r="AM347" s="79" t="s">
        <v>1841</v>
      </c>
      <c r="AN347" s="79" t="b">
        <v>0</v>
      </c>
      <c r="AO347" s="85" t="s">
        <v>1605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3</v>
      </c>
      <c r="BD347" s="48">
        <v>2</v>
      </c>
      <c r="BE347" s="49">
        <v>5.555555555555555</v>
      </c>
      <c r="BF347" s="48">
        <v>0</v>
      </c>
      <c r="BG347" s="49">
        <v>0</v>
      </c>
      <c r="BH347" s="48">
        <v>0</v>
      </c>
      <c r="BI347" s="49">
        <v>0</v>
      </c>
      <c r="BJ347" s="48">
        <v>34</v>
      </c>
      <c r="BK347" s="49">
        <v>94.44444444444444</v>
      </c>
      <c r="BL347" s="48">
        <v>36</v>
      </c>
    </row>
    <row r="348" spans="1:64" ht="15">
      <c r="A348" s="64" t="s">
        <v>380</v>
      </c>
      <c r="B348" s="64" t="s">
        <v>535</v>
      </c>
      <c r="C348" s="65" t="s">
        <v>5514</v>
      </c>
      <c r="D348" s="66">
        <v>3</v>
      </c>
      <c r="E348" s="67" t="s">
        <v>132</v>
      </c>
      <c r="F348" s="68">
        <v>35</v>
      </c>
      <c r="G348" s="65"/>
      <c r="H348" s="69"/>
      <c r="I348" s="70"/>
      <c r="J348" s="70"/>
      <c r="K348" s="34" t="s">
        <v>65</v>
      </c>
      <c r="L348" s="77">
        <v>348</v>
      </c>
      <c r="M348" s="77"/>
      <c r="N348" s="72"/>
      <c r="O348" s="79" t="s">
        <v>570</v>
      </c>
      <c r="P348" s="81">
        <v>43719.85428240741</v>
      </c>
      <c r="Q348" s="79" t="s">
        <v>656</v>
      </c>
      <c r="R348" s="79"/>
      <c r="S348" s="79"/>
      <c r="T348" s="79"/>
      <c r="U348" s="79"/>
      <c r="V348" s="83" t="s">
        <v>1035</v>
      </c>
      <c r="W348" s="81">
        <v>43719.85428240741</v>
      </c>
      <c r="X348" s="83" t="s">
        <v>1285</v>
      </c>
      <c r="Y348" s="79"/>
      <c r="Z348" s="79"/>
      <c r="AA348" s="85" t="s">
        <v>1606</v>
      </c>
      <c r="AB348" s="79"/>
      <c r="AC348" s="79" t="b">
        <v>0</v>
      </c>
      <c r="AD348" s="79">
        <v>0</v>
      </c>
      <c r="AE348" s="85" t="s">
        <v>1779</v>
      </c>
      <c r="AF348" s="79" t="b">
        <v>0</v>
      </c>
      <c r="AG348" s="79" t="s">
        <v>1829</v>
      </c>
      <c r="AH348" s="79"/>
      <c r="AI348" s="85" t="s">
        <v>1779</v>
      </c>
      <c r="AJ348" s="79" t="b">
        <v>0</v>
      </c>
      <c r="AK348" s="79">
        <v>38</v>
      </c>
      <c r="AL348" s="85" t="s">
        <v>1605</v>
      </c>
      <c r="AM348" s="79" t="s">
        <v>1842</v>
      </c>
      <c r="AN348" s="79" t="b">
        <v>0</v>
      </c>
      <c r="AO348" s="85" t="s">
        <v>1605</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380</v>
      </c>
      <c r="B349" s="64" t="s">
        <v>424</v>
      </c>
      <c r="C349" s="65" t="s">
        <v>5514</v>
      </c>
      <c r="D349" s="66">
        <v>3</v>
      </c>
      <c r="E349" s="67" t="s">
        <v>132</v>
      </c>
      <c r="F349" s="68">
        <v>35</v>
      </c>
      <c r="G349" s="65"/>
      <c r="H349" s="69"/>
      <c r="I349" s="70"/>
      <c r="J349" s="70"/>
      <c r="K349" s="34" t="s">
        <v>65</v>
      </c>
      <c r="L349" s="77">
        <v>349</v>
      </c>
      <c r="M349" s="77"/>
      <c r="N349" s="72"/>
      <c r="O349" s="79" t="s">
        <v>570</v>
      </c>
      <c r="P349" s="81">
        <v>43719.85428240741</v>
      </c>
      <c r="Q349" s="79" t="s">
        <v>656</v>
      </c>
      <c r="R349" s="79"/>
      <c r="S349" s="79"/>
      <c r="T349" s="79"/>
      <c r="U349" s="79"/>
      <c r="V349" s="83" t="s">
        <v>1035</v>
      </c>
      <c r="W349" s="81">
        <v>43719.85428240741</v>
      </c>
      <c r="X349" s="83" t="s">
        <v>1285</v>
      </c>
      <c r="Y349" s="79"/>
      <c r="Z349" s="79"/>
      <c r="AA349" s="85" t="s">
        <v>1606</v>
      </c>
      <c r="AB349" s="79"/>
      <c r="AC349" s="79" t="b">
        <v>0</v>
      </c>
      <c r="AD349" s="79">
        <v>0</v>
      </c>
      <c r="AE349" s="85" t="s">
        <v>1779</v>
      </c>
      <c r="AF349" s="79" t="b">
        <v>0</v>
      </c>
      <c r="AG349" s="79" t="s">
        <v>1829</v>
      </c>
      <c r="AH349" s="79"/>
      <c r="AI349" s="85" t="s">
        <v>1779</v>
      </c>
      <c r="AJ349" s="79" t="b">
        <v>0</v>
      </c>
      <c r="AK349" s="79">
        <v>38</v>
      </c>
      <c r="AL349" s="85" t="s">
        <v>1605</v>
      </c>
      <c r="AM349" s="79" t="s">
        <v>1842</v>
      </c>
      <c r="AN349" s="79" t="b">
        <v>0</v>
      </c>
      <c r="AO349" s="85" t="s">
        <v>1605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380</v>
      </c>
      <c r="B350" s="64" t="s">
        <v>536</v>
      </c>
      <c r="C350" s="65" t="s">
        <v>5514</v>
      </c>
      <c r="D350" s="66">
        <v>3</v>
      </c>
      <c r="E350" s="67" t="s">
        <v>132</v>
      </c>
      <c r="F350" s="68">
        <v>35</v>
      </c>
      <c r="G350" s="65"/>
      <c r="H350" s="69"/>
      <c r="I350" s="70"/>
      <c r="J350" s="70"/>
      <c r="K350" s="34" t="s">
        <v>65</v>
      </c>
      <c r="L350" s="77">
        <v>350</v>
      </c>
      <c r="M350" s="77"/>
      <c r="N350" s="72"/>
      <c r="O350" s="79" t="s">
        <v>570</v>
      </c>
      <c r="P350" s="81">
        <v>43719.85428240741</v>
      </c>
      <c r="Q350" s="79" t="s">
        <v>656</v>
      </c>
      <c r="R350" s="79"/>
      <c r="S350" s="79"/>
      <c r="T350" s="79"/>
      <c r="U350" s="79"/>
      <c r="V350" s="83" t="s">
        <v>1035</v>
      </c>
      <c r="W350" s="81">
        <v>43719.85428240741</v>
      </c>
      <c r="X350" s="83" t="s">
        <v>1285</v>
      </c>
      <c r="Y350" s="79"/>
      <c r="Z350" s="79"/>
      <c r="AA350" s="85" t="s">
        <v>1606</v>
      </c>
      <c r="AB350" s="79"/>
      <c r="AC350" s="79" t="b">
        <v>0</v>
      </c>
      <c r="AD350" s="79">
        <v>0</v>
      </c>
      <c r="AE350" s="85" t="s">
        <v>1779</v>
      </c>
      <c r="AF350" s="79" t="b">
        <v>0</v>
      </c>
      <c r="AG350" s="79" t="s">
        <v>1829</v>
      </c>
      <c r="AH350" s="79"/>
      <c r="AI350" s="85" t="s">
        <v>1779</v>
      </c>
      <c r="AJ350" s="79" t="b">
        <v>0</v>
      </c>
      <c r="AK350" s="79">
        <v>38</v>
      </c>
      <c r="AL350" s="85" t="s">
        <v>1605</v>
      </c>
      <c r="AM350" s="79" t="s">
        <v>1842</v>
      </c>
      <c r="AN350" s="79" t="b">
        <v>0</v>
      </c>
      <c r="AO350" s="85" t="s">
        <v>1605</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380</v>
      </c>
      <c r="B351" s="64" t="s">
        <v>379</v>
      </c>
      <c r="C351" s="65" t="s">
        <v>5514</v>
      </c>
      <c r="D351" s="66">
        <v>3</v>
      </c>
      <c r="E351" s="67" t="s">
        <v>132</v>
      </c>
      <c r="F351" s="68">
        <v>35</v>
      </c>
      <c r="G351" s="65"/>
      <c r="H351" s="69"/>
      <c r="I351" s="70"/>
      <c r="J351" s="70"/>
      <c r="K351" s="34" t="s">
        <v>66</v>
      </c>
      <c r="L351" s="77">
        <v>351</v>
      </c>
      <c r="M351" s="77"/>
      <c r="N351" s="72"/>
      <c r="O351" s="79" t="s">
        <v>570</v>
      </c>
      <c r="P351" s="81">
        <v>43719.85428240741</v>
      </c>
      <c r="Q351" s="79" t="s">
        <v>656</v>
      </c>
      <c r="R351" s="79"/>
      <c r="S351" s="79"/>
      <c r="T351" s="79"/>
      <c r="U351" s="79"/>
      <c r="V351" s="83" t="s">
        <v>1035</v>
      </c>
      <c r="W351" s="81">
        <v>43719.85428240741</v>
      </c>
      <c r="X351" s="83" t="s">
        <v>1285</v>
      </c>
      <c r="Y351" s="79"/>
      <c r="Z351" s="79"/>
      <c r="AA351" s="85" t="s">
        <v>1606</v>
      </c>
      <c r="AB351" s="79"/>
      <c r="AC351" s="79" t="b">
        <v>0</v>
      </c>
      <c r="AD351" s="79">
        <v>0</v>
      </c>
      <c r="AE351" s="85" t="s">
        <v>1779</v>
      </c>
      <c r="AF351" s="79" t="b">
        <v>0</v>
      </c>
      <c r="AG351" s="79" t="s">
        <v>1829</v>
      </c>
      <c r="AH351" s="79"/>
      <c r="AI351" s="85" t="s">
        <v>1779</v>
      </c>
      <c r="AJ351" s="79" t="b">
        <v>0</v>
      </c>
      <c r="AK351" s="79">
        <v>38</v>
      </c>
      <c r="AL351" s="85" t="s">
        <v>1605</v>
      </c>
      <c r="AM351" s="79" t="s">
        <v>1842</v>
      </c>
      <c r="AN351" s="79" t="b">
        <v>0</v>
      </c>
      <c r="AO351" s="85" t="s">
        <v>1605</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3</v>
      </c>
      <c r="BC351" s="78" t="str">
        <f>REPLACE(INDEX(GroupVertices[Group],MATCH(Edges[[#This Row],[Vertex 2]],GroupVertices[Vertex],0)),1,1,"")</f>
        <v>3</v>
      </c>
      <c r="BD351" s="48">
        <v>0</v>
      </c>
      <c r="BE351" s="49">
        <v>0</v>
      </c>
      <c r="BF351" s="48">
        <v>0</v>
      </c>
      <c r="BG351" s="49">
        <v>0</v>
      </c>
      <c r="BH351" s="48">
        <v>0</v>
      </c>
      <c r="BI351" s="49">
        <v>0</v>
      </c>
      <c r="BJ351" s="48">
        <v>18</v>
      </c>
      <c r="BK351" s="49">
        <v>100</v>
      </c>
      <c r="BL351" s="48">
        <v>18</v>
      </c>
    </row>
    <row r="352" spans="1:64" ht="15">
      <c r="A352" s="64" t="s">
        <v>381</v>
      </c>
      <c r="B352" s="64" t="s">
        <v>535</v>
      </c>
      <c r="C352" s="65" t="s">
        <v>5514</v>
      </c>
      <c r="D352" s="66">
        <v>3</v>
      </c>
      <c r="E352" s="67" t="s">
        <v>132</v>
      </c>
      <c r="F352" s="68">
        <v>35</v>
      </c>
      <c r="G352" s="65"/>
      <c r="H352" s="69"/>
      <c r="I352" s="70"/>
      <c r="J352" s="70"/>
      <c r="K352" s="34" t="s">
        <v>65</v>
      </c>
      <c r="L352" s="77">
        <v>352</v>
      </c>
      <c r="M352" s="77"/>
      <c r="N352" s="72"/>
      <c r="O352" s="79" t="s">
        <v>570</v>
      </c>
      <c r="P352" s="81">
        <v>43719.856886574074</v>
      </c>
      <c r="Q352" s="79" t="s">
        <v>656</v>
      </c>
      <c r="R352" s="79"/>
      <c r="S352" s="79"/>
      <c r="T352" s="79"/>
      <c r="U352" s="79"/>
      <c r="V352" s="83" t="s">
        <v>1036</v>
      </c>
      <c r="W352" s="81">
        <v>43719.856886574074</v>
      </c>
      <c r="X352" s="83" t="s">
        <v>1286</v>
      </c>
      <c r="Y352" s="79"/>
      <c r="Z352" s="79"/>
      <c r="AA352" s="85" t="s">
        <v>1607</v>
      </c>
      <c r="AB352" s="79"/>
      <c r="AC352" s="79" t="b">
        <v>0</v>
      </c>
      <c r="AD352" s="79">
        <v>0</v>
      </c>
      <c r="AE352" s="85" t="s">
        <v>1779</v>
      </c>
      <c r="AF352" s="79" t="b">
        <v>0</v>
      </c>
      <c r="AG352" s="79" t="s">
        <v>1829</v>
      </c>
      <c r="AH352" s="79"/>
      <c r="AI352" s="85" t="s">
        <v>1779</v>
      </c>
      <c r="AJ352" s="79" t="b">
        <v>0</v>
      </c>
      <c r="AK352" s="79">
        <v>38</v>
      </c>
      <c r="AL352" s="85" t="s">
        <v>1605</v>
      </c>
      <c r="AM352" s="79" t="s">
        <v>1841</v>
      </c>
      <c r="AN352" s="79" t="b">
        <v>0</v>
      </c>
      <c r="AO352" s="85" t="s">
        <v>1605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381</v>
      </c>
      <c r="B353" s="64" t="s">
        <v>424</v>
      </c>
      <c r="C353" s="65" t="s">
        <v>5514</v>
      </c>
      <c r="D353" s="66">
        <v>3</v>
      </c>
      <c r="E353" s="67" t="s">
        <v>132</v>
      </c>
      <c r="F353" s="68">
        <v>35</v>
      </c>
      <c r="G353" s="65"/>
      <c r="H353" s="69"/>
      <c r="I353" s="70"/>
      <c r="J353" s="70"/>
      <c r="K353" s="34" t="s">
        <v>65</v>
      </c>
      <c r="L353" s="77">
        <v>353</v>
      </c>
      <c r="M353" s="77"/>
      <c r="N353" s="72"/>
      <c r="O353" s="79" t="s">
        <v>570</v>
      </c>
      <c r="P353" s="81">
        <v>43719.856886574074</v>
      </c>
      <c r="Q353" s="79" t="s">
        <v>656</v>
      </c>
      <c r="R353" s="79"/>
      <c r="S353" s="79"/>
      <c r="T353" s="79"/>
      <c r="U353" s="79"/>
      <c r="V353" s="83" t="s">
        <v>1036</v>
      </c>
      <c r="W353" s="81">
        <v>43719.856886574074</v>
      </c>
      <c r="X353" s="83" t="s">
        <v>1286</v>
      </c>
      <c r="Y353" s="79"/>
      <c r="Z353" s="79"/>
      <c r="AA353" s="85" t="s">
        <v>1607</v>
      </c>
      <c r="AB353" s="79"/>
      <c r="AC353" s="79" t="b">
        <v>0</v>
      </c>
      <c r="AD353" s="79">
        <v>0</v>
      </c>
      <c r="AE353" s="85" t="s">
        <v>1779</v>
      </c>
      <c r="AF353" s="79" t="b">
        <v>0</v>
      </c>
      <c r="AG353" s="79" t="s">
        <v>1829</v>
      </c>
      <c r="AH353" s="79"/>
      <c r="AI353" s="85" t="s">
        <v>1779</v>
      </c>
      <c r="AJ353" s="79" t="b">
        <v>0</v>
      </c>
      <c r="AK353" s="79">
        <v>38</v>
      </c>
      <c r="AL353" s="85" t="s">
        <v>1605</v>
      </c>
      <c r="AM353" s="79" t="s">
        <v>1841</v>
      </c>
      <c r="AN353" s="79" t="b">
        <v>0</v>
      </c>
      <c r="AO353" s="85" t="s">
        <v>1605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381</v>
      </c>
      <c r="B354" s="64" t="s">
        <v>536</v>
      </c>
      <c r="C354" s="65" t="s">
        <v>5514</v>
      </c>
      <c r="D354" s="66">
        <v>3</v>
      </c>
      <c r="E354" s="67" t="s">
        <v>132</v>
      </c>
      <c r="F354" s="68">
        <v>35</v>
      </c>
      <c r="G354" s="65"/>
      <c r="H354" s="69"/>
      <c r="I354" s="70"/>
      <c r="J354" s="70"/>
      <c r="K354" s="34" t="s">
        <v>65</v>
      </c>
      <c r="L354" s="77">
        <v>354</v>
      </c>
      <c r="M354" s="77"/>
      <c r="N354" s="72"/>
      <c r="O354" s="79" t="s">
        <v>570</v>
      </c>
      <c r="P354" s="81">
        <v>43719.856886574074</v>
      </c>
      <c r="Q354" s="79" t="s">
        <v>656</v>
      </c>
      <c r="R354" s="79"/>
      <c r="S354" s="79"/>
      <c r="T354" s="79"/>
      <c r="U354" s="79"/>
      <c r="V354" s="83" t="s">
        <v>1036</v>
      </c>
      <c r="W354" s="81">
        <v>43719.856886574074</v>
      </c>
      <c r="X354" s="83" t="s">
        <v>1286</v>
      </c>
      <c r="Y354" s="79"/>
      <c r="Z354" s="79"/>
      <c r="AA354" s="85" t="s">
        <v>1607</v>
      </c>
      <c r="AB354" s="79"/>
      <c r="AC354" s="79" t="b">
        <v>0</v>
      </c>
      <c r="AD354" s="79">
        <v>0</v>
      </c>
      <c r="AE354" s="85" t="s">
        <v>1779</v>
      </c>
      <c r="AF354" s="79" t="b">
        <v>0</v>
      </c>
      <c r="AG354" s="79" t="s">
        <v>1829</v>
      </c>
      <c r="AH354" s="79"/>
      <c r="AI354" s="85" t="s">
        <v>1779</v>
      </c>
      <c r="AJ354" s="79" t="b">
        <v>0</v>
      </c>
      <c r="AK354" s="79">
        <v>38</v>
      </c>
      <c r="AL354" s="85" t="s">
        <v>1605</v>
      </c>
      <c r="AM354" s="79" t="s">
        <v>1841</v>
      </c>
      <c r="AN354" s="79" t="b">
        <v>0</v>
      </c>
      <c r="AO354" s="85" t="s">
        <v>1605</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381</v>
      </c>
      <c r="B355" s="64" t="s">
        <v>379</v>
      </c>
      <c r="C355" s="65" t="s">
        <v>5514</v>
      </c>
      <c r="D355" s="66">
        <v>3</v>
      </c>
      <c r="E355" s="67" t="s">
        <v>132</v>
      </c>
      <c r="F355" s="68">
        <v>35</v>
      </c>
      <c r="G355" s="65"/>
      <c r="H355" s="69"/>
      <c r="I355" s="70"/>
      <c r="J355" s="70"/>
      <c r="K355" s="34" t="s">
        <v>65</v>
      </c>
      <c r="L355" s="77">
        <v>355</v>
      </c>
      <c r="M355" s="77"/>
      <c r="N355" s="72"/>
      <c r="O355" s="79" t="s">
        <v>570</v>
      </c>
      <c r="P355" s="81">
        <v>43719.856886574074</v>
      </c>
      <c r="Q355" s="79" t="s">
        <v>656</v>
      </c>
      <c r="R355" s="79"/>
      <c r="S355" s="79"/>
      <c r="T355" s="79"/>
      <c r="U355" s="79"/>
      <c r="V355" s="83" t="s">
        <v>1036</v>
      </c>
      <c r="W355" s="81">
        <v>43719.856886574074</v>
      </c>
      <c r="X355" s="83" t="s">
        <v>1286</v>
      </c>
      <c r="Y355" s="79"/>
      <c r="Z355" s="79"/>
      <c r="AA355" s="85" t="s">
        <v>1607</v>
      </c>
      <c r="AB355" s="79"/>
      <c r="AC355" s="79" t="b">
        <v>0</v>
      </c>
      <c r="AD355" s="79">
        <v>0</v>
      </c>
      <c r="AE355" s="85" t="s">
        <v>1779</v>
      </c>
      <c r="AF355" s="79" t="b">
        <v>0</v>
      </c>
      <c r="AG355" s="79" t="s">
        <v>1829</v>
      </c>
      <c r="AH355" s="79"/>
      <c r="AI355" s="85" t="s">
        <v>1779</v>
      </c>
      <c r="AJ355" s="79" t="b">
        <v>0</v>
      </c>
      <c r="AK355" s="79">
        <v>38</v>
      </c>
      <c r="AL355" s="85" t="s">
        <v>1605</v>
      </c>
      <c r="AM355" s="79" t="s">
        <v>1841</v>
      </c>
      <c r="AN355" s="79" t="b">
        <v>0</v>
      </c>
      <c r="AO355" s="85" t="s">
        <v>1605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3</v>
      </c>
      <c r="BD355" s="48">
        <v>0</v>
      </c>
      <c r="BE355" s="49">
        <v>0</v>
      </c>
      <c r="BF355" s="48">
        <v>0</v>
      </c>
      <c r="BG355" s="49">
        <v>0</v>
      </c>
      <c r="BH355" s="48">
        <v>0</v>
      </c>
      <c r="BI355" s="49">
        <v>0</v>
      </c>
      <c r="BJ355" s="48">
        <v>18</v>
      </c>
      <c r="BK355" s="49">
        <v>100</v>
      </c>
      <c r="BL355" s="48">
        <v>18</v>
      </c>
    </row>
    <row r="356" spans="1:64" ht="15">
      <c r="A356" s="64" t="s">
        <v>382</v>
      </c>
      <c r="B356" s="64" t="s">
        <v>535</v>
      </c>
      <c r="C356" s="65" t="s">
        <v>5514</v>
      </c>
      <c r="D356" s="66">
        <v>3</v>
      </c>
      <c r="E356" s="67" t="s">
        <v>132</v>
      </c>
      <c r="F356" s="68">
        <v>35</v>
      </c>
      <c r="G356" s="65"/>
      <c r="H356" s="69"/>
      <c r="I356" s="70"/>
      <c r="J356" s="70"/>
      <c r="K356" s="34" t="s">
        <v>65</v>
      </c>
      <c r="L356" s="77">
        <v>356</v>
      </c>
      <c r="M356" s="77"/>
      <c r="N356" s="72"/>
      <c r="O356" s="79" t="s">
        <v>570</v>
      </c>
      <c r="P356" s="81">
        <v>43719.85710648148</v>
      </c>
      <c r="Q356" s="79" t="s">
        <v>656</v>
      </c>
      <c r="R356" s="79"/>
      <c r="S356" s="79"/>
      <c r="T356" s="79"/>
      <c r="U356" s="79"/>
      <c r="V356" s="83" t="s">
        <v>1037</v>
      </c>
      <c r="W356" s="81">
        <v>43719.85710648148</v>
      </c>
      <c r="X356" s="83" t="s">
        <v>1287</v>
      </c>
      <c r="Y356" s="79"/>
      <c r="Z356" s="79"/>
      <c r="AA356" s="85" t="s">
        <v>1608</v>
      </c>
      <c r="AB356" s="79"/>
      <c r="AC356" s="79" t="b">
        <v>0</v>
      </c>
      <c r="AD356" s="79">
        <v>0</v>
      </c>
      <c r="AE356" s="85" t="s">
        <v>1779</v>
      </c>
      <c r="AF356" s="79" t="b">
        <v>0</v>
      </c>
      <c r="AG356" s="79" t="s">
        <v>1829</v>
      </c>
      <c r="AH356" s="79"/>
      <c r="AI356" s="85" t="s">
        <v>1779</v>
      </c>
      <c r="AJ356" s="79" t="b">
        <v>0</v>
      </c>
      <c r="AK356" s="79">
        <v>38</v>
      </c>
      <c r="AL356" s="85" t="s">
        <v>1605</v>
      </c>
      <c r="AM356" s="79" t="s">
        <v>1840</v>
      </c>
      <c r="AN356" s="79" t="b">
        <v>0</v>
      </c>
      <c r="AO356" s="85" t="s">
        <v>1605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382</v>
      </c>
      <c r="B357" s="64" t="s">
        <v>424</v>
      </c>
      <c r="C357" s="65" t="s">
        <v>5514</v>
      </c>
      <c r="D357" s="66">
        <v>3</v>
      </c>
      <c r="E357" s="67" t="s">
        <v>132</v>
      </c>
      <c r="F357" s="68">
        <v>35</v>
      </c>
      <c r="G357" s="65"/>
      <c r="H357" s="69"/>
      <c r="I357" s="70"/>
      <c r="J357" s="70"/>
      <c r="K357" s="34" t="s">
        <v>65</v>
      </c>
      <c r="L357" s="77">
        <v>357</v>
      </c>
      <c r="M357" s="77"/>
      <c r="N357" s="72"/>
      <c r="O357" s="79" t="s">
        <v>570</v>
      </c>
      <c r="P357" s="81">
        <v>43719.85710648148</v>
      </c>
      <c r="Q357" s="79" t="s">
        <v>656</v>
      </c>
      <c r="R357" s="79"/>
      <c r="S357" s="79"/>
      <c r="T357" s="79"/>
      <c r="U357" s="79"/>
      <c r="V357" s="83" t="s">
        <v>1037</v>
      </c>
      <c r="W357" s="81">
        <v>43719.85710648148</v>
      </c>
      <c r="X357" s="83" t="s">
        <v>1287</v>
      </c>
      <c r="Y357" s="79"/>
      <c r="Z357" s="79"/>
      <c r="AA357" s="85" t="s">
        <v>1608</v>
      </c>
      <c r="AB357" s="79"/>
      <c r="AC357" s="79" t="b">
        <v>0</v>
      </c>
      <c r="AD357" s="79">
        <v>0</v>
      </c>
      <c r="AE357" s="85" t="s">
        <v>1779</v>
      </c>
      <c r="AF357" s="79" t="b">
        <v>0</v>
      </c>
      <c r="AG357" s="79" t="s">
        <v>1829</v>
      </c>
      <c r="AH357" s="79"/>
      <c r="AI357" s="85" t="s">
        <v>1779</v>
      </c>
      <c r="AJ357" s="79" t="b">
        <v>0</v>
      </c>
      <c r="AK357" s="79">
        <v>38</v>
      </c>
      <c r="AL357" s="85" t="s">
        <v>1605</v>
      </c>
      <c r="AM357" s="79" t="s">
        <v>1840</v>
      </c>
      <c r="AN357" s="79" t="b">
        <v>0</v>
      </c>
      <c r="AO357" s="85" t="s">
        <v>1605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382</v>
      </c>
      <c r="B358" s="64" t="s">
        <v>536</v>
      </c>
      <c r="C358" s="65" t="s">
        <v>5514</v>
      </c>
      <c r="D358" s="66">
        <v>3</v>
      </c>
      <c r="E358" s="67" t="s">
        <v>132</v>
      </c>
      <c r="F358" s="68">
        <v>35</v>
      </c>
      <c r="G358" s="65"/>
      <c r="H358" s="69"/>
      <c r="I358" s="70"/>
      <c r="J358" s="70"/>
      <c r="K358" s="34" t="s">
        <v>65</v>
      </c>
      <c r="L358" s="77">
        <v>358</v>
      </c>
      <c r="M358" s="77"/>
      <c r="N358" s="72"/>
      <c r="O358" s="79" t="s">
        <v>570</v>
      </c>
      <c r="P358" s="81">
        <v>43719.85710648148</v>
      </c>
      <c r="Q358" s="79" t="s">
        <v>656</v>
      </c>
      <c r="R358" s="79"/>
      <c r="S358" s="79"/>
      <c r="T358" s="79"/>
      <c r="U358" s="79"/>
      <c r="V358" s="83" t="s">
        <v>1037</v>
      </c>
      <c r="W358" s="81">
        <v>43719.85710648148</v>
      </c>
      <c r="X358" s="83" t="s">
        <v>1287</v>
      </c>
      <c r="Y358" s="79"/>
      <c r="Z358" s="79"/>
      <c r="AA358" s="85" t="s">
        <v>1608</v>
      </c>
      <c r="AB358" s="79"/>
      <c r="AC358" s="79" t="b">
        <v>0</v>
      </c>
      <c r="AD358" s="79">
        <v>0</v>
      </c>
      <c r="AE358" s="85" t="s">
        <v>1779</v>
      </c>
      <c r="AF358" s="79" t="b">
        <v>0</v>
      </c>
      <c r="AG358" s="79" t="s">
        <v>1829</v>
      </c>
      <c r="AH358" s="79"/>
      <c r="AI358" s="85" t="s">
        <v>1779</v>
      </c>
      <c r="AJ358" s="79" t="b">
        <v>0</v>
      </c>
      <c r="AK358" s="79">
        <v>38</v>
      </c>
      <c r="AL358" s="85" t="s">
        <v>1605</v>
      </c>
      <c r="AM358" s="79" t="s">
        <v>1840</v>
      </c>
      <c r="AN358" s="79" t="b">
        <v>0</v>
      </c>
      <c r="AO358" s="85" t="s">
        <v>1605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382</v>
      </c>
      <c r="B359" s="64" t="s">
        <v>379</v>
      </c>
      <c r="C359" s="65" t="s">
        <v>5514</v>
      </c>
      <c r="D359" s="66">
        <v>3</v>
      </c>
      <c r="E359" s="67" t="s">
        <v>132</v>
      </c>
      <c r="F359" s="68">
        <v>35</v>
      </c>
      <c r="G359" s="65"/>
      <c r="H359" s="69"/>
      <c r="I359" s="70"/>
      <c r="J359" s="70"/>
      <c r="K359" s="34" t="s">
        <v>65</v>
      </c>
      <c r="L359" s="77">
        <v>359</v>
      </c>
      <c r="M359" s="77"/>
      <c r="N359" s="72"/>
      <c r="O359" s="79" t="s">
        <v>570</v>
      </c>
      <c r="P359" s="81">
        <v>43719.85710648148</v>
      </c>
      <c r="Q359" s="79" t="s">
        <v>656</v>
      </c>
      <c r="R359" s="79"/>
      <c r="S359" s="79"/>
      <c r="T359" s="79"/>
      <c r="U359" s="79"/>
      <c r="V359" s="83" t="s">
        <v>1037</v>
      </c>
      <c r="W359" s="81">
        <v>43719.85710648148</v>
      </c>
      <c r="X359" s="83" t="s">
        <v>1287</v>
      </c>
      <c r="Y359" s="79"/>
      <c r="Z359" s="79"/>
      <c r="AA359" s="85" t="s">
        <v>1608</v>
      </c>
      <c r="AB359" s="79"/>
      <c r="AC359" s="79" t="b">
        <v>0</v>
      </c>
      <c r="AD359" s="79">
        <v>0</v>
      </c>
      <c r="AE359" s="85" t="s">
        <v>1779</v>
      </c>
      <c r="AF359" s="79" t="b">
        <v>0</v>
      </c>
      <c r="AG359" s="79" t="s">
        <v>1829</v>
      </c>
      <c r="AH359" s="79"/>
      <c r="AI359" s="85" t="s">
        <v>1779</v>
      </c>
      <c r="AJ359" s="79" t="b">
        <v>0</v>
      </c>
      <c r="AK359" s="79">
        <v>38</v>
      </c>
      <c r="AL359" s="85" t="s">
        <v>1605</v>
      </c>
      <c r="AM359" s="79" t="s">
        <v>1840</v>
      </c>
      <c r="AN359" s="79" t="b">
        <v>0</v>
      </c>
      <c r="AO359" s="85" t="s">
        <v>1605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3</v>
      </c>
      <c r="BD359" s="48">
        <v>0</v>
      </c>
      <c r="BE359" s="49">
        <v>0</v>
      </c>
      <c r="BF359" s="48">
        <v>0</v>
      </c>
      <c r="BG359" s="49">
        <v>0</v>
      </c>
      <c r="BH359" s="48">
        <v>0</v>
      </c>
      <c r="BI359" s="49">
        <v>0</v>
      </c>
      <c r="BJ359" s="48">
        <v>18</v>
      </c>
      <c r="BK359" s="49">
        <v>100</v>
      </c>
      <c r="BL359" s="48">
        <v>18</v>
      </c>
    </row>
    <row r="360" spans="1:64" ht="15">
      <c r="A360" s="64" t="s">
        <v>383</v>
      </c>
      <c r="B360" s="64" t="s">
        <v>535</v>
      </c>
      <c r="C360" s="65" t="s">
        <v>5514</v>
      </c>
      <c r="D360" s="66">
        <v>3</v>
      </c>
      <c r="E360" s="67" t="s">
        <v>132</v>
      </c>
      <c r="F360" s="68">
        <v>35</v>
      </c>
      <c r="G360" s="65"/>
      <c r="H360" s="69"/>
      <c r="I360" s="70"/>
      <c r="J360" s="70"/>
      <c r="K360" s="34" t="s">
        <v>65</v>
      </c>
      <c r="L360" s="77">
        <v>360</v>
      </c>
      <c r="M360" s="77"/>
      <c r="N360" s="72"/>
      <c r="O360" s="79" t="s">
        <v>570</v>
      </c>
      <c r="P360" s="81">
        <v>43719.861238425925</v>
      </c>
      <c r="Q360" s="79" t="s">
        <v>656</v>
      </c>
      <c r="R360" s="79"/>
      <c r="S360" s="79"/>
      <c r="T360" s="79"/>
      <c r="U360" s="79"/>
      <c r="V360" s="83" t="s">
        <v>1038</v>
      </c>
      <c r="W360" s="81">
        <v>43719.861238425925</v>
      </c>
      <c r="X360" s="83" t="s">
        <v>1288</v>
      </c>
      <c r="Y360" s="79"/>
      <c r="Z360" s="79"/>
      <c r="AA360" s="85" t="s">
        <v>1609</v>
      </c>
      <c r="AB360" s="79"/>
      <c r="AC360" s="79" t="b">
        <v>0</v>
      </c>
      <c r="AD360" s="79">
        <v>0</v>
      </c>
      <c r="AE360" s="85" t="s">
        <v>1779</v>
      </c>
      <c r="AF360" s="79" t="b">
        <v>0</v>
      </c>
      <c r="AG360" s="79" t="s">
        <v>1829</v>
      </c>
      <c r="AH360" s="79"/>
      <c r="AI360" s="85" t="s">
        <v>1779</v>
      </c>
      <c r="AJ360" s="79" t="b">
        <v>0</v>
      </c>
      <c r="AK360" s="79">
        <v>38</v>
      </c>
      <c r="AL360" s="85" t="s">
        <v>1605</v>
      </c>
      <c r="AM360" s="79" t="s">
        <v>1840</v>
      </c>
      <c r="AN360" s="79" t="b">
        <v>0</v>
      </c>
      <c r="AO360" s="85" t="s">
        <v>1605</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383</v>
      </c>
      <c r="B361" s="64" t="s">
        <v>424</v>
      </c>
      <c r="C361" s="65" t="s">
        <v>5514</v>
      </c>
      <c r="D361" s="66">
        <v>3</v>
      </c>
      <c r="E361" s="67" t="s">
        <v>132</v>
      </c>
      <c r="F361" s="68">
        <v>35</v>
      </c>
      <c r="G361" s="65"/>
      <c r="H361" s="69"/>
      <c r="I361" s="70"/>
      <c r="J361" s="70"/>
      <c r="K361" s="34" t="s">
        <v>65</v>
      </c>
      <c r="L361" s="77">
        <v>361</v>
      </c>
      <c r="M361" s="77"/>
      <c r="N361" s="72"/>
      <c r="O361" s="79" t="s">
        <v>570</v>
      </c>
      <c r="P361" s="81">
        <v>43719.861238425925</v>
      </c>
      <c r="Q361" s="79" t="s">
        <v>656</v>
      </c>
      <c r="R361" s="79"/>
      <c r="S361" s="79"/>
      <c r="T361" s="79"/>
      <c r="U361" s="79"/>
      <c r="V361" s="83" t="s">
        <v>1038</v>
      </c>
      <c r="W361" s="81">
        <v>43719.861238425925</v>
      </c>
      <c r="X361" s="83" t="s">
        <v>1288</v>
      </c>
      <c r="Y361" s="79"/>
      <c r="Z361" s="79"/>
      <c r="AA361" s="85" t="s">
        <v>1609</v>
      </c>
      <c r="AB361" s="79"/>
      <c r="AC361" s="79" t="b">
        <v>0</v>
      </c>
      <c r="AD361" s="79">
        <v>0</v>
      </c>
      <c r="AE361" s="85" t="s">
        <v>1779</v>
      </c>
      <c r="AF361" s="79" t="b">
        <v>0</v>
      </c>
      <c r="AG361" s="79" t="s">
        <v>1829</v>
      </c>
      <c r="AH361" s="79"/>
      <c r="AI361" s="85" t="s">
        <v>1779</v>
      </c>
      <c r="AJ361" s="79" t="b">
        <v>0</v>
      </c>
      <c r="AK361" s="79">
        <v>38</v>
      </c>
      <c r="AL361" s="85" t="s">
        <v>1605</v>
      </c>
      <c r="AM361" s="79" t="s">
        <v>1840</v>
      </c>
      <c r="AN361" s="79" t="b">
        <v>0</v>
      </c>
      <c r="AO361" s="85" t="s">
        <v>1605</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383</v>
      </c>
      <c r="B362" s="64" t="s">
        <v>536</v>
      </c>
      <c r="C362" s="65" t="s">
        <v>5514</v>
      </c>
      <c r="D362" s="66">
        <v>3</v>
      </c>
      <c r="E362" s="67" t="s">
        <v>132</v>
      </c>
      <c r="F362" s="68">
        <v>35</v>
      </c>
      <c r="G362" s="65"/>
      <c r="H362" s="69"/>
      <c r="I362" s="70"/>
      <c r="J362" s="70"/>
      <c r="K362" s="34" t="s">
        <v>65</v>
      </c>
      <c r="L362" s="77">
        <v>362</v>
      </c>
      <c r="M362" s="77"/>
      <c r="N362" s="72"/>
      <c r="O362" s="79" t="s">
        <v>570</v>
      </c>
      <c r="P362" s="81">
        <v>43719.861238425925</v>
      </c>
      <c r="Q362" s="79" t="s">
        <v>656</v>
      </c>
      <c r="R362" s="79"/>
      <c r="S362" s="79"/>
      <c r="T362" s="79"/>
      <c r="U362" s="79"/>
      <c r="V362" s="83" t="s">
        <v>1038</v>
      </c>
      <c r="W362" s="81">
        <v>43719.861238425925</v>
      </c>
      <c r="X362" s="83" t="s">
        <v>1288</v>
      </c>
      <c r="Y362" s="79"/>
      <c r="Z362" s="79"/>
      <c r="AA362" s="85" t="s">
        <v>1609</v>
      </c>
      <c r="AB362" s="79"/>
      <c r="AC362" s="79" t="b">
        <v>0</v>
      </c>
      <c r="AD362" s="79">
        <v>0</v>
      </c>
      <c r="AE362" s="85" t="s">
        <v>1779</v>
      </c>
      <c r="AF362" s="79" t="b">
        <v>0</v>
      </c>
      <c r="AG362" s="79" t="s">
        <v>1829</v>
      </c>
      <c r="AH362" s="79"/>
      <c r="AI362" s="85" t="s">
        <v>1779</v>
      </c>
      <c r="AJ362" s="79" t="b">
        <v>0</v>
      </c>
      <c r="AK362" s="79">
        <v>38</v>
      </c>
      <c r="AL362" s="85" t="s">
        <v>1605</v>
      </c>
      <c r="AM362" s="79" t="s">
        <v>1840</v>
      </c>
      <c r="AN362" s="79" t="b">
        <v>0</v>
      </c>
      <c r="AO362" s="85" t="s">
        <v>1605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3</v>
      </c>
      <c r="BD362" s="48"/>
      <c r="BE362" s="49"/>
      <c r="BF362" s="48"/>
      <c r="BG362" s="49"/>
      <c r="BH362" s="48"/>
      <c r="BI362" s="49"/>
      <c r="BJ362" s="48"/>
      <c r="BK362" s="49"/>
      <c r="BL362" s="48"/>
    </row>
    <row r="363" spans="1:64" ht="15">
      <c r="A363" s="64" t="s">
        <v>383</v>
      </c>
      <c r="B363" s="64" t="s">
        <v>379</v>
      </c>
      <c r="C363" s="65" t="s">
        <v>5514</v>
      </c>
      <c r="D363" s="66">
        <v>3</v>
      </c>
      <c r="E363" s="67" t="s">
        <v>132</v>
      </c>
      <c r="F363" s="68">
        <v>35</v>
      </c>
      <c r="G363" s="65"/>
      <c r="H363" s="69"/>
      <c r="I363" s="70"/>
      <c r="J363" s="70"/>
      <c r="K363" s="34" t="s">
        <v>65</v>
      </c>
      <c r="L363" s="77">
        <v>363</v>
      </c>
      <c r="M363" s="77"/>
      <c r="N363" s="72"/>
      <c r="O363" s="79" t="s">
        <v>570</v>
      </c>
      <c r="P363" s="81">
        <v>43719.861238425925</v>
      </c>
      <c r="Q363" s="79" t="s">
        <v>656</v>
      </c>
      <c r="R363" s="79"/>
      <c r="S363" s="79"/>
      <c r="T363" s="79"/>
      <c r="U363" s="79"/>
      <c r="V363" s="83" t="s">
        <v>1038</v>
      </c>
      <c r="W363" s="81">
        <v>43719.861238425925</v>
      </c>
      <c r="X363" s="83" t="s">
        <v>1288</v>
      </c>
      <c r="Y363" s="79"/>
      <c r="Z363" s="79"/>
      <c r="AA363" s="85" t="s">
        <v>1609</v>
      </c>
      <c r="AB363" s="79"/>
      <c r="AC363" s="79" t="b">
        <v>0</v>
      </c>
      <c r="AD363" s="79">
        <v>0</v>
      </c>
      <c r="AE363" s="85" t="s">
        <v>1779</v>
      </c>
      <c r="AF363" s="79" t="b">
        <v>0</v>
      </c>
      <c r="AG363" s="79" t="s">
        <v>1829</v>
      </c>
      <c r="AH363" s="79"/>
      <c r="AI363" s="85" t="s">
        <v>1779</v>
      </c>
      <c r="AJ363" s="79" t="b">
        <v>0</v>
      </c>
      <c r="AK363" s="79">
        <v>38</v>
      </c>
      <c r="AL363" s="85" t="s">
        <v>1605</v>
      </c>
      <c r="AM363" s="79" t="s">
        <v>1840</v>
      </c>
      <c r="AN363" s="79" t="b">
        <v>0</v>
      </c>
      <c r="AO363" s="85" t="s">
        <v>1605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3</v>
      </c>
      <c r="BC363" s="78" t="str">
        <f>REPLACE(INDEX(GroupVertices[Group],MATCH(Edges[[#This Row],[Vertex 2]],GroupVertices[Vertex],0)),1,1,"")</f>
        <v>3</v>
      </c>
      <c r="BD363" s="48">
        <v>0</v>
      </c>
      <c r="BE363" s="49">
        <v>0</v>
      </c>
      <c r="BF363" s="48">
        <v>0</v>
      </c>
      <c r="BG363" s="49">
        <v>0</v>
      </c>
      <c r="BH363" s="48">
        <v>0</v>
      </c>
      <c r="BI363" s="49">
        <v>0</v>
      </c>
      <c r="BJ363" s="48">
        <v>18</v>
      </c>
      <c r="BK363" s="49">
        <v>100</v>
      </c>
      <c r="BL363" s="48">
        <v>18</v>
      </c>
    </row>
    <row r="364" spans="1:64" ht="15">
      <c r="A364" s="64" t="s">
        <v>384</v>
      </c>
      <c r="B364" s="64" t="s">
        <v>535</v>
      </c>
      <c r="C364" s="65" t="s">
        <v>5514</v>
      </c>
      <c r="D364" s="66">
        <v>3</v>
      </c>
      <c r="E364" s="67" t="s">
        <v>132</v>
      </c>
      <c r="F364" s="68">
        <v>35</v>
      </c>
      <c r="G364" s="65"/>
      <c r="H364" s="69"/>
      <c r="I364" s="70"/>
      <c r="J364" s="70"/>
      <c r="K364" s="34" t="s">
        <v>65</v>
      </c>
      <c r="L364" s="77">
        <v>364</v>
      </c>
      <c r="M364" s="77"/>
      <c r="N364" s="72"/>
      <c r="O364" s="79" t="s">
        <v>570</v>
      </c>
      <c r="P364" s="81">
        <v>43719.86430555556</v>
      </c>
      <c r="Q364" s="79" t="s">
        <v>656</v>
      </c>
      <c r="R364" s="79"/>
      <c r="S364" s="79"/>
      <c r="T364" s="79"/>
      <c r="U364" s="79"/>
      <c r="V364" s="83" t="s">
        <v>1039</v>
      </c>
      <c r="W364" s="81">
        <v>43719.86430555556</v>
      </c>
      <c r="X364" s="83" t="s">
        <v>1289</v>
      </c>
      <c r="Y364" s="79"/>
      <c r="Z364" s="79"/>
      <c r="AA364" s="85" t="s">
        <v>1610</v>
      </c>
      <c r="AB364" s="79"/>
      <c r="AC364" s="79" t="b">
        <v>0</v>
      </c>
      <c r="AD364" s="79">
        <v>0</v>
      </c>
      <c r="AE364" s="85" t="s">
        <v>1779</v>
      </c>
      <c r="AF364" s="79" t="b">
        <v>0</v>
      </c>
      <c r="AG364" s="79" t="s">
        <v>1829</v>
      </c>
      <c r="AH364" s="79"/>
      <c r="AI364" s="85" t="s">
        <v>1779</v>
      </c>
      <c r="AJ364" s="79" t="b">
        <v>0</v>
      </c>
      <c r="AK364" s="79">
        <v>38</v>
      </c>
      <c r="AL364" s="85" t="s">
        <v>1605</v>
      </c>
      <c r="AM364" s="79" t="s">
        <v>1841</v>
      </c>
      <c r="AN364" s="79" t="b">
        <v>0</v>
      </c>
      <c r="AO364" s="85" t="s">
        <v>1605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3</v>
      </c>
      <c r="BC364" s="78" t="str">
        <f>REPLACE(INDEX(GroupVertices[Group],MATCH(Edges[[#This Row],[Vertex 2]],GroupVertices[Vertex],0)),1,1,"")</f>
        <v>3</v>
      </c>
      <c r="BD364" s="48"/>
      <c r="BE364" s="49"/>
      <c r="BF364" s="48"/>
      <c r="BG364" s="49"/>
      <c r="BH364" s="48"/>
      <c r="BI364" s="49"/>
      <c r="BJ364" s="48"/>
      <c r="BK364" s="49"/>
      <c r="BL364" s="48"/>
    </row>
    <row r="365" spans="1:64" ht="15">
      <c r="A365" s="64" t="s">
        <v>384</v>
      </c>
      <c r="B365" s="64" t="s">
        <v>424</v>
      </c>
      <c r="C365" s="65" t="s">
        <v>5514</v>
      </c>
      <c r="D365" s="66">
        <v>3</v>
      </c>
      <c r="E365" s="67" t="s">
        <v>132</v>
      </c>
      <c r="F365" s="68">
        <v>35</v>
      </c>
      <c r="G365" s="65"/>
      <c r="H365" s="69"/>
      <c r="I365" s="70"/>
      <c r="J365" s="70"/>
      <c r="K365" s="34" t="s">
        <v>65</v>
      </c>
      <c r="L365" s="77">
        <v>365</v>
      </c>
      <c r="M365" s="77"/>
      <c r="N365" s="72"/>
      <c r="O365" s="79" t="s">
        <v>570</v>
      </c>
      <c r="P365" s="81">
        <v>43719.86430555556</v>
      </c>
      <c r="Q365" s="79" t="s">
        <v>656</v>
      </c>
      <c r="R365" s="79"/>
      <c r="S365" s="79"/>
      <c r="T365" s="79"/>
      <c r="U365" s="79"/>
      <c r="V365" s="83" t="s">
        <v>1039</v>
      </c>
      <c r="W365" s="81">
        <v>43719.86430555556</v>
      </c>
      <c r="X365" s="83" t="s">
        <v>1289</v>
      </c>
      <c r="Y365" s="79"/>
      <c r="Z365" s="79"/>
      <c r="AA365" s="85" t="s">
        <v>1610</v>
      </c>
      <c r="AB365" s="79"/>
      <c r="AC365" s="79" t="b">
        <v>0</v>
      </c>
      <c r="AD365" s="79">
        <v>0</v>
      </c>
      <c r="AE365" s="85" t="s">
        <v>1779</v>
      </c>
      <c r="AF365" s="79" t="b">
        <v>0</v>
      </c>
      <c r="AG365" s="79" t="s">
        <v>1829</v>
      </c>
      <c r="AH365" s="79"/>
      <c r="AI365" s="85" t="s">
        <v>1779</v>
      </c>
      <c r="AJ365" s="79" t="b">
        <v>0</v>
      </c>
      <c r="AK365" s="79">
        <v>38</v>
      </c>
      <c r="AL365" s="85" t="s">
        <v>1605</v>
      </c>
      <c r="AM365" s="79" t="s">
        <v>1841</v>
      </c>
      <c r="AN365" s="79" t="b">
        <v>0</v>
      </c>
      <c r="AO365" s="85" t="s">
        <v>1605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384</v>
      </c>
      <c r="B366" s="64" t="s">
        <v>536</v>
      </c>
      <c r="C366" s="65" t="s">
        <v>5514</v>
      </c>
      <c r="D366" s="66">
        <v>3</v>
      </c>
      <c r="E366" s="67" t="s">
        <v>132</v>
      </c>
      <c r="F366" s="68">
        <v>35</v>
      </c>
      <c r="G366" s="65"/>
      <c r="H366" s="69"/>
      <c r="I366" s="70"/>
      <c r="J366" s="70"/>
      <c r="K366" s="34" t="s">
        <v>65</v>
      </c>
      <c r="L366" s="77">
        <v>366</v>
      </c>
      <c r="M366" s="77"/>
      <c r="N366" s="72"/>
      <c r="O366" s="79" t="s">
        <v>570</v>
      </c>
      <c r="P366" s="81">
        <v>43719.86430555556</v>
      </c>
      <c r="Q366" s="79" t="s">
        <v>656</v>
      </c>
      <c r="R366" s="79"/>
      <c r="S366" s="79"/>
      <c r="T366" s="79"/>
      <c r="U366" s="79"/>
      <c r="V366" s="83" t="s">
        <v>1039</v>
      </c>
      <c r="W366" s="81">
        <v>43719.86430555556</v>
      </c>
      <c r="X366" s="83" t="s">
        <v>1289</v>
      </c>
      <c r="Y366" s="79"/>
      <c r="Z366" s="79"/>
      <c r="AA366" s="85" t="s">
        <v>1610</v>
      </c>
      <c r="AB366" s="79"/>
      <c r="AC366" s="79" t="b">
        <v>0</v>
      </c>
      <c r="AD366" s="79">
        <v>0</v>
      </c>
      <c r="AE366" s="85" t="s">
        <v>1779</v>
      </c>
      <c r="AF366" s="79" t="b">
        <v>0</v>
      </c>
      <c r="AG366" s="79" t="s">
        <v>1829</v>
      </c>
      <c r="AH366" s="79"/>
      <c r="AI366" s="85" t="s">
        <v>1779</v>
      </c>
      <c r="AJ366" s="79" t="b">
        <v>0</v>
      </c>
      <c r="AK366" s="79">
        <v>38</v>
      </c>
      <c r="AL366" s="85" t="s">
        <v>1605</v>
      </c>
      <c r="AM366" s="79" t="s">
        <v>1841</v>
      </c>
      <c r="AN366" s="79" t="b">
        <v>0</v>
      </c>
      <c r="AO366" s="85" t="s">
        <v>1605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3</v>
      </c>
      <c r="BC366" s="78" t="str">
        <f>REPLACE(INDEX(GroupVertices[Group],MATCH(Edges[[#This Row],[Vertex 2]],GroupVertices[Vertex],0)),1,1,"")</f>
        <v>3</v>
      </c>
      <c r="BD366" s="48"/>
      <c r="BE366" s="49"/>
      <c r="BF366" s="48"/>
      <c r="BG366" s="49"/>
      <c r="BH366" s="48"/>
      <c r="BI366" s="49"/>
      <c r="BJ366" s="48"/>
      <c r="BK366" s="49"/>
      <c r="BL366" s="48"/>
    </row>
    <row r="367" spans="1:64" ht="15">
      <c r="A367" s="64" t="s">
        <v>384</v>
      </c>
      <c r="B367" s="64" t="s">
        <v>379</v>
      </c>
      <c r="C367" s="65" t="s">
        <v>5514</v>
      </c>
      <c r="D367" s="66">
        <v>3</v>
      </c>
      <c r="E367" s="67" t="s">
        <v>132</v>
      </c>
      <c r="F367" s="68">
        <v>35</v>
      </c>
      <c r="G367" s="65"/>
      <c r="H367" s="69"/>
      <c r="I367" s="70"/>
      <c r="J367" s="70"/>
      <c r="K367" s="34" t="s">
        <v>65</v>
      </c>
      <c r="L367" s="77">
        <v>367</v>
      </c>
      <c r="M367" s="77"/>
      <c r="N367" s="72"/>
      <c r="O367" s="79" t="s">
        <v>570</v>
      </c>
      <c r="P367" s="81">
        <v>43719.86430555556</v>
      </c>
      <c r="Q367" s="79" t="s">
        <v>656</v>
      </c>
      <c r="R367" s="79"/>
      <c r="S367" s="79"/>
      <c r="T367" s="79"/>
      <c r="U367" s="79"/>
      <c r="V367" s="83" t="s">
        <v>1039</v>
      </c>
      <c r="W367" s="81">
        <v>43719.86430555556</v>
      </c>
      <c r="X367" s="83" t="s">
        <v>1289</v>
      </c>
      <c r="Y367" s="79"/>
      <c r="Z367" s="79"/>
      <c r="AA367" s="85" t="s">
        <v>1610</v>
      </c>
      <c r="AB367" s="79"/>
      <c r="AC367" s="79" t="b">
        <v>0</v>
      </c>
      <c r="AD367" s="79">
        <v>0</v>
      </c>
      <c r="AE367" s="85" t="s">
        <v>1779</v>
      </c>
      <c r="AF367" s="79" t="b">
        <v>0</v>
      </c>
      <c r="AG367" s="79" t="s">
        <v>1829</v>
      </c>
      <c r="AH367" s="79"/>
      <c r="AI367" s="85" t="s">
        <v>1779</v>
      </c>
      <c r="AJ367" s="79" t="b">
        <v>0</v>
      </c>
      <c r="AK367" s="79">
        <v>38</v>
      </c>
      <c r="AL367" s="85" t="s">
        <v>1605</v>
      </c>
      <c r="AM367" s="79" t="s">
        <v>1841</v>
      </c>
      <c r="AN367" s="79" t="b">
        <v>0</v>
      </c>
      <c r="AO367" s="85" t="s">
        <v>1605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3</v>
      </c>
      <c r="BC367" s="78" t="str">
        <f>REPLACE(INDEX(GroupVertices[Group],MATCH(Edges[[#This Row],[Vertex 2]],GroupVertices[Vertex],0)),1,1,"")</f>
        <v>3</v>
      </c>
      <c r="BD367" s="48">
        <v>0</v>
      </c>
      <c r="BE367" s="49">
        <v>0</v>
      </c>
      <c r="BF367" s="48">
        <v>0</v>
      </c>
      <c r="BG367" s="49">
        <v>0</v>
      </c>
      <c r="BH367" s="48">
        <v>0</v>
      </c>
      <c r="BI367" s="49">
        <v>0</v>
      </c>
      <c r="BJ367" s="48">
        <v>18</v>
      </c>
      <c r="BK367" s="49">
        <v>100</v>
      </c>
      <c r="BL367" s="48">
        <v>18</v>
      </c>
    </row>
    <row r="368" spans="1:64" ht="15">
      <c r="A368" s="64" t="s">
        <v>385</v>
      </c>
      <c r="B368" s="64" t="s">
        <v>535</v>
      </c>
      <c r="C368" s="65" t="s">
        <v>5514</v>
      </c>
      <c r="D368" s="66">
        <v>3</v>
      </c>
      <c r="E368" s="67" t="s">
        <v>132</v>
      </c>
      <c r="F368" s="68">
        <v>35</v>
      </c>
      <c r="G368" s="65"/>
      <c r="H368" s="69"/>
      <c r="I368" s="70"/>
      <c r="J368" s="70"/>
      <c r="K368" s="34" t="s">
        <v>65</v>
      </c>
      <c r="L368" s="77">
        <v>368</v>
      </c>
      <c r="M368" s="77"/>
      <c r="N368" s="72"/>
      <c r="O368" s="79" t="s">
        <v>570</v>
      </c>
      <c r="P368" s="81">
        <v>43719.86755787037</v>
      </c>
      <c r="Q368" s="79" t="s">
        <v>656</v>
      </c>
      <c r="R368" s="79"/>
      <c r="S368" s="79"/>
      <c r="T368" s="79"/>
      <c r="U368" s="79"/>
      <c r="V368" s="83" t="s">
        <v>1040</v>
      </c>
      <c r="W368" s="81">
        <v>43719.86755787037</v>
      </c>
      <c r="X368" s="83" t="s">
        <v>1290</v>
      </c>
      <c r="Y368" s="79"/>
      <c r="Z368" s="79"/>
      <c r="AA368" s="85" t="s">
        <v>1611</v>
      </c>
      <c r="AB368" s="79"/>
      <c r="AC368" s="79" t="b">
        <v>0</v>
      </c>
      <c r="AD368" s="79">
        <v>0</v>
      </c>
      <c r="AE368" s="85" t="s">
        <v>1779</v>
      </c>
      <c r="AF368" s="79" t="b">
        <v>0</v>
      </c>
      <c r="AG368" s="79" t="s">
        <v>1829</v>
      </c>
      <c r="AH368" s="79"/>
      <c r="AI368" s="85" t="s">
        <v>1779</v>
      </c>
      <c r="AJ368" s="79" t="b">
        <v>0</v>
      </c>
      <c r="AK368" s="79">
        <v>38</v>
      </c>
      <c r="AL368" s="85" t="s">
        <v>1605</v>
      </c>
      <c r="AM368" s="79" t="s">
        <v>1841</v>
      </c>
      <c r="AN368" s="79" t="b">
        <v>0</v>
      </c>
      <c r="AO368" s="85" t="s">
        <v>1605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3</v>
      </c>
      <c r="BC368" s="78" t="str">
        <f>REPLACE(INDEX(GroupVertices[Group],MATCH(Edges[[#This Row],[Vertex 2]],GroupVertices[Vertex],0)),1,1,"")</f>
        <v>3</v>
      </c>
      <c r="BD368" s="48"/>
      <c r="BE368" s="49"/>
      <c r="BF368" s="48"/>
      <c r="BG368" s="49"/>
      <c r="BH368" s="48"/>
      <c r="BI368" s="49"/>
      <c r="BJ368" s="48"/>
      <c r="BK368" s="49"/>
      <c r="BL368" s="48"/>
    </row>
    <row r="369" spans="1:64" ht="15">
      <c r="A369" s="64" t="s">
        <v>385</v>
      </c>
      <c r="B369" s="64" t="s">
        <v>424</v>
      </c>
      <c r="C369" s="65" t="s">
        <v>5514</v>
      </c>
      <c r="D369" s="66">
        <v>3</v>
      </c>
      <c r="E369" s="67" t="s">
        <v>132</v>
      </c>
      <c r="F369" s="68">
        <v>35</v>
      </c>
      <c r="G369" s="65"/>
      <c r="H369" s="69"/>
      <c r="I369" s="70"/>
      <c r="J369" s="70"/>
      <c r="K369" s="34" t="s">
        <v>65</v>
      </c>
      <c r="L369" s="77">
        <v>369</v>
      </c>
      <c r="M369" s="77"/>
      <c r="N369" s="72"/>
      <c r="O369" s="79" t="s">
        <v>570</v>
      </c>
      <c r="P369" s="81">
        <v>43719.86755787037</v>
      </c>
      <c r="Q369" s="79" t="s">
        <v>656</v>
      </c>
      <c r="R369" s="79"/>
      <c r="S369" s="79"/>
      <c r="T369" s="79"/>
      <c r="U369" s="79"/>
      <c r="V369" s="83" t="s">
        <v>1040</v>
      </c>
      <c r="W369" s="81">
        <v>43719.86755787037</v>
      </c>
      <c r="X369" s="83" t="s">
        <v>1290</v>
      </c>
      <c r="Y369" s="79"/>
      <c r="Z369" s="79"/>
      <c r="AA369" s="85" t="s">
        <v>1611</v>
      </c>
      <c r="AB369" s="79"/>
      <c r="AC369" s="79" t="b">
        <v>0</v>
      </c>
      <c r="AD369" s="79">
        <v>0</v>
      </c>
      <c r="AE369" s="85" t="s">
        <v>1779</v>
      </c>
      <c r="AF369" s="79" t="b">
        <v>0</v>
      </c>
      <c r="AG369" s="79" t="s">
        <v>1829</v>
      </c>
      <c r="AH369" s="79"/>
      <c r="AI369" s="85" t="s">
        <v>1779</v>
      </c>
      <c r="AJ369" s="79" t="b">
        <v>0</v>
      </c>
      <c r="AK369" s="79">
        <v>38</v>
      </c>
      <c r="AL369" s="85" t="s">
        <v>1605</v>
      </c>
      <c r="AM369" s="79" t="s">
        <v>1841</v>
      </c>
      <c r="AN369" s="79" t="b">
        <v>0</v>
      </c>
      <c r="AO369" s="85" t="s">
        <v>1605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3</v>
      </c>
      <c r="BC369" s="78" t="str">
        <f>REPLACE(INDEX(GroupVertices[Group],MATCH(Edges[[#This Row],[Vertex 2]],GroupVertices[Vertex],0)),1,1,"")</f>
        <v>3</v>
      </c>
      <c r="BD369" s="48"/>
      <c r="BE369" s="49"/>
      <c r="BF369" s="48"/>
      <c r="BG369" s="49"/>
      <c r="BH369" s="48"/>
      <c r="BI369" s="49"/>
      <c r="BJ369" s="48"/>
      <c r="BK369" s="49"/>
      <c r="BL369" s="48"/>
    </row>
    <row r="370" spans="1:64" ht="15">
      <c r="A370" s="64" t="s">
        <v>385</v>
      </c>
      <c r="B370" s="64" t="s">
        <v>536</v>
      </c>
      <c r="C370" s="65" t="s">
        <v>5514</v>
      </c>
      <c r="D370" s="66">
        <v>3</v>
      </c>
      <c r="E370" s="67" t="s">
        <v>132</v>
      </c>
      <c r="F370" s="68">
        <v>35</v>
      </c>
      <c r="G370" s="65"/>
      <c r="H370" s="69"/>
      <c r="I370" s="70"/>
      <c r="J370" s="70"/>
      <c r="K370" s="34" t="s">
        <v>65</v>
      </c>
      <c r="L370" s="77">
        <v>370</v>
      </c>
      <c r="M370" s="77"/>
      <c r="N370" s="72"/>
      <c r="O370" s="79" t="s">
        <v>570</v>
      </c>
      <c r="P370" s="81">
        <v>43719.86755787037</v>
      </c>
      <c r="Q370" s="79" t="s">
        <v>656</v>
      </c>
      <c r="R370" s="79"/>
      <c r="S370" s="79"/>
      <c r="T370" s="79"/>
      <c r="U370" s="79"/>
      <c r="V370" s="83" t="s">
        <v>1040</v>
      </c>
      <c r="W370" s="81">
        <v>43719.86755787037</v>
      </c>
      <c r="X370" s="83" t="s">
        <v>1290</v>
      </c>
      <c r="Y370" s="79"/>
      <c r="Z370" s="79"/>
      <c r="AA370" s="85" t="s">
        <v>1611</v>
      </c>
      <c r="AB370" s="79"/>
      <c r="AC370" s="79" t="b">
        <v>0</v>
      </c>
      <c r="AD370" s="79">
        <v>0</v>
      </c>
      <c r="AE370" s="85" t="s">
        <v>1779</v>
      </c>
      <c r="AF370" s="79" t="b">
        <v>0</v>
      </c>
      <c r="AG370" s="79" t="s">
        <v>1829</v>
      </c>
      <c r="AH370" s="79"/>
      <c r="AI370" s="85" t="s">
        <v>1779</v>
      </c>
      <c r="AJ370" s="79" t="b">
        <v>0</v>
      </c>
      <c r="AK370" s="79">
        <v>38</v>
      </c>
      <c r="AL370" s="85" t="s">
        <v>1605</v>
      </c>
      <c r="AM370" s="79" t="s">
        <v>1841</v>
      </c>
      <c r="AN370" s="79" t="b">
        <v>0</v>
      </c>
      <c r="AO370" s="85" t="s">
        <v>1605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385</v>
      </c>
      <c r="B371" s="64" t="s">
        <v>379</v>
      </c>
      <c r="C371" s="65" t="s">
        <v>5514</v>
      </c>
      <c r="D371" s="66">
        <v>3</v>
      </c>
      <c r="E371" s="67" t="s">
        <v>132</v>
      </c>
      <c r="F371" s="68">
        <v>35</v>
      </c>
      <c r="G371" s="65"/>
      <c r="H371" s="69"/>
      <c r="I371" s="70"/>
      <c r="J371" s="70"/>
      <c r="K371" s="34" t="s">
        <v>65</v>
      </c>
      <c r="L371" s="77">
        <v>371</v>
      </c>
      <c r="M371" s="77"/>
      <c r="N371" s="72"/>
      <c r="O371" s="79" t="s">
        <v>570</v>
      </c>
      <c r="P371" s="81">
        <v>43719.86755787037</v>
      </c>
      <c r="Q371" s="79" t="s">
        <v>656</v>
      </c>
      <c r="R371" s="79"/>
      <c r="S371" s="79"/>
      <c r="T371" s="79"/>
      <c r="U371" s="79"/>
      <c r="V371" s="83" t="s">
        <v>1040</v>
      </c>
      <c r="W371" s="81">
        <v>43719.86755787037</v>
      </c>
      <c r="X371" s="83" t="s">
        <v>1290</v>
      </c>
      <c r="Y371" s="79"/>
      <c r="Z371" s="79"/>
      <c r="AA371" s="85" t="s">
        <v>1611</v>
      </c>
      <c r="AB371" s="79"/>
      <c r="AC371" s="79" t="b">
        <v>0</v>
      </c>
      <c r="AD371" s="79">
        <v>0</v>
      </c>
      <c r="AE371" s="85" t="s">
        <v>1779</v>
      </c>
      <c r="AF371" s="79" t="b">
        <v>0</v>
      </c>
      <c r="AG371" s="79" t="s">
        <v>1829</v>
      </c>
      <c r="AH371" s="79"/>
      <c r="AI371" s="85" t="s">
        <v>1779</v>
      </c>
      <c r="AJ371" s="79" t="b">
        <v>0</v>
      </c>
      <c r="AK371" s="79">
        <v>38</v>
      </c>
      <c r="AL371" s="85" t="s">
        <v>1605</v>
      </c>
      <c r="AM371" s="79" t="s">
        <v>1841</v>
      </c>
      <c r="AN371" s="79" t="b">
        <v>0</v>
      </c>
      <c r="AO371" s="85" t="s">
        <v>1605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3</v>
      </c>
      <c r="BD371" s="48">
        <v>0</v>
      </c>
      <c r="BE371" s="49">
        <v>0</v>
      </c>
      <c r="BF371" s="48">
        <v>0</v>
      </c>
      <c r="BG371" s="49">
        <v>0</v>
      </c>
      <c r="BH371" s="48">
        <v>0</v>
      </c>
      <c r="BI371" s="49">
        <v>0</v>
      </c>
      <c r="BJ371" s="48">
        <v>18</v>
      </c>
      <c r="BK371" s="49">
        <v>100</v>
      </c>
      <c r="BL371" s="48">
        <v>18</v>
      </c>
    </row>
    <row r="372" spans="1:64" ht="15">
      <c r="A372" s="64" t="s">
        <v>386</v>
      </c>
      <c r="B372" s="64" t="s">
        <v>535</v>
      </c>
      <c r="C372" s="65" t="s">
        <v>5514</v>
      </c>
      <c r="D372" s="66">
        <v>3</v>
      </c>
      <c r="E372" s="67" t="s">
        <v>132</v>
      </c>
      <c r="F372" s="68">
        <v>35</v>
      </c>
      <c r="G372" s="65"/>
      <c r="H372" s="69"/>
      <c r="I372" s="70"/>
      <c r="J372" s="70"/>
      <c r="K372" s="34" t="s">
        <v>65</v>
      </c>
      <c r="L372" s="77">
        <v>372</v>
      </c>
      <c r="M372" s="77"/>
      <c r="N372" s="72"/>
      <c r="O372" s="79" t="s">
        <v>570</v>
      </c>
      <c r="P372" s="81">
        <v>43719.887337962966</v>
      </c>
      <c r="Q372" s="79" t="s">
        <v>656</v>
      </c>
      <c r="R372" s="79"/>
      <c r="S372" s="79"/>
      <c r="T372" s="79"/>
      <c r="U372" s="79"/>
      <c r="V372" s="83" t="s">
        <v>1041</v>
      </c>
      <c r="W372" s="81">
        <v>43719.887337962966</v>
      </c>
      <c r="X372" s="83" t="s">
        <v>1291</v>
      </c>
      <c r="Y372" s="79"/>
      <c r="Z372" s="79"/>
      <c r="AA372" s="85" t="s">
        <v>1612</v>
      </c>
      <c r="AB372" s="79"/>
      <c r="AC372" s="79" t="b">
        <v>0</v>
      </c>
      <c r="AD372" s="79">
        <v>0</v>
      </c>
      <c r="AE372" s="85" t="s">
        <v>1779</v>
      </c>
      <c r="AF372" s="79" t="b">
        <v>0</v>
      </c>
      <c r="AG372" s="79" t="s">
        <v>1829</v>
      </c>
      <c r="AH372" s="79"/>
      <c r="AI372" s="85" t="s">
        <v>1779</v>
      </c>
      <c r="AJ372" s="79" t="b">
        <v>0</v>
      </c>
      <c r="AK372" s="79">
        <v>38</v>
      </c>
      <c r="AL372" s="85" t="s">
        <v>1605</v>
      </c>
      <c r="AM372" s="79" t="s">
        <v>1841</v>
      </c>
      <c r="AN372" s="79" t="b">
        <v>0</v>
      </c>
      <c r="AO372" s="85" t="s">
        <v>1605</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3</v>
      </c>
      <c r="BC372" s="78" t="str">
        <f>REPLACE(INDEX(GroupVertices[Group],MATCH(Edges[[#This Row],[Vertex 2]],GroupVertices[Vertex],0)),1,1,"")</f>
        <v>3</v>
      </c>
      <c r="BD372" s="48"/>
      <c r="BE372" s="49"/>
      <c r="BF372" s="48"/>
      <c r="BG372" s="49"/>
      <c r="BH372" s="48"/>
      <c r="BI372" s="49"/>
      <c r="BJ372" s="48"/>
      <c r="BK372" s="49"/>
      <c r="BL372" s="48"/>
    </row>
    <row r="373" spans="1:64" ht="15">
      <c r="A373" s="64" t="s">
        <v>386</v>
      </c>
      <c r="B373" s="64" t="s">
        <v>424</v>
      </c>
      <c r="C373" s="65" t="s">
        <v>5514</v>
      </c>
      <c r="D373" s="66">
        <v>3</v>
      </c>
      <c r="E373" s="67" t="s">
        <v>132</v>
      </c>
      <c r="F373" s="68">
        <v>35</v>
      </c>
      <c r="G373" s="65"/>
      <c r="H373" s="69"/>
      <c r="I373" s="70"/>
      <c r="J373" s="70"/>
      <c r="K373" s="34" t="s">
        <v>65</v>
      </c>
      <c r="L373" s="77">
        <v>373</v>
      </c>
      <c r="M373" s="77"/>
      <c r="N373" s="72"/>
      <c r="O373" s="79" t="s">
        <v>570</v>
      </c>
      <c r="P373" s="81">
        <v>43719.887337962966</v>
      </c>
      <c r="Q373" s="79" t="s">
        <v>656</v>
      </c>
      <c r="R373" s="79"/>
      <c r="S373" s="79"/>
      <c r="T373" s="79"/>
      <c r="U373" s="79"/>
      <c r="V373" s="83" t="s">
        <v>1041</v>
      </c>
      <c r="W373" s="81">
        <v>43719.887337962966</v>
      </c>
      <c r="X373" s="83" t="s">
        <v>1291</v>
      </c>
      <c r="Y373" s="79"/>
      <c r="Z373" s="79"/>
      <c r="AA373" s="85" t="s">
        <v>1612</v>
      </c>
      <c r="AB373" s="79"/>
      <c r="AC373" s="79" t="b">
        <v>0</v>
      </c>
      <c r="AD373" s="79">
        <v>0</v>
      </c>
      <c r="AE373" s="85" t="s">
        <v>1779</v>
      </c>
      <c r="AF373" s="79" t="b">
        <v>0</v>
      </c>
      <c r="AG373" s="79" t="s">
        <v>1829</v>
      </c>
      <c r="AH373" s="79"/>
      <c r="AI373" s="85" t="s">
        <v>1779</v>
      </c>
      <c r="AJ373" s="79" t="b">
        <v>0</v>
      </c>
      <c r="AK373" s="79">
        <v>38</v>
      </c>
      <c r="AL373" s="85" t="s">
        <v>1605</v>
      </c>
      <c r="AM373" s="79" t="s">
        <v>1841</v>
      </c>
      <c r="AN373" s="79" t="b">
        <v>0</v>
      </c>
      <c r="AO373" s="85" t="s">
        <v>1605</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3</v>
      </c>
      <c r="BC373" s="78" t="str">
        <f>REPLACE(INDEX(GroupVertices[Group],MATCH(Edges[[#This Row],[Vertex 2]],GroupVertices[Vertex],0)),1,1,"")</f>
        <v>3</v>
      </c>
      <c r="BD373" s="48"/>
      <c r="BE373" s="49"/>
      <c r="BF373" s="48"/>
      <c r="BG373" s="49"/>
      <c r="BH373" s="48"/>
      <c r="BI373" s="49"/>
      <c r="BJ373" s="48"/>
      <c r="BK373" s="49"/>
      <c r="BL373" s="48"/>
    </row>
    <row r="374" spans="1:64" ht="15">
      <c r="A374" s="64" t="s">
        <v>386</v>
      </c>
      <c r="B374" s="64" t="s">
        <v>536</v>
      </c>
      <c r="C374" s="65" t="s">
        <v>5514</v>
      </c>
      <c r="D374" s="66">
        <v>3</v>
      </c>
      <c r="E374" s="67" t="s">
        <v>132</v>
      </c>
      <c r="F374" s="68">
        <v>35</v>
      </c>
      <c r="G374" s="65"/>
      <c r="H374" s="69"/>
      <c r="I374" s="70"/>
      <c r="J374" s="70"/>
      <c r="K374" s="34" t="s">
        <v>65</v>
      </c>
      <c r="L374" s="77">
        <v>374</v>
      </c>
      <c r="M374" s="77"/>
      <c r="N374" s="72"/>
      <c r="O374" s="79" t="s">
        <v>570</v>
      </c>
      <c r="P374" s="81">
        <v>43719.887337962966</v>
      </c>
      <c r="Q374" s="79" t="s">
        <v>656</v>
      </c>
      <c r="R374" s="79"/>
      <c r="S374" s="79"/>
      <c r="T374" s="79"/>
      <c r="U374" s="79"/>
      <c r="V374" s="83" t="s">
        <v>1041</v>
      </c>
      <c r="W374" s="81">
        <v>43719.887337962966</v>
      </c>
      <c r="X374" s="83" t="s">
        <v>1291</v>
      </c>
      <c r="Y374" s="79"/>
      <c r="Z374" s="79"/>
      <c r="AA374" s="85" t="s">
        <v>1612</v>
      </c>
      <c r="AB374" s="79"/>
      <c r="AC374" s="79" t="b">
        <v>0</v>
      </c>
      <c r="AD374" s="79">
        <v>0</v>
      </c>
      <c r="AE374" s="85" t="s">
        <v>1779</v>
      </c>
      <c r="AF374" s="79" t="b">
        <v>0</v>
      </c>
      <c r="AG374" s="79" t="s">
        <v>1829</v>
      </c>
      <c r="AH374" s="79"/>
      <c r="AI374" s="85" t="s">
        <v>1779</v>
      </c>
      <c r="AJ374" s="79" t="b">
        <v>0</v>
      </c>
      <c r="AK374" s="79">
        <v>38</v>
      </c>
      <c r="AL374" s="85" t="s">
        <v>1605</v>
      </c>
      <c r="AM374" s="79" t="s">
        <v>1841</v>
      </c>
      <c r="AN374" s="79" t="b">
        <v>0</v>
      </c>
      <c r="AO374" s="85" t="s">
        <v>1605</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386</v>
      </c>
      <c r="B375" s="64" t="s">
        <v>379</v>
      </c>
      <c r="C375" s="65" t="s">
        <v>5514</v>
      </c>
      <c r="D375" s="66">
        <v>3</v>
      </c>
      <c r="E375" s="67" t="s">
        <v>132</v>
      </c>
      <c r="F375" s="68">
        <v>35</v>
      </c>
      <c r="G375" s="65"/>
      <c r="H375" s="69"/>
      <c r="I375" s="70"/>
      <c r="J375" s="70"/>
      <c r="K375" s="34" t="s">
        <v>65</v>
      </c>
      <c r="L375" s="77">
        <v>375</v>
      </c>
      <c r="M375" s="77"/>
      <c r="N375" s="72"/>
      <c r="O375" s="79" t="s">
        <v>570</v>
      </c>
      <c r="P375" s="81">
        <v>43719.887337962966</v>
      </c>
      <c r="Q375" s="79" t="s">
        <v>656</v>
      </c>
      <c r="R375" s="79"/>
      <c r="S375" s="79"/>
      <c r="T375" s="79"/>
      <c r="U375" s="79"/>
      <c r="V375" s="83" t="s">
        <v>1041</v>
      </c>
      <c r="W375" s="81">
        <v>43719.887337962966</v>
      </c>
      <c r="X375" s="83" t="s">
        <v>1291</v>
      </c>
      <c r="Y375" s="79"/>
      <c r="Z375" s="79"/>
      <c r="AA375" s="85" t="s">
        <v>1612</v>
      </c>
      <c r="AB375" s="79"/>
      <c r="AC375" s="79" t="b">
        <v>0</v>
      </c>
      <c r="AD375" s="79">
        <v>0</v>
      </c>
      <c r="AE375" s="85" t="s">
        <v>1779</v>
      </c>
      <c r="AF375" s="79" t="b">
        <v>0</v>
      </c>
      <c r="AG375" s="79" t="s">
        <v>1829</v>
      </c>
      <c r="AH375" s="79"/>
      <c r="AI375" s="85" t="s">
        <v>1779</v>
      </c>
      <c r="AJ375" s="79" t="b">
        <v>0</v>
      </c>
      <c r="AK375" s="79">
        <v>38</v>
      </c>
      <c r="AL375" s="85" t="s">
        <v>1605</v>
      </c>
      <c r="AM375" s="79" t="s">
        <v>1841</v>
      </c>
      <c r="AN375" s="79" t="b">
        <v>0</v>
      </c>
      <c r="AO375" s="85" t="s">
        <v>1605</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v>0</v>
      </c>
      <c r="BE375" s="49">
        <v>0</v>
      </c>
      <c r="BF375" s="48">
        <v>0</v>
      </c>
      <c r="BG375" s="49">
        <v>0</v>
      </c>
      <c r="BH375" s="48">
        <v>0</v>
      </c>
      <c r="BI375" s="49">
        <v>0</v>
      </c>
      <c r="BJ375" s="48">
        <v>18</v>
      </c>
      <c r="BK375" s="49">
        <v>100</v>
      </c>
      <c r="BL375" s="48">
        <v>18</v>
      </c>
    </row>
    <row r="376" spans="1:64" ht="15">
      <c r="A376" s="64" t="s">
        <v>387</v>
      </c>
      <c r="B376" s="64" t="s">
        <v>535</v>
      </c>
      <c r="C376" s="65" t="s">
        <v>5514</v>
      </c>
      <c r="D376" s="66">
        <v>3</v>
      </c>
      <c r="E376" s="67" t="s">
        <v>132</v>
      </c>
      <c r="F376" s="68">
        <v>35</v>
      </c>
      <c r="G376" s="65"/>
      <c r="H376" s="69"/>
      <c r="I376" s="70"/>
      <c r="J376" s="70"/>
      <c r="K376" s="34" t="s">
        <v>65</v>
      </c>
      <c r="L376" s="77">
        <v>376</v>
      </c>
      <c r="M376" s="77"/>
      <c r="N376" s="72"/>
      <c r="O376" s="79" t="s">
        <v>570</v>
      </c>
      <c r="P376" s="81">
        <v>43719.89212962963</v>
      </c>
      <c r="Q376" s="79" t="s">
        <v>656</v>
      </c>
      <c r="R376" s="79"/>
      <c r="S376" s="79"/>
      <c r="T376" s="79"/>
      <c r="U376" s="79"/>
      <c r="V376" s="83" t="s">
        <v>1042</v>
      </c>
      <c r="W376" s="81">
        <v>43719.89212962963</v>
      </c>
      <c r="X376" s="83" t="s">
        <v>1292</v>
      </c>
      <c r="Y376" s="79"/>
      <c r="Z376" s="79"/>
      <c r="AA376" s="85" t="s">
        <v>1613</v>
      </c>
      <c r="AB376" s="79"/>
      <c r="AC376" s="79" t="b">
        <v>0</v>
      </c>
      <c r="AD376" s="79">
        <v>0</v>
      </c>
      <c r="AE376" s="85" t="s">
        <v>1779</v>
      </c>
      <c r="AF376" s="79" t="b">
        <v>0</v>
      </c>
      <c r="AG376" s="79" t="s">
        <v>1829</v>
      </c>
      <c r="AH376" s="79"/>
      <c r="AI376" s="85" t="s">
        <v>1779</v>
      </c>
      <c r="AJ376" s="79" t="b">
        <v>0</v>
      </c>
      <c r="AK376" s="79">
        <v>38</v>
      </c>
      <c r="AL376" s="85" t="s">
        <v>1605</v>
      </c>
      <c r="AM376" s="79" t="s">
        <v>1842</v>
      </c>
      <c r="AN376" s="79" t="b">
        <v>0</v>
      </c>
      <c r="AO376" s="85" t="s">
        <v>1605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c r="BE376" s="49"/>
      <c r="BF376" s="48"/>
      <c r="BG376" s="49"/>
      <c r="BH376" s="48"/>
      <c r="BI376" s="49"/>
      <c r="BJ376" s="48"/>
      <c r="BK376" s="49"/>
      <c r="BL376" s="48"/>
    </row>
    <row r="377" spans="1:64" ht="15">
      <c r="A377" s="64" t="s">
        <v>387</v>
      </c>
      <c r="B377" s="64" t="s">
        <v>424</v>
      </c>
      <c r="C377" s="65" t="s">
        <v>5514</v>
      </c>
      <c r="D377" s="66">
        <v>3</v>
      </c>
      <c r="E377" s="67" t="s">
        <v>132</v>
      </c>
      <c r="F377" s="68">
        <v>35</v>
      </c>
      <c r="G377" s="65"/>
      <c r="H377" s="69"/>
      <c r="I377" s="70"/>
      <c r="J377" s="70"/>
      <c r="K377" s="34" t="s">
        <v>65</v>
      </c>
      <c r="L377" s="77">
        <v>377</v>
      </c>
      <c r="M377" s="77"/>
      <c r="N377" s="72"/>
      <c r="O377" s="79" t="s">
        <v>570</v>
      </c>
      <c r="P377" s="81">
        <v>43719.89212962963</v>
      </c>
      <c r="Q377" s="79" t="s">
        <v>656</v>
      </c>
      <c r="R377" s="79"/>
      <c r="S377" s="79"/>
      <c r="T377" s="79"/>
      <c r="U377" s="79"/>
      <c r="V377" s="83" t="s">
        <v>1042</v>
      </c>
      <c r="W377" s="81">
        <v>43719.89212962963</v>
      </c>
      <c r="X377" s="83" t="s">
        <v>1292</v>
      </c>
      <c r="Y377" s="79"/>
      <c r="Z377" s="79"/>
      <c r="AA377" s="85" t="s">
        <v>1613</v>
      </c>
      <c r="AB377" s="79"/>
      <c r="AC377" s="79" t="b">
        <v>0</v>
      </c>
      <c r="AD377" s="79">
        <v>0</v>
      </c>
      <c r="AE377" s="85" t="s">
        <v>1779</v>
      </c>
      <c r="AF377" s="79" t="b">
        <v>0</v>
      </c>
      <c r="AG377" s="79" t="s">
        <v>1829</v>
      </c>
      <c r="AH377" s="79"/>
      <c r="AI377" s="85" t="s">
        <v>1779</v>
      </c>
      <c r="AJ377" s="79" t="b">
        <v>0</v>
      </c>
      <c r="AK377" s="79">
        <v>38</v>
      </c>
      <c r="AL377" s="85" t="s">
        <v>1605</v>
      </c>
      <c r="AM377" s="79" t="s">
        <v>1842</v>
      </c>
      <c r="AN377" s="79" t="b">
        <v>0</v>
      </c>
      <c r="AO377" s="85" t="s">
        <v>1605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3</v>
      </c>
      <c r="BC377" s="78" t="str">
        <f>REPLACE(INDEX(GroupVertices[Group],MATCH(Edges[[#This Row],[Vertex 2]],GroupVertices[Vertex],0)),1,1,"")</f>
        <v>3</v>
      </c>
      <c r="BD377" s="48"/>
      <c r="BE377" s="49"/>
      <c r="BF377" s="48"/>
      <c r="BG377" s="49"/>
      <c r="BH377" s="48"/>
      <c r="BI377" s="49"/>
      <c r="BJ377" s="48"/>
      <c r="BK377" s="49"/>
      <c r="BL377" s="48"/>
    </row>
    <row r="378" spans="1:64" ht="15">
      <c r="A378" s="64" t="s">
        <v>387</v>
      </c>
      <c r="B378" s="64" t="s">
        <v>536</v>
      </c>
      <c r="C378" s="65" t="s">
        <v>5514</v>
      </c>
      <c r="D378" s="66">
        <v>3</v>
      </c>
      <c r="E378" s="67" t="s">
        <v>132</v>
      </c>
      <c r="F378" s="68">
        <v>35</v>
      </c>
      <c r="G378" s="65"/>
      <c r="H378" s="69"/>
      <c r="I378" s="70"/>
      <c r="J378" s="70"/>
      <c r="K378" s="34" t="s">
        <v>65</v>
      </c>
      <c r="L378" s="77">
        <v>378</v>
      </c>
      <c r="M378" s="77"/>
      <c r="N378" s="72"/>
      <c r="O378" s="79" t="s">
        <v>570</v>
      </c>
      <c r="P378" s="81">
        <v>43719.89212962963</v>
      </c>
      <c r="Q378" s="79" t="s">
        <v>656</v>
      </c>
      <c r="R378" s="79"/>
      <c r="S378" s="79"/>
      <c r="T378" s="79"/>
      <c r="U378" s="79"/>
      <c r="V378" s="83" t="s">
        <v>1042</v>
      </c>
      <c r="W378" s="81">
        <v>43719.89212962963</v>
      </c>
      <c r="X378" s="83" t="s">
        <v>1292</v>
      </c>
      <c r="Y378" s="79"/>
      <c r="Z378" s="79"/>
      <c r="AA378" s="85" t="s">
        <v>1613</v>
      </c>
      <c r="AB378" s="79"/>
      <c r="AC378" s="79" t="b">
        <v>0</v>
      </c>
      <c r="AD378" s="79">
        <v>0</v>
      </c>
      <c r="AE378" s="85" t="s">
        <v>1779</v>
      </c>
      <c r="AF378" s="79" t="b">
        <v>0</v>
      </c>
      <c r="AG378" s="79" t="s">
        <v>1829</v>
      </c>
      <c r="AH378" s="79"/>
      <c r="AI378" s="85" t="s">
        <v>1779</v>
      </c>
      <c r="AJ378" s="79" t="b">
        <v>0</v>
      </c>
      <c r="AK378" s="79">
        <v>38</v>
      </c>
      <c r="AL378" s="85" t="s">
        <v>1605</v>
      </c>
      <c r="AM378" s="79" t="s">
        <v>1842</v>
      </c>
      <c r="AN378" s="79" t="b">
        <v>0</v>
      </c>
      <c r="AO378" s="85" t="s">
        <v>1605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387</v>
      </c>
      <c r="B379" s="64" t="s">
        <v>379</v>
      </c>
      <c r="C379" s="65" t="s">
        <v>5514</v>
      </c>
      <c r="D379" s="66">
        <v>3</v>
      </c>
      <c r="E379" s="67" t="s">
        <v>132</v>
      </c>
      <c r="F379" s="68">
        <v>35</v>
      </c>
      <c r="G379" s="65"/>
      <c r="H379" s="69"/>
      <c r="I379" s="70"/>
      <c r="J379" s="70"/>
      <c r="K379" s="34" t="s">
        <v>65</v>
      </c>
      <c r="L379" s="77">
        <v>379</v>
      </c>
      <c r="M379" s="77"/>
      <c r="N379" s="72"/>
      <c r="O379" s="79" t="s">
        <v>570</v>
      </c>
      <c r="P379" s="81">
        <v>43719.89212962963</v>
      </c>
      <c r="Q379" s="79" t="s">
        <v>656</v>
      </c>
      <c r="R379" s="79"/>
      <c r="S379" s="79"/>
      <c r="T379" s="79"/>
      <c r="U379" s="79"/>
      <c r="V379" s="83" t="s">
        <v>1042</v>
      </c>
      <c r="W379" s="81">
        <v>43719.89212962963</v>
      </c>
      <c r="X379" s="83" t="s">
        <v>1292</v>
      </c>
      <c r="Y379" s="79"/>
      <c r="Z379" s="79"/>
      <c r="AA379" s="85" t="s">
        <v>1613</v>
      </c>
      <c r="AB379" s="79"/>
      <c r="AC379" s="79" t="b">
        <v>0</v>
      </c>
      <c r="AD379" s="79">
        <v>0</v>
      </c>
      <c r="AE379" s="85" t="s">
        <v>1779</v>
      </c>
      <c r="AF379" s="79" t="b">
        <v>0</v>
      </c>
      <c r="AG379" s="79" t="s">
        <v>1829</v>
      </c>
      <c r="AH379" s="79"/>
      <c r="AI379" s="85" t="s">
        <v>1779</v>
      </c>
      <c r="AJ379" s="79" t="b">
        <v>0</v>
      </c>
      <c r="AK379" s="79">
        <v>38</v>
      </c>
      <c r="AL379" s="85" t="s">
        <v>1605</v>
      </c>
      <c r="AM379" s="79" t="s">
        <v>1842</v>
      </c>
      <c r="AN379" s="79" t="b">
        <v>0</v>
      </c>
      <c r="AO379" s="85" t="s">
        <v>1605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3</v>
      </c>
      <c r="BC379" s="78" t="str">
        <f>REPLACE(INDEX(GroupVertices[Group],MATCH(Edges[[#This Row],[Vertex 2]],GroupVertices[Vertex],0)),1,1,"")</f>
        <v>3</v>
      </c>
      <c r="BD379" s="48">
        <v>0</v>
      </c>
      <c r="BE379" s="49">
        <v>0</v>
      </c>
      <c r="BF379" s="48">
        <v>0</v>
      </c>
      <c r="BG379" s="49">
        <v>0</v>
      </c>
      <c r="BH379" s="48">
        <v>0</v>
      </c>
      <c r="BI379" s="49">
        <v>0</v>
      </c>
      <c r="BJ379" s="48">
        <v>18</v>
      </c>
      <c r="BK379" s="49">
        <v>100</v>
      </c>
      <c r="BL379" s="48">
        <v>18</v>
      </c>
    </row>
    <row r="380" spans="1:64" ht="15">
      <c r="A380" s="64" t="s">
        <v>388</v>
      </c>
      <c r="B380" s="64" t="s">
        <v>535</v>
      </c>
      <c r="C380" s="65" t="s">
        <v>5514</v>
      </c>
      <c r="D380" s="66">
        <v>3</v>
      </c>
      <c r="E380" s="67" t="s">
        <v>132</v>
      </c>
      <c r="F380" s="68">
        <v>35</v>
      </c>
      <c r="G380" s="65"/>
      <c r="H380" s="69"/>
      <c r="I380" s="70"/>
      <c r="J380" s="70"/>
      <c r="K380" s="34" t="s">
        <v>65</v>
      </c>
      <c r="L380" s="77">
        <v>380</v>
      </c>
      <c r="M380" s="77"/>
      <c r="N380" s="72"/>
      <c r="O380" s="79" t="s">
        <v>570</v>
      </c>
      <c r="P380" s="81">
        <v>43719.96255787037</v>
      </c>
      <c r="Q380" s="79" t="s">
        <v>656</v>
      </c>
      <c r="R380" s="79"/>
      <c r="S380" s="79"/>
      <c r="T380" s="79"/>
      <c r="U380" s="79"/>
      <c r="V380" s="83" t="s">
        <v>1043</v>
      </c>
      <c r="W380" s="81">
        <v>43719.96255787037</v>
      </c>
      <c r="X380" s="83" t="s">
        <v>1293</v>
      </c>
      <c r="Y380" s="79"/>
      <c r="Z380" s="79"/>
      <c r="AA380" s="85" t="s">
        <v>1614</v>
      </c>
      <c r="AB380" s="79"/>
      <c r="AC380" s="79" t="b">
        <v>0</v>
      </c>
      <c r="AD380" s="79">
        <v>0</v>
      </c>
      <c r="AE380" s="85" t="s">
        <v>1779</v>
      </c>
      <c r="AF380" s="79" t="b">
        <v>0</v>
      </c>
      <c r="AG380" s="79" t="s">
        <v>1829</v>
      </c>
      <c r="AH380" s="79"/>
      <c r="AI380" s="85" t="s">
        <v>1779</v>
      </c>
      <c r="AJ380" s="79" t="b">
        <v>0</v>
      </c>
      <c r="AK380" s="79">
        <v>38</v>
      </c>
      <c r="AL380" s="85" t="s">
        <v>1605</v>
      </c>
      <c r="AM380" s="79" t="s">
        <v>1842</v>
      </c>
      <c r="AN380" s="79" t="b">
        <v>0</v>
      </c>
      <c r="AO380" s="85" t="s">
        <v>1605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388</v>
      </c>
      <c r="B381" s="64" t="s">
        <v>424</v>
      </c>
      <c r="C381" s="65" t="s">
        <v>5514</v>
      </c>
      <c r="D381" s="66">
        <v>3</v>
      </c>
      <c r="E381" s="67" t="s">
        <v>132</v>
      </c>
      <c r="F381" s="68">
        <v>35</v>
      </c>
      <c r="G381" s="65"/>
      <c r="H381" s="69"/>
      <c r="I381" s="70"/>
      <c r="J381" s="70"/>
      <c r="K381" s="34" t="s">
        <v>65</v>
      </c>
      <c r="L381" s="77">
        <v>381</v>
      </c>
      <c r="M381" s="77"/>
      <c r="N381" s="72"/>
      <c r="O381" s="79" t="s">
        <v>570</v>
      </c>
      <c r="P381" s="81">
        <v>43719.96255787037</v>
      </c>
      <c r="Q381" s="79" t="s">
        <v>656</v>
      </c>
      <c r="R381" s="79"/>
      <c r="S381" s="79"/>
      <c r="T381" s="79"/>
      <c r="U381" s="79"/>
      <c r="V381" s="83" t="s">
        <v>1043</v>
      </c>
      <c r="W381" s="81">
        <v>43719.96255787037</v>
      </c>
      <c r="X381" s="83" t="s">
        <v>1293</v>
      </c>
      <c r="Y381" s="79"/>
      <c r="Z381" s="79"/>
      <c r="AA381" s="85" t="s">
        <v>1614</v>
      </c>
      <c r="AB381" s="79"/>
      <c r="AC381" s="79" t="b">
        <v>0</v>
      </c>
      <c r="AD381" s="79">
        <v>0</v>
      </c>
      <c r="AE381" s="85" t="s">
        <v>1779</v>
      </c>
      <c r="AF381" s="79" t="b">
        <v>0</v>
      </c>
      <c r="AG381" s="79" t="s">
        <v>1829</v>
      </c>
      <c r="AH381" s="79"/>
      <c r="AI381" s="85" t="s">
        <v>1779</v>
      </c>
      <c r="AJ381" s="79" t="b">
        <v>0</v>
      </c>
      <c r="AK381" s="79">
        <v>38</v>
      </c>
      <c r="AL381" s="85" t="s">
        <v>1605</v>
      </c>
      <c r="AM381" s="79" t="s">
        <v>1842</v>
      </c>
      <c r="AN381" s="79" t="b">
        <v>0</v>
      </c>
      <c r="AO381" s="85" t="s">
        <v>1605</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388</v>
      </c>
      <c r="B382" s="64" t="s">
        <v>536</v>
      </c>
      <c r="C382" s="65" t="s">
        <v>5514</v>
      </c>
      <c r="D382" s="66">
        <v>3</v>
      </c>
      <c r="E382" s="67" t="s">
        <v>132</v>
      </c>
      <c r="F382" s="68">
        <v>35</v>
      </c>
      <c r="G382" s="65"/>
      <c r="H382" s="69"/>
      <c r="I382" s="70"/>
      <c r="J382" s="70"/>
      <c r="K382" s="34" t="s">
        <v>65</v>
      </c>
      <c r="L382" s="77">
        <v>382</v>
      </c>
      <c r="M382" s="77"/>
      <c r="N382" s="72"/>
      <c r="O382" s="79" t="s">
        <v>570</v>
      </c>
      <c r="P382" s="81">
        <v>43719.96255787037</v>
      </c>
      <c r="Q382" s="79" t="s">
        <v>656</v>
      </c>
      <c r="R382" s="79"/>
      <c r="S382" s="79"/>
      <c r="T382" s="79"/>
      <c r="U382" s="79"/>
      <c r="V382" s="83" t="s">
        <v>1043</v>
      </c>
      <c r="W382" s="81">
        <v>43719.96255787037</v>
      </c>
      <c r="X382" s="83" t="s">
        <v>1293</v>
      </c>
      <c r="Y382" s="79"/>
      <c r="Z382" s="79"/>
      <c r="AA382" s="85" t="s">
        <v>1614</v>
      </c>
      <c r="AB382" s="79"/>
      <c r="AC382" s="79" t="b">
        <v>0</v>
      </c>
      <c r="AD382" s="79">
        <v>0</v>
      </c>
      <c r="AE382" s="85" t="s">
        <v>1779</v>
      </c>
      <c r="AF382" s="79" t="b">
        <v>0</v>
      </c>
      <c r="AG382" s="79" t="s">
        <v>1829</v>
      </c>
      <c r="AH382" s="79"/>
      <c r="AI382" s="85" t="s">
        <v>1779</v>
      </c>
      <c r="AJ382" s="79" t="b">
        <v>0</v>
      </c>
      <c r="AK382" s="79">
        <v>38</v>
      </c>
      <c r="AL382" s="85" t="s">
        <v>1605</v>
      </c>
      <c r="AM382" s="79" t="s">
        <v>1842</v>
      </c>
      <c r="AN382" s="79" t="b">
        <v>0</v>
      </c>
      <c r="AO382" s="85" t="s">
        <v>1605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388</v>
      </c>
      <c r="B383" s="64" t="s">
        <v>379</v>
      </c>
      <c r="C383" s="65" t="s">
        <v>5514</v>
      </c>
      <c r="D383" s="66">
        <v>3</v>
      </c>
      <c r="E383" s="67" t="s">
        <v>132</v>
      </c>
      <c r="F383" s="68">
        <v>35</v>
      </c>
      <c r="G383" s="65"/>
      <c r="H383" s="69"/>
      <c r="I383" s="70"/>
      <c r="J383" s="70"/>
      <c r="K383" s="34" t="s">
        <v>65</v>
      </c>
      <c r="L383" s="77">
        <v>383</v>
      </c>
      <c r="M383" s="77"/>
      <c r="N383" s="72"/>
      <c r="O383" s="79" t="s">
        <v>570</v>
      </c>
      <c r="P383" s="81">
        <v>43719.96255787037</v>
      </c>
      <c r="Q383" s="79" t="s">
        <v>656</v>
      </c>
      <c r="R383" s="79"/>
      <c r="S383" s="79"/>
      <c r="T383" s="79"/>
      <c r="U383" s="79"/>
      <c r="V383" s="83" t="s">
        <v>1043</v>
      </c>
      <c r="W383" s="81">
        <v>43719.96255787037</v>
      </c>
      <c r="X383" s="83" t="s">
        <v>1293</v>
      </c>
      <c r="Y383" s="79"/>
      <c r="Z383" s="79"/>
      <c r="AA383" s="85" t="s">
        <v>1614</v>
      </c>
      <c r="AB383" s="79"/>
      <c r="AC383" s="79" t="b">
        <v>0</v>
      </c>
      <c r="AD383" s="79">
        <v>0</v>
      </c>
      <c r="AE383" s="85" t="s">
        <v>1779</v>
      </c>
      <c r="AF383" s="79" t="b">
        <v>0</v>
      </c>
      <c r="AG383" s="79" t="s">
        <v>1829</v>
      </c>
      <c r="AH383" s="79"/>
      <c r="AI383" s="85" t="s">
        <v>1779</v>
      </c>
      <c r="AJ383" s="79" t="b">
        <v>0</v>
      </c>
      <c r="AK383" s="79">
        <v>38</v>
      </c>
      <c r="AL383" s="85" t="s">
        <v>1605</v>
      </c>
      <c r="AM383" s="79" t="s">
        <v>1842</v>
      </c>
      <c r="AN383" s="79" t="b">
        <v>0</v>
      </c>
      <c r="AO383" s="85" t="s">
        <v>1605</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3</v>
      </c>
      <c r="BC383" s="78" t="str">
        <f>REPLACE(INDEX(GroupVertices[Group],MATCH(Edges[[#This Row],[Vertex 2]],GroupVertices[Vertex],0)),1,1,"")</f>
        <v>3</v>
      </c>
      <c r="BD383" s="48">
        <v>0</v>
      </c>
      <c r="BE383" s="49">
        <v>0</v>
      </c>
      <c r="BF383" s="48">
        <v>0</v>
      </c>
      <c r="BG383" s="49">
        <v>0</v>
      </c>
      <c r="BH383" s="48">
        <v>0</v>
      </c>
      <c r="BI383" s="49">
        <v>0</v>
      </c>
      <c r="BJ383" s="48">
        <v>18</v>
      </c>
      <c r="BK383" s="49">
        <v>100</v>
      </c>
      <c r="BL383" s="48">
        <v>18</v>
      </c>
    </row>
    <row r="384" spans="1:64" ht="15">
      <c r="A384" s="64" t="s">
        <v>389</v>
      </c>
      <c r="B384" s="64" t="s">
        <v>535</v>
      </c>
      <c r="C384" s="65" t="s">
        <v>5514</v>
      </c>
      <c r="D384" s="66">
        <v>3</v>
      </c>
      <c r="E384" s="67" t="s">
        <v>132</v>
      </c>
      <c r="F384" s="68">
        <v>35</v>
      </c>
      <c r="G384" s="65"/>
      <c r="H384" s="69"/>
      <c r="I384" s="70"/>
      <c r="J384" s="70"/>
      <c r="K384" s="34" t="s">
        <v>65</v>
      </c>
      <c r="L384" s="77">
        <v>384</v>
      </c>
      <c r="M384" s="77"/>
      <c r="N384" s="72"/>
      <c r="O384" s="79" t="s">
        <v>570</v>
      </c>
      <c r="P384" s="81">
        <v>43720.00809027778</v>
      </c>
      <c r="Q384" s="79" t="s">
        <v>656</v>
      </c>
      <c r="R384" s="79"/>
      <c r="S384" s="79"/>
      <c r="T384" s="79"/>
      <c r="U384" s="79"/>
      <c r="V384" s="83" t="s">
        <v>1044</v>
      </c>
      <c r="W384" s="81">
        <v>43720.00809027778</v>
      </c>
      <c r="X384" s="83" t="s">
        <v>1294</v>
      </c>
      <c r="Y384" s="79"/>
      <c r="Z384" s="79"/>
      <c r="AA384" s="85" t="s">
        <v>1615</v>
      </c>
      <c r="AB384" s="79"/>
      <c r="AC384" s="79" t="b">
        <v>0</v>
      </c>
      <c r="AD384" s="79">
        <v>0</v>
      </c>
      <c r="AE384" s="85" t="s">
        <v>1779</v>
      </c>
      <c r="AF384" s="79" t="b">
        <v>0</v>
      </c>
      <c r="AG384" s="79" t="s">
        <v>1829</v>
      </c>
      <c r="AH384" s="79"/>
      <c r="AI384" s="85" t="s">
        <v>1779</v>
      </c>
      <c r="AJ384" s="79" t="b">
        <v>0</v>
      </c>
      <c r="AK384" s="79">
        <v>38</v>
      </c>
      <c r="AL384" s="85" t="s">
        <v>1605</v>
      </c>
      <c r="AM384" s="79" t="s">
        <v>1840</v>
      </c>
      <c r="AN384" s="79" t="b">
        <v>0</v>
      </c>
      <c r="AO384" s="85" t="s">
        <v>1605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3</v>
      </c>
      <c r="BC384" s="78" t="str">
        <f>REPLACE(INDEX(GroupVertices[Group],MATCH(Edges[[#This Row],[Vertex 2]],GroupVertices[Vertex],0)),1,1,"")</f>
        <v>3</v>
      </c>
      <c r="BD384" s="48"/>
      <c r="BE384" s="49"/>
      <c r="BF384" s="48"/>
      <c r="BG384" s="49"/>
      <c r="BH384" s="48"/>
      <c r="BI384" s="49"/>
      <c r="BJ384" s="48"/>
      <c r="BK384" s="49"/>
      <c r="BL384" s="48"/>
    </row>
    <row r="385" spans="1:64" ht="15">
      <c r="A385" s="64" t="s">
        <v>389</v>
      </c>
      <c r="B385" s="64" t="s">
        <v>424</v>
      </c>
      <c r="C385" s="65" t="s">
        <v>5514</v>
      </c>
      <c r="D385" s="66">
        <v>3</v>
      </c>
      <c r="E385" s="67" t="s">
        <v>132</v>
      </c>
      <c r="F385" s="68">
        <v>35</v>
      </c>
      <c r="G385" s="65"/>
      <c r="H385" s="69"/>
      <c r="I385" s="70"/>
      <c r="J385" s="70"/>
      <c r="K385" s="34" t="s">
        <v>65</v>
      </c>
      <c r="L385" s="77">
        <v>385</v>
      </c>
      <c r="M385" s="77"/>
      <c r="N385" s="72"/>
      <c r="O385" s="79" t="s">
        <v>570</v>
      </c>
      <c r="P385" s="81">
        <v>43720.00809027778</v>
      </c>
      <c r="Q385" s="79" t="s">
        <v>656</v>
      </c>
      <c r="R385" s="79"/>
      <c r="S385" s="79"/>
      <c r="T385" s="79"/>
      <c r="U385" s="79"/>
      <c r="V385" s="83" t="s">
        <v>1044</v>
      </c>
      <c r="W385" s="81">
        <v>43720.00809027778</v>
      </c>
      <c r="X385" s="83" t="s">
        <v>1294</v>
      </c>
      <c r="Y385" s="79"/>
      <c r="Z385" s="79"/>
      <c r="AA385" s="85" t="s">
        <v>1615</v>
      </c>
      <c r="AB385" s="79"/>
      <c r="AC385" s="79" t="b">
        <v>0</v>
      </c>
      <c r="AD385" s="79">
        <v>0</v>
      </c>
      <c r="AE385" s="85" t="s">
        <v>1779</v>
      </c>
      <c r="AF385" s="79" t="b">
        <v>0</v>
      </c>
      <c r="AG385" s="79" t="s">
        <v>1829</v>
      </c>
      <c r="AH385" s="79"/>
      <c r="AI385" s="85" t="s">
        <v>1779</v>
      </c>
      <c r="AJ385" s="79" t="b">
        <v>0</v>
      </c>
      <c r="AK385" s="79">
        <v>38</v>
      </c>
      <c r="AL385" s="85" t="s">
        <v>1605</v>
      </c>
      <c r="AM385" s="79" t="s">
        <v>1840</v>
      </c>
      <c r="AN385" s="79" t="b">
        <v>0</v>
      </c>
      <c r="AO385" s="85" t="s">
        <v>1605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3</v>
      </c>
      <c r="BC385" s="78" t="str">
        <f>REPLACE(INDEX(GroupVertices[Group],MATCH(Edges[[#This Row],[Vertex 2]],GroupVertices[Vertex],0)),1,1,"")</f>
        <v>3</v>
      </c>
      <c r="BD385" s="48"/>
      <c r="BE385" s="49"/>
      <c r="BF385" s="48"/>
      <c r="BG385" s="49"/>
      <c r="BH385" s="48"/>
      <c r="BI385" s="49"/>
      <c r="BJ385" s="48"/>
      <c r="BK385" s="49"/>
      <c r="BL385" s="48"/>
    </row>
    <row r="386" spans="1:64" ht="15">
      <c r="A386" s="64" t="s">
        <v>389</v>
      </c>
      <c r="B386" s="64" t="s">
        <v>536</v>
      </c>
      <c r="C386" s="65" t="s">
        <v>5514</v>
      </c>
      <c r="D386" s="66">
        <v>3</v>
      </c>
      <c r="E386" s="67" t="s">
        <v>132</v>
      </c>
      <c r="F386" s="68">
        <v>35</v>
      </c>
      <c r="G386" s="65"/>
      <c r="H386" s="69"/>
      <c r="I386" s="70"/>
      <c r="J386" s="70"/>
      <c r="K386" s="34" t="s">
        <v>65</v>
      </c>
      <c r="L386" s="77">
        <v>386</v>
      </c>
      <c r="M386" s="77"/>
      <c r="N386" s="72"/>
      <c r="O386" s="79" t="s">
        <v>570</v>
      </c>
      <c r="P386" s="81">
        <v>43720.00809027778</v>
      </c>
      <c r="Q386" s="79" t="s">
        <v>656</v>
      </c>
      <c r="R386" s="79"/>
      <c r="S386" s="79"/>
      <c r="T386" s="79"/>
      <c r="U386" s="79"/>
      <c r="V386" s="83" t="s">
        <v>1044</v>
      </c>
      <c r="W386" s="81">
        <v>43720.00809027778</v>
      </c>
      <c r="X386" s="83" t="s">
        <v>1294</v>
      </c>
      <c r="Y386" s="79"/>
      <c r="Z386" s="79"/>
      <c r="AA386" s="85" t="s">
        <v>1615</v>
      </c>
      <c r="AB386" s="79"/>
      <c r="AC386" s="79" t="b">
        <v>0</v>
      </c>
      <c r="AD386" s="79">
        <v>0</v>
      </c>
      <c r="AE386" s="85" t="s">
        <v>1779</v>
      </c>
      <c r="AF386" s="79" t="b">
        <v>0</v>
      </c>
      <c r="AG386" s="79" t="s">
        <v>1829</v>
      </c>
      <c r="AH386" s="79"/>
      <c r="AI386" s="85" t="s">
        <v>1779</v>
      </c>
      <c r="AJ386" s="79" t="b">
        <v>0</v>
      </c>
      <c r="AK386" s="79">
        <v>38</v>
      </c>
      <c r="AL386" s="85" t="s">
        <v>1605</v>
      </c>
      <c r="AM386" s="79" t="s">
        <v>1840</v>
      </c>
      <c r="AN386" s="79" t="b">
        <v>0</v>
      </c>
      <c r="AO386" s="85" t="s">
        <v>1605</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389</v>
      </c>
      <c r="B387" s="64" t="s">
        <v>379</v>
      </c>
      <c r="C387" s="65" t="s">
        <v>5514</v>
      </c>
      <c r="D387" s="66">
        <v>3</v>
      </c>
      <c r="E387" s="67" t="s">
        <v>132</v>
      </c>
      <c r="F387" s="68">
        <v>35</v>
      </c>
      <c r="G387" s="65"/>
      <c r="H387" s="69"/>
      <c r="I387" s="70"/>
      <c r="J387" s="70"/>
      <c r="K387" s="34" t="s">
        <v>65</v>
      </c>
      <c r="L387" s="77">
        <v>387</v>
      </c>
      <c r="M387" s="77"/>
      <c r="N387" s="72"/>
      <c r="O387" s="79" t="s">
        <v>570</v>
      </c>
      <c r="P387" s="81">
        <v>43720.00809027778</v>
      </c>
      <c r="Q387" s="79" t="s">
        <v>656</v>
      </c>
      <c r="R387" s="79"/>
      <c r="S387" s="79"/>
      <c r="T387" s="79"/>
      <c r="U387" s="79"/>
      <c r="V387" s="83" t="s">
        <v>1044</v>
      </c>
      <c r="W387" s="81">
        <v>43720.00809027778</v>
      </c>
      <c r="X387" s="83" t="s">
        <v>1294</v>
      </c>
      <c r="Y387" s="79"/>
      <c r="Z387" s="79"/>
      <c r="AA387" s="85" t="s">
        <v>1615</v>
      </c>
      <c r="AB387" s="79"/>
      <c r="AC387" s="79" t="b">
        <v>0</v>
      </c>
      <c r="AD387" s="79">
        <v>0</v>
      </c>
      <c r="AE387" s="85" t="s">
        <v>1779</v>
      </c>
      <c r="AF387" s="79" t="b">
        <v>0</v>
      </c>
      <c r="AG387" s="79" t="s">
        <v>1829</v>
      </c>
      <c r="AH387" s="79"/>
      <c r="AI387" s="85" t="s">
        <v>1779</v>
      </c>
      <c r="AJ387" s="79" t="b">
        <v>0</v>
      </c>
      <c r="AK387" s="79">
        <v>38</v>
      </c>
      <c r="AL387" s="85" t="s">
        <v>1605</v>
      </c>
      <c r="AM387" s="79" t="s">
        <v>1840</v>
      </c>
      <c r="AN387" s="79" t="b">
        <v>0</v>
      </c>
      <c r="AO387" s="85" t="s">
        <v>1605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3</v>
      </c>
      <c r="BC387" s="78" t="str">
        <f>REPLACE(INDEX(GroupVertices[Group],MATCH(Edges[[#This Row],[Vertex 2]],GroupVertices[Vertex],0)),1,1,"")</f>
        <v>3</v>
      </c>
      <c r="BD387" s="48">
        <v>0</v>
      </c>
      <c r="BE387" s="49">
        <v>0</v>
      </c>
      <c r="BF387" s="48">
        <v>0</v>
      </c>
      <c r="BG387" s="49">
        <v>0</v>
      </c>
      <c r="BH387" s="48">
        <v>0</v>
      </c>
      <c r="BI387" s="49">
        <v>0</v>
      </c>
      <c r="BJ387" s="48">
        <v>18</v>
      </c>
      <c r="BK387" s="49">
        <v>100</v>
      </c>
      <c r="BL387" s="48">
        <v>18</v>
      </c>
    </row>
    <row r="388" spans="1:64" ht="15">
      <c r="A388" s="64" t="s">
        <v>390</v>
      </c>
      <c r="B388" s="64" t="s">
        <v>535</v>
      </c>
      <c r="C388" s="65" t="s">
        <v>5514</v>
      </c>
      <c r="D388" s="66">
        <v>3</v>
      </c>
      <c r="E388" s="67" t="s">
        <v>132</v>
      </c>
      <c r="F388" s="68">
        <v>35</v>
      </c>
      <c r="G388" s="65"/>
      <c r="H388" s="69"/>
      <c r="I388" s="70"/>
      <c r="J388" s="70"/>
      <c r="K388" s="34" t="s">
        <v>65</v>
      </c>
      <c r="L388" s="77">
        <v>388</v>
      </c>
      <c r="M388" s="77"/>
      <c r="N388" s="72"/>
      <c r="O388" s="79" t="s">
        <v>570</v>
      </c>
      <c r="P388" s="81">
        <v>43720.02349537037</v>
      </c>
      <c r="Q388" s="79" t="s">
        <v>656</v>
      </c>
      <c r="R388" s="79"/>
      <c r="S388" s="79"/>
      <c r="T388" s="79"/>
      <c r="U388" s="79"/>
      <c r="V388" s="83" t="s">
        <v>1045</v>
      </c>
      <c r="W388" s="81">
        <v>43720.02349537037</v>
      </c>
      <c r="X388" s="83" t="s">
        <v>1295</v>
      </c>
      <c r="Y388" s="79"/>
      <c r="Z388" s="79"/>
      <c r="AA388" s="85" t="s">
        <v>1616</v>
      </c>
      <c r="AB388" s="79"/>
      <c r="AC388" s="79" t="b">
        <v>0</v>
      </c>
      <c r="AD388" s="79">
        <v>0</v>
      </c>
      <c r="AE388" s="85" t="s">
        <v>1779</v>
      </c>
      <c r="AF388" s="79" t="b">
        <v>0</v>
      </c>
      <c r="AG388" s="79" t="s">
        <v>1829</v>
      </c>
      <c r="AH388" s="79"/>
      <c r="AI388" s="85" t="s">
        <v>1779</v>
      </c>
      <c r="AJ388" s="79" t="b">
        <v>0</v>
      </c>
      <c r="AK388" s="79">
        <v>38</v>
      </c>
      <c r="AL388" s="85" t="s">
        <v>1605</v>
      </c>
      <c r="AM388" s="79" t="s">
        <v>1841</v>
      </c>
      <c r="AN388" s="79" t="b">
        <v>0</v>
      </c>
      <c r="AO388" s="85" t="s">
        <v>1605</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390</v>
      </c>
      <c r="B389" s="64" t="s">
        <v>424</v>
      </c>
      <c r="C389" s="65" t="s">
        <v>5514</v>
      </c>
      <c r="D389" s="66">
        <v>3</v>
      </c>
      <c r="E389" s="67" t="s">
        <v>132</v>
      </c>
      <c r="F389" s="68">
        <v>35</v>
      </c>
      <c r="G389" s="65"/>
      <c r="H389" s="69"/>
      <c r="I389" s="70"/>
      <c r="J389" s="70"/>
      <c r="K389" s="34" t="s">
        <v>65</v>
      </c>
      <c r="L389" s="77">
        <v>389</v>
      </c>
      <c r="M389" s="77"/>
      <c r="N389" s="72"/>
      <c r="O389" s="79" t="s">
        <v>570</v>
      </c>
      <c r="P389" s="81">
        <v>43720.02349537037</v>
      </c>
      <c r="Q389" s="79" t="s">
        <v>656</v>
      </c>
      <c r="R389" s="79"/>
      <c r="S389" s="79"/>
      <c r="T389" s="79"/>
      <c r="U389" s="79"/>
      <c r="V389" s="83" t="s">
        <v>1045</v>
      </c>
      <c r="W389" s="81">
        <v>43720.02349537037</v>
      </c>
      <c r="X389" s="83" t="s">
        <v>1295</v>
      </c>
      <c r="Y389" s="79"/>
      <c r="Z389" s="79"/>
      <c r="AA389" s="85" t="s">
        <v>1616</v>
      </c>
      <c r="AB389" s="79"/>
      <c r="AC389" s="79" t="b">
        <v>0</v>
      </c>
      <c r="AD389" s="79">
        <v>0</v>
      </c>
      <c r="AE389" s="85" t="s">
        <v>1779</v>
      </c>
      <c r="AF389" s="79" t="b">
        <v>0</v>
      </c>
      <c r="AG389" s="79" t="s">
        <v>1829</v>
      </c>
      <c r="AH389" s="79"/>
      <c r="AI389" s="85" t="s">
        <v>1779</v>
      </c>
      <c r="AJ389" s="79" t="b">
        <v>0</v>
      </c>
      <c r="AK389" s="79">
        <v>38</v>
      </c>
      <c r="AL389" s="85" t="s">
        <v>1605</v>
      </c>
      <c r="AM389" s="79" t="s">
        <v>1841</v>
      </c>
      <c r="AN389" s="79" t="b">
        <v>0</v>
      </c>
      <c r="AO389" s="85" t="s">
        <v>1605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3</v>
      </c>
      <c r="BC389" s="78" t="str">
        <f>REPLACE(INDEX(GroupVertices[Group],MATCH(Edges[[#This Row],[Vertex 2]],GroupVertices[Vertex],0)),1,1,"")</f>
        <v>3</v>
      </c>
      <c r="BD389" s="48"/>
      <c r="BE389" s="49"/>
      <c r="BF389" s="48"/>
      <c r="BG389" s="49"/>
      <c r="BH389" s="48"/>
      <c r="BI389" s="49"/>
      <c r="BJ389" s="48"/>
      <c r="BK389" s="49"/>
      <c r="BL389" s="48"/>
    </row>
    <row r="390" spans="1:64" ht="15">
      <c r="A390" s="64" t="s">
        <v>390</v>
      </c>
      <c r="B390" s="64" t="s">
        <v>536</v>
      </c>
      <c r="C390" s="65" t="s">
        <v>5514</v>
      </c>
      <c r="D390" s="66">
        <v>3</v>
      </c>
      <c r="E390" s="67" t="s">
        <v>132</v>
      </c>
      <c r="F390" s="68">
        <v>35</v>
      </c>
      <c r="G390" s="65"/>
      <c r="H390" s="69"/>
      <c r="I390" s="70"/>
      <c r="J390" s="70"/>
      <c r="K390" s="34" t="s">
        <v>65</v>
      </c>
      <c r="L390" s="77">
        <v>390</v>
      </c>
      <c r="M390" s="77"/>
      <c r="N390" s="72"/>
      <c r="O390" s="79" t="s">
        <v>570</v>
      </c>
      <c r="P390" s="81">
        <v>43720.02349537037</v>
      </c>
      <c r="Q390" s="79" t="s">
        <v>656</v>
      </c>
      <c r="R390" s="79"/>
      <c r="S390" s="79"/>
      <c r="T390" s="79"/>
      <c r="U390" s="79"/>
      <c r="V390" s="83" t="s">
        <v>1045</v>
      </c>
      <c r="W390" s="81">
        <v>43720.02349537037</v>
      </c>
      <c r="X390" s="83" t="s">
        <v>1295</v>
      </c>
      <c r="Y390" s="79"/>
      <c r="Z390" s="79"/>
      <c r="AA390" s="85" t="s">
        <v>1616</v>
      </c>
      <c r="AB390" s="79"/>
      <c r="AC390" s="79" t="b">
        <v>0</v>
      </c>
      <c r="AD390" s="79">
        <v>0</v>
      </c>
      <c r="AE390" s="85" t="s">
        <v>1779</v>
      </c>
      <c r="AF390" s="79" t="b">
        <v>0</v>
      </c>
      <c r="AG390" s="79" t="s">
        <v>1829</v>
      </c>
      <c r="AH390" s="79"/>
      <c r="AI390" s="85" t="s">
        <v>1779</v>
      </c>
      <c r="AJ390" s="79" t="b">
        <v>0</v>
      </c>
      <c r="AK390" s="79">
        <v>38</v>
      </c>
      <c r="AL390" s="85" t="s">
        <v>1605</v>
      </c>
      <c r="AM390" s="79" t="s">
        <v>1841</v>
      </c>
      <c r="AN390" s="79" t="b">
        <v>0</v>
      </c>
      <c r="AO390" s="85" t="s">
        <v>1605</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390</v>
      </c>
      <c r="B391" s="64" t="s">
        <v>379</v>
      </c>
      <c r="C391" s="65" t="s">
        <v>5514</v>
      </c>
      <c r="D391" s="66">
        <v>3</v>
      </c>
      <c r="E391" s="67" t="s">
        <v>132</v>
      </c>
      <c r="F391" s="68">
        <v>35</v>
      </c>
      <c r="G391" s="65"/>
      <c r="H391" s="69"/>
      <c r="I391" s="70"/>
      <c r="J391" s="70"/>
      <c r="K391" s="34" t="s">
        <v>65</v>
      </c>
      <c r="L391" s="77">
        <v>391</v>
      </c>
      <c r="M391" s="77"/>
      <c r="N391" s="72"/>
      <c r="O391" s="79" t="s">
        <v>570</v>
      </c>
      <c r="P391" s="81">
        <v>43720.02349537037</v>
      </c>
      <c r="Q391" s="79" t="s">
        <v>656</v>
      </c>
      <c r="R391" s="79"/>
      <c r="S391" s="79"/>
      <c r="T391" s="79"/>
      <c r="U391" s="79"/>
      <c r="V391" s="83" t="s">
        <v>1045</v>
      </c>
      <c r="W391" s="81">
        <v>43720.02349537037</v>
      </c>
      <c r="X391" s="83" t="s">
        <v>1295</v>
      </c>
      <c r="Y391" s="79"/>
      <c r="Z391" s="79"/>
      <c r="AA391" s="85" t="s">
        <v>1616</v>
      </c>
      <c r="AB391" s="79"/>
      <c r="AC391" s="79" t="b">
        <v>0</v>
      </c>
      <c r="AD391" s="79">
        <v>0</v>
      </c>
      <c r="AE391" s="85" t="s">
        <v>1779</v>
      </c>
      <c r="AF391" s="79" t="b">
        <v>0</v>
      </c>
      <c r="AG391" s="79" t="s">
        <v>1829</v>
      </c>
      <c r="AH391" s="79"/>
      <c r="AI391" s="85" t="s">
        <v>1779</v>
      </c>
      <c r="AJ391" s="79" t="b">
        <v>0</v>
      </c>
      <c r="AK391" s="79">
        <v>38</v>
      </c>
      <c r="AL391" s="85" t="s">
        <v>1605</v>
      </c>
      <c r="AM391" s="79" t="s">
        <v>1841</v>
      </c>
      <c r="AN391" s="79" t="b">
        <v>0</v>
      </c>
      <c r="AO391" s="85" t="s">
        <v>1605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v>0</v>
      </c>
      <c r="BE391" s="49">
        <v>0</v>
      </c>
      <c r="BF391" s="48">
        <v>0</v>
      </c>
      <c r="BG391" s="49">
        <v>0</v>
      </c>
      <c r="BH391" s="48">
        <v>0</v>
      </c>
      <c r="BI391" s="49">
        <v>0</v>
      </c>
      <c r="BJ391" s="48">
        <v>18</v>
      </c>
      <c r="BK391" s="49">
        <v>100</v>
      </c>
      <c r="BL391" s="48">
        <v>18</v>
      </c>
    </row>
    <row r="392" spans="1:64" ht="15">
      <c r="A392" s="64" t="s">
        <v>391</v>
      </c>
      <c r="B392" s="64" t="s">
        <v>535</v>
      </c>
      <c r="C392" s="65" t="s">
        <v>5514</v>
      </c>
      <c r="D392" s="66">
        <v>3</v>
      </c>
      <c r="E392" s="67" t="s">
        <v>132</v>
      </c>
      <c r="F392" s="68">
        <v>35</v>
      </c>
      <c r="G392" s="65"/>
      <c r="H392" s="69"/>
      <c r="I392" s="70"/>
      <c r="J392" s="70"/>
      <c r="K392" s="34" t="s">
        <v>65</v>
      </c>
      <c r="L392" s="77">
        <v>392</v>
      </c>
      <c r="M392" s="77"/>
      <c r="N392" s="72"/>
      <c r="O392" s="79" t="s">
        <v>570</v>
      </c>
      <c r="P392" s="81">
        <v>43720.0259375</v>
      </c>
      <c r="Q392" s="79" t="s">
        <v>656</v>
      </c>
      <c r="R392" s="79"/>
      <c r="S392" s="79"/>
      <c r="T392" s="79"/>
      <c r="U392" s="79"/>
      <c r="V392" s="83" t="s">
        <v>1046</v>
      </c>
      <c r="W392" s="81">
        <v>43720.0259375</v>
      </c>
      <c r="X392" s="83" t="s">
        <v>1296</v>
      </c>
      <c r="Y392" s="79"/>
      <c r="Z392" s="79"/>
      <c r="AA392" s="85" t="s">
        <v>1617</v>
      </c>
      <c r="AB392" s="79"/>
      <c r="AC392" s="79" t="b">
        <v>0</v>
      </c>
      <c r="AD392" s="79">
        <v>0</v>
      </c>
      <c r="AE392" s="85" t="s">
        <v>1779</v>
      </c>
      <c r="AF392" s="79" t="b">
        <v>0</v>
      </c>
      <c r="AG392" s="79" t="s">
        <v>1829</v>
      </c>
      <c r="AH392" s="79"/>
      <c r="AI392" s="85" t="s">
        <v>1779</v>
      </c>
      <c r="AJ392" s="79" t="b">
        <v>0</v>
      </c>
      <c r="AK392" s="79">
        <v>38</v>
      </c>
      <c r="AL392" s="85" t="s">
        <v>1605</v>
      </c>
      <c r="AM392" s="79" t="s">
        <v>1840</v>
      </c>
      <c r="AN392" s="79" t="b">
        <v>0</v>
      </c>
      <c r="AO392" s="85" t="s">
        <v>1605</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c r="BE392" s="49"/>
      <c r="BF392" s="48"/>
      <c r="BG392" s="49"/>
      <c r="BH392" s="48"/>
      <c r="BI392" s="49"/>
      <c r="BJ392" s="48"/>
      <c r="BK392" s="49"/>
      <c r="BL392" s="48"/>
    </row>
    <row r="393" spans="1:64" ht="15">
      <c r="A393" s="64" t="s">
        <v>391</v>
      </c>
      <c r="B393" s="64" t="s">
        <v>424</v>
      </c>
      <c r="C393" s="65" t="s">
        <v>5514</v>
      </c>
      <c r="D393" s="66">
        <v>3</v>
      </c>
      <c r="E393" s="67" t="s">
        <v>132</v>
      </c>
      <c r="F393" s="68">
        <v>35</v>
      </c>
      <c r="G393" s="65"/>
      <c r="H393" s="69"/>
      <c r="I393" s="70"/>
      <c r="J393" s="70"/>
      <c r="K393" s="34" t="s">
        <v>65</v>
      </c>
      <c r="L393" s="77">
        <v>393</v>
      </c>
      <c r="M393" s="77"/>
      <c r="N393" s="72"/>
      <c r="O393" s="79" t="s">
        <v>570</v>
      </c>
      <c r="P393" s="81">
        <v>43720.0259375</v>
      </c>
      <c r="Q393" s="79" t="s">
        <v>656</v>
      </c>
      <c r="R393" s="79"/>
      <c r="S393" s="79"/>
      <c r="T393" s="79"/>
      <c r="U393" s="79"/>
      <c r="V393" s="83" t="s">
        <v>1046</v>
      </c>
      <c r="W393" s="81">
        <v>43720.0259375</v>
      </c>
      <c r="X393" s="83" t="s">
        <v>1296</v>
      </c>
      <c r="Y393" s="79"/>
      <c r="Z393" s="79"/>
      <c r="AA393" s="85" t="s">
        <v>1617</v>
      </c>
      <c r="AB393" s="79"/>
      <c r="AC393" s="79" t="b">
        <v>0</v>
      </c>
      <c r="AD393" s="79">
        <v>0</v>
      </c>
      <c r="AE393" s="85" t="s">
        <v>1779</v>
      </c>
      <c r="AF393" s="79" t="b">
        <v>0</v>
      </c>
      <c r="AG393" s="79" t="s">
        <v>1829</v>
      </c>
      <c r="AH393" s="79"/>
      <c r="AI393" s="85" t="s">
        <v>1779</v>
      </c>
      <c r="AJ393" s="79" t="b">
        <v>0</v>
      </c>
      <c r="AK393" s="79">
        <v>38</v>
      </c>
      <c r="AL393" s="85" t="s">
        <v>1605</v>
      </c>
      <c r="AM393" s="79" t="s">
        <v>1840</v>
      </c>
      <c r="AN393" s="79" t="b">
        <v>0</v>
      </c>
      <c r="AO393" s="85" t="s">
        <v>1605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3</v>
      </c>
      <c r="BD393" s="48"/>
      <c r="BE393" s="49"/>
      <c r="BF393" s="48"/>
      <c r="BG393" s="49"/>
      <c r="BH393" s="48"/>
      <c r="BI393" s="49"/>
      <c r="BJ393" s="48"/>
      <c r="BK393" s="49"/>
      <c r="BL393" s="48"/>
    </row>
    <row r="394" spans="1:64" ht="15">
      <c r="A394" s="64" t="s">
        <v>391</v>
      </c>
      <c r="B394" s="64" t="s">
        <v>536</v>
      </c>
      <c r="C394" s="65" t="s">
        <v>5514</v>
      </c>
      <c r="D394" s="66">
        <v>3</v>
      </c>
      <c r="E394" s="67" t="s">
        <v>132</v>
      </c>
      <c r="F394" s="68">
        <v>35</v>
      </c>
      <c r="G394" s="65"/>
      <c r="H394" s="69"/>
      <c r="I394" s="70"/>
      <c r="J394" s="70"/>
      <c r="K394" s="34" t="s">
        <v>65</v>
      </c>
      <c r="L394" s="77">
        <v>394</v>
      </c>
      <c r="M394" s="77"/>
      <c r="N394" s="72"/>
      <c r="O394" s="79" t="s">
        <v>570</v>
      </c>
      <c r="P394" s="81">
        <v>43720.0259375</v>
      </c>
      <c r="Q394" s="79" t="s">
        <v>656</v>
      </c>
      <c r="R394" s="79"/>
      <c r="S394" s="79"/>
      <c r="T394" s="79"/>
      <c r="U394" s="79"/>
      <c r="V394" s="83" t="s">
        <v>1046</v>
      </c>
      <c r="W394" s="81">
        <v>43720.0259375</v>
      </c>
      <c r="X394" s="83" t="s">
        <v>1296</v>
      </c>
      <c r="Y394" s="79"/>
      <c r="Z394" s="79"/>
      <c r="AA394" s="85" t="s">
        <v>1617</v>
      </c>
      <c r="AB394" s="79"/>
      <c r="AC394" s="79" t="b">
        <v>0</v>
      </c>
      <c r="AD394" s="79">
        <v>0</v>
      </c>
      <c r="AE394" s="85" t="s">
        <v>1779</v>
      </c>
      <c r="AF394" s="79" t="b">
        <v>0</v>
      </c>
      <c r="AG394" s="79" t="s">
        <v>1829</v>
      </c>
      <c r="AH394" s="79"/>
      <c r="AI394" s="85" t="s">
        <v>1779</v>
      </c>
      <c r="AJ394" s="79" t="b">
        <v>0</v>
      </c>
      <c r="AK394" s="79">
        <v>38</v>
      </c>
      <c r="AL394" s="85" t="s">
        <v>1605</v>
      </c>
      <c r="AM394" s="79" t="s">
        <v>1840</v>
      </c>
      <c r="AN394" s="79" t="b">
        <v>0</v>
      </c>
      <c r="AO394" s="85" t="s">
        <v>1605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3</v>
      </c>
      <c r="BC394" s="78" t="str">
        <f>REPLACE(INDEX(GroupVertices[Group],MATCH(Edges[[#This Row],[Vertex 2]],GroupVertices[Vertex],0)),1,1,"")</f>
        <v>3</v>
      </c>
      <c r="BD394" s="48"/>
      <c r="BE394" s="49"/>
      <c r="BF394" s="48"/>
      <c r="BG394" s="49"/>
      <c r="BH394" s="48"/>
      <c r="BI394" s="49"/>
      <c r="BJ394" s="48"/>
      <c r="BK394" s="49"/>
      <c r="BL394" s="48"/>
    </row>
    <row r="395" spans="1:64" ht="15">
      <c r="A395" s="64" t="s">
        <v>391</v>
      </c>
      <c r="B395" s="64" t="s">
        <v>379</v>
      </c>
      <c r="C395" s="65" t="s">
        <v>5514</v>
      </c>
      <c r="D395" s="66">
        <v>3</v>
      </c>
      <c r="E395" s="67" t="s">
        <v>132</v>
      </c>
      <c r="F395" s="68">
        <v>35</v>
      </c>
      <c r="G395" s="65"/>
      <c r="H395" s="69"/>
      <c r="I395" s="70"/>
      <c r="J395" s="70"/>
      <c r="K395" s="34" t="s">
        <v>65</v>
      </c>
      <c r="L395" s="77">
        <v>395</v>
      </c>
      <c r="M395" s="77"/>
      <c r="N395" s="72"/>
      <c r="O395" s="79" t="s">
        <v>570</v>
      </c>
      <c r="P395" s="81">
        <v>43720.0259375</v>
      </c>
      <c r="Q395" s="79" t="s">
        <v>656</v>
      </c>
      <c r="R395" s="79"/>
      <c r="S395" s="79"/>
      <c r="T395" s="79"/>
      <c r="U395" s="79"/>
      <c r="V395" s="83" t="s">
        <v>1046</v>
      </c>
      <c r="W395" s="81">
        <v>43720.0259375</v>
      </c>
      <c r="X395" s="83" t="s">
        <v>1296</v>
      </c>
      <c r="Y395" s="79"/>
      <c r="Z395" s="79"/>
      <c r="AA395" s="85" t="s">
        <v>1617</v>
      </c>
      <c r="AB395" s="79"/>
      <c r="AC395" s="79" t="b">
        <v>0</v>
      </c>
      <c r="AD395" s="79">
        <v>0</v>
      </c>
      <c r="AE395" s="85" t="s">
        <v>1779</v>
      </c>
      <c r="AF395" s="79" t="b">
        <v>0</v>
      </c>
      <c r="AG395" s="79" t="s">
        <v>1829</v>
      </c>
      <c r="AH395" s="79"/>
      <c r="AI395" s="85" t="s">
        <v>1779</v>
      </c>
      <c r="AJ395" s="79" t="b">
        <v>0</v>
      </c>
      <c r="AK395" s="79">
        <v>38</v>
      </c>
      <c r="AL395" s="85" t="s">
        <v>1605</v>
      </c>
      <c r="AM395" s="79" t="s">
        <v>1840</v>
      </c>
      <c r="AN395" s="79" t="b">
        <v>0</v>
      </c>
      <c r="AO395" s="85" t="s">
        <v>1605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3</v>
      </c>
      <c r="BC395" s="78" t="str">
        <f>REPLACE(INDEX(GroupVertices[Group],MATCH(Edges[[#This Row],[Vertex 2]],GroupVertices[Vertex],0)),1,1,"")</f>
        <v>3</v>
      </c>
      <c r="BD395" s="48">
        <v>0</v>
      </c>
      <c r="BE395" s="49">
        <v>0</v>
      </c>
      <c r="BF395" s="48">
        <v>0</v>
      </c>
      <c r="BG395" s="49">
        <v>0</v>
      </c>
      <c r="BH395" s="48">
        <v>0</v>
      </c>
      <c r="BI395" s="49">
        <v>0</v>
      </c>
      <c r="BJ395" s="48">
        <v>18</v>
      </c>
      <c r="BK395" s="49">
        <v>100</v>
      </c>
      <c r="BL395" s="48">
        <v>18</v>
      </c>
    </row>
    <row r="396" spans="1:64" ht="15">
      <c r="A396" s="64" t="s">
        <v>392</v>
      </c>
      <c r="B396" s="64" t="s">
        <v>535</v>
      </c>
      <c r="C396" s="65" t="s">
        <v>5514</v>
      </c>
      <c r="D396" s="66">
        <v>3</v>
      </c>
      <c r="E396" s="67" t="s">
        <v>132</v>
      </c>
      <c r="F396" s="68">
        <v>35</v>
      </c>
      <c r="G396" s="65"/>
      <c r="H396" s="69"/>
      <c r="I396" s="70"/>
      <c r="J396" s="70"/>
      <c r="K396" s="34" t="s">
        <v>65</v>
      </c>
      <c r="L396" s="77">
        <v>396</v>
      </c>
      <c r="M396" s="77"/>
      <c r="N396" s="72"/>
      <c r="O396" s="79" t="s">
        <v>570</v>
      </c>
      <c r="P396" s="81">
        <v>43720.03304398148</v>
      </c>
      <c r="Q396" s="79" t="s">
        <v>656</v>
      </c>
      <c r="R396" s="79"/>
      <c r="S396" s="79"/>
      <c r="T396" s="79"/>
      <c r="U396" s="79"/>
      <c r="V396" s="83" t="s">
        <v>1047</v>
      </c>
      <c r="W396" s="81">
        <v>43720.03304398148</v>
      </c>
      <c r="X396" s="83" t="s">
        <v>1297</v>
      </c>
      <c r="Y396" s="79"/>
      <c r="Z396" s="79"/>
      <c r="AA396" s="85" t="s">
        <v>1618</v>
      </c>
      <c r="AB396" s="79"/>
      <c r="AC396" s="79" t="b">
        <v>0</v>
      </c>
      <c r="AD396" s="79">
        <v>0</v>
      </c>
      <c r="AE396" s="85" t="s">
        <v>1779</v>
      </c>
      <c r="AF396" s="79" t="b">
        <v>0</v>
      </c>
      <c r="AG396" s="79" t="s">
        <v>1829</v>
      </c>
      <c r="AH396" s="79"/>
      <c r="AI396" s="85" t="s">
        <v>1779</v>
      </c>
      <c r="AJ396" s="79" t="b">
        <v>0</v>
      </c>
      <c r="AK396" s="79">
        <v>38</v>
      </c>
      <c r="AL396" s="85" t="s">
        <v>1605</v>
      </c>
      <c r="AM396" s="79" t="s">
        <v>1840</v>
      </c>
      <c r="AN396" s="79" t="b">
        <v>0</v>
      </c>
      <c r="AO396" s="85" t="s">
        <v>1605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3</v>
      </c>
      <c r="BC396" s="78" t="str">
        <f>REPLACE(INDEX(GroupVertices[Group],MATCH(Edges[[#This Row],[Vertex 2]],GroupVertices[Vertex],0)),1,1,"")</f>
        <v>3</v>
      </c>
      <c r="BD396" s="48"/>
      <c r="BE396" s="49"/>
      <c r="BF396" s="48"/>
      <c r="BG396" s="49"/>
      <c r="BH396" s="48"/>
      <c r="BI396" s="49"/>
      <c r="BJ396" s="48"/>
      <c r="BK396" s="49"/>
      <c r="BL396" s="48"/>
    </row>
    <row r="397" spans="1:64" ht="15">
      <c r="A397" s="64" t="s">
        <v>392</v>
      </c>
      <c r="B397" s="64" t="s">
        <v>424</v>
      </c>
      <c r="C397" s="65" t="s">
        <v>5514</v>
      </c>
      <c r="D397" s="66">
        <v>3</v>
      </c>
      <c r="E397" s="67" t="s">
        <v>132</v>
      </c>
      <c r="F397" s="68">
        <v>35</v>
      </c>
      <c r="G397" s="65"/>
      <c r="H397" s="69"/>
      <c r="I397" s="70"/>
      <c r="J397" s="70"/>
      <c r="K397" s="34" t="s">
        <v>65</v>
      </c>
      <c r="L397" s="77">
        <v>397</v>
      </c>
      <c r="M397" s="77"/>
      <c r="N397" s="72"/>
      <c r="O397" s="79" t="s">
        <v>570</v>
      </c>
      <c r="P397" s="81">
        <v>43720.03304398148</v>
      </c>
      <c r="Q397" s="79" t="s">
        <v>656</v>
      </c>
      <c r="R397" s="79"/>
      <c r="S397" s="79"/>
      <c r="T397" s="79"/>
      <c r="U397" s="79"/>
      <c r="V397" s="83" t="s">
        <v>1047</v>
      </c>
      <c r="W397" s="81">
        <v>43720.03304398148</v>
      </c>
      <c r="X397" s="83" t="s">
        <v>1297</v>
      </c>
      <c r="Y397" s="79"/>
      <c r="Z397" s="79"/>
      <c r="AA397" s="85" t="s">
        <v>1618</v>
      </c>
      <c r="AB397" s="79"/>
      <c r="AC397" s="79" t="b">
        <v>0</v>
      </c>
      <c r="AD397" s="79">
        <v>0</v>
      </c>
      <c r="AE397" s="85" t="s">
        <v>1779</v>
      </c>
      <c r="AF397" s="79" t="b">
        <v>0</v>
      </c>
      <c r="AG397" s="79" t="s">
        <v>1829</v>
      </c>
      <c r="AH397" s="79"/>
      <c r="AI397" s="85" t="s">
        <v>1779</v>
      </c>
      <c r="AJ397" s="79" t="b">
        <v>0</v>
      </c>
      <c r="AK397" s="79">
        <v>38</v>
      </c>
      <c r="AL397" s="85" t="s">
        <v>1605</v>
      </c>
      <c r="AM397" s="79" t="s">
        <v>1840</v>
      </c>
      <c r="AN397" s="79" t="b">
        <v>0</v>
      </c>
      <c r="AO397" s="85" t="s">
        <v>1605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3</v>
      </c>
      <c r="BC397" s="78" t="str">
        <f>REPLACE(INDEX(GroupVertices[Group],MATCH(Edges[[#This Row],[Vertex 2]],GroupVertices[Vertex],0)),1,1,"")</f>
        <v>3</v>
      </c>
      <c r="BD397" s="48"/>
      <c r="BE397" s="49"/>
      <c r="BF397" s="48"/>
      <c r="BG397" s="49"/>
      <c r="BH397" s="48"/>
      <c r="BI397" s="49"/>
      <c r="BJ397" s="48"/>
      <c r="BK397" s="49"/>
      <c r="BL397" s="48"/>
    </row>
    <row r="398" spans="1:64" ht="15">
      <c r="A398" s="64" t="s">
        <v>392</v>
      </c>
      <c r="B398" s="64" t="s">
        <v>536</v>
      </c>
      <c r="C398" s="65" t="s">
        <v>5514</v>
      </c>
      <c r="D398" s="66">
        <v>3</v>
      </c>
      <c r="E398" s="67" t="s">
        <v>132</v>
      </c>
      <c r="F398" s="68">
        <v>35</v>
      </c>
      <c r="G398" s="65"/>
      <c r="H398" s="69"/>
      <c r="I398" s="70"/>
      <c r="J398" s="70"/>
      <c r="K398" s="34" t="s">
        <v>65</v>
      </c>
      <c r="L398" s="77">
        <v>398</v>
      </c>
      <c r="M398" s="77"/>
      <c r="N398" s="72"/>
      <c r="O398" s="79" t="s">
        <v>570</v>
      </c>
      <c r="P398" s="81">
        <v>43720.03304398148</v>
      </c>
      <c r="Q398" s="79" t="s">
        <v>656</v>
      </c>
      <c r="R398" s="79"/>
      <c r="S398" s="79"/>
      <c r="T398" s="79"/>
      <c r="U398" s="79"/>
      <c r="V398" s="83" t="s">
        <v>1047</v>
      </c>
      <c r="W398" s="81">
        <v>43720.03304398148</v>
      </c>
      <c r="X398" s="83" t="s">
        <v>1297</v>
      </c>
      <c r="Y398" s="79"/>
      <c r="Z398" s="79"/>
      <c r="AA398" s="85" t="s">
        <v>1618</v>
      </c>
      <c r="AB398" s="79"/>
      <c r="AC398" s="79" t="b">
        <v>0</v>
      </c>
      <c r="AD398" s="79">
        <v>0</v>
      </c>
      <c r="AE398" s="85" t="s">
        <v>1779</v>
      </c>
      <c r="AF398" s="79" t="b">
        <v>0</v>
      </c>
      <c r="AG398" s="79" t="s">
        <v>1829</v>
      </c>
      <c r="AH398" s="79"/>
      <c r="AI398" s="85" t="s">
        <v>1779</v>
      </c>
      <c r="AJ398" s="79" t="b">
        <v>0</v>
      </c>
      <c r="AK398" s="79">
        <v>38</v>
      </c>
      <c r="AL398" s="85" t="s">
        <v>1605</v>
      </c>
      <c r="AM398" s="79" t="s">
        <v>1840</v>
      </c>
      <c r="AN398" s="79" t="b">
        <v>0</v>
      </c>
      <c r="AO398" s="85" t="s">
        <v>1605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3</v>
      </c>
      <c r="BC398" s="78" t="str">
        <f>REPLACE(INDEX(GroupVertices[Group],MATCH(Edges[[#This Row],[Vertex 2]],GroupVertices[Vertex],0)),1,1,"")</f>
        <v>3</v>
      </c>
      <c r="BD398" s="48"/>
      <c r="BE398" s="49"/>
      <c r="BF398" s="48"/>
      <c r="BG398" s="49"/>
      <c r="BH398" s="48"/>
      <c r="BI398" s="49"/>
      <c r="BJ398" s="48"/>
      <c r="BK398" s="49"/>
      <c r="BL398" s="48"/>
    </row>
    <row r="399" spans="1:64" ht="15">
      <c r="A399" s="64" t="s">
        <v>392</v>
      </c>
      <c r="B399" s="64" t="s">
        <v>379</v>
      </c>
      <c r="C399" s="65" t="s">
        <v>5514</v>
      </c>
      <c r="D399" s="66">
        <v>3</v>
      </c>
      <c r="E399" s="67" t="s">
        <v>132</v>
      </c>
      <c r="F399" s="68">
        <v>35</v>
      </c>
      <c r="G399" s="65"/>
      <c r="H399" s="69"/>
      <c r="I399" s="70"/>
      <c r="J399" s="70"/>
      <c r="K399" s="34" t="s">
        <v>65</v>
      </c>
      <c r="L399" s="77">
        <v>399</v>
      </c>
      <c r="M399" s="77"/>
      <c r="N399" s="72"/>
      <c r="O399" s="79" t="s">
        <v>570</v>
      </c>
      <c r="P399" s="81">
        <v>43720.03304398148</v>
      </c>
      <c r="Q399" s="79" t="s">
        <v>656</v>
      </c>
      <c r="R399" s="79"/>
      <c r="S399" s="79"/>
      <c r="T399" s="79"/>
      <c r="U399" s="79"/>
      <c r="V399" s="83" t="s">
        <v>1047</v>
      </c>
      <c r="W399" s="81">
        <v>43720.03304398148</v>
      </c>
      <c r="X399" s="83" t="s">
        <v>1297</v>
      </c>
      <c r="Y399" s="79"/>
      <c r="Z399" s="79"/>
      <c r="AA399" s="85" t="s">
        <v>1618</v>
      </c>
      <c r="AB399" s="79"/>
      <c r="AC399" s="79" t="b">
        <v>0</v>
      </c>
      <c r="AD399" s="79">
        <v>0</v>
      </c>
      <c r="AE399" s="85" t="s">
        <v>1779</v>
      </c>
      <c r="AF399" s="79" t="b">
        <v>0</v>
      </c>
      <c r="AG399" s="79" t="s">
        <v>1829</v>
      </c>
      <c r="AH399" s="79"/>
      <c r="AI399" s="85" t="s">
        <v>1779</v>
      </c>
      <c r="AJ399" s="79" t="b">
        <v>0</v>
      </c>
      <c r="AK399" s="79">
        <v>38</v>
      </c>
      <c r="AL399" s="85" t="s">
        <v>1605</v>
      </c>
      <c r="AM399" s="79" t="s">
        <v>1840</v>
      </c>
      <c r="AN399" s="79" t="b">
        <v>0</v>
      </c>
      <c r="AO399" s="85" t="s">
        <v>1605</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3</v>
      </c>
      <c r="BC399" s="78" t="str">
        <f>REPLACE(INDEX(GroupVertices[Group],MATCH(Edges[[#This Row],[Vertex 2]],GroupVertices[Vertex],0)),1,1,"")</f>
        <v>3</v>
      </c>
      <c r="BD399" s="48">
        <v>0</v>
      </c>
      <c r="BE399" s="49">
        <v>0</v>
      </c>
      <c r="BF399" s="48">
        <v>0</v>
      </c>
      <c r="BG399" s="49">
        <v>0</v>
      </c>
      <c r="BH399" s="48">
        <v>0</v>
      </c>
      <c r="BI399" s="49">
        <v>0</v>
      </c>
      <c r="BJ399" s="48">
        <v>18</v>
      </c>
      <c r="BK399" s="49">
        <v>100</v>
      </c>
      <c r="BL399" s="48">
        <v>18</v>
      </c>
    </row>
    <row r="400" spans="1:64" ht="15">
      <c r="A400" s="64" t="s">
        <v>393</v>
      </c>
      <c r="B400" s="64" t="s">
        <v>535</v>
      </c>
      <c r="C400" s="65" t="s">
        <v>5514</v>
      </c>
      <c r="D400" s="66">
        <v>3</v>
      </c>
      <c r="E400" s="67" t="s">
        <v>132</v>
      </c>
      <c r="F400" s="68">
        <v>35</v>
      </c>
      <c r="G400" s="65"/>
      <c r="H400" s="69"/>
      <c r="I400" s="70"/>
      <c r="J400" s="70"/>
      <c r="K400" s="34" t="s">
        <v>65</v>
      </c>
      <c r="L400" s="77">
        <v>400</v>
      </c>
      <c r="M400" s="77"/>
      <c r="N400" s="72"/>
      <c r="O400" s="79" t="s">
        <v>570</v>
      </c>
      <c r="P400" s="81">
        <v>43720.03853009259</v>
      </c>
      <c r="Q400" s="79" t="s">
        <v>656</v>
      </c>
      <c r="R400" s="79"/>
      <c r="S400" s="79"/>
      <c r="T400" s="79"/>
      <c r="U400" s="79"/>
      <c r="V400" s="83" t="s">
        <v>1048</v>
      </c>
      <c r="W400" s="81">
        <v>43720.03853009259</v>
      </c>
      <c r="X400" s="83" t="s">
        <v>1298</v>
      </c>
      <c r="Y400" s="79"/>
      <c r="Z400" s="79"/>
      <c r="AA400" s="85" t="s">
        <v>1619</v>
      </c>
      <c r="AB400" s="79"/>
      <c r="AC400" s="79" t="b">
        <v>0</v>
      </c>
      <c r="AD400" s="79">
        <v>0</v>
      </c>
      <c r="AE400" s="85" t="s">
        <v>1779</v>
      </c>
      <c r="AF400" s="79" t="b">
        <v>0</v>
      </c>
      <c r="AG400" s="79" t="s">
        <v>1829</v>
      </c>
      <c r="AH400" s="79"/>
      <c r="AI400" s="85" t="s">
        <v>1779</v>
      </c>
      <c r="AJ400" s="79" t="b">
        <v>0</v>
      </c>
      <c r="AK400" s="79">
        <v>38</v>
      </c>
      <c r="AL400" s="85" t="s">
        <v>1605</v>
      </c>
      <c r="AM400" s="79" t="s">
        <v>1842</v>
      </c>
      <c r="AN400" s="79" t="b">
        <v>0</v>
      </c>
      <c r="AO400" s="85" t="s">
        <v>1605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3</v>
      </c>
      <c r="BC400" s="78" t="str">
        <f>REPLACE(INDEX(GroupVertices[Group],MATCH(Edges[[#This Row],[Vertex 2]],GroupVertices[Vertex],0)),1,1,"")</f>
        <v>3</v>
      </c>
      <c r="BD400" s="48"/>
      <c r="BE400" s="49"/>
      <c r="BF400" s="48"/>
      <c r="BG400" s="49"/>
      <c r="BH400" s="48"/>
      <c r="BI400" s="49"/>
      <c r="BJ400" s="48"/>
      <c r="BK400" s="49"/>
      <c r="BL400" s="48"/>
    </row>
    <row r="401" spans="1:64" ht="15">
      <c r="A401" s="64" t="s">
        <v>393</v>
      </c>
      <c r="B401" s="64" t="s">
        <v>424</v>
      </c>
      <c r="C401" s="65" t="s">
        <v>5514</v>
      </c>
      <c r="D401" s="66">
        <v>3</v>
      </c>
      <c r="E401" s="67" t="s">
        <v>132</v>
      </c>
      <c r="F401" s="68">
        <v>35</v>
      </c>
      <c r="G401" s="65"/>
      <c r="H401" s="69"/>
      <c r="I401" s="70"/>
      <c r="J401" s="70"/>
      <c r="K401" s="34" t="s">
        <v>65</v>
      </c>
      <c r="L401" s="77">
        <v>401</v>
      </c>
      <c r="M401" s="77"/>
      <c r="N401" s="72"/>
      <c r="O401" s="79" t="s">
        <v>570</v>
      </c>
      <c r="P401" s="81">
        <v>43720.03853009259</v>
      </c>
      <c r="Q401" s="79" t="s">
        <v>656</v>
      </c>
      <c r="R401" s="79"/>
      <c r="S401" s="79"/>
      <c r="T401" s="79"/>
      <c r="U401" s="79"/>
      <c r="V401" s="83" t="s">
        <v>1048</v>
      </c>
      <c r="W401" s="81">
        <v>43720.03853009259</v>
      </c>
      <c r="X401" s="83" t="s">
        <v>1298</v>
      </c>
      <c r="Y401" s="79"/>
      <c r="Z401" s="79"/>
      <c r="AA401" s="85" t="s">
        <v>1619</v>
      </c>
      <c r="AB401" s="79"/>
      <c r="AC401" s="79" t="b">
        <v>0</v>
      </c>
      <c r="AD401" s="79">
        <v>0</v>
      </c>
      <c r="AE401" s="85" t="s">
        <v>1779</v>
      </c>
      <c r="AF401" s="79" t="b">
        <v>0</v>
      </c>
      <c r="AG401" s="79" t="s">
        <v>1829</v>
      </c>
      <c r="AH401" s="79"/>
      <c r="AI401" s="85" t="s">
        <v>1779</v>
      </c>
      <c r="AJ401" s="79" t="b">
        <v>0</v>
      </c>
      <c r="AK401" s="79">
        <v>38</v>
      </c>
      <c r="AL401" s="85" t="s">
        <v>1605</v>
      </c>
      <c r="AM401" s="79" t="s">
        <v>1842</v>
      </c>
      <c r="AN401" s="79" t="b">
        <v>0</v>
      </c>
      <c r="AO401" s="85" t="s">
        <v>1605</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3</v>
      </c>
      <c r="BC401" s="78" t="str">
        <f>REPLACE(INDEX(GroupVertices[Group],MATCH(Edges[[#This Row],[Vertex 2]],GroupVertices[Vertex],0)),1,1,"")</f>
        <v>3</v>
      </c>
      <c r="BD401" s="48"/>
      <c r="BE401" s="49"/>
      <c r="BF401" s="48"/>
      <c r="BG401" s="49"/>
      <c r="BH401" s="48"/>
      <c r="BI401" s="49"/>
      <c r="BJ401" s="48"/>
      <c r="BK401" s="49"/>
      <c r="BL401" s="48"/>
    </row>
    <row r="402" spans="1:64" ht="15">
      <c r="A402" s="64" t="s">
        <v>393</v>
      </c>
      <c r="B402" s="64" t="s">
        <v>536</v>
      </c>
      <c r="C402" s="65" t="s">
        <v>5514</v>
      </c>
      <c r="D402" s="66">
        <v>3</v>
      </c>
      <c r="E402" s="67" t="s">
        <v>132</v>
      </c>
      <c r="F402" s="68">
        <v>35</v>
      </c>
      <c r="G402" s="65"/>
      <c r="H402" s="69"/>
      <c r="I402" s="70"/>
      <c r="J402" s="70"/>
      <c r="K402" s="34" t="s">
        <v>65</v>
      </c>
      <c r="L402" s="77">
        <v>402</v>
      </c>
      <c r="M402" s="77"/>
      <c r="N402" s="72"/>
      <c r="O402" s="79" t="s">
        <v>570</v>
      </c>
      <c r="P402" s="81">
        <v>43720.03853009259</v>
      </c>
      <c r="Q402" s="79" t="s">
        <v>656</v>
      </c>
      <c r="R402" s="79"/>
      <c r="S402" s="79"/>
      <c r="T402" s="79"/>
      <c r="U402" s="79"/>
      <c r="V402" s="83" t="s">
        <v>1048</v>
      </c>
      <c r="W402" s="81">
        <v>43720.03853009259</v>
      </c>
      <c r="X402" s="83" t="s">
        <v>1298</v>
      </c>
      <c r="Y402" s="79"/>
      <c r="Z402" s="79"/>
      <c r="AA402" s="85" t="s">
        <v>1619</v>
      </c>
      <c r="AB402" s="79"/>
      <c r="AC402" s="79" t="b">
        <v>0</v>
      </c>
      <c r="AD402" s="79">
        <v>0</v>
      </c>
      <c r="AE402" s="85" t="s">
        <v>1779</v>
      </c>
      <c r="AF402" s="79" t="b">
        <v>0</v>
      </c>
      <c r="AG402" s="79" t="s">
        <v>1829</v>
      </c>
      <c r="AH402" s="79"/>
      <c r="AI402" s="85" t="s">
        <v>1779</v>
      </c>
      <c r="AJ402" s="79" t="b">
        <v>0</v>
      </c>
      <c r="AK402" s="79">
        <v>38</v>
      </c>
      <c r="AL402" s="85" t="s">
        <v>1605</v>
      </c>
      <c r="AM402" s="79" t="s">
        <v>1842</v>
      </c>
      <c r="AN402" s="79" t="b">
        <v>0</v>
      </c>
      <c r="AO402" s="85" t="s">
        <v>1605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3</v>
      </c>
      <c r="BC402" s="78" t="str">
        <f>REPLACE(INDEX(GroupVertices[Group],MATCH(Edges[[#This Row],[Vertex 2]],GroupVertices[Vertex],0)),1,1,"")</f>
        <v>3</v>
      </c>
      <c r="BD402" s="48"/>
      <c r="BE402" s="49"/>
      <c r="BF402" s="48"/>
      <c r="BG402" s="49"/>
      <c r="BH402" s="48"/>
      <c r="BI402" s="49"/>
      <c r="BJ402" s="48"/>
      <c r="BK402" s="49"/>
      <c r="BL402" s="48"/>
    </row>
    <row r="403" spans="1:64" ht="15">
      <c r="A403" s="64" t="s">
        <v>393</v>
      </c>
      <c r="B403" s="64" t="s">
        <v>379</v>
      </c>
      <c r="C403" s="65" t="s">
        <v>5514</v>
      </c>
      <c r="D403" s="66">
        <v>3</v>
      </c>
      <c r="E403" s="67" t="s">
        <v>132</v>
      </c>
      <c r="F403" s="68">
        <v>35</v>
      </c>
      <c r="G403" s="65"/>
      <c r="H403" s="69"/>
      <c r="I403" s="70"/>
      <c r="J403" s="70"/>
      <c r="K403" s="34" t="s">
        <v>65</v>
      </c>
      <c r="L403" s="77">
        <v>403</v>
      </c>
      <c r="M403" s="77"/>
      <c r="N403" s="72"/>
      <c r="O403" s="79" t="s">
        <v>570</v>
      </c>
      <c r="P403" s="81">
        <v>43720.03853009259</v>
      </c>
      <c r="Q403" s="79" t="s">
        <v>656</v>
      </c>
      <c r="R403" s="79"/>
      <c r="S403" s="79"/>
      <c r="T403" s="79"/>
      <c r="U403" s="79"/>
      <c r="V403" s="83" t="s">
        <v>1048</v>
      </c>
      <c r="W403" s="81">
        <v>43720.03853009259</v>
      </c>
      <c r="X403" s="83" t="s">
        <v>1298</v>
      </c>
      <c r="Y403" s="79"/>
      <c r="Z403" s="79"/>
      <c r="AA403" s="85" t="s">
        <v>1619</v>
      </c>
      <c r="AB403" s="79"/>
      <c r="AC403" s="79" t="b">
        <v>0</v>
      </c>
      <c r="AD403" s="79">
        <v>0</v>
      </c>
      <c r="AE403" s="85" t="s">
        <v>1779</v>
      </c>
      <c r="AF403" s="79" t="b">
        <v>0</v>
      </c>
      <c r="AG403" s="79" t="s">
        <v>1829</v>
      </c>
      <c r="AH403" s="79"/>
      <c r="AI403" s="85" t="s">
        <v>1779</v>
      </c>
      <c r="AJ403" s="79" t="b">
        <v>0</v>
      </c>
      <c r="AK403" s="79">
        <v>38</v>
      </c>
      <c r="AL403" s="85" t="s">
        <v>1605</v>
      </c>
      <c r="AM403" s="79" t="s">
        <v>1842</v>
      </c>
      <c r="AN403" s="79" t="b">
        <v>0</v>
      </c>
      <c r="AO403" s="85" t="s">
        <v>1605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3</v>
      </c>
      <c r="BC403" s="78" t="str">
        <f>REPLACE(INDEX(GroupVertices[Group],MATCH(Edges[[#This Row],[Vertex 2]],GroupVertices[Vertex],0)),1,1,"")</f>
        <v>3</v>
      </c>
      <c r="BD403" s="48">
        <v>0</v>
      </c>
      <c r="BE403" s="49">
        <v>0</v>
      </c>
      <c r="BF403" s="48">
        <v>0</v>
      </c>
      <c r="BG403" s="49">
        <v>0</v>
      </c>
      <c r="BH403" s="48">
        <v>0</v>
      </c>
      <c r="BI403" s="49">
        <v>0</v>
      </c>
      <c r="BJ403" s="48">
        <v>18</v>
      </c>
      <c r="BK403" s="49">
        <v>100</v>
      </c>
      <c r="BL403" s="48">
        <v>18</v>
      </c>
    </row>
    <row r="404" spans="1:64" ht="15">
      <c r="A404" s="64" t="s">
        <v>394</v>
      </c>
      <c r="B404" s="64" t="s">
        <v>535</v>
      </c>
      <c r="C404" s="65" t="s">
        <v>5514</v>
      </c>
      <c r="D404" s="66">
        <v>3</v>
      </c>
      <c r="E404" s="67" t="s">
        <v>132</v>
      </c>
      <c r="F404" s="68">
        <v>35</v>
      </c>
      <c r="G404" s="65"/>
      <c r="H404" s="69"/>
      <c r="I404" s="70"/>
      <c r="J404" s="70"/>
      <c r="K404" s="34" t="s">
        <v>65</v>
      </c>
      <c r="L404" s="77">
        <v>404</v>
      </c>
      <c r="M404" s="77"/>
      <c r="N404" s="72"/>
      <c r="O404" s="79" t="s">
        <v>570</v>
      </c>
      <c r="P404" s="81">
        <v>43720.071747685186</v>
      </c>
      <c r="Q404" s="79" t="s">
        <v>656</v>
      </c>
      <c r="R404" s="79"/>
      <c r="S404" s="79"/>
      <c r="T404" s="79"/>
      <c r="U404" s="79"/>
      <c r="V404" s="83" t="s">
        <v>1049</v>
      </c>
      <c r="W404" s="81">
        <v>43720.071747685186</v>
      </c>
      <c r="X404" s="83" t="s">
        <v>1299</v>
      </c>
      <c r="Y404" s="79"/>
      <c r="Z404" s="79"/>
      <c r="AA404" s="85" t="s">
        <v>1620</v>
      </c>
      <c r="AB404" s="79"/>
      <c r="AC404" s="79" t="b">
        <v>0</v>
      </c>
      <c r="AD404" s="79">
        <v>0</v>
      </c>
      <c r="AE404" s="85" t="s">
        <v>1779</v>
      </c>
      <c r="AF404" s="79" t="b">
        <v>0</v>
      </c>
      <c r="AG404" s="79" t="s">
        <v>1829</v>
      </c>
      <c r="AH404" s="79"/>
      <c r="AI404" s="85" t="s">
        <v>1779</v>
      </c>
      <c r="AJ404" s="79" t="b">
        <v>0</v>
      </c>
      <c r="AK404" s="79">
        <v>38</v>
      </c>
      <c r="AL404" s="85" t="s">
        <v>1605</v>
      </c>
      <c r="AM404" s="79" t="s">
        <v>1841</v>
      </c>
      <c r="AN404" s="79" t="b">
        <v>0</v>
      </c>
      <c r="AO404" s="85" t="s">
        <v>1605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3</v>
      </c>
      <c r="BD404" s="48"/>
      <c r="BE404" s="49"/>
      <c r="BF404" s="48"/>
      <c r="BG404" s="49"/>
      <c r="BH404" s="48"/>
      <c r="BI404" s="49"/>
      <c r="BJ404" s="48"/>
      <c r="BK404" s="49"/>
      <c r="BL404" s="48"/>
    </row>
    <row r="405" spans="1:64" ht="15">
      <c r="A405" s="64" t="s">
        <v>394</v>
      </c>
      <c r="B405" s="64" t="s">
        <v>424</v>
      </c>
      <c r="C405" s="65" t="s">
        <v>5514</v>
      </c>
      <c r="D405" s="66">
        <v>3</v>
      </c>
      <c r="E405" s="67" t="s">
        <v>132</v>
      </c>
      <c r="F405" s="68">
        <v>35</v>
      </c>
      <c r="G405" s="65"/>
      <c r="H405" s="69"/>
      <c r="I405" s="70"/>
      <c r="J405" s="70"/>
      <c r="K405" s="34" t="s">
        <v>65</v>
      </c>
      <c r="L405" s="77">
        <v>405</v>
      </c>
      <c r="M405" s="77"/>
      <c r="N405" s="72"/>
      <c r="O405" s="79" t="s">
        <v>570</v>
      </c>
      <c r="P405" s="81">
        <v>43720.071747685186</v>
      </c>
      <c r="Q405" s="79" t="s">
        <v>656</v>
      </c>
      <c r="R405" s="79"/>
      <c r="S405" s="79"/>
      <c r="T405" s="79"/>
      <c r="U405" s="79"/>
      <c r="V405" s="83" t="s">
        <v>1049</v>
      </c>
      <c r="W405" s="81">
        <v>43720.071747685186</v>
      </c>
      <c r="X405" s="83" t="s">
        <v>1299</v>
      </c>
      <c r="Y405" s="79"/>
      <c r="Z405" s="79"/>
      <c r="AA405" s="85" t="s">
        <v>1620</v>
      </c>
      <c r="AB405" s="79"/>
      <c r="AC405" s="79" t="b">
        <v>0</v>
      </c>
      <c r="AD405" s="79">
        <v>0</v>
      </c>
      <c r="AE405" s="85" t="s">
        <v>1779</v>
      </c>
      <c r="AF405" s="79" t="b">
        <v>0</v>
      </c>
      <c r="AG405" s="79" t="s">
        <v>1829</v>
      </c>
      <c r="AH405" s="79"/>
      <c r="AI405" s="85" t="s">
        <v>1779</v>
      </c>
      <c r="AJ405" s="79" t="b">
        <v>0</v>
      </c>
      <c r="AK405" s="79">
        <v>38</v>
      </c>
      <c r="AL405" s="85" t="s">
        <v>1605</v>
      </c>
      <c r="AM405" s="79" t="s">
        <v>1841</v>
      </c>
      <c r="AN405" s="79" t="b">
        <v>0</v>
      </c>
      <c r="AO405" s="85" t="s">
        <v>1605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3</v>
      </c>
      <c r="BC405" s="78" t="str">
        <f>REPLACE(INDEX(GroupVertices[Group],MATCH(Edges[[#This Row],[Vertex 2]],GroupVertices[Vertex],0)),1,1,"")</f>
        <v>3</v>
      </c>
      <c r="BD405" s="48"/>
      <c r="BE405" s="49"/>
      <c r="BF405" s="48"/>
      <c r="BG405" s="49"/>
      <c r="BH405" s="48"/>
      <c r="BI405" s="49"/>
      <c r="BJ405" s="48"/>
      <c r="BK405" s="49"/>
      <c r="BL405" s="48"/>
    </row>
    <row r="406" spans="1:64" ht="15">
      <c r="A406" s="64" t="s">
        <v>394</v>
      </c>
      <c r="B406" s="64" t="s">
        <v>536</v>
      </c>
      <c r="C406" s="65" t="s">
        <v>5514</v>
      </c>
      <c r="D406" s="66">
        <v>3</v>
      </c>
      <c r="E406" s="67" t="s">
        <v>132</v>
      </c>
      <c r="F406" s="68">
        <v>35</v>
      </c>
      <c r="G406" s="65"/>
      <c r="H406" s="69"/>
      <c r="I406" s="70"/>
      <c r="J406" s="70"/>
      <c r="K406" s="34" t="s">
        <v>65</v>
      </c>
      <c r="L406" s="77">
        <v>406</v>
      </c>
      <c r="M406" s="77"/>
      <c r="N406" s="72"/>
      <c r="O406" s="79" t="s">
        <v>570</v>
      </c>
      <c r="P406" s="81">
        <v>43720.071747685186</v>
      </c>
      <c r="Q406" s="79" t="s">
        <v>656</v>
      </c>
      <c r="R406" s="79"/>
      <c r="S406" s="79"/>
      <c r="T406" s="79"/>
      <c r="U406" s="79"/>
      <c r="V406" s="83" t="s">
        <v>1049</v>
      </c>
      <c r="W406" s="81">
        <v>43720.071747685186</v>
      </c>
      <c r="X406" s="83" t="s">
        <v>1299</v>
      </c>
      <c r="Y406" s="79"/>
      <c r="Z406" s="79"/>
      <c r="AA406" s="85" t="s">
        <v>1620</v>
      </c>
      <c r="AB406" s="79"/>
      <c r="AC406" s="79" t="b">
        <v>0</v>
      </c>
      <c r="AD406" s="79">
        <v>0</v>
      </c>
      <c r="AE406" s="85" t="s">
        <v>1779</v>
      </c>
      <c r="AF406" s="79" t="b">
        <v>0</v>
      </c>
      <c r="AG406" s="79" t="s">
        <v>1829</v>
      </c>
      <c r="AH406" s="79"/>
      <c r="AI406" s="85" t="s">
        <v>1779</v>
      </c>
      <c r="AJ406" s="79" t="b">
        <v>0</v>
      </c>
      <c r="AK406" s="79">
        <v>38</v>
      </c>
      <c r="AL406" s="85" t="s">
        <v>1605</v>
      </c>
      <c r="AM406" s="79" t="s">
        <v>1841</v>
      </c>
      <c r="AN406" s="79" t="b">
        <v>0</v>
      </c>
      <c r="AO406" s="85" t="s">
        <v>1605</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3</v>
      </c>
      <c r="BC406" s="78" t="str">
        <f>REPLACE(INDEX(GroupVertices[Group],MATCH(Edges[[#This Row],[Vertex 2]],GroupVertices[Vertex],0)),1,1,"")</f>
        <v>3</v>
      </c>
      <c r="BD406" s="48"/>
      <c r="BE406" s="49"/>
      <c r="BF406" s="48"/>
      <c r="BG406" s="49"/>
      <c r="BH406" s="48"/>
      <c r="BI406" s="49"/>
      <c r="BJ406" s="48"/>
      <c r="BK406" s="49"/>
      <c r="BL406" s="48"/>
    </row>
    <row r="407" spans="1:64" ht="15">
      <c r="A407" s="64" t="s">
        <v>394</v>
      </c>
      <c r="B407" s="64" t="s">
        <v>379</v>
      </c>
      <c r="C407" s="65" t="s">
        <v>5514</v>
      </c>
      <c r="D407" s="66">
        <v>3</v>
      </c>
      <c r="E407" s="67" t="s">
        <v>132</v>
      </c>
      <c r="F407" s="68">
        <v>35</v>
      </c>
      <c r="G407" s="65"/>
      <c r="H407" s="69"/>
      <c r="I407" s="70"/>
      <c r="J407" s="70"/>
      <c r="K407" s="34" t="s">
        <v>65</v>
      </c>
      <c r="L407" s="77">
        <v>407</v>
      </c>
      <c r="M407" s="77"/>
      <c r="N407" s="72"/>
      <c r="O407" s="79" t="s">
        <v>570</v>
      </c>
      <c r="P407" s="81">
        <v>43720.071747685186</v>
      </c>
      <c r="Q407" s="79" t="s">
        <v>656</v>
      </c>
      <c r="R407" s="79"/>
      <c r="S407" s="79"/>
      <c r="T407" s="79"/>
      <c r="U407" s="79"/>
      <c r="V407" s="83" t="s">
        <v>1049</v>
      </c>
      <c r="W407" s="81">
        <v>43720.071747685186</v>
      </c>
      <c r="X407" s="83" t="s">
        <v>1299</v>
      </c>
      <c r="Y407" s="79"/>
      <c r="Z407" s="79"/>
      <c r="AA407" s="85" t="s">
        <v>1620</v>
      </c>
      <c r="AB407" s="79"/>
      <c r="AC407" s="79" t="b">
        <v>0</v>
      </c>
      <c r="AD407" s="79">
        <v>0</v>
      </c>
      <c r="AE407" s="85" t="s">
        <v>1779</v>
      </c>
      <c r="AF407" s="79" t="b">
        <v>0</v>
      </c>
      <c r="AG407" s="79" t="s">
        <v>1829</v>
      </c>
      <c r="AH407" s="79"/>
      <c r="AI407" s="85" t="s">
        <v>1779</v>
      </c>
      <c r="AJ407" s="79" t="b">
        <v>0</v>
      </c>
      <c r="AK407" s="79">
        <v>38</v>
      </c>
      <c r="AL407" s="85" t="s">
        <v>1605</v>
      </c>
      <c r="AM407" s="79" t="s">
        <v>1841</v>
      </c>
      <c r="AN407" s="79" t="b">
        <v>0</v>
      </c>
      <c r="AO407" s="85" t="s">
        <v>1605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3</v>
      </c>
      <c r="BC407" s="78" t="str">
        <f>REPLACE(INDEX(GroupVertices[Group],MATCH(Edges[[#This Row],[Vertex 2]],GroupVertices[Vertex],0)),1,1,"")</f>
        <v>3</v>
      </c>
      <c r="BD407" s="48">
        <v>0</v>
      </c>
      <c r="BE407" s="49">
        <v>0</v>
      </c>
      <c r="BF407" s="48">
        <v>0</v>
      </c>
      <c r="BG407" s="49">
        <v>0</v>
      </c>
      <c r="BH407" s="48">
        <v>0</v>
      </c>
      <c r="BI407" s="49">
        <v>0</v>
      </c>
      <c r="BJ407" s="48">
        <v>18</v>
      </c>
      <c r="BK407" s="49">
        <v>100</v>
      </c>
      <c r="BL407" s="48">
        <v>18</v>
      </c>
    </row>
    <row r="408" spans="1:64" ht="15">
      <c r="A408" s="64" t="s">
        <v>395</v>
      </c>
      <c r="B408" s="64" t="s">
        <v>437</v>
      </c>
      <c r="C408" s="65" t="s">
        <v>5514</v>
      </c>
      <c r="D408" s="66">
        <v>3</v>
      </c>
      <c r="E408" s="67" t="s">
        <v>132</v>
      </c>
      <c r="F408" s="68">
        <v>35</v>
      </c>
      <c r="G408" s="65"/>
      <c r="H408" s="69"/>
      <c r="I408" s="70"/>
      <c r="J408" s="70"/>
      <c r="K408" s="34" t="s">
        <v>65</v>
      </c>
      <c r="L408" s="77">
        <v>408</v>
      </c>
      <c r="M408" s="77"/>
      <c r="N408" s="72"/>
      <c r="O408" s="79" t="s">
        <v>570</v>
      </c>
      <c r="P408" s="81">
        <v>43678.87347222222</v>
      </c>
      <c r="Q408" s="79" t="s">
        <v>579</v>
      </c>
      <c r="R408" s="83" t="s">
        <v>743</v>
      </c>
      <c r="S408" s="79" t="s">
        <v>806</v>
      </c>
      <c r="T408" s="79"/>
      <c r="U408" s="79"/>
      <c r="V408" s="83" t="s">
        <v>1050</v>
      </c>
      <c r="W408" s="81">
        <v>43678.87347222222</v>
      </c>
      <c r="X408" s="83" t="s">
        <v>1300</v>
      </c>
      <c r="Y408" s="79"/>
      <c r="Z408" s="79"/>
      <c r="AA408" s="85" t="s">
        <v>1621</v>
      </c>
      <c r="AB408" s="79"/>
      <c r="AC408" s="79" t="b">
        <v>0</v>
      </c>
      <c r="AD408" s="79">
        <v>0</v>
      </c>
      <c r="AE408" s="85" t="s">
        <v>1779</v>
      </c>
      <c r="AF408" s="79" t="b">
        <v>0</v>
      </c>
      <c r="AG408" s="79" t="s">
        <v>1829</v>
      </c>
      <c r="AH408" s="79"/>
      <c r="AI408" s="85" t="s">
        <v>1779</v>
      </c>
      <c r="AJ408" s="79" t="b">
        <v>0</v>
      </c>
      <c r="AK408" s="79">
        <v>31</v>
      </c>
      <c r="AL408" s="85" t="s">
        <v>1728</v>
      </c>
      <c r="AM408" s="79" t="s">
        <v>1842</v>
      </c>
      <c r="AN408" s="79" t="b">
        <v>0</v>
      </c>
      <c r="AO408" s="85" t="s">
        <v>1728</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3</v>
      </c>
      <c r="BC408" s="78" t="str">
        <f>REPLACE(INDEX(GroupVertices[Group],MATCH(Edges[[#This Row],[Vertex 2]],GroupVertices[Vertex],0)),1,1,"")</f>
        <v>1</v>
      </c>
      <c r="BD408" s="48">
        <v>1</v>
      </c>
      <c r="BE408" s="49">
        <v>4.761904761904762</v>
      </c>
      <c r="BF408" s="48">
        <v>0</v>
      </c>
      <c r="BG408" s="49">
        <v>0</v>
      </c>
      <c r="BH408" s="48">
        <v>0</v>
      </c>
      <c r="BI408" s="49">
        <v>0</v>
      </c>
      <c r="BJ408" s="48">
        <v>20</v>
      </c>
      <c r="BK408" s="49">
        <v>95.23809523809524</v>
      </c>
      <c r="BL408" s="48">
        <v>21</v>
      </c>
    </row>
    <row r="409" spans="1:64" ht="15">
      <c r="A409" s="64" t="s">
        <v>395</v>
      </c>
      <c r="B409" s="64" t="s">
        <v>535</v>
      </c>
      <c r="C409" s="65" t="s">
        <v>5514</v>
      </c>
      <c r="D409" s="66">
        <v>3</v>
      </c>
      <c r="E409" s="67" t="s">
        <v>132</v>
      </c>
      <c r="F409" s="68">
        <v>35</v>
      </c>
      <c r="G409" s="65"/>
      <c r="H409" s="69"/>
      <c r="I409" s="70"/>
      <c r="J409" s="70"/>
      <c r="K409" s="34" t="s">
        <v>65</v>
      </c>
      <c r="L409" s="77">
        <v>409</v>
      </c>
      <c r="M409" s="77"/>
      <c r="N409" s="72"/>
      <c r="O409" s="79" t="s">
        <v>570</v>
      </c>
      <c r="P409" s="81">
        <v>43720.49961805555</v>
      </c>
      <c r="Q409" s="79" t="s">
        <v>656</v>
      </c>
      <c r="R409" s="79"/>
      <c r="S409" s="79"/>
      <c r="T409" s="79"/>
      <c r="U409" s="79"/>
      <c r="V409" s="83" t="s">
        <v>1050</v>
      </c>
      <c r="W409" s="81">
        <v>43720.49961805555</v>
      </c>
      <c r="X409" s="83" t="s">
        <v>1301</v>
      </c>
      <c r="Y409" s="79"/>
      <c r="Z409" s="79"/>
      <c r="AA409" s="85" t="s">
        <v>1622</v>
      </c>
      <c r="AB409" s="79"/>
      <c r="AC409" s="79" t="b">
        <v>0</v>
      </c>
      <c r="AD409" s="79">
        <v>0</v>
      </c>
      <c r="AE409" s="85" t="s">
        <v>1779</v>
      </c>
      <c r="AF409" s="79" t="b">
        <v>0</v>
      </c>
      <c r="AG409" s="79" t="s">
        <v>1829</v>
      </c>
      <c r="AH409" s="79"/>
      <c r="AI409" s="85" t="s">
        <v>1779</v>
      </c>
      <c r="AJ409" s="79" t="b">
        <v>0</v>
      </c>
      <c r="AK409" s="79">
        <v>38</v>
      </c>
      <c r="AL409" s="85" t="s">
        <v>1605</v>
      </c>
      <c r="AM409" s="79" t="s">
        <v>1842</v>
      </c>
      <c r="AN409" s="79" t="b">
        <v>0</v>
      </c>
      <c r="AO409" s="85" t="s">
        <v>1605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3</v>
      </c>
      <c r="BC409" s="78" t="str">
        <f>REPLACE(INDEX(GroupVertices[Group],MATCH(Edges[[#This Row],[Vertex 2]],GroupVertices[Vertex],0)),1,1,"")</f>
        <v>3</v>
      </c>
      <c r="BD409" s="48"/>
      <c r="BE409" s="49"/>
      <c r="BF409" s="48"/>
      <c r="BG409" s="49"/>
      <c r="BH409" s="48"/>
      <c r="BI409" s="49"/>
      <c r="BJ409" s="48"/>
      <c r="BK409" s="49"/>
      <c r="BL409" s="48"/>
    </row>
    <row r="410" spans="1:64" ht="15">
      <c r="A410" s="64" t="s">
        <v>395</v>
      </c>
      <c r="B410" s="64" t="s">
        <v>424</v>
      </c>
      <c r="C410" s="65" t="s">
        <v>5514</v>
      </c>
      <c r="D410" s="66">
        <v>3</v>
      </c>
      <c r="E410" s="67" t="s">
        <v>132</v>
      </c>
      <c r="F410" s="68">
        <v>35</v>
      </c>
      <c r="G410" s="65"/>
      <c r="H410" s="69"/>
      <c r="I410" s="70"/>
      <c r="J410" s="70"/>
      <c r="K410" s="34" t="s">
        <v>65</v>
      </c>
      <c r="L410" s="77">
        <v>410</v>
      </c>
      <c r="M410" s="77"/>
      <c r="N410" s="72"/>
      <c r="O410" s="79" t="s">
        <v>570</v>
      </c>
      <c r="P410" s="81">
        <v>43720.49961805555</v>
      </c>
      <c r="Q410" s="79" t="s">
        <v>656</v>
      </c>
      <c r="R410" s="79"/>
      <c r="S410" s="79"/>
      <c r="T410" s="79"/>
      <c r="U410" s="79"/>
      <c r="V410" s="83" t="s">
        <v>1050</v>
      </c>
      <c r="W410" s="81">
        <v>43720.49961805555</v>
      </c>
      <c r="X410" s="83" t="s">
        <v>1301</v>
      </c>
      <c r="Y410" s="79"/>
      <c r="Z410" s="79"/>
      <c r="AA410" s="85" t="s">
        <v>1622</v>
      </c>
      <c r="AB410" s="79"/>
      <c r="AC410" s="79" t="b">
        <v>0</v>
      </c>
      <c r="AD410" s="79">
        <v>0</v>
      </c>
      <c r="AE410" s="85" t="s">
        <v>1779</v>
      </c>
      <c r="AF410" s="79" t="b">
        <v>0</v>
      </c>
      <c r="AG410" s="79" t="s">
        <v>1829</v>
      </c>
      <c r="AH410" s="79"/>
      <c r="AI410" s="85" t="s">
        <v>1779</v>
      </c>
      <c r="AJ410" s="79" t="b">
        <v>0</v>
      </c>
      <c r="AK410" s="79">
        <v>38</v>
      </c>
      <c r="AL410" s="85" t="s">
        <v>1605</v>
      </c>
      <c r="AM410" s="79" t="s">
        <v>1842</v>
      </c>
      <c r="AN410" s="79" t="b">
        <v>0</v>
      </c>
      <c r="AO410" s="85" t="s">
        <v>1605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3</v>
      </c>
      <c r="BC410" s="78" t="str">
        <f>REPLACE(INDEX(GroupVertices[Group],MATCH(Edges[[#This Row],[Vertex 2]],GroupVertices[Vertex],0)),1,1,"")</f>
        <v>3</v>
      </c>
      <c r="BD410" s="48"/>
      <c r="BE410" s="49"/>
      <c r="BF410" s="48"/>
      <c r="BG410" s="49"/>
      <c r="BH410" s="48"/>
      <c r="BI410" s="49"/>
      <c r="BJ410" s="48"/>
      <c r="BK410" s="49"/>
      <c r="BL410" s="48"/>
    </row>
    <row r="411" spans="1:64" ht="15">
      <c r="A411" s="64" t="s">
        <v>395</v>
      </c>
      <c r="B411" s="64" t="s">
        <v>536</v>
      </c>
      <c r="C411" s="65" t="s">
        <v>5514</v>
      </c>
      <c r="D411" s="66">
        <v>3</v>
      </c>
      <c r="E411" s="67" t="s">
        <v>132</v>
      </c>
      <c r="F411" s="68">
        <v>35</v>
      </c>
      <c r="G411" s="65"/>
      <c r="H411" s="69"/>
      <c r="I411" s="70"/>
      <c r="J411" s="70"/>
      <c r="K411" s="34" t="s">
        <v>65</v>
      </c>
      <c r="L411" s="77">
        <v>411</v>
      </c>
      <c r="M411" s="77"/>
      <c r="N411" s="72"/>
      <c r="O411" s="79" t="s">
        <v>570</v>
      </c>
      <c r="P411" s="81">
        <v>43720.49961805555</v>
      </c>
      <c r="Q411" s="79" t="s">
        <v>656</v>
      </c>
      <c r="R411" s="79"/>
      <c r="S411" s="79"/>
      <c r="T411" s="79"/>
      <c r="U411" s="79"/>
      <c r="V411" s="83" t="s">
        <v>1050</v>
      </c>
      <c r="W411" s="81">
        <v>43720.49961805555</v>
      </c>
      <c r="X411" s="83" t="s">
        <v>1301</v>
      </c>
      <c r="Y411" s="79"/>
      <c r="Z411" s="79"/>
      <c r="AA411" s="85" t="s">
        <v>1622</v>
      </c>
      <c r="AB411" s="79"/>
      <c r="AC411" s="79" t="b">
        <v>0</v>
      </c>
      <c r="AD411" s="79">
        <v>0</v>
      </c>
      <c r="AE411" s="85" t="s">
        <v>1779</v>
      </c>
      <c r="AF411" s="79" t="b">
        <v>0</v>
      </c>
      <c r="AG411" s="79" t="s">
        <v>1829</v>
      </c>
      <c r="AH411" s="79"/>
      <c r="AI411" s="85" t="s">
        <v>1779</v>
      </c>
      <c r="AJ411" s="79" t="b">
        <v>0</v>
      </c>
      <c r="AK411" s="79">
        <v>38</v>
      </c>
      <c r="AL411" s="85" t="s">
        <v>1605</v>
      </c>
      <c r="AM411" s="79" t="s">
        <v>1842</v>
      </c>
      <c r="AN411" s="79" t="b">
        <v>0</v>
      </c>
      <c r="AO411" s="85" t="s">
        <v>1605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3</v>
      </c>
      <c r="BC411" s="78" t="str">
        <f>REPLACE(INDEX(GroupVertices[Group],MATCH(Edges[[#This Row],[Vertex 2]],GroupVertices[Vertex],0)),1,1,"")</f>
        <v>3</v>
      </c>
      <c r="BD411" s="48"/>
      <c r="BE411" s="49"/>
      <c r="BF411" s="48"/>
      <c r="BG411" s="49"/>
      <c r="BH411" s="48"/>
      <c r="BI411" s="49"/>
      <c r="BJ411" s="48"/>
      <c r="BK411" s="49"/>
      <c r="BL411" s="48"/>
    </row>
    <row r="412" spans="1:64" ht="15">
      <c r="A412" s="64" t="s">
        <v>395</v>
      </c>
      <c r="B412" s="64" t="s">
        <v>379</v>
      </c>
      <c r="C412" s="65" t="s">
        <v>5514</v>
      </c>
      <c r="D412" s="66">
        <v>3</v>
      </c>
      <c r="E412" s="67" t="s">
        <v>132</v>
      </c>
      <c r="F412" s="68">
        <v>35</v>
      </c>
      <c r="G412" s="65"/>
      <c r="H412" s="69"/>
      <c r="I412" s="70"/>
      <c r="J412" s="70"/>
      <c r="K412" s="34" t="s">
        <v>65</v>
      </c>
      <c r="L412" s="77">
        <v>412</v>
      </c>
      <c r="M412" s="77"/>
      <c r="N412" s="72"/>
      <c r="O412" s="79" t="s">
        <v>570</v>
      </c>
      <c r="P412" s="81">
        <v>43720.49961805555</v>
      </c>
      <c r="Q412" s="79" t="s">
        <v>656</v>
      </c>
      <c r="R412" s="79"/>
      <c r="S412" s="79"/>
      <c r="T412" s="79"/>
      <c r="U412" s="79"/>
      <c r="V412" s="83" t="s">
        <v>1050</v>
      </c>
      <c r="W412" s="81">
        <v>43720.49961805555</v>
      </c>
      <c r="X412" s="83" t="s">
        <v>1301</v>
      </c>
      <c r="Y412" s="79"/>
      <c r="Z412" s="79"/>
      <c r="AA412" s="85" t="s">
        <v>1622</v>
      </c>
      <c r="AB412" s="79"/>
      <c r="AC412" s="79" t="b">
        <v>0</v>
      </c>
      <c r="AD412" s="79">
        <v>0</v>
      </c>
      <c r="AE412" s="85" t="s">
        <v>1779</v>
      </c>
      <c r="AF412" s="79" t="b">
        <v>0</v>
      </c>
      <c r="AG412" s="79" t="s">
        <v>1829</v>
      </c>
      <c r="AH412" s="79"/>
      <c r="AI412" s="85" t="s">
        <v>1779</v>
      </c>
      <c r="AJ412" s="79" t="b">
        <v>0</v>
      </c>
      <c r="AK412" s="79">
        <v>38</v>
      </c>
      <c r="AL412" s="85" t="s">
        <v>1605</v>
      </c>
      <c r="AM412" s="79" t="s">
        <v>1842</v>
      </c>
      <c r="AN412" s="79" t="b">
        <v>0</v>
      </c>
      <c r="AO412" s="85" t="s">
        <v>1605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3</v>
      </c>
      <c r="BC412" s="78" t="str">
        <f>REPLACE(INDEX(GroupVertices[Group],MATCH(Edges[[#This Row],[Vertex 2]],GroupVertices[Vertex],0)),1,1,"")</f>
        <v>3</v>
      </c>
      <c r="BD412" s="48">
        <v>0</v>
      </c>
      <c r="BE412" s="49">
        <v>0</v>
      </c>
      <c r="BF412" s="48">
        <v>0</v>
      </c>
      <c r="BG412" s="49">
        <v>0</v>
      </c>
      <c r="BH412" s="48">
        <v>0</v>
      </c>
      <c r="BI412" s="49">
        <v>0</v>
      </c>
      <c r="BJ412" s="48">
        <v>18</v>
      </c>
      <c r="BK412" s="49">
        <v>100</v>
      </c>
      <c r="BL412" s="48">
        <v>18</v>
      </c>
    </row>
    <row r="413" spans="1:64" ht="15">
      <c r="A413" s="64" t="s">
        <v>396</v>
      </c>
      <c r="B413" s="64" t="s">
        <v>535</v>
      </c>
      <c r="C413" s="65" t="s">
        <v>5514</v>
      </c>
      <c r="D413" s="66">
        <v>3</v>
      </c>
      <c r="E413" s="67" t="s">
        <v>132</v>
      </c>
      <c r="F413" s="68">
        <v>35</v>
      </c>
      <c r="G413" s="65"/>
      <c r="H413" s="69"/>
      <c r="I413" s="70"/>
      <c r="J413" s="70"/>
      <c r="K413" s="34" t="s">
        <v>65</v>
      </c>
      <c r="L413" s="77">
        <v>413</v>
      </c>
      <c r="M413" s="77"/>
      <c r="N413" s="72"/>
      <c r="O413" s="79" t="s">
        <v>570</v>
      </c>
      <c r="P413" s="81">
        <v>43720.52706018519</v>
      </c>
      <c r="Q413" s="79" t="s">
        <v>656</v>
      </c>
      <c r="R413" s="79"/>
      <c r="S413" s="79"/>
      <c r="T413" s="79"/>
      <c r="U413" s="79"/>
      <c r="V413" s="83" t="s">
        <v>1051</v>
      </c>
      <c r="W413" s="81">
        <v>43720.52706018519</v>
      </c>
      <c r="X413" s="83" t="s">
        <v>1302</v>
      </c>
      <c r="Y413" s="79"/>
      <c r="Z413" s="79"/>
      <c r="AA413" s="85" t="s">
        <v>1623</v>
      </c>
      <c r="AB413" s="79"/>
      <c r="AC413" s="79" t="b">
        <v>0</v>
      </c>
      <c r="AD413" s="79">
        <v>0</v>
      </c>
      <c r="AE413" s="85" t="s">
        <v>1779</v>
      </c>
      <c r="AF413" s="79" t="b">
        <v>0</v>
      </c>
      <c r="AG413" s="79" t="s">
        <v>1829</v>
      </c>
      <c r="AH413" s="79"/>
      <c r="AI413" s="85" t="s">
        <v>1779</v>
      </c>
      <c r="AJ413" s="79" t="b">
        <v>0</v>
      </c>
      <c r="AK413" s="79">
        <v>38</v>
      </c>
      <c r="AL413" s="85" t="s">
        <v>1605</v>
      </c>
      <c r="AM413" s="79" t="s">
        <v>1842</v>
      </c>
      <c r="AN413" s="79" t="b">
        <v>0</v>
      </c>
      <c r="AO413" s="85" t="s">
        <v>1605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3</v>
      </c>
      <c r="BC413" s="78" t="str">
        <f>REPLACE(INDEX(GroupVertices[Group],MATCH(Edges[[#This Row],[Vertex 2]],GroupVertices[Vertex],0)),1,1,"")</f>
        <v>3</v>
      </c>
      <c r="BD413" s="48"/>
      <c r="BE413" s="49"/>
      <c r="BF413" s="48"/>
      <c r="BG413" s="49"/>
      <c r="BH413" s="48"/>
      <c r="BI413" s="49"/>
      <c r="BJ413" s="48"/>
      <c r="BK413" s="49"/>
      <c r="BL413" s="48"/>
    </row>
    <row r="414" spans="1:64" ht="15">
      <c r="A414" s="64" t="s">
        <v>396</v>
      </c>
      <c r="B414" s="64" t="s">
        <v>424</v>
      </c>
      <c r="C414" s="65" t="s">
        <v>5514</v>
      </c>
      <c r="D414" s="66">
        <v>3</v>
      </c>
      <c r="E414" s="67" t="s">
        <v>132</v>
      </c>
      <c r="F414" s="68">
        <v>35</v>
      </c>
      <c r="G414" s="65"/>
      <c r="H414" s="69"/>
      <c r="I414" s="70"/>
      <c r="J414" s="70"/>
      <c r="K414" s="34" t="s">
        <v>65</v>
      </c>
      <c r="L414" s="77">
        <v>414</v>
      </c>
      <c r="M414" s="77"/>
      <c r="N414" s="72"/>
      <c r="O414" s="79" t="s">
        <v>570</v>
      </c>
      <c r="P414" s="81">
        <v>43720.52706018519</v>
      </c>
      <c r="Q414" s="79" t="s">
        <v>656</v>
      </c>
      <c r="R414" s="79"/>
      <c r="S414" s="79"/>
      <c r="T414" s="79"/>
      <c r="U414" s="79"/>
      <c r="V414" s="83" t="s">
        <v>1051</v>
      </c>
      <c r="W414" s="81">
        <v>43720.52706018519</v>
      </c>
      <c r="X414" s="83" t="s">
        <v>1302</v>
      </c>
      <c r="Y414" s="79"/>
      <c r="Z414" s="79"/>
      <c r="AA414" s="85" t="s">
        <v>1623</v>
      </c>
      <c r="AB414" s="79"/>
      <c r="AC414" s="79" t="b">
        <v>0</v>
      </c>
      <c r="AD414" s="79">
        <v>0</v>
      </c>
      <c r="AE414" s="85" t="s">
        <v>1779</v>
      </c>
      <c r="AF414" s="79" t="b">
        <v>0</v>
      </c>
      <c r="AG414" s="79" t="s">
        <v>1829</v>
      </c>
      <c r="AH414" s="79"/>
      <c r="AI414" s="85" t="s">
        <v>1779</v>
      </c>
      <c r="AJ414" s="79" t="b">
        <v>0</v>
      </c>
      <c r="AK414" s="79">
        <v>38</v>
      </c>
      <c r="AL414" s="85" t="s">
        <v>1605</v>
      </c>
      <c r="AM414" s="79" t="s">
        <v>1842</v>
      </c>
      <c r="AN414" s="79" t="b">
        <v>0</v>
      </c>
      <c r="AO414" s="85" t="s">
        <v>1605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3</v>
      </c>
      <c r="BC414" s="78" t="str">
        <f>REPLACE(INDEX(GroupVertices[Group],MATCH(Edges[[#This Row],[Vertex 2]],GroupVertices[Vertex],0)),1,1,"")</f>
        <v>3</v>
      </c>
      <c r="BD414" s="48"/>
      <c r="BE414" s="49"/>
      <c r="BF414" s="48"/>
      <c r="BG414" s="49"/>
      <c r="BH414" s="48"/>
      <c r="BI414" s="49"/>
      <c r="BJ414" s="48"/>
      <c r="BK414" s="49"/>
      <c r="BL414" s="48"/>
    </row>
    <row r="415" spans="1:64" ht="15">
      <c r="A415" s="64" t="s">
        <v>396</v>
      </c>
      <c r="B415" s="64" t="s">
        <v>536</v>
      </c>
      <c r="C415" s="65" t="s">
        <v>5514</v>
      </c>
      <c r="D415" s="66">
        <v>3</v>
      </c>
      <c r="E415" s="67" t="s">
        <v>132</v>
      </c>
      <c r="F415" s="68">
        <v>35</v>
      </c>
      <c r="G415" s="65"/>
      <c r="H415" s="69"/>
      <c r="I415" s="70"/>
      <c r="J415" s="70"/>
      <c r="K415" s="34" t="s">
        <v>65</v>
      </c>
      <c r="L415" s="77">
        <v>415</v>
      </c>
      <c r="M415" s="77"/>
      <c r="N415" s="72"/>
      <c r="O415" s="79" t="s">
        <v>570</v>
      </c>
      <c r="P415" s="81">
        <v>43720.52706018519</v>
      </c>
      <c r="Q415" s="79" t="s">
        <v>656</v>
      </c>
      <c r="R415" s="79"/>
      <c r="S415" s="79"/>
      <c r="T415" s="79"/>
      <c r="U415" s="79"/>
      <c r="V415" s="83" t="s">
        <v>1051</v>
      </c>
      <c r="W415" s="81">
        <v>43720.52706018519</v>
      </c>
      <c r="X415" s="83" t="s">
        <v>1302</v>
      </c>
      <c r="Y415" s="79"/>
      <c r="Z415" s="79"/>
      <c r="AA415" s="85" t="s">
        <v>1623</v>
      </c>
      <c r="AB415" s="79"/>
      <c r="AC415" s="79" t="b">
        <v>0</v>
      </c>
      <c r="AD415" s="79">
        <v>0</v>
      </c>
      <c r="AE415" s="85" t="s">
        <v>1779</v>
      </c>
      <c r="AF415" s="79" t="b">
        <v>0</v>
      </c>
      <c r="AG415" s="79" t="s">
        <v>1829</v>
      </c>
      <c r="AH415" s="79"/>
      <c r="AI415" s="85" t="s">
        <v>1779</v>
      </c>
      <c r="AJ415" s="79" t="b">
        <v>0</v>
      </c>
      <c r="AK415" s="79">
        <v>38</v>
      </c>
      <c r="AL415" s="85" t="s">
        <v>1605</v>
      </c>
      <c r="AM415" s="79" t="s">
        <v>1842</v>
      </c>
      <c r="AN415" s="79" t="b">
        <v>0</v>
      </c>
      <c r="AO415" s="85" t="s">
        <v>1605</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396</v>
      </c>
      <c r="B416" s="64" t="s">
        <v>379</v>
      </c>
      <c r="C416" s="65" t="s">
        <v>5514</v>
      </c>
      <c r="D416" s="66">
        <v>3</v>
      </c>
      <c r="E416" s="67" t="s">
        <v>132</v>
      </c>
      <c r="F416" s="68">
        <v>35</v>
      </c>
      <c r="G416" s="65"/>
      <c r="H416" s="69"/>
      <c r="I416" s="70"/>
      <c r="J416" s="70"/>
      <c r="K416" s="34" t="s">
        <v>65</v>
      </c>
      <c r="L416" s="77">
        <v>416</v>
      </c>
      <c r="M416" s="77"/>
      <c r="N416" s="72"/>
      <c r="O416" s="79" t="s">
        <v>570</v>
      </c>
      <c r="P416" s="81">
        <v>43720.52706018519</v>
      </c>
      <c r="Q416" s="79" t="s">
        <v>656</v>
      </c>
      <c r="R416" s="79"/>
      <c r="S416" s="79"/>
      <c r="T416" s="79"/>
      <c r="U416" s="79"/>
      <c r="V416" s="83" t="s">
        <v>1051</v>
      </c>
      <c r="W416" s="81">
        <v>43720.52706018519</v>
      </c>
      <c r="X416" s="83" t="s">
        <v>1302</v>
      </c>
      <c r="Y416" s="79"/>
      <c r="Z416" s="79"/>
      <c r="AA416" s="85" t="s">
        <v>1623</v>
      </c>
      <c r="AB416" s="79"/>
      <c r="AC416" s="79" t="b">
        <v>0</v>
      </c>
      <c r="AD416" s="79">
        <v>0</v>
      </c>
      <c r="AE416" s="85" t="s">
        <v>1779</v>
      </c>
      <c r="AF416" s="79" t="b">
        <v>0</v>
      </c>
      <c r="AG416" s="79" t="s">
        <v>1829</v>
      </c>
      <c r="AH416" s="79"/>
      <c r="AI416" s="85" t="s">
        <v>1779</v>
      </c>
      <c r="AJ416" s="79" t="b">
        <v>0</v>
      </c>
      <c r="AK416" s="79">
        <v>38</v>
      </c>
      <c r="AL416" s="85" t="s">
        <v>1605</v>
      </c>
      <c r="AM416" s="79" t="s">
        <v>1842</v>
      </c>
      <c r="AN416" s="79" t="b">
        <v>0</v>
      </c>
      <c r="AO416" s="85" t="s">
        <v>1605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3</v>
      </c>
      <c r="BC416" s="78" t="str">
        <f>REPLACE(INDEX(GroupVertices[Group],MATCH(Edges[[#This Row],[Vertex 2]],GroupVertices[Vertex],0)),1,1,"")</f>
        <v>3</v>
      </c>
      <c r="BD416" s="48">
        <v>0</v>
      </c>
      <c r="BE416" s="49">
        <v>0</v>
      </c>
      <c r="BF416" s="48">
        <v>0</v>
      </c>
      <c r="BG416" s="49">
        <v>0</v>
      </c>
      <c r="BH416" s="48">
        <v>0</v>
      </c>
      <c r="BI416" s="49">
        <v>0</v>
      </c>
      <c r="BJ416" s="48">
        <v>18</v>
      </c>
      <c r="BK416" s="49">
        <v>100</v>
      </c>
      <c r="BL416" s="48">
        <v>18</v>
      </c>
    </row>
    <row r="417" spans="1:64" ht="15">
      <c r="A417" s="64" t="s">
        <v>397</v>
      </c>
      <c r="B417" s="64" t="s">
        <v>535</v>
      </c>
      <c r="C417" s="65" t="s">
        <v>5514</v>
      </c>
      <c r="D417" s="66">
        <v>3</v>
      </c>
      <c r="E417" s="67" t="s">
        <v>132</v>
      </c>
      <c r="F417" s="68">
        <v>35</v>
      </c>
      <c r="G417" s="65"/>
      <c r="H417" s="69"/>
      <c r="I417" s="70"/>
      <c r="J417" s="70"/>
      <c r="K417" s="34" t="s">
        <v>65</v>
      </c>
      <c r="L417" s="77">
        <v>417</v>
      </c>
      <c r="M417" s="77"/>
      <c r="N417" s="72"/>
      <c r="O417" s="79" t="s">
        <v>570</v>
      </c>
      <c r="P417" s="81">
        <v>43720.53113425926</v>
      </c>
      <c r="Q417" s="79" t="s">
        <v>656</v>
      </c>
      <c r="R417" s="79"/>
      <c r="S417" s="79"/>
      <c r="T417" s="79"/>
      <c r="U417" s="79"/>
      <c r="V417" s="83" t="s">
        <v>1052</v>
      </c>
      <c r="W417" s="81">
        <v>43720.53113425926</v>
      </c>
      <c r="X417" s="83" t="s">
        <v>1303</v>
      </c>
      <c r="Y417" s="79"/>
      <c r="Z417" s="79"/>
      <c r="AA417" s="85" t="s">
        <v>1624</v>
      </c>
      <c r="AB417" s="79"/>
      <c r="AC417" s="79" t="b">
        <v>0</v>
      </c>
      <c r="AD417" s="79">
        <v>0</v>
      </c>
      <c r="AE417" s="85" t="s">
        <v>1779</v>
      </c>
      <c r="AF417" s="79" t="b">
        <v>0</v>
      </c>
      <c r="AG417" s="79" t="s">
        <v>1829</v>
      </c>
      <c r="AH417" s="79"/>
      <c r="AI417" s="85" t="s">
        <v>1779</v>
      </c>
      <c r="AJ417" s="79" t="b">
        <v>0</v>
      </c>
      <c r="AK417" s="79">
        <v>38</v>
      </c>
      <c r="AL417" s="85" t="s">
        <v>1605</v>
      </c>
      <c r="AM417" s="79" t="s">
        <v>1841</v>
      </c>
      <c r="AN417" s="79" t="b">
        <v>0</v>
      </c>
      <c r="AO417" s="85" t="s">
        <v>1605</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397</v>
      </c>
      <c r="B418" s="64" t="s">
        <v>424</v>
      </c>
      <c r="C418" s="65" t="s">
        <v>5514</v>
      </c>
      <c r="D418" s="66">
        <v>3</v>
      </c>
      <c r="E418" s="67" t="s">
        <v>132</v>
      </c>
      <c r="F418" s="68">
        <v>35</v>
      </c>
      <c r="G418" s="65"/>
      <c r="H418" s="69"/>
      <c r="I418" s="70"/>
      <c r="J418" s="70"/>
      <c r="K418" s="34" t="s">
        <v>65</v>
      </c>
      <c r="L418" s="77">
        <v>418</v>
      </c>
      <c r="M418" s="77"/>
      <c r="N418" s="72"/>
      <c r="O418" s="79" t="s">
        <v>570</v>
      </c>
      <c r="P418" s="81">
        <v>43720.53113425926</v>
      </c>
      <c r="Q418" s="79" t="s">
        <v>656</v>
      </c>
      <c r="R418" s="79"/>
      <c r="S418" s="79"/>
      <c r="T418" s="79"/>
      <c r="U418" s="79"/>
      <c r="V418" s="83" t="s">
        <v>1052</v>
      </c>
      <c r="W418" s="81">
        <v>43720.53113425926</v>
      </c>
      <c r="X418" s="83" t="s">
        <v>1303</v>
      </c>
      <c r="Y418" s="79"/>
      <c r="Z418" s="79"/>
      <c r="AA418" s="85" t="s">
        <v>1624</v>
      </c>
      <c r="AB418" s="79"/>
      <c r="AC418" s="79" t="b">
        <v>0</v>
      </c>
      <c r="AD418" s="79">
        <v>0</v>
      </c>
      <c r="AE418" s="85" t="s">
        <v>1779</v>
      </c>
      <c r="AF418" s="79" t="b">
        <v>0</v>
      </c>
      <c r="AG418" s="79" t="s">
        <v>1829</v>
      </c>
      <c r="AH418" s="79"/>
      <c r="AI418" s="85" t="s">
        <v>1779</v>
      </c>
      <c r="AJ418" s="79" t="b">
        <v>0</v>
      </c>
      <c r="AK418" s="79">
        <v>38</v>
      </c>
      <c r="AL418" s="85" t="s">
        <v>1605</v>
      </c>
      <c r="AM418" s="79" t="s">
        <v>1841</v>
      </c>
      <c r="AN418" s="79" t="b">
        <v>0</v>
      </c>
      <c r="AO418" s="85" t="s">
        <v>1605</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3</v>
      </c>
      <c r="BC418" s="78" t="str">
        <f>REPLACE(INDEX(GroupVertices[Group],MATCH(Edges[[#This Row],[Vertex 2]],GroupVertices[Vertex],0)),1,1,"")</f>
        <v>3</v>
      </c>
      <c r="BD418" s="48"/>
      <c r="BE418" s="49"/>
      <c r="BF418" s="48"/>
      <c r="BG418" s="49"/>
      <c r="BH418" s="48"/>
      <c r="BI418" s="49"/>
      <c r="BJ418" s="48"/>
      <c r="BK418" s="49"/>
      <c r="BL418" s="48"/>
    </row>
    <row r="419" spans="1:64" ht="15">
      <c r="A419" s="64" t="s">
        <v>397</v>
      </c>
      <c r="B419" s="64" t="s">
        <v>536</v>
      </c>
      <c r="C419" s="65" t="s">
        <v>5514</v>
      </c>
      <c r="D419" s="66">
        <v>3</v>
      </c>
      <c r="E419" s="67" t="s">
        <v>132</v>
      </c>
      <c r="F419" s="68">
        <v>35</v>
      </c>
      <c r="G419" s="65"/>
      <c r="H419" s="69"/>
      <c r="I419" s="70"/>
      <c r="J419" s="70"/>
      <c r="K419" s="34" t="s">
        <v>65</v>
      </c>
      <c r="L419" s="77">
        <v>419</v>
      </c>
      <c r="M419" s="77"/>
      <c r="N419" s="72"/>
      <c r="O419" s="79" t="s">
        <v>570</v>
      </c>
      <c r="P419" s="81">
        <v>43720.53113425926</v>
      </c>
      <c r="Q419" s="79" t="s">
        <v>656</v>
      </c>
      <c r="R419" s="79"/>
      <c r="S419" s="79"/>
      <c r="T419" s="79"/>
      <c r="U419" s="79"/>
      <c r="V419" s="83" t="s">
        <v>1052</v>
      </c>
      <c r="W419" s="81">
        <v>43720.53113425926</v>
      </c>
      <c r="X419" s="83" t="s">
        <v>1303</v>
      </c>
      <c r="Y419" s="79"/>
      <c r="Z419" s="79"/>
      <c r="AA419" s="85" t="s">
        <v>1624</v>
      </c>
      <c r="AB419" s="79"/>
      <c r="AC419" s="79" t="b">
        <v>0</v>
      </c>
      <c r="AD419" s="79">
        <v>0</v>
      </c>
      <c r="AE419" s="85" t="s">
        <v>1779</v>
      </c>
      <c r="AF419" s="79" t="b">
        <v>0</v>
      </c>
      <c r="AG419" s="79" t="s">
        <v>1829</v>
      </c>
      <c r="AH419" s="79"/>
      <c r="AI419" s="85" t="s">
        <v>1779</v>
      </c>
      <c r="AJ419" s="79" t="b">
        <v>0</v>
      </c>
      <c r="AK419" s="79">
        <v>38</v>
      </c>
      <c r="AL419" s="85" t="s">
        <v>1605</v>
      </c>
      <c r="AM419" s="79" t="s">
        <v>1841</v>
      </c>
      <c r="AN419" s="79" t="b">
        <v>0</v>
      </c>
      <c r="AO419" s="85" t="s">
        <v>1605</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3</v>
      </c>
      <c r="BC419" s="78" t="str">
        <f>REPLACE(INDEX(GroupVertices[Group],MATCH(Edges[[#This Row],[Vertex 2]],GroupVertices[Vertex],0)),1,1,"")</f>
        <v>3</v>
      </c>
      <c r="BD419" s="48"/>
      <c r="BE419" s="49"/>
      <c r="BF419" s="48"/>
      <c r="BG419" s="49"/>
      <c r="BH419" s="48"/>
      <c r="BI419" s="49"/>
      <c r="BJ419" s="48"/>
      <c r="BK419" s="49"/>
      <c r="BL419" s="48"/>
    </row>
    <row r="420" spans="1:64" ht="15">
      <c r="A420" s="64" t="s">
        <v>397</v>
      </c>
      <c r="B420" s="64" t="s">
        <v>379</v>
      </c>
      <c r="C420" s="65" t="s">
        <v>5514</v>
      </c>
      <c r="D420" s="66">
        <v>3</v>
      </c>
      <c r="E420" s="67" t="s">
        <v>132</v>
      </c>
      <c r="F420" s="68">
        <v>35</v>
      </c>
      <c r="G420" s="65"/>
      <c r="H420" s="69"/>
      <c r="I420" s="70"/>
      <c r="J420" s="70"/>
      <c r="K420" s="34" t="s">
        <v>65</v>
      </c>
      <c r="L420" s="77">
        <v>420</v>
      </c>
      <c r="M420" s="77"/>
      <c r="N420" s="72"/>
      <c r="O420" s="79" t="s">
        <v>570</v>
      </c>
      <c r="P420" s="81">
        <v>43720.53113425926</v>
      </c>
      <c r="Q420" s="79" t="s">
        <v>656</v>
      </c>
      <c r="R420" s="79"/>
      <c r="S420" s="79"/>
      <c r="T420" s="79"/>
      <c r="U420" s="79"/>
      <c r="V420" s="83" t="s">
        <v>1052</v>
      </c>
      <c r="W420" s="81">
        <v>43720.53113425926</v>
      </c>
      <c r="X420" s="83" t="s">
        <v>1303</v>
      </c>
      <c r="Y420" s="79"/>
      <c r="Z420" s="79"/>
      <c r="AA420" s="85" t="s">
        <v>1624</v>
      </c>
      <c r="AB420" s="79"/>
      <c r="AC420" s="79" t="b">
        <v>0</v>
      </c>
      <c r="AD420" s="79">
        <v>0</v>
      </c>
      <c r="AE420" s="85" t="s">
        <v>1779</v>
      </c>
      <c r="AF420" s="79" t="b">
        <v>0</v>
      </c>
      <c r="AG420" s="79" t="s">
        <v>1829</v>
      </c>
      <c r="AH420" s="79"/>
      <c r="AI420" s="85" t="s">
        <v>1779</v>
      </c>
      <c r="AJ420" s="79" t="b">
        <v>0</v>
      </c>
      <c r="AK420" s="79">
        <v>38</v>
      </c>
      <c r="AL420" s="85" t="s">
        <v>1605</v>
      </c>
      <c r="AM420" s="79" t="s">
        <v>1841</v>
      </c>
      <c r="AN420" s="79" t="b">
        <v>0</v>
      </c>
      <c r="AO420" s="85" t="s">
        <v>1605</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3</v>
      </c>
      <c r="BC420" s="78" t="str">
        <f>REPLACE(INDEX(GroupVertices[Group],MATCH(Edges[[#This Row],[Vertex 2]],GroupVertices[Vertex],0)),1,1,"")</f>
        <v>3</v>
      </c>
      <c r="BD420" s="48">
        <v>0</v>
      </c>
      <c r="BE420" s="49">
        <v>0</v>
      </c>
      <c r="BF420" s="48">
        <v>0</v>
      </c>
      <c r="BG420" s="49">
        <v>0</v>
      </c>
      <c r="BH420" s="48">
        <v>0</v>
      </c>
      <c r="BI420" s="49">
        <v>0</v>
      </c>
      <c r="BJ420" s="48">
        <v>18</v>
      </c>
      <c r="BK420" s="49">
        <v>100</v>
      </c>
      <c r="BL420" s="48">
        <v>18</v>
      </c>
    </row>
    <row r="421" spans="1:64" ht="15">
      <c r="A421" s="64" t="s">
        <v>398</v>
      </c>
      <c r="B421" s="64" t="s">
        <v>535</v>
      </c>
      <c r="C421" s="65" t="s">
        <v>5514</v>
      </c>
      <c r="D421" s="66">
        <v>3</v>
      </c>
      <c r="E421" s="67" t="s">
        <v>132</v>
      </c>
      <c r="F421" s="68">
        <v>35</v>
      </c>
      <c r="G421" s="65"/>
      <c r="H421" s="69"/>
      <c r="I421" s="70"/>
      <c r="J421" s="70"/>
      <c r="K421" s="34" t="s">
        <v>65</v>
      </c>
      <c r="L421" s="77">
        <v>421</v>
      </c>
      <c r="M421" s="77"/>
      <c r="N421" s="72"/>
      <c r="O421" s="79" t="s">
        <v>570</v>
      </c>
      <c r="P421" s="81">
        <v>43720.538877314815</v>
      </c>
      <c r="Q421" s="79" t="s">
        <v>656</v>
      </c>
      <c r="R421" s="79"/>
      <c r="S421" s="79"/>
      <c r="T421" s="79"/>
      <c r="U421" s="79"/>
      <c r="V421" s="83" t="s">
        <v>1053</v>
      </c>
      <c r="W421" s="81">
        <v>43720.538877314815</v>
      </c>
      <c r="X421" s="83" t="s">
        <v>1304</v>
      </c>
      <c r="Y421" s="79"/>
      <c r="Z421" s="79"/>
      <c r="AA421" s="85" t="s">
        <v>1625</v>
      </c>
      <c r="AB421" s="79"/>
      <c r="AC421" s="79" t="b">
        <v>0</v>
      </c>
      <c r="AD421" s="79">
        <v>0</v>
      </c>
      <c r="AE421" s="85" t="s">
        <v>1779</v>
      </c>
      <c r="AF421" s="79" t="b">
        <v>0</v>
      </c>
      <c r="AG421" s="79" t="s">
        <v>1829</v>
      </c>
      <c r="AH421" s="79"/>
      <c r="AI421" s="85" t="s">
        <v>1779</v>
      </c>
      <c r="AJ421" s="79" t="b">
        <v>0</v>
      </c>
      <c r="AK421" s="79">
        <v>38</v>
      </c>
      <c r="AL421" s="85" t="s">
        <v>1605</v>
      </c>
      <c r="AM421" s="79" t="s">
        <v>1842</v>
      </c>
      <c r="AN421" s="79" t="b">
        <v>0</v>
      </c>
      <c r="AO421" s="85" t="s">
        <v>1605</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c r="BE421" s="49"/>
      <c r="BF421" s="48"/>
      <c r="BG421" s="49"/>
      <c r="BH421" s="48"/>
      <c r="BI421" s="49"/>
      <c r="BJ421" s="48"/>
      <c r="BK421" s="49"/>
      <c r="BL421" s="48"/>
    </row>
    <row r="422" spans="1:64" ht="15">
      <c r="A422" s="64" t="s">
        <v>398</v>
      </c>
      <c r="B422" s="64" t="s">
        <v>424</v>
      </c>
      <c r="C422" s="65" t="s">
        <v>5514</v>
      </c>
      <c r="D422" s="66">
        <v>3</v>
      </c>
      <c r="E422" s="67" t="s">
        <v>132</v>
      </c>
      <c r="F422" s="68">
        <v>35</v>
      </c>
      <c r="G422" s="65"/>
      <c r="H422" s="69"/>
      <c r="I422" s="70"/>
      <c r="J422" s="70"/>
      <c r="K422" s="34" t="s">
        <v>65</v>
      </c>
      <c r="L422" s="77">
        <v>422</v>
      </c>
      <c r="M422" s="77"/>
      <c r="N422" s="72"/>
      <c r="O422" s="79" t="s">
        <v>570</v>
      </c>
      <c r="P422" s="81">
        <v>43720.538877314815</v>
      </c>
      <c r="Q422" s="79" t="s">
        <v>656</v>
      </c>
      <c r="R422" s="79"/>
      <c r="S422" s="79"/>
      <c r="T422" s="79"/>
      <c r="U422" s="79"/>
      <c r="V422" s="83" t="s">
        <v>1053</v>
      </c>
      <c r="W422" s="81">
        <v>43720.538877314815</v>
      </c>
      <c r="X422" s="83" t="s">
        <v>1304</v>
      </c>
      <c r="Y422" s="79"/>
      <c r="Z422" s="79"/>
      <c r="AA422" s="85" t="s">
        <v>1625</v>
      </c>
      <c r="AB422" s="79"/>
      <c r="AC422" s="79" t="b">
        <v>0</v>
      </c>
      <c r="AD422" s="79">
        <v>0</v>
      </c>
      <c r="AE422" s="85" t="s">
        <v>1779</v>
      </c>
      <c r="AF422" s="79" t="b">
        <v>0</v>
      </c>
      <c r="AG422" s="79" t="s">
        <v>1829</v>
      </c>
      <c r="AH422" s="79"/>
      <c r="AI422" s="85" t="s">
        <v>1779</v>
      </c>
      <c r="AJ422" s="79" t="b">
        <v>0</v>
      </c>
      <c r="AK422" s="79">
        <v>38</v>
      </c>
      <c r="AL422" s="85" t="s">
        <v>1605</v>
      </c>
      <c r="AM422" s="79" t="s">
        <v>1842</v>
      </c>
      <c r="AN422" s="79" t="b">
        <v>0</v>
      </c>
      <c r="AO422" s="85" t="s">
        <v>1605</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3</v>
      </c>
      <c r="BC422" s="78" t="str">
        <f>REPLACE(INDEX(GroupVertices[Group],MATCH(Edges[[#This Row],[Vertex 2]],GroupVertices[Vertex],0)),1,1,"")</f>
        <v>3</v>
      </c>
      <c r="BD422" s="48"/>
      <c r="BE422" s="49"/>
      <c r="BF422" s="48"/>
      <c r="BG422" s="49"/>
      <c r="BH422" s="48"/>
      <c r="BI422" s="49"/>
      <c r="BJ422" s="48"/>
      <c r="BK422" s="49"/>
      <c r="BL422" s="48"/>
    </row>
    <row r="423" spans="1:64" ht="15">
      <c r="A423" s="64" t="s">
        <v>398</v>
      </c>
      <c r="B423" s="64" t="s">
        <v>536</v>
      </c>
      <c r="C423" s="65" t="s">
        <v>5514</v>
      </c>
      <c r="D423" s="66">
        <v>3</v>
      </c>
      <c r="E423" s="67" t="s">
        <v>132</v>
      </c>
      <c r="F423" s="68">
        <v>35</v>
      </c>
      <c r="G423" s="65"/>
      <c r="H423" s="69"/>
      <c r="I423" s="70"/>
      <c r="J423" s="70"/>
      <c r="K423" s="34" t="s">
        <v>65</v>
      </c>
      <c r="L423" s="77">
        <v>423</v>
      </c>
      <c r="M423" s="77"/>
      <c r="N423" s="72"/>
      <c r="O423" s="79" t="s">
        <v>570</v>
      </c>
      <c r="P423" s="81">
        <v>43720.538877314815</v>
      </c>
      <c r="Q423" s="79" t="s">
        <v>656</v>
      </c>
      <c r="R423" s="79"/>
      <c r="S423" s="79"/>
      <c r="T423" s="79"/>
      <c r="U423" s="79"/>
      <c r="V423" s="83" t="s">
        <v>1053</v>
      </c>
      <c r="W423" s="81">
        <v>43720.538877314815</v>
      </c>
      <c r="X423" s="83" t="s">
        <v>1304</v>
      </c>
      <c r="Y423" s="79"/>
      <c r="Z423" s="79"/>
      <c r="AA423" s="85" t="s">
        <v>1625</v>
      </c>
      <c r="AB423" s="79"/>
      <c r="AC423" s="79" t="b">
        <v>0</v>
      </c>
      <c r="AD423" s="79">
        <v>0</v>
      </c>
      <c r="AE423" s="85" t="s">
        <v>1779</v>
      </c>
      <c r="AF423" s="79" t="b">
        <v>0</v>
      </c>
      <c r="AG423" s="79" t="s">
        <v>1829</v>
      </c>
      <c r="AH423" s="79"/>
      <c r="AI423" s="85" t="s">
        <v>1779</v>
      </c>
      <c r="AJ423" s="79" t="b">
        <v>0</v>
      </c>
      <c r="AK423" s="79">
        <v>38</v>
      </c>
      <c r="AL423" s="85" t="s">
        <v>1605</v>
      </c>
      <c r="AM423" s="79" t="s">
        <v>1842</v>
      </c>
      <c r="AN423" s="79" t="b">
        <v>0</v>
      </c>
      <c r="AO423" s="85" t="s">
        <v>1605</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3</v>
      </c>
      <c r="BC423" s="78" t="str">
        <f>REPLACE(INDEX(GroupVertices[Group],MATCH(Edges[[#This Row],[Vertex 2]],GroupVertices[Vertex],0)),1,1,"")</f>
        <v>3</v>
      </c>
      <c r="BD423" s="48"/>
      <c r="BE423" s="49"/>
      <c r="BF423" s="48"/>
      <c r="BG423" s="49"/>
      <c r="BH423" s="48"/>
      <c r="BI423" s="49"/>
      <c r="BJ423" s="48"/>
      <c r="BK423" s="49"/>
      <c r="BL423" s="48"/>
    </row>
    <row r="424" spans="1:64" ht="15">
      <c r="A424" s="64" t="s">
        <v>398</v>
      </c>
      <c r="B424" s="64" t="s">
        <v>379</v>
      </c>
      <c r="C424" s="65" t="s">
        <v>5514</v>
      </c>
      <c r="D424" s="66">
        <v>3</v>
      </c>
      <c r="E424" s="67" t="s">
        <v>132</v>
      </c>
      <c r="F424" s="68">
        <v>35</v>
      </c>
      <c r="G424" s="65"/>
      <c r="H424" s="69"/>
      <c r="I424" s="70"/>
      <c r="J424" s="70"/>
      <c r="K424" s="34" t="s">
        <v>65</v>
      </c>
      <c r="L424" s="77">
        <v>424</v>
      </c>
      <c r="M424" s="77"/>
      <c r="N424" s="72"/>
      <c r="O424" s="79" t="s">
        <v>570</v>
      </c>
      <c r="P424" s="81">
        <v>43720.538877314815</v>
      </c>
      <c r="Q424" s="79" t="s">
        <v>656</v>
      </c>
      <c r="R424" s="79"/>
      <c r="S424" s="79"/>
      <c r="T424" s="79"/>
      <c r="U424" s="79"/>
      <c r="V424" s="83" t="s">
        <v>1053</v>
      </c>
      <c r="W424" s="81">
        <v>43720.538877314815</v>
      </c>
      <c r="X424" s="83" t="s">
        <v>1304</v>
      </c>
      <c r="Y424" s="79"/>
      <c r="Z424" s="79"/>
      <c r="AA424" s="85" t="s">
        <v>1625</v>
      </c>
      <c r="AB424" s="79"/>
      <c r="AC424" s="79" t="b">
        <v>0</v>
      </c>
      <c r="AD424" s="79">
        <v>0</v>
      </c>
      <c r="AE424" s="85" t="s">
        <v>1779</v>
      </c>
      <c r="AF424" s="79" t="b">
        <v>0</v>
      </c>
      <c r="AG424" s="79" t="s">
        <v>1829</v>
      </c>
      <c r="AH424" s="79"/>
      <c r="AI424" s="85" t="s">
        <v>1779</v>
      </c>
      <c r="AJ424" s="79" t="b">
        <v>0</v>
      </c>
      <c r="AK424" s="79">
        <v>38</v>
      </c>
      <c r="AL424" s="85" t="s">
        <v>1605</v>
      </c>
      <c r="AM424" s="79" t="s">
        <v>1842</v>
      </c>
      <c r="AN424" s="79" t="b">
        <v>0</v>
      </c>
      <c r="AO424" s="85" t="s">
        <v>1605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3</v>
      </c>
      <c r="BC424" s="78" t="str">
        <f>REPLACE(INDEX(GroupVertices[Group],MATCH(Edges[[#This Row],[Vertex 2]],GroupVertices[Vertex],0)),1,1,"")</f>
        <v>3</v>
      </c>
      <c r="BD424" s="48">
        <v>0</v>
      </c>
      <c r="BE424" s="49">
        <v>0</v>
      </c>
      <c r="BF424" s="48">
        <v>0</v>
      </c>
      <c r="BG424" s="49">
        <v>0</v>
      </c>
      <c r="BH424" s="48">
        <v>0</v>
      </c>
      <c r="BI424" s="49">
        <v>0</v>
      </c>
      <c r="BJ424" s="48">
        <v>18</v>
      </c>
      <c r="BK424" s="49">
        <v>100</v>
      </c>
      <c r="BL424" s="48">
        <v>18</v>
      </c>
    </row>
    <row r="425" spans="1:64" ht="15">
      <c r="A425" s="64" t="s">
        <v>399</v>
      </c>
      <c r="B425" s="64" t="s">
        <v>535</v>
      </c>
      <c r="C425" s="65" t="s">
        <v>5514</v>
      </c>
      <c r="D425" s="66">
        <v>3</v>
      </c>
      <c r="E425" s="67" t="s">
        <v>132</v>
      </c>
      <c r="F425" s="68">
        <v>35</v>
      </c>
      <c r="G425" s="65"/>
      <c r="H425" s="69"/>
      <c r="I425" s="70"/>
      <c r="J425" s="70"/>
      <c r="K425" s="34" t="s">
        <v>65</v>
      </c>
      <c r="L425" s="77">
        <v>425</v>
      </c>
      <c r="M425" s="77"/>
      <c r="N425" s="72"/>
      <c r="O425" s="79" t="s">
        <v>570</v>
      </c>
      <c r="P425" s="81">
        <v>43720.58787037037</v>
      </c>
      <c r="Q425" s="79" t="s">
        <v>656</v>
      </c>
      <c r="R425" s="79"/>
      <c r="S425" s="79"/>
      <c r="T425" s="79"/>
      <c r="U425" s="79"/>
      <c r="V425" s="83" t="s">
        <v>1054</v>
      </c>
      <c r="W425" s="81">
        <v>43720.58787037037</v>
      </c>
      <c r="X425" s="83" t="s">
        <v>1305</v>
      </c>
      <c r="Y425" s="79"/>
      <c r="Z425" s="79"/>
      <c r="AA425" s="85" t="s">
        <v>1626</v>
      </c>
      <c r="AB425" s="79"/>
      <c r="AC425" s="79" t="b">
        <v>0</v>
      </c>
      <c r="AD425" s="79">
        <v>0</v>
      </c>
      <c r="AE425" s="85" t="s">
        <v>1779</v>
      </c>
      <c r="AF425" s="79" t="b">
        <v>0</v>
      </c>
      <c r="AG425" s="79" t="s">
        <v>1829</v>
      </c>
      <c r="AH425" s="79"/>
      <c r="AI425" s="85" t="s">
        <v>1779</v>
      </c>
      <c r="AJ425" s="79" t="b">
        <v>0</v>
      </c>
      <c r="AK425" s="79">
        <v>38</v>
      </c>
      <c r="AL425" s="85" t="s">
        <v>1605</v>
      </c>
      <c r="AM425" s="79" t="s">
        <v>1841</v>
      </c>
      <c r="AN425" s="79" t="b">
        <v>0</v>
      </c>
      <c r="AO425" s="85" t="s">
        <v>1605</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3</v>
      </c>
      <c r="BC425" s="78" t="str">
        <f>REPLACE(INDEX(GroupVertices[Group],MATCH(Edges[[#This Row],[Vertex 2]],GroupVertices[Vertex],0)),1,1,"")</f>
        <v>3</v>
      </c>
      <c r="BD425" s="48"/>
      <c r="BE425" s="49"/>
      <c r="BF425" s="48"/>
      <c r="BG425" s="49"/>
      <c r="BH425" s="48"/>
      <c r="BI425" s="49"/>
      <c r="BJ425" s="48"/>
      <c r="BK425" s="49"/>
      <c r="BL425" s="48"/>
    </row>
    <row r="426" spans="1:64" ht="15">
      <c r="A426" s="64" t="s">
        <v>399</v>
      </c>
      <c r="B426" s="64" t="s">
        <v>424</v>
      </c>
      <c r="C426" s="65" t="s">
        <v>5514</v>
      </c>
      <c r="D426" s="66">
        <v>3</v>
      </c>
      <c r="E426" s="67" t="s">
        <v>132</v>
      </c>
      <c r="F426" s="68">
        <v>35</v>
      </c>
      <c r="G426" s="65"/>
      <c r="H426" s="69"/>
      <c r="I426" s="70"/>
      <c r="J426" s="70"/>
      <c r="K426" s="34" t="s">
        <v>65</v>
      </c>
      <c r="L426" s="77">
        <v>426</v>
      </c>
      <c r="M426" s="77"/>
      <c r="N426" s="72"/>
      <c r="O426" s="79" t="s">
        <v>570</v>
      </c>
      <c r="P426" s="81">
        <v>43720.58787037037</v>
      </c>
      <c r="Q426" s="79" t="s">
        <v>656</v>
      </c>
      <c r="R426" s="79"/>
      <c r="S426" s="79"/>
      <c r="T426" s="79"/>
      <c r="U426" s="79"/>
      <c r="V426" s="83" t="s">
        <v>1054</v>
      </c>
      <c r="W426" s="81">
        <v>43720.58787037037</v>
      </c>
      <c r="X426" s="83" t="s">
        <v>1305</v>
      </c>
      <c r="Y426" s="79"/>
      <c r="Z426" s="79"/>
      <c r="AA426" s="85" t="s">
        <v>1626</v>
      </c>
      <c r="AB426" s="79"/>
      <c r="AC426" s="79" t="b">
        <v>0</v>
      </c>
      <c r="AD426" s="79">
        <v>0</v>
      </c>
      <c r="AE426" s="85" t="s">
        <v>1779</v>
      </c>
      <c r="AF426" s="79" t="b">
        <v>0</v>
      </c>
      <c r="AG426" s="79" t="s">
        <v>1829</v>
      </c>
      <c r="AH426" s="79"/>
      <c r="AI426" s="85" t="s">
        <v>1779</v>
      </c>
      <c r="AJ426" s="79" t="b">
        <v>0</v>
      </c>
      <c r="AK426" s="79">
        <v>38</v>
      </c>
      <c r="AL426" s="85" t="s">
        <v>1605</v>
      </c>
      <c r="AM426" s="79" t="s">
        <v>1841</v>
      </c>
      <c r="AN426" s="79" t="b">
        <v>0</v>
      </c>
      <c r="AO426" s="85" t="s">
        <v>1605</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3</v>
      </c>
      <c r="BD426" s="48"/>
      <c r="BE426" s="49"/>
      <c r="BF426" s="48"/>
      <c r="BG426" s="49"/>
      <c r="BH426" s="48"/>
      <c r="BI426" s="49"/>
      <c r="BJ426" s="48"/>
      <c r="BK426" s="49"/>
      <c r="BL426" s="48"/>
    </row>
    <row r="427" spans="1:64" ht="15">
      <c r="A427" s="64" t="s">
        <v>399</v>
      </c>
      <c r="B427" s="64" t="s">
        <v>536</v>
      </c>
      <c r="C427" s="65" t="s">
        <v>5514</v>
      </c>
      <c r="D427" s="66">
        <v>3</v>
      </c>
      <c r="E427" s="67" t="s">
        <v>132</v>
      </c>
      <c r="F427" s="68">
        <v>35</v>
      </c>
      <c r="G427" s="65"/>
      <c r="H427" s="69"/>
      <c r="I427" s="70"/>
      <c r="J427" s="70"/>
      <c r="K427" s="34" t="s">
        <v>65</v>
      </c>
      <c r="L427" s="77">
        <v>427</v>
      </c>
      <c r="M427" s="77"/>
      <c r="N427" s="72"/>
      <c r="O427" s="79" t="s">
        <v>570</v>
      </c>
      <c r="P427" s="81">
        <v>43720.58787037037</v>
      </c>
      <c r="Q427" s="79" t="s">
        <v>656</v>
      </c>
      <c r="R427" s="79"/>
      <c r="S427" s="79"/>
      <c r="T427" s="79"/>
      <c r="U427" s="79"/>
      <c r="V427" s="83" t="s">
        <v>1054</v>
      </c>
      <c r="W427" s="81">
        <v>43720.58787037037</v>
      </c>
      <c r="X427" s="83" t="s">
        <v>1305</v>
      </c>
      <c r="Y427" s="79"/>
      <c r="Z427" s="79"/>
      <c r="AA427" s="85" t="s">
        <v>1626</v>
      </c>
      <c r="AB427" s="79"/>
      <c r="AC427" s="79" t="b">
        <v>0</v>
      </c>
      <c r="AD427" s="79">
        <v>0</v>
      </c>
      <c r="AE427" s="85" t="s">
        <v>1779</v>
      </c>
      <c r="AF427" s="79" t="b">
        <v>0</v>
      </c>
      <c r="AG427" s="79" t="s">
        <v>1829</v>
      </c>
      <c r="AH427" s="79"/>
      <c r="AI427" s="85" t="s">
        <v>1779</v>
      </c>
      <c r="AJ427" s="79" t="b">
        <v>0</v>
      </c>
      <c r="AK427" s="79">
        <v>38</v>
      </c>
      <c r="AL427" s="85" t="s">
        <v>1605</v>
      </c>
      <c r="AM427" s="79" t="s">
        <v>1841</v>
      </c>
      <c r="AN427" s="79" t="b">
        <v>0</v>
      </c>
      <c r="AO427" s="85" t="s">
        <v>1605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3</v>
      </c>
      <c r="BC427" s="78" t="str">
        <f>REPLACE(INDEX(GroupVertices[Group],MATCH(Edges[[#This Row],[Vertex 2]],GroupVertices[Vertex],0)),1,1,"")</f>
        <v>3</v>
      </c>
      <c r="BD427" s="48"/>
      <c r="BE427" s="49"/>
      <c r="BF427" s="48"/>
      <c r="BG427" s="49"/>
      <c r="BH427" s="48"/>
      <c r="BI427" s="49"/>
      <c r="BJ427" s="48"/>
      <c r="BK427" s="49"/>
      <c r="BL427" s="48"/>
    </row>
    <row r="428" spans="1:64" ht="15">
      <c r="A428" s="64" t="s">
        <v>399</v>
      </c>
      <c r="B428" s="64" t="s">
        <v>379</v>
      </c>
      <c r="C428" s="65" t="s">
        <v>5514</v>
      </c>
      <c r="D428" s="66">
        <v>3</v>
      </c>
      <c r="E428" s="67" t="s">
        <v>132</v>
      </c>
      <c r="F428" s="68">
        <v>35</v>
      </c>
      <c r="G428" s="65"/>
      <c r="H428" s="69"/>
      <c r="I428" s="70"/>
      <c r="J428" s="70"/>
      <c r="K428" s="34" t="s">
        <v>65</v>
      </c>
      <c r="L428" s="77">
        <v>428</v>
      </c>
      <c r="M428" s="77"/>
      <c r="N428" s="72"/>
      <c r="O428" s="79" t="s">
        <v>570</v>
      </c>
      <c r="P428" s="81">
        <v>43720.58787037037</v>
      </c>
      <c r="Q428" s="79" t="s">
        <v>656</v>
      </c>
      <c r="R428" s="79"/>
      <c r="S428" s="79"/>
      <c r="T428" s="79"/>
      <c r="U428" s="79"/>
      <c r="V428" s="83" t="s">
        <v>1054</v>
      </c>
      <c r="W428" s="81">
        <v>43720.58787037037</v>
      </c>
      <c r="X428" s="83" t="s">
        <v>1305</v>
      </c>
      <c r="Y428" s="79"/>
      <c r="Z428" s="79"/>
      <c r="AA428" s="85" t="s">
        <v>1626</v>
      </c>
      <c r="AB428" s="79"/>
      <c r="AC428" s="79" t="b">
        <v>0</v>
      </c>
      <c r="AD428" s="79">
        <v>0</v>
      </c>
      <c r="AE428" s="85" t="s">
        <v>1779</v>
      </c>
      <c r="AF428" s="79" t="b">
        <v>0</v>
      </c>
      <c r="AG428" s="79" t="s">
        <v>1829</v>
      </c>
      <c r="AH428" s="79"/>
      <c r="AI428" s="85" t="s">
        <v>1779</v>
      </c>
      <c r="AJ428" s="79" t="b">
        <v>0</v>
      </c>
      <c r="AK428" s="79">
        <v>38</v>
      </c>
      <c r="AL428" s="85" t="s">
        <v>1605</v>
      </c>
      <c r="AM428" s="79" t="s">
        <v>1841</v>
      </c>
      <c r="AN428" s="79" t="b">
        <v>0</v>
      </c>
      <c r="AO428" s="85" t="s">
        <v>1605</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3</v>
      </c>
      <c r="BC428" s="78" t="str">
        <f>REPLACE(INDEX(GroupVertices[Group],MATCH(Edges[[#This Row],[Vertex 2]],GroupVertices[Vertex],0)),1,1,"")</f>
        <v>3</v>
      </c>
      <c r="BD428" s="48">
        <v>0</v>
      </c>
      <c r="BE428" s="49">
        <v>0</v>
      </c>
      <c r="BF428" s="48">
        <v>0</v>
      </c>
      <c r="BG428" s="49">
        <v>0</v>
      </c>
      <c r="BH428" s="48">
        <v>0</v>
      </c>
      <c r="BI428" s="49">
        <v>0</v>
      </c>
      <c r="BJ428" s="48">
        <v>18</v>
      </c>
      <c r="BK428" s="49">
        <v>100</v>
      </c>
      <c r="BL428" s="48">
        <v>18</v>
      </c>
    </row>
    <row r="429" spans="1:64" ht="15">
      <c r="A429" s="64" t="s">
        <v>400</v>
      </c>
      <c r="B429" s="64" t="s">
        <v>535</v>
      </c>
      <c r="C429" s="65" t="s">
        <v>5514</v>
      </c>
      <c r="D429" s="66">
        <v>3</v>
      </c>
      <c r="E429" s="67" t="s">
        <v>132</v>
      </c>
      <c r="F429" s="68">
        <v>35</v>
      </c>
      <c r="G429" s="65"/>
      <c r="H429" s="69"/>
      <c r="I429" s="70"/>
      <c r="J429" s="70"/>
      <c r="K429" s="34" t="s">
        <v>65</v>
      </c>
      <c r="L429" s="77">
        <v>429</v>
      </c>
      <c r="M429" s="77"/>
      <c r="N429" s="72"/>
      <c r="O429" s="79" t="s">
        <v>570</v>
      </c>
      <c r="P429" s="81">
        <v>43720.639085648145</v>
      </c>
      <c r="Q429" s="79" t="s">
        <v>656</v>
      </c>
      <c r="R429" s="79"/>
      <c r="S429" s="79"/>
      <c r="T429" s="79"/>
      <c r="U429" s="79"/>
      <c r="V429" s="83" t="s">
        <v>1055</v>
      </c>
      <c r="W429" s="81">
        <v>43720.639085648145</v>
      </c>
      <c r="X429" s="83" t="s">
        <v>1306</v>
      </c>
      <c r="Y429" s="79"/>
      <c r="Z429" s="79"/>
      <c r="AA429" s="85" t="s">
        <v>1627</v>
      </c>
      <c r="AB429" s="79"/>
      <c r="AC429" s="79" t="b">
        <v>0</v>
      </c>
      <c r="AD429" s="79">
        <v>0</v>
      </c>
      <c r="AE429" s="85" t="s">
        <v>1779</v>
      </c>
      <c r="AF429" s="79" t="b">
        <v>0</v>
      </c>
      <c r="AG429" s="79" t="s">
        <v>1829</v>
      </c>
      <c r="AH429" s="79"/>
      <c r="AI429" s="85" t="s">
        <v>1779</v>
      </c>
      <c r="AJ429" s="79" t="b">
        <v>0</v>
      </c>
      <c r="AK429" s="79">
        <v>38</v>
      </c>
      <c r="AL429" s="85" t="s">
        <v>1605</v>
      </c>
      <c r="AM429" s="79" t="s">
        <v>1842</v>
      </c>
      <c r="AN429" s="79" t="b">
        <v>0</v>
      </c>
      <c r="AO429" s="85" t="s">
        <v>1605</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3</v>
      </c>
      <c r="BC429" s="78" t="str">
        <f>REPLACE(INDEX(GroupVertices[Group],MATCH(Edges[[#This Row],[Vertex 2]],GroupVertices[Vertex],0)),1,1,"")</f>
        <v>3</v>
      </c>
      <c r="BD429" s="48"/>
      <c r="BE429" s="49"/>
      <c r="BF429" s="48"/>
      <c r="BG429" s="49"/>
      <c r="BH429" s="48"/>
      <c r="BI429" s="49"/>
      <c r="BJ429" s="48"/>
      <c r="BK429" s="49"/>
      <c r="BL429" s="48"/>
    </row>
    <row r="430" spans="1:64" ht="15">
      <c r="A430" s="64" t="s">
        <v>400</v>
      </c>
      <c r="B430" s="64" t="s">
        <v>424</v>
      </c>
      <c r="C430" s="65" t="s">
        <v>5514</v>
      </c>
      <c r="D430" s="66">
        <v>3</v>
      </c>
      <c r="E430" s="67" t="s">
        <v>132</v>
      </c>
      <c r="F430" s="68">
        <v>35</v>
      </c>
      <c r="G430" s="65"/>
      <c r="H430" s="69"/>
      <c r="I430" s="70"/>
      <c r="J430" s="70"/>
      <c r="K430" s="34" t="s">
        <v>65</v>
      </c>
      <c r="L430" s="77">
        <v>430</v>
      </c>
      <c r="M430" s="77"/>
      <c r="N430" s="72"/>
      <c r="O430" s="79" t="s">
        <v>570</v>
      </c>
      <c r="P430" s="81">
        <v>43720.639085648145</v>
      </c>
      <c r="Q430" s="79" t="s">
        <v>656</v>
      </c>
      <c r="R430" s="79"/>
      <c r="S430" s="79"/>
      <c r="T430" s="79"/>
      <c r="U430" s="79"/>
      <c r="V430" s="83" t="s">
        <v>1055</v>
      </c>
      <c r="W430" s="81">
        <v>43720.639085648145</v>
      </c>
      <c r="X430" s="83" t="s">
        <v>1306</v>
      </c>
      <c r="Y430" s="79"/>
      <c r="Z430" s="79"/>
      <c r="AA430" s="85" t="s">
        <v>1627</v>
      </c>
      <c r="AB430" s="79"/>
      <c r="AC430" s="79" t="b">
        <v>0</v>
      </c>
      <c r="AD430" s="79">
        <v>0</v>
      </c>
      <c r="AE430" s="85" t="s">
        <v>1779</v>
      </c>
      <c r="AF430" s="79" t="b">
        <v>0</v>
      </c>
      <c r="AG430" s="79" t="s">
        <v>1829</v>
      </c>
      <c r="AH430" s="79"/>
      <c r="AI430" s="85" t="s">
        <v>1779</v>
      </c>
      <c r="AJ430" s="79" t="b">
        <v>0</v>
      </c>
      <c r="AK430" s="79">
        <v>38</v>
      </c>
      <c r="AL430" s="85" t="s">
        <v>1605</v>
      </c>
      <c r="AM430" s="79" t="s">
        <v>1842</v>
      </c>
      <c r="AN430" s="79" t="b">
        <v>0</v>
      </c>
      <c r="AO430" s="85" t="s">
        <v>1605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3</v>
      </c>
      <c r="BC430" s="78" t="str">
        <f>REPLACE(INDEX(GroupVertices[Group],MATCH(Edges[[#This Row],[Vertex 2]],GroupVertices[Vertex],0)),1,1,"")</f>
        <v>3</v>
      </c>
      <c r="BD430" s="48"/>
      <c r="BE430" s="49"/>
      <c r="BF430" s="48"/>
      <c r="BG430" s="49"/>
      <c r="BH430" s="48"/>
      <c r="BI430" s="49"/>
      <c r="BJ430" s="48"/>
      <c r="BK430" s="49"/>
      <c r="BL430" s="48"/>
    </row>
    <row r="431" spans="1:64" ht="15">
      <c r="A431" s="64" t="s">
        <v>400</v>
      </c>
      <c r="B431" s="64" t="s">
        <v>536</v>
      </c>
      <c r="C431" s="65" t="s">
        <v>5514</v>
      </c>
      <c r="D431" s="66">
        <v>3</v>
      </c>
      <c r="E431" s="67" t="s">
        <v>132</v>
      </c>
      <c r="F431" s="68">
        <v>35</v>
      </c>
      <c r="G431" s="65"/>
      <c r="H431" s="69"/>
      <c r="I431" s="70"/>
      <c r="J431" s="70"/>
      <c r="K431" s="34" t="s">
        <v>65</v>
      </c>
      <c r="L431" s="77">
        <v>431</v>
      </c>
      <c r="M431" s="77"/>
      <c r="N431" s="72"/>
      <c r="O431" s="79" t="s">
        <v>570</v>
      </c>
      <c r="P431" s="81">
        <v>43720.639085648145</v>
      </c>
      <c r="Q431" s="79" t="s">
        <v>656</v>
      </c>
      <c r="R431" s="79"/>
      <c r="S431" s="79"/>
      <c r="T431" s="79"/>
      <c r="U431" s="79"/>
      <c r="V431" s="83" t="s">
        <v>1055</v>
      </c>
      <c r="W431" s="81">
        <v>43720.639085648145</v>
      </c>
      <c r="X431" s="83" t="s">
        <v>1306</v>
      </c>
      <c r="Y431" s="79"/>
      <c r="Z431" s="79"/>
      <c r="AA431" s="85" t="s">
        <v>1627</v>
      </c>
      <c r="AB431" s="79"/>
      <c r="AC431" s="79" t="b">
        <v>0</v>
      </c>
      <c r="AD431" s="79">
        <v>0</v>
      </c>
      <c r="AE431" s="85" t="s">
        <v>1779</v>
      </c>
      <c r="AF431" s="79" t="b">
        <v>0</v>
      </c>
      <c r="AG431" s="79" t="s">
        <v>1829</v>
      </c>
      <c r="AH431" s="79"/>
      <c r="AI431" s="85" t="s">
        <v>1779</v>
      </c>
      <c r="AJ431" s="79" t="b">
        <v>0</v>
      </c>
      <c r="AK431" s="79">
        <v>38</v>
      </c>
      <c r="AL431" s="85" t="s">
        <v>1605</v>
      </c>
      <c r="AM431" s="79" t="s">
        <v>1842</v>
      </c>
      <c r="AN431" s="79" t="b">
        <v>0</v>
      </c>
      <c r="AO431" s="85" t="s">
        <v>1605</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3</v>
      </c>
      <c r="BC431" s="78" t="str">
        <f>REPLACE(INDEX(GroupVertices[Group],MATCH(Edges[[#This Row],[Vertex 2]],GroupVertices[Vertex],0)),1,1,"")</f>
        <v>3</v>
      </c>
      <c r="BD431" s="48"/>
      <c r="BE431" s="49"/>
      <c r="BF431" s="48"/>
      <c r="BG431" s="49"/>
      <c r="BH431" s="48"/>
      <c r="BI431" s="49"/>
      <c r="BJ431" s="48"/>
      <c r="BK431" s="49"/>
      <c r="BL431" s="48"/>
    </row>
    <row r="432" spans="1:64" ht="15">
      <c r="A432" s="64" t="s">
        <v>400</v>
      </c>
      <c r="B432" s="64" t="s">
        <v>379</v>
      </c>
      <c r="C432" s="65" t="s">
        <v>5514</v>
      </c>
      <c r="D432" s="66">
        <v>3</v>
      </c>
      <c r="E432" s="67" t="s">
        <v>132</v>
      </c>
      <c r="F432" s="68">
        <v>35</v>
      </c>
      <c r="G432" s="65"/>
      <c r="H432" s="69"/>
      <c r="I432" s="70"/>
      <c r="J432" s="70"/>
      <c r="K432" s="34" t="s">
        <v>65</v>
      </c>
      <c r="L432" s="77">
        <v>432</v>
      </c>
      <c r="M432" s="77"/>
      <c r="N432" s="72"/>
      <c r="O432" s="79" t="s">
        <v>570</v>
      </c>
      <c r="P432" s="81">
        <v>43720.639085648145</v>
      </c>
      <c r="Q432" s="79" t="s">
        <v>656</v>
      </c>
      <c r="R432" s="79"/>
      <c r="S432" s="79"/>
      <c r="T432" s="79"/>
      <c r="U432" s="79"/>
      <c r="V432" s="83" t="s">
        <v>1055</v>
      </c>
      <c r="W432" s="81">
        <v>43720.639085648145</v>
      </c>
      <c r="X432" s="83" t="s">
        <v>1306</v>
      </c>
      <c r="Y432" s="79"/>
      <c r="Z432" s="79"/>
      <c r="AA432" s="85" t="s">
        <v>1627</v>
      </c>
      <c r="AB432" s="79"/>
      <c r="AC432" s="79" t="b">
        <v>0</v>
      </c>
      <c r="AD432" s="79">
        <v>0</v>
      </c>
      <c r="AE432" s="85" t="s">
        <v>1779</v>
      </c>
      <c r="AF432" s="79" t="b">
        <v>0</v>
      </c>
      <c r="AG432" s="79" t="s">
        <v>1829</v>
      </c>
      <c r="AH432" s="79"/>
      <c r="AI432" s="85" t="s">
        <v>1779</v>
      </c>
      <c r="AJ432" s="79" t="b">
        <v>0</v>
      </c>
      <c r="AK432" s="79">
        <v>38</v>
      </c>
      <c r="AL432" s="85" t="s">
        <v>1605</v>
      </c>
      <c r="AM432" s="79" t="s">
        <v>1842</v>
      </c>
      <c r="AN432" s="79" t="b">
        <v>0</v>
      </c>
      <c r="AO432" s="85" t="s">
        <v>1605</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3</v>
      </c>
      <c r="BC432" s="78" t="str">
        <f>REPLACE(INDEX(GroupVertices[Group],MATCH(Edges[[#This Row],[Vertex 2]],GroupVertices[Vertex],0)),1,1,"")</f>
        <v>3</v>
      </c>
      <c r="BD432" s="48">
        <v>0</v>
      </c>
      <c r="BE432" s="49">
        <v>0</v>
      </c>
      <c r="BF432" s="48">
        <v>0</v>
      </c>
      <c r="BG432" s="49">
        <v>0</v>
      </c>
      <c r="BH432" s="48">
        <v>0</v>
      </c>
      <c r="BI432" s="49">
        <v>0</v>
      </c>
      <c r="BJ432" s="48">
        <v>18</v>
      </c>
      <c r="BK432" s="49">
        <v>100</v>
      </c>
      <c r="BL432" s="48">
        <v>18</v>
      </c>
    </row>
    <row r="433" spans="1:64" ht="15">
      <c r="A433" s="64" t="s">
        <v>401</v>
      </c>
      <c r="B433" s="64" t="s">
        <v>535</v>
      </c>
      <c r="C433" s="65" t="s">
        <v>5514</v>
      </c>
      <c r="D433" s="66">
        <v>3</v>
      </c>
      <c r="E433" s="67" t="s">
        <v>132</v>
      </c>
      <c r="F433" s="68">
        <v>35</v>
      </c>
      <c r="G433" s="65"/>
      <c r="H433" s="69"/>
      <c r="I433" s="70"/>
      <c r="J433" s="70"/>
      <c r="K433" s="34" t="s">
        <v>65</v>
      </c>
      <c r="L433" s="77">
        <v>433</v>
      </c>
      <c r="M433" s="77"/>
      <c r="N433" s="72"/>
      <c r="O433" s="79" t="s">
        <v>570</v>
      </c>
      <c r="P433" s="81">
        <v>43720.71534722222</v>
      </c>
      <c r="Q433" s="79" t="s">
        <v>656</v>
      </c>
      <c r="R433" s="79"/>
      <c r="S433" s="79"/>
      <c r="T433" s="79"/>
      <c r="U433" s="79"/>
      <c r="V433" s="83" t="s">
        <v>1056</v>
      </c>
      <c r="W433" s="81">
        <v>43720.71534722222</v>
      </c>
      <c r="X433" s="83" t="s">
        <v>1307</v>
      </c>
      <c r="Y433" s="79"/>
      <c r="Z433" s="79"/>
      <c r="AA433" s="85" t="s">
        <v>1628</v>
      </c>
      <c r="AB433" s="79"/>
      <c r="AC433" s="79" t="b">
        <v>0</v>
      </c>
      <c r="AD433" s="79">
        <v>0</v>
      </c>
      <c r="AE433" s="85" t="s">
        <v>1779</v>
      </c>
      <c r="AF433" s="79" t="b">
        <v>0</v>
      </c>
      <c r="AG433" s="79" t="s">
        <v>1829</v>
      </c>
      <c r="AH433" s="79"/>
      <c r="AI433" s="85" t="s">
        <v>1779</v>
      </c>
      <c r="AJ433" s="79" t="b">
        <v>0</v>
      </c>
      <c r="AK433" s="79">
        <v>38</v>
      </c>
      <c r="AL433" s="85" t="s">
        <v>1605</v>
      </c>
      <c r="AM433" s="79" t="s">
        <v>1842</v>
      </c>
      <c r="AN433" s="79" t="b">
        <v>0</v>
      </c>
      <c r="AO433" s="85" t="s">
        <v>1605</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3</v>
      </c>
      <c r="BC433" s="78" t="str">
        <f>REPLACE(INDEX(GroupVertices[Group],MATCH(Edges[[#This Row],[Vertex 2]],GroupVertices[Vertex],0)),1,1,"")</f>
        <v>3</v>
      </c>
      <c r="BD433" s="48"/>
      <c r="BE433" s="49"/>
      <c r="BF433" s="48"/>
      <c r="BG433" s="49"/>
      <c r="BH433" s="48"/>
      <c r="BI433" s="49"/>
      <c r="BJ433" s="48"/>
      <c r="BK433" s="49"/>
      <c r="BL433" s="48"/>
    </row>
    <row r="434" spans="1:64" ht="15">
      <c r="A434" s="64" t="s">
        <v>401</v>
      </c>
      <c r="B434" s="64" t="s">
        <v>424</v>
      </c>
      <c r="C434" s="65" t="s">
        <v>5514</v>
      </c>
      <c r="D434" s="66">
        <v>3</v>
      </c>
      <c r="E434" s="67" t="s">
        <v>132</v>
      </c>
      <c r="F434" s="68">
        <v>35</v>
      </c>
      <c r="G434" s="65"/>
      <c r="H434" s="69"/>
      <c r="I434" s="70"/>
      <c r="J434" s="70"/>
      <c r="K434" s="34" t="s">
        <v>65</v>
      </c>
      <c r="L434" s="77">
        <v>434</v>
      </c>
      <c r="M434" s="77"/>
      <c r="N434" s="72"/>
      <c r="O434" s="79" t="s">
        <v>570</v>
      </c>
      <c r="P434" s="81">
        <v>43720.71534722222</v>
      </c>
      <c r="Q434" s="79" t="s">
        <v>656</v>
      </c>
      <c r="R434" s="79"/>
      <c r="S434" s="79"/>
      <c r="T434" s="79"/>
      <c r="U434" s="79"/>
      <c r="V434" s="83" t="s">
        <v>1056</v>
      </c>
      <c r="W434" s="81">
        <v>43720.71534722222</v>
      </c>
      <c r="X434" s="83" t="s">
        <v>1307</v>
      </c>
      <c r="Y434" s="79"/>
      <c r="Z434" s="79"/>
      <c r="AA434" s="85" t="s">
        <v>1628</v>
      </c>
      <c r="AB434" s="79"/>
      <c r="AC434" s="79" t="b">
        <v>0</v>
      </c>
      <c r="AD434" s="79">
        <v>0</v>
      </c>
      <c r="AE434" s="85" t="s">
        <v>1779</v>
      </c>
      <c r="AF434" s="79" t="b">
        <v>0</v>
      </c>
      <c r="AG434" s="79" t="s">
        <v>1829</v>
      </c>
      <c r="AH434" s="79"/>
      <c r="AI434" s="85" t="s">
        <v>1779</v>
      </c>
      <c r="AJ434" s="79" t="b">
        <v>0</v>
      </c>
      <c r="AK434" s="79">
        <v>38</v>
      </c>
      <c r="AL434" s="85" t="s">
        <v>1605</v>
      </c>
      <c r="AM434" s="79" t="s">
        <v>1842</v>
      </c>
      <c r="AN434" s="79" t="b">
        <v>0</v>
      </c>
      <c r="AO434" s="85" t="s">
        <v>1605</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3</v>
      </c>
      <c r="BC434" s="78" t="str">
        <f>REPLACE(INDEX(GroupVertices[Group],MATCH(Edges[[#This Row],[Vertex 2]],GroupVertices[Vertex],0)),1,1,"")</f>
        <v>3</v>
      </c>
      <c r="BD434" s="48"/>
      <c r="BE434" s="49"/>
      <c r="BF434" s="48"/>
      <c r="BG434" s="49"/>
      <c r="BH434" s="48"/>
      <c r="BI434" s="49"/>
      <c r="BJ434" s="48"/>
      <c r="BK434" s="49"/>
      <c r="BL434" s="48"/>
    </row>
    <row r="435" spans="1:64" ht="15">
      <c r="A435" s="64" t="s">
        <v>401</v>
      </c>
      <c r="B435" s="64" t="s">
        <v>536</v>
      </c>
      <c r="C435" s="65" t="s">
        <v>5514</v>
      </c>
      <c r="D435" s="66">
        <v>3</v>
      </c>
      <c r="E435" s="67" t="s">
        <v>132</v>
      </c>
      <c r="F435" s="68">
        <v>35</v>
      </c>
      <c r="G435" s="65"/>
      <c r="H435" s="69"/>
      <c r="I435" s="70"/>
      <c r="J435" s="70"/>
      <c r="K435" s="34" t="s">
        <v>65</v>
      </c>
      <c r="L435" s="77">
        <v>435</v>
      </c>
      <c r="M435" s="77"/>
      <c r="N435" s="72"/>
      <c r="O435" s="79" t="s">
        <v>570</v>
      </c>
      <c r="P435" s="81">
        <v>43720.71534722222</v>
      </c>
      <c r="Q435" s="79" t="s">
        <v>656</v>
      </c>
      <c r="R435" s="79"/>
      <c r="S435" s="79"/>
      <c r="T435" s="79"/>
      <c r="U435" s="79"/>
      <c r="V435" s="83" t="s">
        <v>1056</v>
      </c>
      <c r="W435" s="81">
        <v>43720.71534722222</v>
      </c>
      <c r="X435" s="83" t="s">
        <v>1307</v>
      </c>
      <c r="Y435" s="79"/>
      <c r="Z435" s="79"/>
      <c r="AA435" s="85" t="s">
        <v>1628</v>
      </c>
      <c r="AB435" s="79"/>
      <c r="AC435" s="79" t="b">
        <v>0</v>
      </c>
      <c r="AD435" s="79">
        <v>0</v>
      </c>
      <c r="AE435" s="85" t="s">
        <v>1779</v>
      </c>
      <c r="AF435" s="79" t="b">
        <v>0</v>
      </c>
      <c r="AG435" s="79" t="s">
        <v>1829</v>
      </c>
      <c r="AH435" s="79"/>
      <c r="AI435" s="85" t="s">
        <v>1779</v>
      </c>
      <c r="AJ435" s="79" t="b">
        <v>0</v>
      </c>
      <c r="AK435" s="79">
        <v>38</v>
      </c>
      <c r="AL435" s="85" t="s">
        <v>1605</v>
      </c>
      <c r="AM435" s="79" t="s">
        <v>1842</v>
      </c>
      <c r="AN435" s="79" t="b">
        <v>0</v>
      </c>
      <c r="AO435" s="85" t="s">
        <v>1605</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3</v>
      </c>
      <c r="BC435" s="78" t="str">
        <f>REPLACE(INDEX(GroupVertices[Group],MATCH(Edges[[#This Row],[Vertex 2]],GroupVertices[Vertex],0)),1,1,"")</f>
        <v>3</v>
      </c>
      <c r="BD435" s="48"/>
      <c r="BE435" s="49"/>
      <c r="BF435" s="48"/>
      <c r="BG435" s="49"/>
      <c r="BH435" s="48"/>
      <c r="BI435" s="49"/>
      <c r="BJ435" s="48"/>
      <c r="BK435" s="49"/>
      <c r="BL435" s="48"/>
    </row>
    <row r="436" spans="1:64" ht="15">
      <c r="A436" s="64" t="s">
        <v>401</v>
      </c>
      <c r="B436" s="64" t="s">
        <v>379</v>
      </c>
      <c r="C436" s="65" t="s">
        <v>5514</v>
      </c>
      <c r="D436" s="66">
        <v>3</v>
      </c>
      <c r="E436" s="67" t="s">
        <v>132</v>
      </c>
      <c r="F436" s="68">
        <v>35</v>
      </c>
      <c r="G436" s="65"/>
      <c r="H436" s="69"/>
      <c r="I436" s="70"/>
      <c r="J436" s="70"/>
      <c r="K436" s="34" t="s">
        <v>65</v>
      </c>
      <c r="L436" s="77">
        <v>436</v>
      </c>
      <c r="M436" s="77"/>
      <c r="N436" s="72"/>
      <c r="O436" s="79" t="s">
        <v>570</v>
      </c>
      <c r="P436" s="81">
        <v>43720.71534722222</v>
      </c>
      <c r="Q436" s="79" t="s">
        <v>656</v>
      </c>
      <c r="R436" s="79"/>
      <c r="S436" s="79"/>
      <c r="T436" s="79"/>
      <c r="U436" s="79"/>
      <c r="V436" s="83" t="s">
        <v>1056</v>
      </c>
      <c r="W436" s="81">
        <v>43720.71534722222</v>
      </c>
      <c r="X436" s="83" t="s">
        <v>1307</v>
      </c>
      <c r="Y436" s="79"/>
      <c r="Z436" s="79"/>
      <c r="AA436" s="85" t="s">
        <v>1628</v>
      </c>
      <c r="AB436" s="79"/>
      <c r="AC436" s="79" t="b">
        <v>0</v>
      </c>
      <c r="AD436" s="79">
        <v>0</v>
      </c>
      <c r="AE436" s="85" t="s">
        <v>1779</v>
      </c>
      <c r="AF436" s="79" t="b">
        <v>0</v>
      </c>
      <c r="AG436" s="79" t="s">
        <v>1829</v>
      </c>
      <c r="AH436" s="79"/>
      <c r="AI436" s="85" t="s">
        <v>1779</v>
      </c>
      <c r="AJ436" s="79" t="b">
        <v>0</v>
      </c>
      <c r="AK436" s="79">
        <v>38</v>
      </c>
      <c r="AL436" s="85" t="s">
        <v>1605</v>
      </c>
      <c r="AM436" s="79" t="s">
        <v>1842</v>
      </c>
      <c r="AN436" s="79" t="b">
        <v>0</v>
      </c>
      <c r="AO436" s="85" t="s">
        <v>1605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3</v>
      </c>
      <c r="BC436" s="78" t="str">
        <f>REPLACE(INDEX(GroupVertices[Group],MATCH(Edges[[#This Row],[Vertex 2]],GroupVertices[Vertex],0)),1,1,"")</f>
        <v>3</v>
      </c>
      <c r="BD436" s="48">
        <v>0</v>
      </c>
      <c r="BE436" s="49">
        <v>0</v>
      </c>
      <c r="BF436" s="48">
        <v>0</v>
      </c>
      <c r="BG436" s="49">
        <v>0</v>
      </c>
      <c r="BH436" s="48">
        <v>0</v>
      </c>
      <c r="BI436" s="49">
        <v>0</v>
      </c>
      <c r="BJ436" s="48">
        <v>18</v>
      </c>
      <c r="BK436" s="49">
        <v>100</v>
      </c>
      <c r="BL436" s="48">
        <v>18</v>
      </c>
    </row>
    <row r="437" spans="1:64" ht="15">
      <c r="A437" s="64" t="s">
        <v>402</v>
      </c>
      <c r="B437" s="64" t="s">
        <v>437</v>
      </c>
      <c r="C437" s="65" t="s">
        <v>5515</v>
      </c>
      <c r="D437" s="66">
        <v>10</v>
      </c>
      <c r="E437" s="67" t="s">
        <v>136</v>
      </c>
      <c r="F437" s="68">
        <v>12</v>
      </c>
      <c r="G437" s="65"/>
      <c r="H437" s="69"/>
      <c r="I437" s="70"/>
      <c r="J437" s="70"/>
      <c r="K437" s="34" t="s">
        <v>65</v>
      </c>
      <c r="L437" s="77">
        <v>437</v>
      </c>
      <c r="M437" s="77"/>
      <c r="N437" s="72"/>
      <c r="O437" s="79" t="s">
        <v>570</v>
      </c>
      <c r="P437" s="81">
        <v>43682.533796296295</v>
      </c>
      <c r="Q437" s="79" t="s">
        <v>588</v>
      </c>
      <c r="R437" s="79"/>
      <c r="S437" s="79"/>
      <c r="T437" s="79"/>
      <c r="U437" s="79"/>
      <c r="V437" s="83" t="s">
        <v>1057</v>
      </c>
      <c r="W437" s="81">
        <v>43682.533796296295</v>
      </c>
      <c r="X437" s="83" t="s">
        <v>1308</v>
      </c>
      <c r="Y437" s="79"/>
      <c r="Z437" s="79"/>
      <c r="AA437" s="85" t="s">
        <v>1629</v>
      </c>
      <c r="AB437" s="79"/>
      <c r="AC437" s="79" t="b">
        <v>0</v>
      </c>
      <c r="AD437" s="79">
        <v>0</v>
      </c>
      <c r="AE437" s="85" t="s">
        <v>1779</v>
      </c>
      <c r="AF437" s="79" t="b">
        <v>0</v>
      </c>
      <c r="AG437" s="79" t="s">
        <v>1829</v>
      </c>
      <c r="AH437" s="79"/>
      <c r="AI437" s="85" t="s">
        <v>1779</v>
      </c>
      <c r="AJ437" s="79" t="b">
        <v>0</v>
      </c>
      <c r="AK437" s="79">
        <v>7</v>
      </c>
      <c r="AL437" s="85" t="s">
        <v>1680</v>
      </c>
      <c r="AM437" s="79" t="s">
        <v>1840</v>
      </c>
      <c r="AN437" s="79" t="b">
        <v>0</v>
      </c>
      <c r="AO437" s="85" t="s">
        <v>1680</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402</v>
      </c>
      <c r="B438" s="64" t="s">
        <v>431</v>
      </c>
      <c r="C438" s="65" t="s">
        <v>5514</v>
      </c>
      <c r="D438" s="66">
        <v>3</v>
      </c>
      <c r="E438" s="67" t="s">
        <v>132</v>
      </c>
      <c r="F438" s="68">
        <v>35</v>
      </c>
      <c r="G438" s="65"/>
      <c r="H438" s="69"/>
      <c r="I438" s="70"/>
      <c r="J438" s="70"/>
      <c r="K438" s="34" t="s">
        <v>65</v>
      </c>
      <c r="L438" s="77">
        <v>438</v>
      </c>
      <c r="M438" s="77"/>
      <c r="N438" s="72"/>
      <c r="O438" s="79" t="s">
        <v>570</v>
      </c>
      <c r="P438" s="81">
        <v>43682.533796296295</v>
      </c>
      <c r="Q438" s="79" t="s">
        <v>588</v>
      </c>
      <c r="R438" s="79"/>
      <c r="S438" s="79"/>
      <c r="T438" s="79"/>
      <c r="U438" s="79"/>
      <c r="V438" s="83" t="s">
        <v>1057</v>
      </c>
      <c r="W438" s="81">
        <v>43682.533796296295</v>
      </c>
      <c r="X438" s="83" t="s">
        <v>1308</v>
      </c>
      <c r="Y438" s="79"/>
      <c r="Z438" s="79"/>
      <c r="AA438" s="85" t="s">
        <v>1629</v>
      </c>
      <c r="AB438" s="79"/>
      <c r="AC438" s="79" t="b">
        <v>0</v>
      </c>
      <c r="AD438" s="79">
        <v>0</v>
      </c>
      <c r="AE438" s="85" t="s">
        <v>1779</v>
      </c>
      <c r="AF438" s="79" t="b">
        <v>0</v>
      </c>
      <c r="AG438" s="79" t="s">
        <v>1829</v>
      </c>
      <c r="AH438" s="79"/>
      <c r="AI438" s="85" t="s">
        <v>1779</v>
      </c>
      <c r="AJ438" s="79" t="b">
        <v>0</v>
      </c>
      <c r="AK438" s="79">
        <v>7</v>
      </c>
      <c r="AL438" s="85" t="s">
        <v>1680</v>
      </c>
      <c r="AM438" s="79" t="s">
        <v>1840</v>
      </c>
      <c r="AN438" s="79" t="b">
        <v>0</v>
      </c>
      <c r="AO438" s="85" t="s">
        <v>1680</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22</v>
      </c>
      <c r="BK438" s="49">
        <v>100</v>
      </c>
      <c r="BL438" s="48">
        <v>22</v>
      </c>
    </row>
    <row r="439" spans="1:64" ht="15">
      <c r="A439" s="64" t="s">
        <v>402</v>
      </c>
      <c r="B439" s="64" t="s">
        <v>459</v>
      </c>
      <c r="C439" s="65" t="s">
        <v>5514</v>
      </c>
      <c r="D439" s="66">
        <v>3</v>
      </c>
      <c r="E439" s="67" t="s">
        <v>132</v>
      </c>
      <c r="F439" s="68">
        <v>35</v>
      </c>
      <c r="G439" s="65"/>
      <c r="H439" s="69"/>
      <c r="I439" s="70"/>
      <c r="J439" s="70"/>
      <c r="K439" s="34" t="s">
        <v>65</v>
      </c>
      <c r="L439" s="77">
        <v>439</v>
      </c>
      <c r="M439" s="77"/>
      <c r="N439" s="72"/>
      <c r="O439" s="79" t="s">
        <v>570</v>
      </c>
      <c r="P439" s="81">
        <v>43691.772986111115</v>
      </c>
      <c r="Q439" s="79" t="s">
        <v>597</v>
      </c>
      <c r="R439" s="79"/>
      <c r="S439" s="79"/>
      <c r="T439" s="79"/>
      <c r="U439" s="79"/>
      <c r="V439" s="83" t="s">
        <v>1057</v>
      </c>
      <c r="W439" s="81">
        <v>43691.772986111115</v>
      </c>
      <c r="X439" s="83" t="s">
        <v>1309</v>
      </c>
      <c r="Y439" s="79"/>
      <c r="Z439" s="79"/>
      <c r="AA439" s="85" t="s">
        <v>1630</v>
      </c>
      <c r="AB439" s="79"/>
      <c r="AC439" s="79" t="b">
        <v>0</v>
      </c>
      <c r="AD439" s="79">
        <v>0</v>
      </c>
      <c r="AE439" s="85" t="s">
        <v>1779</v>
      </c>
      <c r="AF439" s="79" t="b">
        <v>0</v>
      </c>
      <c r="AG439" s="79" t="s">
        <v>1829</v>
      </c>
      <c r="AH439" s="79"/>
      <c r="AI439" s="85" t="s">
        <v>1779</v>
      </c>
      <c r="AJ439" s="79" t="b">
        <v>0</v>
      </c>
      <c r="AK439" s="79">
        <v>3</v>
      </c>
      <c r="AL439" s="85" t="s">
        <v>1675</v>
      </c>
      <c r="AM439" s="79" t="s">
        <v>1841</v>
      </c>
      <c r="AN439" s="79" t="b">
        <v>0</v>
      </c>
      <c r="AO439" s="85" t="s">
        <v>1675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402</v>
      </c>
      <c r="B440" s="64" t="s">
        <v>460</v>
      </c>
      <c r="C440" s="65" t="s">
        <v>5514</v>
      </c>
      <c r="D440" s="66">
        <v>3</v>
      </c>
      <c r="E440" s="67" t="s">
        <v>132</v>
      </c>
      <c r="F440" s="68">
        <v>35</v>
      </c>
      <c r="G440" s="65"/>
      <c r="H440" s="69"/>
      <c r="I440" s="70"/>
      <c r="J440" s="70"/>
      <c r="K440" s="34" t="s">
        <v>65</v>
      </c>
      <c r="L440" s="77">
        <v>440</v>
      </c>
      <c r="M440" s="77"/>
      <c r="N440" s="72"/>
      <c r="O440" s="79" t="s">
        <v>570</v>
      </c>
      <c r="P440" s="81">
        <v>43691.772986111115</v>
      </c>
      <c r="Q440" s="79" t="s">
        <v>597</v>
      </c>
      <c r="R440" s="79"/>
      <c r="S440" s="79"/>
      <c r="T440" s="79"/>
      <c r="U440" s="79"/>
      <c r="V440" s="83" t="s">
        <v>1057</v>
      </c>
      <c r="W440" s="81">
        <v>43691.772986111115</v>
      </c>
      <c r="X440" s="83" t="s">
        <v>1309</v>
      </c>
      <c r="Y440" s="79"/>
      <c r="Z440" s="79"/>
      <c r="AA440" s="85" t="s">
        <v>1630</v>
      </c>
      <c r="AB440" s="79"/>
      <c r="AC440" s="79" t="b">
        <v>0</v>
      </c>
      <c r="AD440" s="79">
        <v>0</v>
      </c>
      <c r="AE440" s="85" t="s">
        <v>1779</v>
      </c>
      <c r="AF440" s="79" t="b">
        <v>0</v>
      </c>
      <c r="AG440" s="79" t="s">
        <v>1829</v>
      </c>
      <c r="AH440" s="79"/>
      <c r="AI440" s="85" t="s">
        <v>1779</v>
      </c>
      <c r="AJ440" s="79" t="b">
        <v>0</v>
      </c>
      <c r="AK440" s="79">
        <v>3</v>
      </c>
      <c r="AL440" s="85" t="s">
        <v>1675</v>
      </c>
      <c r="AM440" s="79" t="s">
        <v>1841</v>
      </c>
      <c r="AN440" s="79" t="b">
        <v>0</v>
      </c>
      <c r="AO440" s="85" t="s">
        <v>1675</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402</v>
      </c>
      <c r="B441" s="64" t="s">
        <v>430</v>
      </c>
      <c r="C441" s="65" t="s">
        <v>5514</v>
      </c>
      <c r="D441" s="66">
        <v>3</v>
      </c>
      <c r="E441" s="67" t="s">
        <v>132</v>
      </c>
      <c r="F441" s="68">
        <v>35</v>
      </c>
      <c r="G441" s="65"/>
      <c r="H441" s="69"/>
      <c r="I441" s="70"/>
      <c r="J441" s="70"/>
      <c r="K441" s="34" t="s">
        <v>65</v>
      </c>
      <c r="L441" s="77">
        <v>441</v>
      </c>
      <c r="M441" s="77"/>
      <c r="N441" s="72"/>
      <c r="O441" s="79" t="s">
        <v>570</v>
      </c>
      <c r="P441" s="81">
        <v>43691.772986111115</v>
      </c>
      <c r="Q441" s="79" t="s">
        <v>597</v>
      </c>
      <c r="R441" s="79"/>
      <c r="S441" s="79"/>
      <c r="T441" s="79"/>
      <c r="U441" s="79"/>
      <c r="V441" s="83" t="s">
        <v>1057</v>
      </c>
      <c r="W441" s="81">
        <v>43691.772986111115</v>
      </c>
      <c r="X441" s="83" t="s">
        <v>1309</v>
      </c>
      <c r="Y441" s="79"/>
      <c r="Z441" s="79"/>
      <c r="AA441" s="85" t="s">
        <v>1630</v>
      </c>
      <c r="AB441" s="79"/>
      <c r="AC441" s="79" t="b">
        <v>0</v>
      </c>
      <c r="AD441" s="79">
        <v>0</v>
      </c>
      <c r="AE441" s="85" t="s">
        <v>1779</v>
      </c>
      <c r="AF441" s="79" t="b">
        <v>0</v>
      </c>
      <c r="AG441" s="79" t="s">
        <v>1829</v>
      </c>
      <c r="AH441" s="79"/>
      <c r="AI441" s="85" t="s">
        <v>1779</v>
      </c>
      <c r="AJ441" s="79" t="b">
        <v>0</v>
      </c>
      <c r="AK441" s="79">
        <v>3</v>
      </c>
      <c r="AL441" s="85" t="s">
        <v>1675</v>
      </c>
      <c r="AM441" s="79" t="s">
        <v>1841</v>
      </c>
      <c r="AN441" s="79" t="b">
        <v>0</v>
      </c>
      <c r="AO441" s="85" t="s">
        <v>1675</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v>1</v>
      </c>
      <c r="BE441" s="49">
        <v>4.761904761904762</v>
      </c>
      <c r="BF441" s="48">
        <v>1</v>
      </c>
      <c r="BG441" s="49">
        <v>4.761904761904762</v>
      </c>
      <c r="BH441" s="48">
        <v>0</v>
      </c>
      <c r="BI441" s="49">
        <v>0</v>
      </c>
      <c r="BJ441" s="48">
        <v>19</v>
      </c>
      <c r="BK441" s="49">
        <v>90.47619047619048</v>
      </c>
      <c r="BL441" s="48">
        <v>21</v>
      </c>
    </row>
    <row r="442" spans="1:64" ht="15">
      <c r="A442" s="64" t="s">
        <v>402</v>
      </c>
      <c r="B442" s="64" t="s">
        <v>538</v>
      </c>
      <c r="C442" s="65" t="s">
        <v>5514</v>
      </c>
      <c r="D442" s="66">
        <v>3</v>
      </c>
      <c r="E442" s="67" t="s">
        <v>132</v>
      </c>
      <c r="F442" s="68">
        <v>35</v>
      </c>
      <c r="G442" s="65"/>
      <c r="H442" s="69"/>
      <c r="I442" s="70"/>
      <c r="J442" s="70"/>
      <c r="K442" s="34" t="s">
        <v>65</v>
      </c>
      <c r="L442" s="77">
        <v>442</v>
      </c>
      <c r="M442" s="77"/>
      <c r="N442" s="72"/>
      <c r="O442" s="79" t="s">
        <v>570</v>
      </c>
      <c r="P442" s="81">
        <v>43693.75371527778</v>
      </c>
      <c r="Q442" s="79" t="s">
        <v>659</v>
      </c>
      <c r="R442" s="79"/>
      <c r="S442" s="79"/>
      <c r="T442" s="79"/>
      <c r="U442" s="79"/>
      <c r="V442" s="83" t="s">
        <v>1057</v>
      </c>
      <c r="W442" s="81">
        <v>43693.75371527778</v>
      </c>
      <c r="X442" s="83" t="s">
        <v>1310</v>
      </c>
      <c r="Y442" s="79"/>
      <c r="Z442" s="79"/>
      <c r="AA442" s="85" t="s">
        <v>1631</v>
      </c>
      <c r="AB442" s="79"/>
      <c r="AC442" s="79" t="b">
        <v>0</v>
      </c>
      <c r="AD442" s="79">
        <v>0</v>
      </c>
      <c r="AE442" s="85" t="s">
        <v>1779</v>
      </c>
      <c r="AF442" s="79" t="b">
        <v>0</v>
      </c>
      <c r="AG442" s="79" t="s">
        <v>1829</v>
      </c>
      <c r="AH442" s="79"/>
      <c r="AI442" s="85" t="s">
        <v>1779</v>
      </c>
      <c r="AJ442" s="79" t="b">
        <v>0</v>
      </c>
      <c r="AK442" s="79">
        <v>1</v>
      </c>
      <c r="AL442" s="85" t="s">
        <v>1689</v>
      </c>
      <c r="AM442" s="79" t="s">
        <v>1840</v>
      </c>
      <c r="AN442" s="79" t="b">
        <v>0</v>
      </c>
      <c r="AO442" s="85" t="s">
        <v>1689</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402</v>
      </c>
      <c r="B443" s="64" t="s">
        <v>439</v>
      </c>
      <c r="C443" s="65" t="s">
        <v>5514</v>
      </c>
      <c r="D443" s="66">
        <v>3</v>
      </c>
      <c r="E443" s="67" t="s">
        <v>132</v>
      </c>
      <c r="F443" s="68">
        <v>35</v>
      </c>
      <c r="G443" s="65"/>
      <c r="H443" s="69"/>
      <c r="I443" s="70"/>
      <c r="J443" s="70"/>
      <c r="K443" s="34" t="s">
        <v>65</v>
      </c>
      <c r="L443" s="77">
        <v>443</v>
      </c>
      <c r="M443" s="77"/>
      <c r="N443" s="72"/>
      <c r="O443" s="79" t="s">
        <v>570</v>
      </c>
      <c r="P443" s="81">
        <v>43693.75371527778</v>
      </c>
      <c r="Q443" s="79" t="s">
        <v>659</v>
      </c>
      <c r="R443" s="79"/>
      <c r="S443" s="79"/>
      <c r="T443" s="79"/>
      <c r="U443" s="79"/>
      <c r="V443" s="83" t="s">
        <v>1057</v>
      </c>
      <c r="W443" s="81">
        <v>43693.75371527778</v>
      </c>
      <c r="X443" s="83" t="s">
        <v>1310</v>
      </c>
      <c r="Y443" s="79"/>
      <c r="Z443" s="79"/>
      <c r="AA443" s="85" t="s">
        <v>1631</v>
      </c>
      <c r="AB443" s="79"/>
      <c r="AC443" s="79" t="b">
        <v>0</v>
      </c>
      <c r="AD443" s="79">
        <v>0</v>
      </c>
      <c r="AE443" s="85" t="s">
        <v>1779</v>
      </c>
      <c r="AF443" s="79" t="b">
        <v>0</v>
      </c>
      <c r="AG443" s="79" t="s">
        <v>1829</v>
      </c>
      <c r="AH443" s="79"/>
      <c r="AI443" s="85" t="s">
        <v>1779</v>
      </c>
      <c r="AJ443" s="79" t="b">
        <v>0</v>
      </c>
      <c r="AK443" s="79">
        <v>1</v>
      </c>
      <c r="AL443" s="85" t="s">
        <v>1689</v>
      </c>
      <c r="AM443" s="79" t="s">
        <v>1840</v>
      </c>
      <c r="AN443" s="79" t="b">
        <v>0</v>
      </c>
      <c r="AO443" s="85" t="s">
        <v>1689</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v>1</v>
      </c>
      <c r="BE443" s="49">
        <v>4</v>
      </c>
      <c r="BF443" s="48">
        <v>0</v>
      </c>
      <c r="BG443" s="49">
        <v>0</v>
      </c>
      <c r="BH443" s="48">
        <v>0</v>
      </c>
      <c r="BI443" s="49">
        <v>0</v>
      </c>
      <c r="BJ443" s="48">
        <v>24</v>
      </c>
      <c r="BK443" s="49">
        <v>96</v>
      </c>
      <c r="BL443" s="48">
        <v>25</v>
      </c>
    </row>
    <row r="444" spans="1:64" ht="15">
      <c r="A444" s="64" t="s">
        <v>402</v>
      </c>
      <c r="B444" s="64" t="s">
        <v>437</v>
      </c>
      <c r="C444" s="65" t="s">
        <v>5515</v>
      </c>
      <c r="D444" s="66">
        <v>10</v>
      </c>
      <c r="E444" s="67" t="s">
        <v>136</v>
      </c>
      <c r="F444" s="68">
        <v>12</v>
      </c>
      <c r="G444" s="65"/>
      <c r="H444" s="69"/>
      <c r="I444" s="70"/>
      <c r="J444" s="70"/>
      <c r="K444" s="34" t="s">
        <v>65</v>
      </c>
      <c r="L444" s="77">
        <v>444</v>
      </c>
      <c r="M444" s="77"/>
      <c r="N444" s="72"/>
      <c r="O444" s="79" t="s">
        <v>570</v>
      </c>
      <c r="P444" s="81">
        <v>43693.75371527778</v>
      </c>
      <c r="Q444" s="79" t="s">
        <v>659</v>
      </c>
      <c r="R444" s="79"/>
      <c r="S444" s="79"/>
      <c r="T444" s="79"/>
      <c r="U444" s="79"/>
      <c r="V444" s="83" t="s">
        <v>1057</v>
      </c>
      <c r="W444" s="81">
        <v>43693.75371527778</v>
      </c>
      <c r="X444" s="83" t="s">
        <v>1310</v>
      </c>
      <c r="Y444" s="79"/>
      <c r="Z444" s="79"/>
      <c r="AA444" s="85" t="s">
        <v>1631</v>
      </c>
      <c r="AB444" s="79"/>
      <c r="AC444" s="79" t="b">
        <v>0</v>
      </c>
      <c r="AD444" s="79">
        <v>0</v>
      </c>
      <c r="AE444" s="85" t="s">
        <v>1779</v>
      </c>
      <c r="AF444" s="79" t="b">
        <v>0</v>
      </c>
      <c r="AG444" s="79" t="s">
        <v>1829</v>
      </c>
      <c r="AH444" s="79"/>
      <c r="AI444" s="85" t="s">
        <v>1779</v>
      </c>
      <c r="AJ444" s="79" t="b">
        <v>0</v>
      </c>
      <c r="AK444" s="79">
        <v>1</v>
      </c>
      <c r="AL444" s="85" t="s">
        <v>1689</v>
      </c>
      <c r="AM444" s="79" t="s">
        <v>1840</v>
      </c>
      <c r="AN444" s="79" t="b">
        <v>0</v>
      </c>
      <c r="AO444" s="85" t="s">
        <v>1689</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402</v>
      </c>
      <c r="B445" s="64" t="s">
        <v>437</v>
      </c>
      <c r="C445" s="65" t="s">
        <v>5515</v>
      </c>
      <c r="D445" s="66">
        <v>10</v>
      </c>
      <c r="E445" s="67" t="s">
        <v>136</v>
      </c>
      <c r="F445" s="68">
        <v>12</v>
      </c>
      <c r="G445" s="65"/>
      <c r="H445" s="69"/>
      <c r="I445" s="70"/>
      <c r="J445" s="70"/>
      <c r="K445" s="34" t="s">
        <v>65</v>
      </c>
      <c r="L445" s="77">
        <v>445</v>
      </c>
      <c r="M445" s="77"/>
      <c r="N445" s="72"/>
      <c r="O445" s="79" t="s">
        <v>570</v>
      </c>
      <c r="P445" s="81">
        <v>43720.848449074074</v>
      </c>
      <c r="Q445" s="79" t="s">
        <v>660</v>
      </c>
      <c r="R445" s="83" t="s">
        <v>779</v>
      </c>
      <c r="S445" s="79" t="s">
        <v>823</v>
      </c>
      <c r="T445" s="79" t="s">
        <v>839</v>
      </c>
      <c r="U445" s="79"/>
      <c r="V445" s="83" t="s">
        <v>1057</v>
      </c>
      <c r="W445" s="81">
        <v>43720.848449074074</v>
      </c>
      <c r="X445" s="83" t="s">
        <v>1311</v>
      </c>
      <c r="Y445" s="79"/>
      <c r="Z445" s="79"/>
      <c r="AA445" s="85" t="s">
        <v>1632</v>
      </c>
      <c r="AB445" s="79"/>
      <c r="AC445" s="79" t="b">
        <v>0</v>
      </c>
      <c r="AD445" s="79">
        <v>0</v>
      </c>
      <c r="AE445" s="85" t="s">
        <v>1779</v>
      </c>
      <c r="AF445" s="79" t="b">
        <v>0</v>
      </c>
      <c r="AG445" s="79" t="s">
        <v>1829</v>
      </c>
      <c r="AH445" s="79"/>
      <c r="AI445" s="85" t="s">
        <v>1779</v>
      </c>
      <c r="AJ445" s="79" t="b">
        <v>0</v>
      </c>
      <c r="AK445" s="79">
        <v>6</v>
      </c>
      <c r="AL445" s="85" t="s">
        <v>1733</v>
      </c>
      <c r="AM445" s="79" t="s">
        <v>1840</v>
      </c>
      <c r="AN445" s="79" t="b">
        <v>0</v>
      </c>
      <c r="AO445" s="85" t="s">
        <v>1733</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1</v>
      </c>
      <c r="BC445" s="78" t="str">
        <f>REPLACE(INDEX(GroupVertices[Group],MATCH(Edges[[#This Row],[Vertex 2]],GroupVertices[Vertex],0)),1,1,"")</f>
        <v>1</v>
      </c>
      <c r="BD445" s="48">
        <v>0</v>
      </c>
      <c r="BE445" s="49">
        <v>0</v>
      </c>
      <c r="BF445" s="48">
        <v>0</v>
      </c>
      <c r="BG445" s="49">
        <v>0</v>
      </c>
      <c r="BH445" s="48">
        <v>0</v>
      </c>
      <c r="BI445" s="49">
        <v>0</v>
      </c>
      <c r="BJ445" s="48">
        <v>23</v>
      </c>
      <c r="BK445" s="49">
        <v>100</v>
      </c>
      <c r="BL445" s="48">
        <v>23</v>
      </c>
    </row>
    <row r="446" spans="1:64" ht="15">
      <c r="A446" s="64" t="s">
        <v>403</v>
      </c>
      <c r="B446" s="64" t="s">
        <v>437</v>
      </c>
      <c r="C446" s="65" t="s">
        <v>5514</v>
      </c>
      <c r="D446" s="66">
        <v>3</v>
      </c>
      <c r="E446" s="67" t="s">
        <v>132</v>
      </c>
      <c r="F446" s="68">
        <v>35</v>
      </c>
      <c r="G446" s="65"/>
      <c r="H446" s="69"/>
      <c r="I446" s="70"/>
      <c r="J446" s="70"/>
      <c r="K446" s="34" t="s">
        <v>65</v>
      </c>
      <c r="L446" s="77">
        <v>446</v>
      </c>
      <c r="M446" s="77"/>
      <c r="N446" s="72"/>
      <c r="O446" s="79" t="s">
        <v>570</v>
      </c>
      <c r="P446" s="81">
        <v>43720.84862268518</v>
      </c>
      <c r="Q446" s="79" t="s">
        <v>660</v>
      </c>
      <c r="R446" s="83" t="s">
        <v>779</v>
      </c>
      <c r="S446" s="79" t="s">
        <v>823</v>
      </c>
      <c r="T446" s="79" t="s">
        <v>839</v>
      </c>
      <c r="U446" s="79"/>
      <c r="V446" s="83" t="s">
        <v>1058</v>
      </c>
      <c r="W446" s="81">
        <v>43720.84862268518</v>
      </c>
      <c r="X446" s="83" t="s">
        <v>1312</v>
      </c>
      <c r="Y446" s="79"/>
      <c r="Z446" s="79"/>
      <c r="AA446" s="85" t="s">
        <v>1633</v>
      </c>
      <c r="AB446" s="79"/>
      <c r="AC446" s="79" t="b">
        <v>0</v>
      </c>
      <c r="AD446" s="79">
        <v>0</v>
      </c>
      <c r="AE446" s="85" t="s">
        <v>1779</v>
      </c>
      <c r="AF446" s="79" t="b">
        <v>0</v>
      </c>
      <c r="AG446" s="79" t="s">
        <v>1829</v>
      </c>
      <c r="AH446" s="79"/>
      <c r="AI446" s="85" t="s">
        <v>1779</v>
      </c>
      <c r="AJ446" s="79" t="b">
        <v>0</v>
      </c>
      <c r="AK446" s="79">
        <v>6</v>
      </c>
      <c r="AL446" s="85" t="s">
        <v>1733</v>
      </c>
      <c r="AM446" s="79" t="s">
        <v>1840</v>
      </c>
      <c r="AN446" s="79" t="b">
        <v>0</v>
      </c>
      <c r="AO446" s="85" t="s">
        <v>1733</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v>0</v>
      </c>
      <c r="BE446" s="49">
        <v>0</v>
      </c>
      <c r="BF446" s="48">
        <v>0</v>
      </c>
      <c r="BG446" s="49">
        <v>0</v>
      </c>
      <c r="BH446" s="48">
        <v>0</v>
      </c>
      <c r="BI446" s="49">
        <v>0</v>
      </c>
      <c r="BJ446" s="48">
        <v>23</v>
      </c>
      <c r="BK446" s="49">
        <v>100</v>
      </c>
      <c r="BL446" s="48">
        <v>23</v>
      </c>
    </row>
    <row r="447" spans="1:64" ht="15">
      <c r="A447" s="64" t="s">
        <v>404</v>
      </c>
      <c r="B447" s="64" t="s">
        <v>437</v>
      </c>
      <c r="C447" s="65" t="s">
        <v>5515</v>
      </c>
      <c r="D447" s="66">
        <v>10</v>
      </c>
      <c r="E447" s="67" t="s">
        <v>136</v>
      </c>
      <c r="F447" s="68">
        <v>12</v>
      </c>
      <c r="G447" s="65"/>
      <c r="H447" s="69"/>
      <c r="I447" s="70"/>
      <c r="J447" s="70"/>
      <c r="K447" s="34" t="s">
        <v>65</v>
      </c>
      <c r="L447" s="77">
        <v>447</v>
      </c>
      <c r="M447" s="77"/>
      <c r="N447" s="72"/>
      <c r="O447" s="79" t="s">
        <v>570</v>
      </c>
      <c r="P447" s="81">
        <v>43679.075219907405</v>
      </c>
      <c r="Q447" s="79" t="s">
        <v>579</v>
      </c>
      <c r="R447" s="83" t="s">
        <v>743</v>
      </c>
      <c r="S447" s="79" t="s">
        <v>806</v>
      </c>
      <c r="T447" s="79"/>
      <c r="U447" s="79"/>
      <c r="V447" s="83" t="s">
        <v>1059</v>
      </c>
      <c r="W447" s="81">
        <v>43679.075219907405</v>
      </c>
      <c r="X447" s="83" t="s">
        <v>1313</v>
      </c>
      <c r="Y447" s="79"/>
      <c r="Z447" s="79"/>
      <c r="AA447" s="85" t="s">
        <v>1634</v>
      </c>
      <c r="AB447" s="79"/>
      <c r="AC447" s="79" t="b">
        <v>0</v>
      </c>
      <c r="AD447" s="79">
        <v>0</v>
      </c>
      <c r="AE447" s="85" t="s">
        <v>1779</v>
      </c>
      <c r="AF447" s="79" t="b">
        <v>0</v>
      </c>
      <c r="AG447" s="79" t="s">
        <v>1829</v>
      </c>
      <c r="AH447" s="79"/>
      <c r="AI447" s="85" t="s">
        <v>1779</v>
      </c>
      <c r="AJ447" s="79" t="b">
        <v>0</v>
      </c>
      <c r="AK447" s="79">
        <v>31</v>
      </c>
      <c r="AL447" s="85" t="s">
        <v>1728</v>
      </c>
      <c r="AM447" s="79" t="s">
        <v>1840</v>
      </c>
      <c r="AN447" s="79" t="b">
        <v>0</v>
      </c>
      <c r="AO447" s="85" t="s">
        <v>1728</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1</v>
      </c>
      <c r="BC447" s="78" t="str">
        <f>REPLACE(INDEX(GroupVertices[Group],MATCH(Edges[[#This Row],[Vertex 2]],GroupVertices[Vertex],0)),1,1,"")</f>
        <v>1</v>
      </c>
      <c r="BD447" s="48">
        <v>1</v>
      </c>
      <c r="BE447" s="49">
        <v>4.761904761904762</v>
      </c>
      <c r="BF447" s="48">
        <v>0</v>
      </c>
      <c r="BG447" s="49">
        <v>0</v>
      </c>
      <c r="BH447" s="48">
        <v>0</v>
      </c>
      <c r="BI447" s="49">
        <v>0</v>
      </c>
      <c r="BJ447" s="48">
        <v>20</v>
      </c>
      <c r="BK447" s="49">
        <v>95.23809523809524</v>
      </c>
      <c r="BL447" s="48">
        <v>21</v>
      </c>
    </row>
    <row r="448" spans="1:64" ht="15">
      <c r="A448" s="64" t="s">
        <v>404</v>
      </c>
      <c r="B448" s="64" t="s">
        <v>437</v>
      </c>
      <c r="C448" s="65" t="s">
        <v>5515</v>
      </c>
      <c r="D448" s="66">
        <v>10</v>
      </c>
      <c r="E448" s="67" t="s">
        <v>136</v>
      </c>
      <c r="F448" s="68">
        <v>12</v>
      </c>
      <c r="G448" s="65"/>
      <c r="H448" s="69"/>
      <c r="I448" s="70"/>
      <c r="J448" s="70"/>
      <c r="K448" s="34" t="s">
        <v>65</v>
      </c>
      <c r="L448" s="77">
        <v>448</v>
      </c>
      <c r="M448" s="77"/>
      <c r="N448" s="72"/>
      <c r="O448" s="79" t="s">
        <v>570</v>
      </c>
      <c r="P448" s="81">
        <v>43720.96399305556</v>
      </c>
      <c r="Q448" s="79" t="s">
        <v>660</v>
      </c>
      <c r="R448" s="83" t="s">
        <v>779</v>
      </c>
      <c r="S448" s="79" t="s">
        <v>823</v>
      </c>
      <c r="T448" s="79" t="s">
        <v>839</v>
      </c>
      <c r="U448" s="79"/>
      <c r="V448" s="83" t="s">
        <v>1059</v>
      </c>
      <c r="W448" s="81">
        <v>43720.96399305556</v>
      </c>
      <c r="X448" s="83" t="s">
        <v>1314</v>
      </c>
      <c r="Y448" s="79"/>
      <c r="Z448" s="79"/>
      <c r="AA448" s="85" t="s">
        <v>1635</v>
      </c>
      <c r="AB448" s="79"/>
      <c r="AC448" s="79" t="b">
        <v>0</v>
      </c>
      <c r="AD448" s="79">
        <v>0</v>
      </c>
      <c r="AE448" s="85" t="s">
        <v>1779</v>
      </c>
      <c r="AF448" s="79" t="b">
        <v>0</v>
      </c>
      <c r="AG448" s="79" t="s">
        <v>1829</v>
      </c>
      <c r="AH448" s="79"/>
      <c r="AI448" s="85" t="s">
        <v>1779</v>
      </c>
      <c r="AJ448" s="79" t="b">
        <v>0</v>
      </c>
      <c r="AK448" s="79">
        <v>6</v>
      </c>
      <c r="AL448" s="85" t="s">
        <v>1733</v>
      </c>
      <c r="AM448" s="79" t="s">
        <v>1840</v>
      </c>
      <c r="AN448" s="79" t="b">
        <v>0</v>
      </c>
      <c r="AO448" s="85" t="s">
        <v>1733</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23</v>
      </c>
      <c r="BK448" s="49">
        <v>100</v>
      </c>
      <c r="BL448" s="48">
        <v>23</v>
      </c>
    </row>
    <row r="449" spans="1:64" ht="15">
      <c r="A449" s="64" t="s">
        <v>405</v>
      </c>
      <c r="B449" s="64" t="s">
        <v>437</v>
      </c>
      <c r="C449" s="65" t="s">
        <v>5515</v>
      </c>
      <c r="D449" s="66">
        <v>10</v>
      </c>
      <c r="E449" s="67" t="s">
        <v>136</v>
      </c>
      <c r="F449" s="68">
        <v>12</v>
      </c>
      <c r="G449" s="65"/>
      <c r="H449" s="69"/>
      <c r="I449" s="70"/>
      <c r="J449" s="70"/>
      <c r="K449" s="34" t="s">
        <v>65</v>
      </c>
      <c r="L449" s="77">
        <v>449</v>
      </c>
      <c r="M449" s="77"/>
      <c r="N449" s="72"/>
      <c r="O449" s="79" t="s">
        <v>570</v>
      </c>
      <c r="P449" s="81">
        <v>43679.56431712963</v>
      </c>
      <c r="Q449" s="79" t="s">
        <v>579</v>
      </c>
      <c r="R449" s="83" t="s">
        <v>743</v>
      </c>
      <c r="S449" s="79" t="s">
        <v>806</v>
      </c>
      <c r="T449" s="79"/>
      <c r="U449" s="79"/>
      <c r="V449" s="83" t="s">
        <v>1060</v>
      </c>
      <c r="W449" s="81">
        <v>43679.56431712963</v>
      </c>
      <c r="X449" s="83" t="s">
        <v>1315</v>
      </c>
      <c r="Y449" s="79"/>
      <c r="Z449" s="79"/>
      <c r="AA449" s="85" t="s">
        <v>1636</v>
      </c>
      <c r="AB449" s="79"/>
      <c r="AC449" s="79" t="b">
        <v>0</v>
      </c>
      <c r="AD449" s="79">
        <v>0</v>
      </c>
      <c r="AE449" s="85" t="s">
        <v>1779</v>
      </c>
      <c r="AF449" s="79" t="b">
        <v>0</v>
      </c>
      <c r="AG449" s="79" t="s">
        <v>1829</v>
      </c>
      <c r="AH449" s="79"/>
      <c r="AI449" s="85" t="s">
        <v>1779</v>
      </c>
      <c r="AJ449" s="79" t="b">
        <v>0</v>
      </c>
      <c r="AK449" s="79">
        <v>31</v>
      </c>
      <c r="AL449" s="85" t="s">
        <v>1728</v>
      </c>
      <c r="AM449" s="79" t="s">
        <v>1842</v>
      </c>
      <c r="AN449" s="79" t="b">
        <v>0</v>
      </c>
      <c r="AO449" s="85" t="s">
        <v>1728</v>
      </c>
      <c r="AP449" s="79" t="s">
        <v>176</v>
      </c>
      <c r="AQ449" s="79">
        <v>0</v>
      </c>
      <c r="AR449" s="79">
        <v>0</v>
      </c>
      <c r="AS449" s="79"/>
      <c r="AT449" s="79"/>
      <c r="AU449" s="79"/>
      <c r="AV449" s="79"/>
      <c r="AW449" s="79"/>
      <c r="AX449" s="79"/>
      <c r="AY449" s="79"/>
      <c r="AZ449" s="79"/>
      <c r="BA449">
        <v>4</v>
      </c>
      <c r="BB449" s="78" t="str">
        <f>REPLACE(INDEX(GroupVertices[Group],MATCH(Edges[[#This Row],[Vertex 1]],GroupVertices[Vertex],0)),1,1,"")</f>
        <v>1</v>
      </c>
      <c r="BC449" s="78" t="str">
        <f>REPLACE(INDEX(GroupVertices[Group],MATCH(Edges[[#This Row],[Vertex 2]],GroupVertices[Vertex],0)),1,1,"")</f>
        <v>1</v>
      </c>
      <c r="BD449" s="48">
        <v>1</v>
      </c>
      <c r="BE449" s="49">
        <v>4.761904761904762</v>
      </c>
      <c r="BF449" s="48">
        <v>0</v>
      </c>
      <c r="BG449" s="49">
        <v>0</v>
      </c>
      <c r="BH449" s="48">
        <v>0</v>
      </c>
      <c r="BI449" s="49">
        <v>0</v>
      </c>
      <c r="BJ449" s="48">
        <v>20</v>
      </c>
      <c r="BK449" s="49">
        <v>95.23809523809524</v>
      </c>
      <c r="BL449" s="48">
        <v>21</v>
      </c>
    </row>
    <row r="450" spans="1:64" ht="15">
      <c r="A450" s="64" t="s">
        <v>405</v>
      </c>
      <c r="B450" s="64" t="s">
        <v>437</v>
      </c>
      <c r="C450" s="65" t="s">
        <v>5515</v>
      </c>
      <c r="D450" s="66">
        <v>10</v>
      </c>
      <c r="E450" s="67" t="s">
        <v>136</v>
      </c>
      <c r="F450" s="68">
        <v>12</v>
      </c>
      <c r="G450" s="65"/>
      <c r="H450" s="69"/>
      <c r="I450" s="70"/>
      <c r="J450" s="70"/>
      <c r="K450" s="34" t="s">
        <v>65</v>
      </c>
      <c r="L450" s="77">
        <v>450</v>
      </c>
      <c r="M450" s="77"/>
      <c r="N450" s="72"/>
      <c r="O450" s="79" t="s">
        <v>570</v>
      </c>
      <c r="P450" s="81">
        <v>43692.70516203704</v>
      </c>
      <c r="Q450" s="79" t="s">
        <v>599</v>
      </c>
      <c r="R450" s="79"/>
      <c r="S450" s="79"/>
      <c r="T450" s="79" t="s">
        <v>839</v>
      </c>
      <c r="U450" s="79"/>
      <c r="V450" s="83" t="s">
        <v>1060</v>
      </c>
      <c r="W450" s="81">
        <v>43692.70516203704</v>
      </c>
      <c r="X450" s="83" t="s">
        <v>1316</v>
      </c>
      <c r="Y450" s="79"/>
      <c r="Z450" s="79"/>
      <c r="AA450" s="85" t="s">
        <v>1637</v>
      </c>
      <c r="AB450" s="79"/>
      <c r="AC450" s="79" t="b">
        <v>0</v>
      </c>
      <c r="AD450" s="79">
        <v>0</v>
      </c>
      <c r="AE450" s="85" t="s">
        <v>1779</v>
      </c>
      <c r="AF450" s="79" t="b">
        <v>0</v>
      </c>
      <c r="AG450" s="79" t="s">
        <v>1829</v>
      </c>
      <c r="AH450" s="79"/>
      <c r="AI450" s="85" t="s">
        <v>1779</v>
      </c>
      <c r="AJ450" s="79" t="b">
        <v>0</v>
      </c>
      <c r="AK450" s="79">
        <v>11</v>
      </c>
      <c r="AL450" s="85" t="s">
        <v>1710</v>
      </c>
      <c r="AM450" s="79" t="s">
        <v>1842</v>
      </c>
      <c r="AN450" s="79" t="b">
        <v>0</v>
      </c>
      <c r="AO450" s="85" t="s">
        <v>1710</v>
      </c>
      <c r="AP450" s="79" t="s">
        <v>176</v>
      </c>
      <c r="AQ450" s="79">
        <v>0</v>
      </c>
      <c r="AR450" s="79">
        <v>0</v>
      </c>
      <c r="AS450" s="79"/>
      <c r="AT450" s="79"/>
      <c r="AU450" s="79"/>
      <c r="AV450" s="79"/>
      <c r="AW450" s="79"/>
      <c r="AX450" s="79"/>
      <c r="AY450" s="79"/>
      <c r="AZ450" s="79"/>
      <c r="BA450">
        <v>4</v>
      </c>
      <c r="BB450" s="78" t="str">
        <f>REPLACE(INDEX(GroupVertices[Group],MATCH(Edges[[#This Row],[Vertex 1]],GroupVertices[Vertex],0)),1,1,"")</f>
        <v>1</v>
      </c>
      <c r="BC450" s="78" t="str">
        <f>REPLACE(INDEX(GroupVertices[Group],MATCH(Edges[[#This Row],[Vertex 2]],GroupVertices[Vertex],0)),1,1,"")</f>
        <v>1</v>
      </c>
      <c r="BD450" s="48">
        <v>1</v>
      </c>
      <c r="BE450" s="49">
        <v>5.882352941176471</v>
      </c>
      <c r="BF450" s="48">
        <v>0</v>
      </c>
      <c r="BG450" s="49">
        <v>0</v>
      </c>
      <c r="BH450" s="48">
        <v>0</v>
      </c>
      <c r="BI450" s="49">
        <v>0</v>
      </c>
      <c r="BJ450" s="48">
        <v>16</v>
      </c>
      <c r="BK450" s="49">
        <v>94.11764705882354</v>
      </c>
      <c r="BL450" s="48">
        <v>17</v>
      </c>
    </row>
    <row r="451" spans="1:64" ht="15">
      <c r="A451" s="64" t="s">
        <v>405</v>
      </c>
      <c r="B451" s="64" t="s">
        <v>437</v>
      </c>
      <c r="C451" s="65" t="s">
        <v>5515</v>
      </c>
      <c r="D451" s="66">
        <v>10</v>
      </c>
      <c r="E451" s="67" t="s">
        <v>136</v>
      </c>
      <c r="F451" s="68">
        <v>12</v>
      </c>
      <c r="G451" s="65"/>
      <c r="H451" s="69"/>
      <c r="I451" s="70"/>
      <c r="J451" s="70"/>
      <c r="K451" s="34" t="s">
        <v>65</v>
      </c>
      <c r="L451" s="77">
        <v>451</v>
      </c>
      <c r="M451" s="77"/>
      <c r="N451" s="72"/>
      <c r="O451" s="79" t="s">
        <v>570</v>
      </c>
      <c r="P451" s="81">
        <v>43712.06555555556</v>
      </c>
      <c r="Q451" s="79" t="s">
        <v>643</v>
      </c>
      <c r="R451" s="79"/>
      <c r="S451" s="79"/>
      <c r="T451" s="79" t="s">
        <v>846</v>
      </c>
      <c r="U451" s="79"/>
      <c r="V451" s="83" t="s">
        <v>1060</v>
      </c>
      <c r="W451" s="81">
        <v>43712.06555555556</v>
      </c>
      <c r="X451" s="83" t="s">
        <v>1317</v>
      </c>
      <c r="Y451" s="79"/>
      <c r="Z451" s="79"/>
      <c r="AA451" s="85" t="s">
        <v>1638</v>
      </c>
      <c r="AB451" s="79"/>
      <c r="AC451" s="79" t="b">
        <v>0</v>
      </c>
      <c r="AD451" s="79">
        <v>0</v>
      </c>
      <c r="AE451" s="85" t="s">
        <v>1779</v>
      </c>
      <c r="AF451" s="79" t="b">
        <v>0</v>
      </c>
      <c r="AG451" s="79" t="s">
        <v>1829</v>
      </c>
      <c r="AH451" s="79"/>
      <c r="AI451" s="85" t="s">
        <v>1779</v>
      </c>
      <c r="AJ451" s="79" t="b">
        <v>0</v>
      </c>
      <c r="AK451" s="79">
        <v>6</v>
      </c>
      <c r="AL451" s="85" t="s">
        <v>1731</v>
      </c>
      <c r="AM451" s="79" t="s">
        <v>1846</v>
      </c>
      <c r="AN451" s="79" t="b">
        <v>0</v>
      </c>
      <c r="AO451" s="85" t="s">
        <v>1731</v>
      </c>
      <c r="AP451" s="79" t="s">
        <v>176</v>
      </c>
      <c r="AQ451" s="79">
        <v>0</v>
      </c>
      <c r="AR451" s="79">
        <v>0</v>
      </c>
      <c r="AS451" s="79"/>
      <c r="AT451" s="79"/>
      <c r="AU451" s="79"/>
      <c r="AV451" s="79"/>
      <c r="AW451" s="79"/>
      <c r="AX451" s="79"/>
      <c r="AY451" s="79"/>
      <c r="AZ451" s="79"/>
      <c r="BA451">
        <v>4</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26</v>
      </c>
      <c r="BK451" s="49">
        <v>100</v>
      </c>
      <c r="BL451" s="48">
        <v>26</v>
      </c>
    </row>
    <row r="452" spans="1:64" ht="15">
      <c r="A452" s="64" t="s">
        <v>405</v>
      </c>
      <c r="B452" s="64" t="s">
        <v>437</v>
      </c>
      <c r="C452" s="65" t="s">
        <v>5515</v>
      </c>
      <c r="D452" s="66">
        <v>10</v>
      </c>
      <c r="E452" s="67" t="s">
        <v>136</v>
      </c>
      <c r="F452" s="68">
        <v>12</v>
      </c>
      <c r="G452" s="65"/>
      <c r="H452" s="69"/>
      <c r="I452" s="70"/>
      <c r="J452" s="70"/>
      <c r="K452" s="34" t="s">
        <v>65</v>
      </c>
      <c r="L452" s="77">
        <v>452</v>
      </c>
      <c r="M452" s="77"/>
      <c r="N452" s="72"/>
      <c r="O452" s="79" t="s">
        <v>570</v>
      </c>
      <c r="P452" s="81">
        <v>43721.03938657408</v>
      </c>
      <c r="Q452" s="79" t="s">
        <v>660</v>
      </c>
      <c r="R452" s="83" t="s">
        <v>779</v>
      </c>
      <c r="S452" s="79" t="s">
        <v>823</v>
      </c>
      <c r="T452" s="79" t="s">
        <v>839</v>
      </c>
      <c r="U452" s="79"/>
      <c r="V452" s="83" t="s">
        <v>1060</v>
      </c>
      <c r="W452" s="81">
        <v>43721.03938657408</v>
      </c>
      <c r="X452" s="83" t="s">
        <v>1318</v>
      </c>
      <c r="Y452" s="79"/>
      <c r="Z452" s="79"/>
      <c r="AA452" s="85" t="s">
        <v>1639</v>
      </c>
      <c r="AB452" s="79"/>
      <c r="AC452" s="79" t="b">
        <v>0</v>
      </c>
      <c r="AD452" s="79">
        <v>0</v>
      </c>
      <c r="AE452" s="85" t="s">
        <v>1779</v>
      </c>
      <c r="AF452" s="79" t="b">
        <v>0</v>
      </c>
      <c r="AG452" s="79" t="s">
        <v>1829</v>
      </c>
      <c r="AH452" s="79"/>
      <c r="AI452" s="85" t="s">
        <v>1779</v>
      </c>
      <c r="AJ452" s="79" t="b">
        <v>0</v>
      </c>
      <c r="AK452" s="79">
        <v>6</v>
      </c>
      <c r="AL452" s="85" t="s">
        <v>1733</v>
      </c>
      <c r="AM452" s="79" t="s">
        <v>1846</v>
      </c>
      <c r="AN452" s="79" t="b">
        <v>0</v>
      </c>
      <c r="AO452" s="85" t="s">
        <v>1733</v>
      </c>
      <c r="AP452" s="79" t="s">
        <v>176</v>
      </c>
      <c r="AQ452" s="79">
        <v>0</v>
      </c>
      <c r="AR452" s="79">
        <v>0</v>
      </c>
      <c r="AS452" s="79"/>
      <c r="AT452" s="79"/>
      <c r="AU452" s="79"/>
      <c r="AV452" s="79"/>
      <c r="AW452" s="79"/>
      <c r="AX452" s="79"/>
      <c r="AY452" s="79"/>
      <c r="AZ452" s="79"/>
      <c r="BA452">
        <v>4</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23</v>
      </c>
      <c r="BK452" s="49">
        <v>100</v>
      </c>
      <c r="BL452" s="48">
        <v>23</v>
      </c>
    </row>
    <row r="453" spans="1:64" ht="15">
      <c r="A453" s="64" t="s">
        <v>406</v>
      </c>
      <c r="B453" s="64" t="s">
        <v>437</v>
      </c>
      <c r="C453" s="65" t="s">
        <v>5515</v>
      </c>
      <c r="D453" s="66">
        <v>10</v>
      </c>
      <c r="E453" s="67" t="s">
        <v>136</v>
      </c>
      <c r="F453" s="68">
        <v>12</v>
      </c>
      <c r="G453" s="65"/>
      <c r="H453" s="69"/>
      <c r="I453" s="70"/>
      <c r="J453" s="70"/>
      <c r="K453" s="34" t="s">
        <v>65</v>
      </c>
      <c r="L453" s="77">
        <v>453</v>
      </c>
      <c r="M453" s="77"/>
      <c r="N453" s="72"/>
      <c r="O453" s="79" t="s">
        <v>570</v>
      </c>
      <c r="P453" s="81">
        <v>43678.80918981481</v>
      </c>
      <c r="Q453" s="79" t="s">
        <v>579</v>
      </c>
      <c r="R453" s="83" t="s">
        <v>743</v>
      </c>
      <c r="S453" s="79" t="s">
        <v>806</v>
      </c>
      <c r="T453" s="79"/>
      <c r="U453" s="79"/>
      <c r="V453" s="83" t="s">
        <v>1061</v>
      </c>
      <c r="W453" s="81">
        <v>43678.80918981481</v>
      </c>
      <c r="X453" s="83" t="s">
        <v>1319</v>
      </c>
      <c r="Y453" s="79"/>
      <c r="Z453" s="79"/>
      <c r="AA453" s="85" t="s">
        <v>1640</v>
      </c>
      <c r="AB453" s="79"/>
      <c r="AC453" s="79" t="b">
        <v>0</v>
      </c>
      <c r="AD453" s="79">
        <v>0</v>
      </c>
      <c r="AE453" s="85" t="s">
        <v>1779</v>
      </c>
      <c r="AF453" s="79" t="b">
        <v>0</v>
      </c>
      <c r="AG453" s="79" t="s">
        <v>1829</v>
      </c>
      <c r="AH453" s="79"/>
      <c r="AI453" s="85" t="s">
        <v>1779</v>
      </c>
      <c r="AJ453" s="79" t="b">
        <v>0</v>
      </c>
      <c r="AK453" s="79">
        <v>31</v>
      </c>
      <c r="AL453" s="85" t="s">
        <v>1728</v>
      </c>
      <c r="AM453" s="79" t="s">
        <v>1842</v>
      </c>
      <c r="AN453" s="79" t="b">
        <v>0</v>
      </c>
      <c r="AO453" s="85" t="s">
        <v>1728</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8</v>
      </c>
      <c r="BC453" s="78" t="str">
        <f>REPLACE(INDEX(GroupVertices[Group],MATCH(Edges[[#This Row],[Vertex 2]],GroupVertices[Vertex],0)),1,1,"")</f>
        <v>1</v>
      </c>
      <c r="BD453" s="48">
        <v>1</v>
      </c>
      <c r="BE453" s="49">
        <v>4.761904761904762</v>
      </c>
      <c r="BF453" s="48">
        <v>0</v>
      </c>
      <c r="BG453" s="49">
        <v>0</v>
      </c>
      <c r="BH453" s="48">
        <v>0</v>
      </c>
      <c r="BI453" s="49">
        <v>0</v>
      </c>
      <c r="BJ453" s="48">
        <v>20</v>
      </c>
      <c r="BK453" s="49">
        <v>95.23809523809524</v>
      </c>
      <c r="BL453" s="48">
        <v>21</v>
      </c>
    </row>
    <row r="454" spans="1:64" ht="15">
      <c r="A454" s="64" t="s">
        <v>406</v>
      </c>
      <c r="B454" s="64" t="s">
        <v>437</v>
      </c>
      <c r="C454" s="65" t="s">
        <v>5515</v>
      </c>
      <c r="D454" s="66">
        <v>10</v>
      </c>
      <c r="E454" s="67" t="s">
        <v>136</v>
      </c>
      <c r="F454" s="68">
        <v>12</v>
      </c>
      <c r="G454" s="65"/>
      <c r="H454" s="69"/>
      <c r="I454" s="70"/>
      <c r="J454" s="70"/>
      <c r="K454" s="34" t="s">
        <v>65</v>
      </c>
      <c r="L454" s="77">
        <v>454</v>
      </c>
      <c r="M454" s="77"/>
      <c r="N454" s="72"/>
      <c r="O454" s="79" t="s">
        <v>570</v>
      </c>
      <c r="P454" s="81">
        <v>43720.847662037035</v>
      </c>
      <c r="Q454" s="79" t="s">
        <v>660</v>
      </c>
      <c r="R454" s="83" t="s">
        <v>779</v>
      </c>
      <c r="S454" s="79" t="s">
        <v>823</v>
      </c>
      <c r="T454" s="79" t="s">
        <v>839</v>
      </c>
      <c r="U454" s="79"/>
      <c r="V454" s="83" t="s">
        <v>1061</v>
      </c>
      <c r="W454" s="81">
        <v>43720.847662037035</v>
      </c>
      <c r="X454" s="83" t="s">
        <v>1320</v>
      </c>
      <c r="Y454" s="79"/>
      <c r="Z454" s="79"/>
      <c r="AA454" s="85" t="s">
        <v>1641</v>
      </c>
      <c r="AB454" s="79"/>
      <c r="AC454" s="79" t="b">
        <v>0</v>
      </c>
      <c r="AD454" s="79">
        <v>0</v>
      </c>
      <c r="AE454" s="85" t="s">
        <v>1779</v>
      </c>
      <c r="AF454" s="79" t="b">
        <v>0</v>
      </c>
      <c r="AG454" s="79" t="s">
        <v>1829</v>
      </c>
      <c r="AH454" s="79"/>
      <c r="AI454" s="85" t="s">
        <v>1779</v>
      </c>
      <c r="AJ454" s="79" t="b">
        <v>0</v>
      </c>
      <c r="AK454" s="79">
        <v>6</v>
      </c>
      <c r="AL454" s="85" t="s">
        <v>1733</v>
      </c>
      <c r="AM454" s="79" t="s">
        <v>1841</v>
      </c>
      <c r="AN454" s="79" t="b">
        <v>0</v>
      </c>
      <c r="AO454" s="85" t="s">
        <v>1733</v>
      </c>
      <c r="AP454" s="79" t="s">
        <v>176</v>
      </c>
      <c r="AQ454" s="79">
        <v>0</v>
      </c>
      <c r="AR454" s="79">
        <v>0</v>
      </c>
      <c r="AS454" s="79"/>
      <c r="AT454" s="79"/>
      <c r="AU454" s="79"/>
      <c r="AV454" s="79"/>
      <c r="AW454" s="79"/>
      <c r="AX454" s="79"/>
      <c r="AY454" s="79"/>
      <c r="AZ454" s="79"/>
      <c r="BA454">
        <v>2</v>
      </c>
      <c r="BB454" s="78" t="str">
        <f>REPLACE(INDEX(GroupVertices[Group],MATCH(Edges[[#This Row],[Vertex 1]],GroupVertices[Vertex],0)),1,1,"")</f>
        <v>8</v>
      </c>
      <c r="BC454" s="78" t="str">
        <f>REPLACE(INDEX(GroupVertices[Group],MATCH(Edges[[#This Row],[Vertex 2]],GroupVertices[Vertex],0)),1,1,"")</f>
        <v>1</v>
      </c>
      <c r="BD454" s="48">
        <v>0</v>
      </c>
      <c r="BE454" s="49">
        <v>0</v>
      </c>
      <c r="BF454" s="48">
        <v>0</v>
      </c>
      <c r="BG454" s="49">
        <v>0</v>
      </c>
      <c r="BH454" s="48">
        <v>0</v>
      </c>
      <c r="BI454" s="49">
        <v>0</v>
      </c>
      <c r="BJ454" s="48">
        <v>23</v>
      </c>
      <c r="BK454" s="49">
        <v>100</v>
      </c>
      <c r="BL454" s="48">
        <v>23</v>
      </c>
    </row>
    <row r="455" spans="1:64" ht="15">
      <c r="A455" s="64" t="s">
        <v>407</v>
      </c>
      <c r="B455" s="64" t="s">
        <v>406</v>
      </c>
      <c r="C455" s="65" t="s">
        <v>5514</v>
      </c>
      <c r="D455" s="66">
        <v>3</v>
      </c>
      <c r="E455" s="67" t="s">
        <v>132</v>
      </c>
      <c r="F455" s="68">
        <v>35</v>
      </c>
      <c r="G455" s="65"/>
      <c r="H455" s="69"/>
      <c r="I455" s="70"/>
      <c r="J455" s="70"/>
      <c r="K455" s="34" t="s">
        <v>65</v>
      </c>
      <c r="L455" s="77">
        <v>455</v>
      </c>
      <c r="M455" s="77"/>
      <c r="N455" s="72"/>
      <c r="O455" s="79" t="s">
        <v>570</v>
      </c>
      <c r="P455" s="81">
        <v>43722.040358796294</v>
      </c>
      <c r="Q455" s="79" t="s">
        <v>661</v>
      </c>
      <c r="R455" s="79"/>
      <c r="S455" s="79"/>
      <c r="T455" s="79"/>
      <c r="U455" s="83" t="s">
        <v>882</v>
      </c>
      <c r="V455" s="83" t="s">
        <v>882</v>
      </c>
      <c r="W455" s="81">
        <v>43722.040358796294</v>
      </c>
      <c r="X455" s="83" t="s">
        <v>1321</v>
      </c>
      <c r="Y455" s="79"/>
      <c r="Z455" s="79"/>
      <c r="AA455" s="85" t="s">
        <v>1642</v>
      </c>
      <c r="AB455" s="79"/>
      <c r="AC455" s="79" t="b">
        <v>0</v>
      </c>
      <c r="AD455" s="79">
        <v>23</v>
      </c>
      <c r="AE455" s="85" t="s">
        <v>1779</v>
      </c>
      <c r="AF455" s="79" t="b">
        <v>0</v>
      </c>
      <c r="AG455" s="79" t="s">
        <v>1829</v>
      </c>
      <c r="AH455" s="79"/>
      <c r="AI455" s="85" t="s">
        <v>1779</v>
      </c>
      <c r="AJ455" s="79" t="b">
        <v>0</v>
      </c>
      <c r="AK455" s="79">
        <v>0</v>
      </c>
      <c r="AL455" s="85" t="s">
        <v>1779</v>
      </c>
      <c r="AM455" s="79" t="s">
        <v>1840</v>
      </c>
      <c r="AN455" s="79" t="b">
        <v>0</v>
      </c>
      <c r="AO455" s="85" t="s">
        <v>1642</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8</v>
      </c>
      <c r="BC455" s="78" t="str">
        <f>REPLACE(INDEX(GroupVertices[Group],MATCH(Edges[[#This Row],[Vertex 2]],GroupVertices[Vertex],0)),1,1,"")</f>
        <v>8</v>
      </c>
      <c r="BD455" s="48">
        <v>2</v>
      </c>
      <c r="BE455" s="49">
        <v>12.5</v>
      </c>
      <c r="BF455" s="48">
        <v>0</v>
      </c>
      <c r="BG455" s="49">
        <v>0</v>
      </c>
      <c r="BH455" s="48">
        <v>0</v>
      </c>
      <c r="BI455" s="49">
        <v>0</v>
      </c>
      <c r="BJ455" s="48">
        <v>14</v>
      </c>
      <c r="BK455" s="49">
        <v>87.5</v>
      </c>
      <c r="BL455" s="48">
        <v>16</v>
      </c>
    </row>
    <row r="456" spans="1:64" ht="15">
      <c r="A456" s="64" t="s">
        <v>213</v>
      </c>
      <c r="B456" s="64" t="s">
        <v>408</v>
      </c>
      <c r="C456" s="65" t="s">
        <v>5514</v>
      </c>
      <c r="D456" s="66">
        <v>3</v>
      </c>
      <c r="E456" s="67" t="s">
        <v>132</v>
      </c>
      <c r="F456" s="68">
        <v>35</v>
      </c>
      <c r="G456" s="65"/>
      <c r="H456" s="69"/>
      <c r="I456" s="70"/>
      <c r="J456" s="70"/>
      <c r="K456" s="34" t="s">
        <v>65</v>
      </c>
      <c r="L456" s="77">
        <v>456</v>
      </c>
      <c r="M456" s="77"/>
      <c r="N456" s="72"/>
      <c r="O456" s="79" t="s">
        <v>570</v>
      </c>
      <c r="P456" s="81">
        <v>43686.26118055556</v>
      </c>
      <c r="Q456" s="79" t="s">
        <v>573</v>
      </c>
      <c r="R456" s="79"/>
      <c r="S456" s="79"/>
      <c r="T456" s="79" t="s">
        <v>832</v>
      </c>
      <c r="U456" s="83" t="s">
        <v>856</v>
      </c>
      <c r="V456" s="83" t="s">
        <v>856</v>
      </c>
      <c r="W456" s="81">
        <v>43686.26118055556</v>
      </c>
      <c r="X456" s="83" t="s">
        <v>1099</v>
      </c>
      <c r="Y456" s="79"/>
      <c r="Z456" s="79"/>
      <c r="AA456" s="85" t="s">
        <v>1420</v>
      </c>
      <c r="AB456" s="79"/>
      <c r="AC456" s="79" t="b">
        <v>0</v>
      </c>
      <c r="AD456" s="79">
        <v>7</v>
      </c>
      <c r="AE456" s="85" t="s">
        <v>1779</v>
      </c>
      <c r="AF456" s="79" t="b">
        <v>0</v>
      </c>
      <c r="AG456" s="79" t="s">
        <v>1829</v>
      </c>
      <c r="AH456" s="79"/>
      <c r="AI456" s="85" t="s">
        <v>1779</v>
      </c>
      <c r="AJ456" s="79" t="b">
        <v>0</v>
      </c>
      <c r="AK456" s="79">
        <v>2</v>
      </c>
      <c r="AL456" s="85" t="s">
        <v>1779</v>
      </c>
      <c r="AM456" s="79" t="s">
        <v>1840</v>
      </c>
      <c r="AN456" s="79" t="b">
        <v>0</v>
      </c>
      <c r="AO456" s="85" t="s">
        <v>1420</v>
      </c>
      <c r="AP456" s="79" t="s">
        <v>1852</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1</v>
      </c>
      <c r="BD456" s="48">
        <v>4</v>
      </c>
      <c r="BE456" s="49">
        <v>8.333333333333334</v>
      </c>
      <c r="BF456" s="48">
        <v>2</v>
      </c>
      <c r="BG456" s="49">
        <v>4.166666666666667</v>
      </c>
      <c r="BH456" s="48">
        <v>0</v>
      </c>
      <c r="BI456" s="49">
        <v>0</v>
      </c>
      <c r="BJ456" s="48">
        <v>42</v>
      </c>
      <c r="BK456" s="49">
        <v>87.5</v>
      </c>
      <c r="BL456" s="48">
        <v>48</v>
      </c>
    </row>
    <row r="457" spans="1:64" ht="15">
      <c r="A457" s="64" t="s">
        <v>408</v>
      </c>
      <c r="B457" s="64" t="s">
        <v>437</v>
      </c>
      <c r="C457" s="65" t="s">
        <v>5515</v>
      </c>
      <c r="D457" s="66">
        <v>10</v>
      </c>
      <c r="E457" s="67" t="s">
        <v>136</v>
      </c>
      <c r="F457" s="68">
        <v>12</v>
      </c>
      <c r="G457" s="65"/>
      <c r="H457" s="69"/>
      <c r="I457" s="70"/>
      <c r="J457" s="70"/>
      <c r="K457" s="34" t="s">
        <v>65</v>
      </c>
      <c r="L457" s="77">
        <v>457</v>
      </c>
      <c r="M457" s="77"/>
      <c r="N457" s="72"/>
      <c r="O457" s="79" t="s">
        <v>570</v>
      </c>
      <c r="P457" s="81">
        <v>43678.67209490741</v>
      </c>
      <c r="Q457" s="79" t="s">
        <v>579</v>
      </c>
      <c r="R457" s="83" t="s">
        <v>743</v>
      </c>
      <c r="S457" s="79" t="s">
        <v>806</v>
      </c>
      <c r="T457" s="79"/>
      <c r="U457" s="79"/>
      <c r="V457" s="83" t="s">
        <v>1062</v>
      </c>
      <c r="W457" s="81">
        <v>43678.67209490741</v>
      </c>
      <c r="X457" s="83" t="s">
        <v>1322</v>
      </c>
      <c r="Y457" s="79"/>
      <c r="Z457" s="79"/>
      <c r="AA457" s="85" t="s">
        <v>1643</v>
      </c>
      <c r="AB457" s="79"/>
      <c r="AC457" s="79" t="b">
        <v>0</v>
      </c>
      <c r="AD457" s="79">
        <v>0</v>
      </c>
      <c r="AE457" s="85" t="s">
        <v>1779</v>
      </c>
      <c r="AF457" s="79" t="b">
        <v>0</v>
      </c>
      <c r="AG457" s="79" t="s">
        <v>1829</v>
      </c>
      <c r="AH457" s="79"/>
      <c r="AI457" s="85" t="s">
        <v>1779</v>
      </c>
      <c r="AJ457" s="79" t="b">
        <v>0</v>
      </c>
      <c r="AK457" s="79">
        <v>31</v>
      </c>
      <c r="AL457" s="85" t="s">
        <v>1728</v>
      </c>
      <c r="AM457" s="79" t="s">
        <v>1841</v>
      </c>
      <c r="AN457" s="79" t="b">
        <v>0</v>
      </c>
      <c r="AO457" s="85" t="s">
        <v>1728</v>
      </c>
      <c r="AP457" s="79" t="s">
        <v>176</v>
      </c>
      <c r="AQ457" s="79">
        <v>0</v>
      </c>
      <c r="AR457" s="79">
        <v>0</v>
      </c>
      <c r="AS457" s="79"/>
      <c r="AT457" s="79"/>
      <c r="AU457" s="79"/>
      <c r="AV457" s="79"/>
      <c r="AW457" s="79"/>
      <c r="AX457" s="79"/>
      <c r="AY457" s="79"/>
      <c r="AZ457" s="79"/>
      <c r="BA457">
        <v>4</v>
      </c>
      <c r="BB457" s="78" t="str">
        <f>REPLACE(INDEX(GroupVertices[Group],MATCH(Edges[[#This Row],[Vertex 1]],GroupVertices[Vertex],0)),1,1,"")</f>
        <v>1</v>
      </c>
      <c r="BC457" s="78" t="str">
        <f>REPLACE(INDEX(GroupVertices[Group],MATCH(Edges[[#This Row],[Vertex 2]],GroupVertices[Vertex],0)),1,1,"")</f>
        <v>1</v>
      </c>
      <c r="BD457" s="48">
        <v>1</v>
      </c>
      <c r="BE457" s="49">
        <v>4.761904761904762</v>
      </c>
      <c r="BF457" s="48">
        <v>0</v>
      </c>
      <c r="BG457" s="49">
        <v>0</v>
      </c>
      <c r="BH457" s="48">
        <v>0</v>
      </c>
      <c r="BI457" s="49">
        <v>0</v>
      </c>
      <c r="BJ457" s="48">
        <v>20</v>
      </c>
      <c r="BK457" s="49">
        <v>95.23809523809524</v>
      </c>
      <c r="BL457" s="48">
        <v>21</v>
      </c>
    </row>
    <row r="458" spans="1:64" ht="15">
      <c r="A458" s="64" t="s">
        <v>408</v>
      </c>
      <c r="B458" s="64" t="s">
        <v>437</v>
      </c>
      <c r="C458" s="65" t="s">
        <v>5515</v>
      </c>
      <c r="D458" s="66">
        <v>10</v>
      </c>
      <c r="E458" s="67" t="s">
        <v>136</v>
      </c>
      <c r="F458" s="68">
        <v>12</v>
      </c>
      <c r="G458" s="65"/>
      <c r="H458" s="69"/>
      <c r="I458" s="70"/>
      <c r="J458" s="70"/>
      <c r="K458" s="34" t="s">
        <v>65</v>
      </c>
      <c r="L458" s="77">
        <v>458</v>
      </c>
      <c r="M458" s="77"/>
      <c r="N458" s="72"/>
      <c r="O458" s="79" t="s">
        <v>570</v>
      </c>
      <c r="P458" s="81">
        <v>43692.598275462966</v>
      </c>
      <c r="Q458" s="79" t="s">
        <v>599</v>
      </c>
      <c r="R458" s="79"/>
      <c r="S458" s="79"/>
      <c r="T458" s="79" t="s">
        <v>839</v>
      </c>
      <c r="U458" s="79"/>
      <c r="V458" s="83" t="s">
        <v>1062</v>
      </c>
      <c r="W458" s="81">
        <v>43692.598275462966</v>
      </c>
      <c r="X458" s="83" t="s">
        <v>1323</v>
      </c>
      <c r="Y458" s="79"/>
      <c r="Z458" s="79"/>
      <c r="AA458" s="85" t="s">
        <v>1644</v>
      </c>
      <c r="AB458" s="79"/>
      <c r="AC458" s="79" t="b">
        <v>0</v>
      </c>
      <c r="AD458" s="79">
        <v>0</v>
      </c>
      <c r="AE458" s="85" t="s">
        <v>1779</v>
      </c>
      <c r="AF458" s="79" t="b">
        <v>0</v>
      </c>
      <c r="AG458" s="79" t="s">
        <v>1829</v>
      </c>
      <c r="AH458" s="79"/>
      <c r="AI458" s="85" t="s">
        <v>1779</v>
      </c>
      <c r="AJ458" s="79" t="b">
        <v>0</v>
      </c>
      <c r="AK458" s="79">
        <v>11</v>
      </c>
      <c r="AL458" s="85" t="s">
        <v>1710</v>
      </c>
      <c r="AM458" s="79" t="s">
        <v>1841</v>
      </c>
      <c r="AN458" s="79" t="b">
        <v>0</v>
      </c>
      <c r="AO458" s="85" t="s">
        <v>1710</v>
      </c>
      <c r="AP458" s="79" t="s">
        <v>176</v>
      </c>
      <c r="AQ458" s="79">
        <v>0</v>
      </c>
      <c r="AR458" s="79">
        <v>0</v>
      </c>
      <c r="AS458" s="79"/>
      <c r="AT458" s="79"/>
      <c r="AU458" s="79"/>
      <c r="AV458" s="79"/>
      <c r="AW458" s="79"/>
      <c r="AX458" s="79"/>
      <c r="AY458" s="79"/>
      <c r="AZ458" s="79"/>
      <c r="BA458">
        <v>4</v>
      </c>
      <c r="BB458" s="78" t="str">
        <f>REPLACE(INDEX(GroupVertices[Group],MATCH(Edges[[#This Row],[Vertex 1]],GroupVertices[Vertex],0)),1,1,"")</f>
        <v>1</v>
      </c>
      <c r="BC458" s="78" t="str">
        <f>REPLACE(INDEX(GroupVertices[Group],MATCH(Edges[[#This Row],[Vertex 2]],GroupVertices[Vertex],0)),1,1,"")</f>
        <v>1</v>
      </c>
      <c r="BD458" s="48">
        <v>1</v>
      </c>
      <c r="BE458" s="49">
        <v>5.882352941176471</v>
      </c>
      <c r="BF458" s="48">
        <v>0</v>
      </c>
      <c r="BG458" s="49">
        <v>0</v>
      </c>
      <c r="BH458" s="48">
        <v>0</v>
      </c>
      <c r="BI458" s="49">
        <v>0</v>
      </c>
      <c r="BJ458" s="48">
        <v>16</v>
      </c>
      <c r="BK458" s="49">
        <v>94.11764705882354</v>
      </c>
      <c r="BL458" s="48">
        <v>17</v>
      </c>
    </row>
    <row r="459" spans="1:64" ht="15">
      <c r="A459" s="64" t="s">
        <v>408</v>
      </c>
      <c r="B459" s="64" t="s">
        <v>437</v>
      </c>
      <c r="C459" s="65" t="s">
        <v>5515</v>
      </c>
      <c r="D459" s="66">
        <v>10</v>
      </c>
      <c r="E459" s="67" t="s">
        <v>136</v>
      </c>
      <c r="F459" s="68">
        <v>12</v>
      </c>
      <c r="G459" s="65"/>
      <c r="H459" s="69"/>
      <c r="I459" s="70"/>
      <c r="J459" s="70"/>
      <c r="K459" s="34" t="s">
        <v>65</v>
      </c>
      <c r="L459" s="77">
        <v>459</v>
      </c>
      <c r="M459" s="77"/>
      <c r="N459" s="72"/>
      <c r="O459" s="79" t="s">
        <v>570</v>
      </c>
      <c r="P459" s="81">
        <v>43716.885416666664</v>
      </c>
      <c r="Q459" s="79" t="s">
        <v>650</v>
      </c>
      <c r="R459" s="79"/>
      <c r="S459" s="79"/>
      <c r="T459" s="79" t="s">
        <v>839</v>
      </c>
      <c r="U459" s="83" t="s">
        <v>881</v>
      </c>
      <c r="V459" s="83" t="s">
        <v>881</v>
      </c>
      <c r="W459" s="81">
        <v>43716.885416666664</v>
      </c>
      <c r="X459" s="83" t="s">
        <v>1324</v>
      </c>
      <c r="Y459" s="79"/>
      <c r="Z459" s="79"/>
      <c r="AA459" s="85" t="s">
        <v>1645</v>
      </c>
      <c r="AB459" s="79"/>
      <c r="AC459" s="79" t="b">
        <v>0</v>
      </c>
      <c r="AD459" s="79">
        <v>0</v>
      </c>
      <c r="AE459" s="85" t="s">
        <v>1779</v>
      </c>
      <c r="AF459" s="79" t="b">
        <v>0</v>
      </c>
      <c r="AG459" s="79" t="s">
        <v>1829</v>
      </c>
      <c r="AH459" s="79"/>
      <c r="AI459" s="85" t="s">
        <v>1779</v>
      </c>
      <c r="AJ459" s="79" t="b">
        <v>0</v>
      </c>
      <c r="AK459" s="79">
        <v>3</v>
      </c>
      <c r="AL459" s="85" t="s">
        <v>1732</v>
      </c>
      <c r="AM459" s="79" t="s">
        <v>1842</v>
      </c>
      <c r="AN459" s="79" t="b">
        <v>0</v>
      </c>
      <c r="AO459" s="85" t="s">
        <v>1732</v>
      </c>
      <c r="AP459" s="79" t="s">
        <v>176</v>
      </c>
      <c r="AQ459" s="79">
        <v>0</v>
      </c>
      <c r="AR459" s="79">
        <v>0</v>
      </c>
      <c r="AS459" s="79"/>
      <c r="AT459" s="79"/>
      <c r="AU459" s="79"/>
      <c r="AV459" s="79"/>
      <c r="AW459" s="79"/>
      <c r="AX459" s="79"/>
      <c r="AY459" s="79"/>
      <c r="AZ459" s="79"/>
      <c r="BA459">
        <v>4</v>
      </c>
      <c r="BB459" s="78" t="str">
        <f>REPLACE(INDEX(GroupVertices[Group],MATCH(Edges[[#This Row],[Vertex 1]],GroupVertices[Vertex],0)),1,1,"")</f>
        <v>1</v>
      </c>
      <c r="BC459" s="78" t="str">
        <f>REPLACE(INDEX(GroupVertices[Group],MATCH(Edges[[#This Row],[Vertex 2]],GroupVertices[Vertex],0)),1,1,"")</f>
        <v>1</v>
      </c>
      <c r="BD459" s="48">
        <v>0</v>
      </c>
      <c r="BE459" s="49">
        <v>0</v>
      </c>
      <c r="BF459" s="48">
        <v>0</v>
      </c>
      <c r="BG459" s="49">
        <v>0</v>
      </c>
      <c r="BH459" s="48">
        <v>0</v>
      </c>
      <c r="BI459" s="49">
        <v>0</v>
      </c>
      <c r="BJ459" s="48">
        <v>17</v>
      </c>
      <c r="BK459" s="49">
        <v>100</v>
      </c>
      <c r="BL459" s="48">
        <v>17</v>
      </c>
    </row>
    <row r="460" spans="1:64" ht="15">
      <c r="A460" s="64" t="s">
        <v>408</v>
      </c>
      <c r="B460" s="64" t="s">
        <v>437</v>
      </c>
      <c r="C460" s="65" t="s">
        <v>5515</v>
      </c>
      <c r="D460" s="66">
        <v>10</v>
      </c>
      <c r="E460" s="67" t="s">
        <v>136</v>
      </c>
      <c r="F460" s="68">
        <v>12</v>
      </c>
      <c r="G460" s="65"/>
      <c r="H460" s="69"/>
      <c r="I460" s="70"/>
      <c r="J460" s="70"/>
      <c r="K460" s="34" t="s">
        <v>65</v>
      </c>
      <c r="L460" s="77">
        <v>460</v>
      </c>
      <c r="M460" s="77"/>
      <c r="N460" s="72"/>
      <c r="O460" s="79" t="s">
        <v>570</v>
      </c>
      <c r="P460" s="81">
        <v>43722.781435185185</v>
      </c>
      <c r="Q460" s="79" t="s">
        <v>662</v>
      </c>
      <c r="R460" s="79"/>
      <c r="S460" s="79"/>
      <c r="T460" s="79"/>
      <c r="U460" s="79"/>
      <c r="V460" s="83" t="s">
        <v>1062</v>
      </c>
      <c r="W460" s="81">
        <v>43722.781435185185</v>
      </c>
      <c r="X460" s="83" t="s">
        <v>1325</v>
      </c>
      <c r="Y460" s="79"/>
      <c r="Z460" s="79"/>
      <c r="AA460" s="85" t="s">
        <v>1646</v>
      </c>
      <c r="AB460" s="85" t="s">
        <v>1701</v>
      </c>
      <c r="AC460" s="79" t="b">
        <v>0</v>
      </c>
      <c r="AD460" s="79">
        <v>5</v>
      </c>
      <c r="AE460" s="85" t="s">
        <v>1800</v>
      </c>
      <c r="AF460" s="79" t="b">
        <v>0</v>
      </c>
      <c r="AG460" s="79" t="s">
        <v>1830</v>
      </c>
      <c r="AH460" s="79"/>
      <c r="AI460" s="85" t="s">
        <v>1779</v>
      </c>
      <c r="AJ460" s="79" t="b">
        <v>0</v>
      </c>
      <c r="AK460" s="79">
        <v>0</v>
      </c>
      <c r="AL460" s="85" t="s">
        <v>1779</v>
      </c>
      <c r="AM460" s="79" t="s">
        <v>1842</v>
      </c>
      <c r="AN460" s="79" t="b">
        <v>0</v>
      </c>
      <c r="AO460" s="85" t="s">
        <v>1701</v>
      </c>
      <c r="AP460" s="79" t="s">
        <v>176</v>
      </c>
      <c r="AQ460" s="79">
        <v>0</v>
      </c>
      <c r="AR460" s="79">
        <v>0</v>
      </c>
      <c r="AS460" s="79"/>
      <c r="AT460" s="79"/>
      <c r="AU460" s="79"/>
      <c r="AV460" s="79"/>
      <c r="AW460" s="79"/>
      <c r="AX460" s="79"/>
      <c r="AY460" s="79"/>
      <c r="AZ460" s="79"/>
      <c r="BA460">
        <v>4</v>
      </c>
      <c r="BB460" s="78" t="str">
        <f>REPLACE(INDEX(GroupVertices[Group],MATCH(Edges[[#This Row],[Vertex 1]],GroupVertices[Vertex],0)),1,1,"")</f>
        <v>1</v>
      </c>
      <c r="BC460" s="78" t="str">
        <f>REPLACE(INDEX(GroupVertices[Group],MATCH(Edges[[#This Row],[Vertex 2]],GroupVertices[Vertex],0)),1,1,"")</f>
        <v>1</v>
      </c>
      <c r="BD460" s="48"/>
      <c r="BE460" s="49"/>
      <c r="BF460" s="48"/>
      <c r="BG460" s="49"/>
      <c r="BH460" s="48"/>
      <c r="BI460" s="49"/>
      <c r="BJ460" s="48"/>
      <c r="BK460" s="49"/>
      <c r="BL460" s="48"/>
    </row>
    <row r="461" spans="1:64" ht="15">
      <c r="A461" s="64" t="s">
        <v>408</v>
      </c>
      <c r="B461" s="64" t="s">
        <v>409</v>
      </c>
      <c r="C461" s="65" t="s">
        <v>5514</v>
      </c>
      <c r="D461" s="66">
        <v>3</v>
      </c>
      <c r="E461" s="67" t="s">
        <v>132</v>
      </c>
      <c r="F461" s="68">
        <v>35</v>
      </c>
      <c r="G461" s="65"/>
      <c r="H461" s="69"/>
      <c r="I461" s="70"/>
      <c r="J461" s="70"/>
      <c r="K461" s="34" t="s">
        <v>66</v>
      </c>
      <c r="L461" s="77">
        <v>461</v>
      </c>
      <c r="M461" s="77"/>
      <c r="N461" s="72"/>
      <c r="O461" s="79" t="s">
        <v>571</v>
      </c>
      <c r="P461" s="81">
        <v>43722.781435185185</v>
      </c>
      <c r="Q461" s="79" t="s">
        <v>662</v>
      </c>
      <c r="R461" s="79"/>
      <c r="S461" s="79"/>
      <c r="T461" s="79"/>
      <c r="U461" s="79"/>
      <c r="V461" s="83" t="s">
        <v>1062</v>
      </c>
      <c r="W461" s="81">
        <v>43722.781435185185</v>
      </c>
      <c r="X461" s="83" t="s">
        <v>1325</v>
      </c>
      <c r="Y461" s="79"/>
      <c r="Z461" s="79"/>
      <c r="AA461" s="85" t="s">
        <v>1646</v>
      </c>
      <c r="AB461" s="85" t="s">
        <v>1701</v>
      </c>
      <c r="AC461" s="79" t="b">
        <v>0</v>
      </c>
      <c r="AD461" s="79">
        <v>5</v>
      </c>
      <c r="AE461" s="85" t="s">
        <v>1800</v>
      </c>
      <c r="AF461" s="79" t="b">
        <v>0</v>
      </c>
      <c r="AG461" s="79" t="s">
        <v>1830</v>
      </c>
      <c r="AH461" s="79"/>
      <c r="AI461" s="85" t="s">
        <v>1779</v>
      </c>
      <c r="AJ461" s="79" t="b">
        <v>0</v>
      </c>
      <c r="AK461" s="79">
        <v>0</v>
      </c>
      <c r="AL461" s="85" t="s">
        <v>1779</v>
      </c>
      <c r="AM461" s="79" t="s">
        <v>1842</v>
      </c>
      <c r="AN461" s="79" t="b">
        <v>0</v>
      </c>
      <c r="AO461" s="85" t="s">
        <v>1701</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3</v>
      </c>
      <c r="BK461" s="49">
        <v>100</v>
      </c>
      <c r="BL461" s="48">
        <v>3</v>
      </c>
    </row>
    <row r="462" spans="1:64" ht="15">
      <c r="A462" s="64" t="s">
        <v>409</v>
      </c>
      <c r="B462" s="64" t="s">
        <v>408</v>
      </c>
      <c r="C462" s="65" t="s">
        <v>5514</v>
      </c>
      <c r="D462" s="66">
        <v>3</v>
      </c>
      <c r="E462" s="67" t="s">
        <v>132</v>
      </c>
      <c r="F462" s="68">
        <v>35</v>
      </c>
      <c r="G462" s="65"/>
      <c r="H462" s="69"/>
      <c r="I462" s="70"/>
      <c r="J462" s="70"/>
      <c r="K462" s="34" t="s">
        <v>66</v>
      </c>
      <c r="L462" s="77">
        <v>462</v>
      </c>
      <c r="M462" s="77"/>
      <c r="N462" s="72"/>
      <c r="O462" s="79" t="s">
        <v>571</v>
      </c>
      <c r="P462" s="81">
        <v>43723.462847222225</v>
      </c>
      <c r="Q462" s="79" t="s">
        <v>663</v>
      </c>
      <c r="R462" s="79"/>
      <c r="S462" s="79"/>
      <c r="T462" s="79"/>
      <c r="U462" s="79"/>
      <c r="V462" s="83" t="s">
        <v>1063</v>
      </c>
      <c r="W462" s="81">
        <v>43723.462847222225</v>
      </c>
      <c r="X462" s="83" t="s">
        <v>1326</v>
      </c>
      <c r="Y462" s="79"/>
      <c r="Z462" s="79"/>
      <c r="AA462" s="85" t="s">
        <v>1647</v>
      </c>
      <c r="AB462" s="85" t="s">
        <v>1646</v>
      </c>
      <c r="AC462" s="79" t="b">
        <v>0</v>
      </c>
      <c r="AD462" s="79">
        <v>1</v>
      </c>
      <c r="AE462" s="85" t="s">
        <v>1801</v>
      </c>
      <c r="AF462" s="79" t="b">
        <v>0</v>
      </c>
      <c r="AG462" s="79" t="s">
        <v>1829</v>
      </c>
      <c r="AH462" s="79"/>
      <c r="AI462" s="85" t="s">
        <v>1779</v>
      </c>
      <c r="AJ462" s="79" t="b">
        <v>0</v>
      </c>
      <c r="AK462" s="79">
        <v>0</v>
      </c>
      <c r="AL462" s="85" t="s">
        <v>1779</v>
      </c>
      <c r="AM462" s="79" t="s">
        <v>1842</v>
      </c>
      <c r="AN462" s="79" t="b">
        <v>0</v>
      </c>
      <c r="AO462" s="85" t="s">
        <v>1646</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410</v>
      </c>
      <c r="B463" s="64" t="s">
        <v>539</v>
      </c>
      <c r="C463" s="65" t="s">
        <v>5514</v>
      </c>
      <c r="D463" s="66">
        <v>3</v>
      </c>
      <c r="E463" s="67" t="s">
        <v>132</v>
      </c>
      <c r="F463" s="68">
        <v>35</v>
      </c>
      <c r="G463" s="65"/>
      <c r="H463" s="69"/>
      <c r="I463" s="70"/>
      <c r="J463" s="70"/>
      <c r="K463" s="34" t="s">
        <v>65</v>
      </c>
      <c r="L463" s="77">
        <v>463</v>
      </c>
      <c r="M463" s="77"/>
      <c r="N463" s="72"/>
      <c r="O463" s="79" t="s">
        <v>571</v>
      </c>
      <c r="P463" s="81">
        <v>43683.748391203706</v>
      </c>
      <c r="Q463" s="79" t="s">
        <v>664</v>
      </c>
      <c r="R463" s="79"/>
      <c r="S463" s="79"/>
      <c r="T463" s="79"/>
      <c r="U463" s="79"/>
      <c r="V463" s="83" t="s">
        <v>1064</v>
      </c>
      <c r="W463" s="81">
        <v>43683.748391203706</v>
      </c>
      <c r="X463" s="83" t="s">
        <v>1327</v>
      </c>
      <c r="Y463" s="79"/>
      <c r="Z463" s="79"/>
      <c r="AA463" s="85" t="s">
        <v>1648</v>
      </c>
      <c r="AB463" s="85" t="s">
        <v>1757</v>
      </c>
      <c r="AC463" s="79" t="b">
        <v>0</v>
      </c>
      <c r="AD463" s="79">
        <v>0</v>
      </c>
      <c r="AE463" s="85" t="s">
        <v>1802</v>
      </c>
      <c r="AF463" s="79" t="b">
        <v>0</v>
      </c>
      <c r="AG463" s="79" t="s">
        <v>1833</v>
      </c>
      <c r="AH463" s="79"/>
      <c r="AI463" s="85" t="s">
        <v>1779</v>
      </c>
      <c r="AJ463" s="79" t="b">
        <v>0</v>
      </c>
      <c r="AK463" s="79">
        <v>0</v>
      </c>
      <c r="AL463" s="85" t="s">
        <v>1779</v>
      </c>
      <c r="AM463" s="79" t="s">
        <v>1842</v>
      </c>
      <c r="AN463" s="79" t="b">
        <v>0</v>
      </c>
      <c r="AO463" s="85" t="s">
        <v>1757</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36</v>
      </c>
      <c r="BK463" s="49">
        <v>100</v>
      </c>
      <c r="BL463" s="48">
        <v>36</v>
      </c>
    </row>
    <row r="464" spans="1:64" ht="15">
      <c r="A464" s="64" t="s">
        <v>411</v>
      </c>
      <c r="B464" s="64" t="s">
        <v>412</v>
      </c>
      <c r="C464" s="65" t="s">
        <v>5514</v>
      </c>
      <c r="D464" s="66">
        <v>3</v>
      </c>
      <c r="E464" s="67" t="s">
        <v>132</v>
      </c>
      <c r="F464" s="68">
        <v>35</v>
      </c>
      <c r="G464" s="65"/>
      <c r="H464" s="69"/>
      <c r="I464" s="70"/>
      <c r="J464" s="70"/>
      <c r="K464" s="34" t="s">
        <v>65</v>
      </c>
      <c r="L464" s="77">
        <v>464</v>
      </c>
      <c r="M464" s="77"/>
      <c r="N464" s="72"/>
      <c r="O464" s="79" t="s">
        <v>570</v>
      </c>
      <c r="P464" s="81">
        <v>43725.389444444445</v>
      </c>
      <c r="Q464" s="79" t="s">
        <v>665</v>
      </c>
      <c r="R464" s="79"/>
      <c r="S464" s="79"/>
      <c r="T464" s="79"/>
      <c r="U464" s="79"/>
      <c r="V464" s="83" t="s">
        <v>1065</v>
      </c>
      <c r="W464" s="81">
        <v>43725.389444444445</v>
      </c>
      <c r="X464" s="83" t="s">
        <v>1328</v>
      </c>
      <c r="Y464" s="79"/>
      <c r="Z464" s="79"/>
      <c r="AA464" s="85" t="s">
        <v>1649</v>
      </c>
      <c r="AB464" s="79"/>
      <c r="AC464" s="79" t="b">
        <v>0</v>
      </c>
      <c r="AD464" s="79">
        <v>0</v>
      </c>
      <c r="AE464" s="85" t="s">
        <v>1779</v>
      </c>
      <c r="AF464" s="79" t="b">
        <v>0</v>
      </c>
      <c r="AG464" s="79" t="s">
        <v>1829</v>
      </c>
      <c r="AH464" s="79"/>
      <c r="AI464" s="85" t="s">
        <v>1779</v>
      </c>
      <c r="AJ464" s="79" t="b">
        <v>0</v>
      </c>
      <c r="AK464" s="79">
        <v>2</v>
      </c>
      <c r="AL464" s="85" t="s">
        <v>1650</v>
      </c>
      <c r="AM464" s="79" t="s">
        <v>1841</v>
      </c>
      <c r="AN464" s="79" t="b">
        <v>0</v>
      </c>
      <c r="AO464" s="85" t="s">
        <v>1650</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20</v>
      </c>
      <c r="BC464" s="78" t="str">
        <f>REPLACE(INDEX(GroupVertices[Group],MATCH(Edges[[#This Row],[Vertex 2]],GroupVertices[Vertex],0)),1,1,"")</f>
        <v>20</v>
      </c>
      <c r="BD464" s="48">
        <v>0</v>
      </c>
      <c r="BE464" s="49">
        <v>0</v>
      </c>
      <c r="BF464" s="48">
        <v>0</v>
      </c>
      <c r="BG464" s="49">
        <v>0</v>
      </c>
      <c r="BH464" s="48">
        <v>0</v>
      </c>
      <c r="BI464" s="49">
        <v>0</v>
      </c>
      <c r="BJ464" s="48">
        <v>19</v>
      </c>
      <c r="BK464" s="49">
        <v>100</v>
      </c>
      <c r="BL464" s="48">
        <v>19</v>
      </c>
    </row>
    <row r="465" spans="1:64" ht="15">
      <c r="A465" s="64" t="s">
        <v>412</v>
      </c>
      <c r="B465" s="64" t="s">
        <v>412</v>
      </c>
      <c r="C465" s="65" t="s">
        <v>5514</v>
      </c>
      <c r="D465" s="66">
        <v>3</v>
      </c>
      <c r="E465" s="67" t="s">
        <v>132</v>
      </c>
      <c r="F465" s="68">
        <v>35</v>
      </c>
      <c r="G465" s="65"/>
      <c r="H465" s="69"/>
      <c r="I465" s="70"/>
      <c r="J465" s="70"/>
      <c r="K465" s="34" t="s">
        <v>65</v>
      </c>
      <c r="L465" s="77">
        <v>465</v>
      </c>
      <c r="M465" s="77"/>
      <c r="N465" s="72"/>
      <c r="O465" s="79" t="s">
        <v>176</v>
      </c>
      <c r="P465" s="81">
        <v>43721.97320601852</v>
      </c>
      <c r="Q465" s="79" t="s">
        <v>666</v>
      </c>
      <c r="R465" s="83" t="s">
        <v>780</v>
      </c>
      <c r="S465" s="79" t="s">
        <v>802</v>
      </c>
      <c r="T465" s="79"/>
      <c r="U465" s="79"/>
      <c r="V465" s="83" t="s">
        <v>1066</v>
      </c>
      <c r="W465" s="81">
        <v>43721.97320601852</v>
      </c>
      <c r="X465" s="83" t="s">
        <v>1329</v>
      </c>
      <c r="Y465" s="79"/>
      <c r="Z465" s="79"/>
      <c r="AA465" s="85" t="s">
        <v>1650</v>
      </c>
      <c r="AB465" s="85" t="s">
        <v>1758</v>
      </c>
      <c r="AC465" s="79" t="b">
        <v>0</v>
      </c>
      <c r="AD465" s="79">
        <v>0</v>
      </c>
      <c r="AE465" s="85" t="s">
        <v>1803</v>
      </c>
      <c r="AF465" s="79" t="b">
        <v>0</v>
      </c>
      <c r="AG465" s="79" t="s">
        <v>1829</v>
      </c>
      <c r="AH465" s="79"/>
      <c r="AI465" s="85" t="s">
        <v>1779</v>
      </c>
      <c r="AJ465" s="79" t="b">
        <v>0</v>
      </c>
      <c r="AK465" s="79">
        <v>2</v>
      </c>
      <c r="AL465" s="85" t="s">
        <v>1779</v>
      </c>
      <c r="AM465" s="79" t="s">
        <v>1841</v>
      </c>
      <c r="AN465" s="79" t="b">
        <v>0</v>
      </c>
      <c r="AO465" s="85" t="s">
        <v>1758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20</v>
      </c>
      <c r="BC465" s="78" t="str">
        <f>REPLACE(INDEX(GroupVertices[Group],MATCH(Edges[[#This Row],[Vertex 2]],GroupVertices[Vertex],0)),1,1,"")</f>
        <v>20</v>
      </c>
      <c r="BD465" s="48">
        <v>0</v>
      </c>
      <c r="BE465" s="49">
        <v>0</v>
      </c>
      <c r="BF465" s="48">
        <v>1</v>
      </c>
      <c r="BG465" s="49">
        <v>4.761904761904762</v>
      </c>
      <c r="BH465" s="48">
        <v>0</v>
      </c>
      <c r="BI465" s="49">
        <v>0</v>
      </c>
      <c r="BJ465" s="48">
        <v>20</v>
      </c>
      <c r="BK465" s="49">
        <v>95.23809523809524</v>
      </c>
      <c r="BL465" s="48">
        <v>21</v>
      </c>
    </row>
    <row r="466" spans="1:64" ht="15">
      <c r="A466" s="64" t="s">
        <v>413</v>
      </c>
      <c r="B466" s="64" t="s">
        <v>412</v>
      </c>
      <c r="C466" s="65" t="s">
        <v>5514</v>
      </c>
      <c r="D466" s="66">
        <v>3</v>
      </c>
      <c r="E466" s="67" t="s">
        <v>132</v>
      </c>
      <c r="F466" s="68">
        <v>35</v>
      </c>
      <c r="G466" s="65"/>
      <c r="H466" s="69"/>
      <c r="I466" s="70"/>
      <c r="J466" s="70"/>
      <c r="K466" s="34" t="s">
        <v>65</v>
      </c>
      <c r="L466" s="77">
        <v>466</v>
      </c>
      <c r="M466" s="77"/>
      <c r="N466" s="72"/>
      <c r="O466" s="79" t="s">
        <v>570</v>
      </c>
      <c r="P466" s="81">
        <v>43725.412152777775</v>
      </c>
      <c r="Q466" s="79" t="s">
        <v>665</v>
      </c>
      <c r="R466" s="79"/>
      <c r="S466" s="79"/>
      <c r="T466" s="79"/>
      <c r="U466" s="79"/>
      <c r="V466" s="83" t="s">
        <v>1067</v>
      </c>
      <c r="W466" s="81">
        <v>43725.412152777775</v>
      </c>
      <c r="X466" s="83" t="s">
        <v>1330</v>
      </c>
      <c r="Y466" s="79"/>
      <c r="Z466" s="79"/>
      <c r="AA466" s="85" t="s">
        <v>1651</v>
      </c>
      <c r="AB466" s="79"/>
      <c r="AC466" s="79" t="b">
        <v>0</v>
      </c>
      <c r="AD466" s="79">
        <v>0</v>
      </c>
      <c r="AE466" s="85" t="s">
        <v>1779</v>
      </c>
      <c r="AF466" s="79" t="b">
        <v>0</v>
      </c>
      <c r="AG466" s="79" t="s">
        <v>1829</v>
      </c>
      <c r="AH466" s="79"/>
      <c r="AI466" s="85" t="s">
        <v>1779</v>
      </c>
      <c r="AJ466" s="79" t="b">
        <v>0</v>
      </c>
      <c r="AK466" s="79">
        <v>2</v>
      </c>
      <c r="AL466" s="85" t="s">
        <v>1650</v>
      </c>
      <c r="AM466" s="79" t="s">
        <v>1840</v>
      </c>
      <c r="AN466" s="79" t="b">
        <v>0</v>
      </c>
      <c r="AO466" s="85" t="s">
        <v>1650</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20</v>
      </c>
      <c r="BC466" s="78" t="str">
        <f>REPLACE(INDEX(GroupVertices[Group],MATCH(Edges[[#This Row],[Vertex 2]],GroupVertices[Vertex],0)),1,1,"")</f>
        <v>20</v>
      </c>
      <c r="BD466" s="48">
        <v>0</v>
      </c>
      <c r="BE466" s="49">
        <v>0</v>
      </c>
      <c r="BF466" s="48">
        <v>0</v>
      </c>
      <c r="BG466" s="49">
        <v>0</v>
      </c>
      <c r="BH466" s="48">
        <v>0</v>
      </c>
      <c r="BI466" s="49">
        <v>0</v>
      </c>
      <c r="BJ466" s="48">
        <v>19</v>
      </c>
      <c r="BK466" s="49">
        <v>100</v>
      </c>
      <c r="BL466" s="48">
        <v>19</v>
      </c>
    </row>
    <row r="467" spans="1:64" ht="15">
      <c r="A467" s="64" t="s">
        <v>414</v>
      </c>
      <c r="B467" s="64" t="s">
        <v>540</v>
      </c>
      <c r="C467" s="65" t="s">
        <v>5514</v>
      </c>
      <c r="D467" s="66">
        <v>3</v>
      </c>
      <c r="E467" s="67" t="s">
        <v>132</v>
      </c>
      <c r="F467" s="68">
        <v>35</v>
      </c>
      <c r="G467" s="65"/>
      <c r="H467" s="69"/>
      <c r="I467" s="70"/>
      <c r="J467" s="70"/>
      <c r="K467" s="34" t="s">
        <v>65</v>
      </c>
      <c r="L467" s="77">
        <v>467</v>
      </c>
      <c r="M467" s="77"/>
      <c r="N467" s="72"/>
      <c r="O467" s="79" t="s">
        <v>570</v>
      </c>
      <c r="P467" s="81">
        <v>43678.578206018516</v>
      </c>
      <c r="Q467" s="79" t="s">
        <v>667</v>
      </c>
      <c r="R467" s="83" t="s">
        <v>781</v>
      </c>
      <c r="S467" s="79" t="s">
        <v>822</v>
      </c>
      <c r="T467" s="79"/>
      <c r="U467" s="79"/>
      <c r="V467" s="83" t="s">
        <v>1068</v>
      </c>
      <c r="W467" s="81">
        <v>43678.578206018516</v>
      </c>
      <c r="X467" s="83" t="s">
        <v>1331</v>
      </c>
      <c r="Y467" s="79"/>
      <c r="Z467" s="79"/>
      <c r="AA467" s="85" t="s">
        <v>1652</v>
      </c>
      <c r="AB467" s="85" t="s">
        <v>1759</v>
      </c>
      <c r="AC467" s="79" t="b">
        <v>0</v>
      </c>
      <c r="AD467" s="79">
        <v>1</v>
      </c>
      <c r="AE467" s="85" t="s">
        <v>1804</v>
      </c>
      <c r="AF467" s="79" t="b">
        <v>0</v>
      </c>
      <c r="AG467" s="79" t="s">
        <v>1829</v>
      </c>
      <c r="AH467" s="79"/>
      <c r="AI467" s="85" t="s">
        <v>1779</v>
      </c>
      <c r="AJ467" s="79" t="b">
        <v>0</v>
      </c>
      <c r="AK467" s="79">
        <v>2</v>
      </c>
      <c r="AL467" s="85" t="s">
        <v>1779</v>
      </c>
      <c r="AM467" s="79" t="s">
        <v>1842</v>
      </c>
      <c r="AN467" s="79" t="b">
        <v>0</v>
      </c>
      <c r="AO467" s="85" t="s">
        <v>1759</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6</v>
      </c>
      <c r="BC467" s="78" t="str">
        <f>REPLACE(INDEX(GroupVertices[Group],MATCH(Edges[[#This Row],[Vertex 2]],GroupVertices[Vertex],0)),1,1,"")</f>
        <v>6</v>
      </c>
      <c r="BD467" s="48"/>
      <c r="BE467" s="49"/>
      <c r="BF467" s="48"/>
      <c r="BG467" s="49"/>
      <c r="BH467" s="48"/>
      <c r="BI467" s="49"/>
      <c r="BJ467" s="48"/>
      <c r="BK467" s="49"/>
      <c r="BL467" s="48"/>
    </row>
    <row r="468" spans="1:64" ht="15">
      <c r="A468" s="64" t="s">
        <v>414</v>
      </c>
      <c r="B468" s="64" t="s">
        <v>541</v>
      </c>
      <c r="C468" s="65" t="s">
        <v>5514</v>
      </c>
      <c r="D468" s="66">
        <v>3</v>
      </c>
      <c r="E468" s="67" t="s">
        <v>132</v>
      </c>
      <c r="F468" s="68">
        <v>35</v>
      </c>
      <c r="G468" s="65"/>
      <c r="H468" s="69"/>
      <c r="I468" s="70"/>
      <c r="J468" s="70"/>
      <c r="K468" s="34" t="s">
        <v>65</v>
      </c>
      <c r="L468" s="77">
        <v>468</v>
      </c>
      <c r="M468" s="77"/>
      <c r="N468" s="72"/>
      <c r="O468" s="79" t="s">
        <v>570</v>
      </c>
      <c r="P468" s="81">
        <v>43678.578206018516</v>
      </c>
      <c r="Q468" s="79" t="s">
        <v>667</v>
      </c>
      <c r="R468" s="83" t="s">
        <v>781</v>
      </c>
      <c r="S468" s="79" t="s">
        <v>822</v>
      </c>
      <c r="T468" s="79"/>
      <c r="U468" s="79"/>
      <c r="V468" s="83" t="s">
        <v>1068</v>
      </c>
      <c r="W468" s="81">
        <v>43678.578206018516</v>
      </c>
      <c r="X468" s="83" t="s">
        <v>1331</v>
      </c>
      <c r="Y468" s="79"/>
      <c r="Z468" s="79"/>
      <c r="AA468" s="85" t="s">
        <v>1652</v>
      </c>
      <c r="AB468" s="85" t="s">
        <v>1759</v>
      </c>
      <c r="AC468" s="79" t="b">
        <v>0</v>
      </c>
      <c r="AD468" s="79">
        <v>1</v>
      </c>
      <c r="AE468" s="85" t="s">
        <v>1804</v>
      </c>
      <c r="AF468" s="79" t="b">
        <v>0</v>
      </c>
      <c r="AG468" s="79" t="s">
        <v>1829</v>
      </c>
      <c r="AH468" s="79"/>
      <c r="AI468" s="85" t="s">
        <v>1779</v>
      </c>
      <c r="AJ468" s="79" t="b">
        <v>0</v>
      </c>
      <c r="AK468" s="79">
        <v>2</v>
      </c>
      <c r="AL468" s="85" t="s">
        <v>1779</v>
      </c>
      <c r="AM468" s="79" t="s">
        <v>1842</v>
      </c>
      <c r="AN468" s="79" t="b">
        <v>0</v>
      </c>
      <c r="AO468" s="85" t="s">
        <v>1759</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6</v>
      </c>
      <c r="BC468" s="78" t="str">
        <f>REPLACE(INDEX(GroupVertices[Group],MATCH(Edges[[#This Row],[Vertex 2]],GroupVertices[Vertex],0)),1,1,"")</f>
        <v>6</v>
      </c>
      <c r="BD468" s="48">
        <v>1</v>
      </c>
      <c r="BE468" s="49">
        <v>3.0303030303030303</v>
      </c>
      <c r="BF468" s="48">
        <v>2</v>
      </c>
      <c r="BG468" s="49">
        <v>6.0606060606060606</v>
      </c>
      <c r="BH468" s="48">
        <v>0</v>
      </c>
      <c r="BI468" s="49">
        <v>0</v>
      </c>
      <c r="BJ468" s="48">
        <v>30</v>
      </c>
      <c r="BK468" s="49">
        <v>90.9090909090909</v>
      </c>
      <c r="BL468" s="48">
        <v>33</v>
      </c>
    </row>
    <row r="469" spans="1:64" ht="15">
      <c r="A469" s="64" t="s">
        <v>415</v>
      </c>
      <c r="B469" s="64" t="s">
        <v>437</v>
      </c>
      <c r="C469" s="65" t="s">
        <v>5514</v>
      </c>
      <c r="D469" s="66">
        <v>3</v>
      </c>
      <c r="E469" s="67" t="s">
        <v>132</v>
      </c>
      <c r="F469" s="68">
        <v>35</v>
      </c>
      <c r="G469" s="65"/>
      <c r="H469" s="69"/>
      <c r="I469" s="70"/>
      <c r="J469" s="70"/>
      <c r="K469" s="34" t="s">
        <v>65</v>
      </c>
      <c r="L469" s="77">
        <v>469</v>
      </c>
      <c r="M469" s="77"/>
      <c r="N469" s="72"/>
      <c r="O469" s="79" t="s">
        <v>570</v>
      </c>
      <c r="P469" s="81">
        <v>43692.62684027778</v>
      </c>
      <c r="Q469" s="79" t="s">
        <v>599</v>
      </c>
      <c r="R469" s="79"/>
      <c r="S469" s="79"/>
      <c r="T469" s="79" t="s">
        <v>839</v>
      </c>
      <c r="U469" s="79"/>
      <c r="V469" s="83" t="s">
        <v>1069</v>
      </c>
      <c r="W469" s="81">
        <v>43692.62684027778</v>
      </c>
      <c r="X469" s="83" t="s">
        <v>1332</v>
      </c>
      <c r="Y469" s="79"/>
      <c r="Z469" s="79"/>
      <c r="AA469" s="85" t="s">
        <v>1653</v>
      </c>
      <c r="AB469" s="79"/>
      <c r="AC469" s="79" t="b">
        <v>0</v>
      </c>
      <c r="AD469" s="79">
        <v>0</v>
      </c>
      <c r="AE469" s="85" t="s">
        <v>1779</v>
      </c>
      <c r="AF469" s="79" t="b">
        <v>0</v>
      </c>
      <c r="AG469" s="79" t="s">
        <v>1829</v>
      </c>
      <c r="AH469" s="79"/>
      <c r="AI469" s="85" t="s">
        <v>1779</v>
      </c>
      <c r="AJ469" s="79" t="b">
        <v>0</v>
      </c>
      <c r="AK469" s="79">
        <v>11</v>
      </c>
      <c r="AL469" s="85" t="s">
        <v>1710</v>
      </c>
      <c r="AM469" s="79" t="s">
        <v>1840</v>
      </c>
      <c r="AN469" s="79" t="b">
        <v>0</v>
      </c>
      <c r="AO469" s="85" t="s">
        <v>1710</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6</v>
      </c>
      <c r="BC469" s="78" t="str">
        <f>REPLACE(INDEX(GroupVertices[Group],MATCH(Edges[[#This Row],[Vertex 2]],GroupVertices[Vertex],0)),1,1,"")</f>
        <v>1</v>
      </c>
      <c r="BD469" s="48">
        <v>1</v>
      </c>
      <c r="BE469" s="49">
        <v>5.882352941176471</v>
      </c>
      <c r="BF469" s="48">
        <v>0</v>
      </c>
      <c r="BG469" s="49">
        <v>0</v>
      </c>
      <c r="BH469" s="48">
        <v>0</v>
      </c>
      <c r="BI469" s="49">
        <v>0</v>
      </c>
      <c r="BJ469" s="48">
        <v>16</v>
      </c>
      <c r="BK469" s="49">
        <v>94.11764705882354</v>
      </c>
      <c r="BL469" s="48">
        <v>17</v>
      </c>
    </row>
    <row r="470" spans="1:64" ht="15">
      <c r="A470" s="64" t="s">
        <v>414</v>
      </c>
      <c r="B470" s="64" t="s">
        <v>415</v>
      </c>
      <c r="C470" s="65" t="s">
        <v>5514</v>
      </c>
      <c r="D470" s="66">
        <v>3</v>
      </c>
      <c r="E470" s="67" t="s">
        <v>132</v>
      </c>
      <c r="F470" s="68">
        <v>35</v>
      </c>
      <c r="G470" s="65"/>
      <c r="H470" s="69"/>
      <c r="I470" s="70"/>
      <c r="J470" s="70"/>
      <c r="K470" s="34" t="s">
        <v>65</v>
      </c>
      <c r="L470" s="77">
        <v>470</v>
      </c>
      <c r="M470" s="77"/>
      <c r="N470" s="72"/>
      <c r="O470" s="79" t="s">
        <v>571</v>
      </c>
      <c r="P470" s="81">
        <v>43701.559328703705</v>
      </c>
      <c r="Q470" s="79" t="s">
        <v>668</v>
      </c>
      <c r="R470" s="83" t="s">
        <v>781</v>
      </c>
      <c r="S470" s="79" t="s">
        <v>822</v>
      </c>
      <c r="T470" s="79"/>
      <c r="U470" s="79"/>
      <c r="V470" s="83" t="s">
        <v>1068</v>
      </c>
      <c r="W470" s="81">
        <v>43701.559328703705</v>
      </c>
      <c r="X470" s="83" t="s">
        <v>1333</v>
      </c>
      <c r="Y470" s="79"/>
      <c r="Z470" s="79"/>
      <c r="AA470" s="85" t="s">
        <v>1654</v>
      </c>
      <c r="AB470" s="85" t="s">
        <v>1760</v>
      </c>
      <c r="AC470" s="79" t="b">
        <v>0</v>
      </c>
      <c r="AD470" s="79">
        <v>1</v>
      </c>
      <c r="AE470" s="85" t="s">
        <v>1805</v>
      </c>
      <c r="AF470" s="79" t="b">
        <v>0</v>
      </c>
      <c r="AG470" s="79" t="s">
        <v>1829</v>
      </c>
      <c r="AH470" s="79"/>
      <c r="AI470" s="85" t="s">
        <v>1779</v>
      </c>
      <c r="AJ470" s="79" t="b">
        <v>0</v>
      </c>
      <c r="AK470" s="79">
        <v>0</v>
      </c>
      <c r="AL470" s="85" t="s">
        <v>1779</v>
      </c>
      <c r="AM470" s="79" t="s">
        <v>1842</v>
      </c>
      <c r="AN470" s="79" t="b">
        <v>0</v>
      </c>
      <c r="AO470" s="85" t="s">
        <v>1760</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6</v>
      </c>
      <c r="BC470" s="78" t="str">
        <f>REPLACE(INDEX(GroupVertices[Group],MATCH(Edges[[#This Row],[Vertex 2]],GroupVertices[Vertex],0)),1,1,"")</f>
        <v>6</v>
      </c>
      <c r="BD470" s="48">
        <v>0</v>
      </c>
      <c r="BE470" s="49">
        <v>0</v>
      </c>
      <c r="BF470" s="48">
        <v>0</v>
      </c>
      <c r="BG470" s="49">
        <v>0</v>
      </c>
      <c r="BH470" s="48">
        <v>0</v>
      </c>
      <c r="BI470" s="49">
        <v>0</v>
      </c>
      <c r="BJ470" s="48">
        <v>38</v>
      </c>
      <c r="BK470" s="49">
        <v>100</v>
      </c>
      <c r="BL470" s="48">
        <v>38</v>
      </c>
    </row>
    <row r="471" spans="1:64" ht="15">
      <c r="A471" s="64" t="s">
        <v>414</v>
      </c>
      <c r="B471" s="64" t="s">
        <v>542</v>
      </c>
      <c r="C471" s="65" t="s">
        <v>5514</v>
      </c>
      <c r="D471" s="66">
        <v>3</v>
      </c>
      <c r="E471" s="67" t="s">
        <v>132</v>
      </c>
      <c r="F471" s="68">
        <v>35</v>
      </c>
      <c r="G471" s="65"/>
      <c r="H471" s="69"/>
      <c r="I471" s="70"/>
      <c r="J471" s="70"/>
      <c r="K471" s="34" t="s">
        <v>65</v>
      </c>
      <c r="L471" s="77">
        <v>471</v>
      </c>
      <c r="M471" s="77"/>
      <c r="N471" s="72"/>
      <c r="O471" s="79" t="s">
        <v>570</v>
      </c>
      <c r="P471" s="81">
        <v>43727.656689814816</v>
      </c>
      <c r="Q471" s="79" t="s">
        <v>669</v>
      </c>
      <c r="R471" s="83" t="s">
        <v>781</v>
      </c>
      <c r="S471" s="79" t="s">
        <v>822</v>
      </c>
      <c r="T471" s="79" t="s">
        <v>851</v>
      </c>
      <c r="U471" s="79"/>
      <c r="V471" s="83" t="s">
        <v>1068</v>
      </c>
      <c r="W471" s="81">
        <v>43727.656689814816</v>
      </c>
      <c r="X471" s="83" t="s">
        <v>1334</v>
      </c>
      <c r="Y471" s="79"/>
      <c r="Z471" s="79"/>
      <c r="AA471" s="85" t="s">
        <v>1655</v>
      </c>
      <c r="AB471" s="85" t="s">
        <v>1761</v>
      </c>
      <c r="AC471" s="79" t="b">
        <v>0</v>
      </c>
      <c r="AD471" s="79">
        <v>2</v>
      </c>
      <c r="AE471" s="85" t="s">
        <v>1804</v>
      </c>
      <c r="AF471" s="79" t="b">
        <v>0</v>
      </c>
      <c r="AG471" s="79" t="s">
        <v>1829</v>
      </c>
      <c r="AH471" s="79"/>
      <c r="AI471" s="85" t="s">
        <v>1779</v>
      </c>
      <c r="AJ471" s="79" t="b">
        <v>0</v>
      </c>
      <c r="AK471" s="79">
        <v>1</v>
      </c>
      <c r="AL471" s="85" t="s">
        <v>1779</v>
      </c>
      <c r="AM471" s="79" t="s">
        <v>1841</v>
      </c>
      <c r="AN471" s="79" t="b">
        <v>0</v>
      </c>
      <c r="AO471" s="85" t="s">
        <v>1761</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6</v>
      </c>
      <c r="BC471" s="78" t="str">
        <f>REPLACE(INDEX(GroupVertices[Group],MATCH(Edges[[#This Row],[Vertex 2]],GroupVertices[Vertex],0)),1,1,"")</f>
        <v>6</v>
      </c>
      <c r="BD471" s="48">
        <v>0</v>
      </c>
      <c r="BE471" s="49">
        <v>0</v>
      </c>
      <c r="BF471" s="48">
        <v>0</v>
      </c>
      <c r="BG471" s="49">
        <v>0</v>
      </c>
      <c r="BH471" s="48">
        <v>0</v>
      </c>
      <c r="BI471" s="49">
        <v>0</v>
      </c>
      <c r="BJ471" s="48">
        <v>21</v>
      </c>
      <c r="BK471" s="49">
        <v>100</v>
      </c>
      <c r="BL471" s="48">
        <v>21</v>
      </c>
    </row>
    <row r="472" spans="1:64" ht="15">
      <c r="A472" s="64" t="s">
        <v>414</v>
      </c>
      <c r="B472" s="64" t="s">
        <v>432</v>
      </c>
      <c r="C472" s="65" t="s">
        <v>5514</v>
      </c>
      <c r="D472" s="66">
        <v>3</v>
      </c>
      <c r="E472" s="67" t="s">
        <v>132</v>
      </c>
      <c r="F472" s="68">
        <v>35</v>
      </c>
      <c r="G472" s="65"/>
      <c r="H472" s="69"/>
      <c r="I472" s="70"/>
      <c r="J472" s="70"/>
      <c r="K472" s="34" t="s">
        <v>65</v>
      </c>
      <c r="L472" s="77">
        <v>472</v>
      </c>
      <c r="M472" s="77"/>
      <c r="N472" s="72"/>
      <c r="O472" s="79" t="s">
        <v>570</v>
      </c>
      <c r="P472" s="81">
        <v>43727.656689814816</v>
      </c>
      <c r="Q472" s="79" t="s">
        <v>669</v>
      </c>
      <c r="R472" s="83" t="s">
        <v>781</v>
      </c>
      <c r="S472" s="79" t="s">
        <v>822</v>
      </c>
      <c r="T472" s="79" t="s">
        <v>851</v>
      </c>
      <c r="U472" s="79"/>
      <c r="V472" s="83" t="s">
        <v>1068</v>
      </c>
      <c r="W472" s="81">
        <v>43727.656689814816</v>
      </c>
      <c r="X472" s="83" t="s">
        <v>1334</v>
      </c>
      <c r="Y472" s="79"/>
      <c r="Z472" s="79"/>
      <c r="AA472" s="85" t="s">
        <v>1655</v>
      </c>
      <c r="AB472" s="85" t="s">
        <v>1761</v>
      </c>
      <c r="AC472" s="79" t="b">
        <v>0</v>
      </c>
      <c r="AD472" s="79">
        <v>2</v>
      </c>
      <c r="AE472" s="85" t="s">
        <v>1804</v>
      </c>
      <c r="AF472" s="79" t="b">
        <v>0</v>
      </c>
      <c r="AG472" s="79" t="s">
        <v>1829</v>
      </c>
      <c r="AH472" s="79"/>
      <c r="AI472" s="85" t="s">
        <v>1779</v>
      </c>
      <c r="AJ472" s="79" t="b">
        <v>0</v>
      </c>
      <c r="AK472" s="79">
        <v>1</v>
      </c>
      <c r="AL472" s="85" t="s">
        <v>1779</v>
      </c>
      <c r="AM472" s="79" t="s">
        <v>1841</v>
      </c>
      <c r="AN472" s="79" t="b">
        <v>0</v>
      </c>
      <c r="AO472" s="85" t="s">
        <v>1761</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6</v>
      </c>
      <c r="BC472" s="78" t="str">
        <f>REPLACE(INDEX(GroupVertices[Group],MATCH(Edges[[#This Row],[Vertex 2]],GroupVertices[Vertex],0)),1,1,"")</f>
        <v>6</v>
      </c>
      <c r="BD472" s="48"/>
      <c r="BE472" s="49"/>
      <c r="BF472" s="48"/>
      <c r="BG472" s="49"/>
      <c r="BH472" s="48"/>
      <c r="BI472" s="49"/>
      <c r="BJ472" s="48"/>
      <c r="BK472" s="49"/>
      <c r="BL472" s="48"/>
    </row>
    <row r="473" spans="1:64" ht="15">
      <c r="A473" s="64" t="s">
        <v>416</v>
      </c>
      <c r="B473" s="64" t="s">
        <v>437</v>
      </c>
      <c r="C473" s="65" t="s">
        <v>5515</v>
      </c>
      <c r="D473" s="66">
        <v>10</v>
      </c>
      <c r="E473" s="67" t="s">
        <v>136</v>
      </c>
      <c r="F473" s="68">
        <v>12</v>
      </c>
      <c r="G473" s="65"/>
      <c r="H473" s="69"/>
      <c r="I473" s="70"/>
      <c r="J473" s="70"/>
      <c r="K473" s="34" t="s">
        <v>65</v>
      </c>
      <c r="L473" s="77">
        <v>473</v>
      </c>
      <c r="M473" s="77"/>
      <c r="N473" s="72"/>
      <c r="O473" s="79" t="s">
        <v>570</v>
      </c>
      <c r="P473" s="81">
        <v>43679.92613425926</v>
      </c>
      <c r="Q473" s="79" t="s">
        <v>579</v>
      </c>
      <c r="R473" s="83" t="s">
        <v>743</v>
      </c>
      <c r="S473" s="79" t="s">
        <v>806</v>
      </c>
      <c r="T473" s="79"/>
      <c r="U473" s="79"/>
      <c r="V473" s="83" t="s">
        <v>1070</v>
      </c>
      <c r="W473" s="81">
        <v>43679.92613425926</v>
      </c>
      <c r="X473" s="83" t="s">
        <v>1335</v>
      </c>
      <c r="Y473" s="79"/>
      <c r="Z473" s="79"/>
      <c r="AA473" s="85" t="s">
        <v>1656</v>
      </c>
      <c r="AB473" s="79"/>
      <c r="AC473" s="79" t="b">
        <v>0</v>
      </c>
      <c r="AD473" s="79">
        <v>0</v>
      </c>
      <c r="AE473" s="85" t="s">
        <v>1779</v>
      </c>
      <c r="AF473" s="79" t="b">
        <v>0</v>
      </c>
      <c r="AG473" s="79" t="s">
        <v>1829</v>
      </c>
      <c r="AH473" s="79"/>
      <c r="AI473" s="85" t="s">
        <v>1779</v>
      </c>
      <c r="AJ473" s="79" t="b">
        <v>0</v>
      </c>
      <c r="AK473" s="79">
        <v>31</v>
      </c>
      <c r="AL473" s="85" t="s">
        <v>1728</v>
      </c>
      <c r="AM473" s="79" t="s">
        <v>1840</v>
      </c>
      <c r="AN473" s="79" t="b">
        <v>0</v>
      </c>
      <c r="AO473" s="85" t="s">
        <v>1728</v>
      </c>
      <c r="AP473" s="79" t="s">
        <v>176</v>
      </c>
      <c r="AQ473" s="79">
        <v>0</v>
      </c>
      <c r="AR473" s="79">
        <v>0</v>
      </c>
      <c r="AS473" s="79"/>
      <c r="AT473" s="79"/>
      <c r="AU473" s="79"/>
      <c r="AV473" s="79"/>
      <c r="AW473" s="79"/>
      <c r="AX473" s="79"/>
      <c r="AY473" s="79"/>
      <c r="AZ473" s="79"/>
      <c r="BA473">
        <v>3</v>
      </c>
      <c r="BB473" s="78" t="str">
        <f>REPLACE(INDEX(GroupVertices[Group],MATCH(Edges[[#This Row],[Vertex 1]],GroupVertices[Vertex],0)),1,1,"")</f>
        <v>1</v>
      </c>
      <c r="BC473" s="78" t="str">
        <f>REPLACE(INDEX(GroupVertices[Group],MATCH(Edges[[#This Row],[Vertex 2]],GroupVertices[Vertex],0)),1,1,"")</f>
        <v>1</v>
      </c>
      <c r="BD473" s="48">
        <v>1</v>
      </c>
      <c r="BE473" s="49">
        <v>4.761904761904762</v>
      </c>
      <c r="BF473" s="48">
        <v>0</v>
      </c>
      <c r="BG473" s="49">
        <v>0</v>
      </c>
      <c r="BH473" s="48">
        <v>0</v>
      </c>
      <c r="BI473" s="49">
        <v>0</v>
      </c>
      <c r="BJ473" s="48">
        <v>20</v>
      </c>
      <c r="BK473" s="49">
        <v>95.23809523809524</v>
      </c>
      <c r="BL473" s="48">
        <v>21</v>
      </c>
    </row>
    <row r="474" spans="1:64" ht="15">
      <c r="A474" s="64" t="s">
        <v>416</v>
      </c>
      <c r="B474" s="64" t="s">
        <v>437</v>
      </c>
      <c r="C474" s="65" t="s">
        <v>5515</v>
      </c>
      <c r="D474" s="66">
        <v>10</v>
      </c>
      <c r="E474" s="67" t="s">
        <v>136</v>
      </c>
      <c r="F474" s="68">
        <v>12</v>
      </c>
      <c r="G474" s="65"/>
      <c r="H474" s="69"/>
      <c r="I474" s="70"/>
      <c r="J474" s="70"/>
      <c r="K474" s="34" t="s">
        <v>65</v>
      </c>
      <c r="L474" s="77">
        <v>474</v>
      </c>
      <c r="M474" s="77"/>
      <c r="N474" s="72"/>
      <c r="O474" s="79" t="s">
        <v>570</v>
      </c>
      <c r="P474" s="81">
        <v>43696.72246527778</v>
      </c>
      <c r="Q474" s="79" t="s">
        <v>583</v>
      </c>
      <c r="R474" s="79"/>
      <c r="S474" s="79"/>
      <c r="T474" s="79"/>
      <c r="U474" s="79"/>
      <c r="V474" s="83" t="s">
        <v>1070</v>
      </c>
      <c r="W474" s="81">
        <v>43696.72246527778</v>
      </c>
      <c r="X474" s="83" t="s">
        <v>1336</v>
      </c>
      <c r="Y474" s="79"/>
      <c r="Z474" s="79"/>
      <c r="AA474" s="85" t="s">
        <v>1657</v>
      </c>
      <c r="AB474" s="79"/>
      <c r="AC474" s="79" t="b">
        <v>0</v>
      </c>
      <c r="AD474" s="79">
        <v>0</v>
      </c>
      <c r="AE474" s="85" t="s">
        <v>1779</v>
      </c>
      <c r="AF474" s="79" t="b">
        <v>0</v>
      </c>
      <c r="AG474" s="79" t="s">
        <v>1829</v>
      </c>
      <c r="AH474" s="79"/>
      <c r="AI474" s="85" t="s">
        <v>1779</v>
      </c>
      <c r="AJ474" s="79" t="b">
        <v>0</v>
      </c>
      <c r="AK474" s="79">
        <v>6</v>
      </c>
      <c r="AL474" s="85" t="s">
        <v>1683</v>
      </c>
      <c r="AM474" s="79" t="s">
        <v>1840</v>
      </c>
      <c r="AN474" s="79" t="b">
        <v>0</v>
      </c>
      <c r="AO474" s="85" t="s">
        <v>1683</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416</v>
      </c>
      <c r="B475" s="64" t="s">
        <v>436</v>
      </c>
      <c r="C475" s="65" t="s">
        <v>5514</v>
      </c>
      <c r="D475" s="66">
        <v>3</v>
      </c>
      <c r="E475" s="67" t="s">
        <v>132</v>
      </c>
      <c r="F475" s="68">
        <v>35</v>
      </c>
      <c r="G475" s="65"/>
      <c r="H475" s="69"/>
      <c r="I475" s="70"/>
      <c r="J475" s="70"/>
      <c r="K475" s="34" t="s">
        <v>65</v>
      </c>
      <c r="L475" s="77">
        <v>475</v>
      </c>
      <c r="M475" s="77"/>
      <c r="N475" s="72"/>
      <c r="O475" s="79" t="s">
        <v>570</v>
      </c>
      <c r="P475" s="81">
        <v>43696.72246527778</v>
      </c>
      <c r="Q475" s="79" t="s">
        <v>583</v>
      </c>
      <c r="R475" s="79"/>
      <c r="S475" s="79"/>
      <c r="T475" s="79"/>
      <c r="U475" s="79"/>
      <c r="V475" s="83" t="s">
        <v>1070</v>
      </c>
      <c r="W475" s="81">
        <v>43696.72246527778</v>
      </c>
      <c r="X475" s="83" t="s">
        <v>1336</v>
      </c>
      <c r="Y475" s="79"/>
      <c r="Z475" s="79"/>
      <c r="AA475" s="85" t="s">
        <v>1657</v>
      </c>
      <c r="AB475" s="79"/>
      <c r="AC475" s="79" t="b">
        <v>0</v>
      </c>
      <c r="AD475" s="79">
        <v>0</v>
      </c>
      <c r="AE475" s="85" t="s">
        <v>1779</v>
      </c>
      <c r="AF475" s="79" t="b">
        <v>0</v>
      </c>
      <c r="AG475" s="79" t="s">
        <v>1829</v>
      </c>
      <c r="AH475" s="79"/>
      <c r="AI475" s="85" t="s">
        <v>1779</v>
      </c>
      <c r="AJ475" s="79" t="b">
        <v>0</v>
      </c>
      <c r="AK475" s="79">
        <v>6</v>
      </c>
      <c r="AL475" s="85" t="s">
        <v>1683</v>
      </c>
      <c r="AM475" s="79" t="s">
        <v>1840</v>
      </c>
      <c r="AN475" s="79" t="b">
        <v>0</v>
      </c>
      <c r="AO475" s="85" t="s">
        <v>1683</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2</v>
      </c>
      <c r="BE475" s="49">
        <v>8</v>
      </c>
      <c r="BF475" s="48">
        <v>0</v>
      </c>
      <c r="BG475" s="49">
        <v>0</v>
      </c>
      <c r="BH475" s="48">
        <v>0</v>
      </c>
      <c r="BI475" s="49">
        <v>0</v>
      </c>
      <c r="BJ475" s="48">
        <v>23</v>
      </c>
      <c r="BK475" s="49">
        <v>92</v>
      </c>
      <c r="BL475" s="48">
        <v>25</v>
      </c>
    </row>
    <row r="476" spans="1:64" ht="15">
      <c r="A476" s="64" t="s">
        <v>416</v>
      </c>
      <c r="B476" s="64" t="s">
        <v>437</v>
      </c>
      <c r="C476" s="65" t="s">
        <v>5515</v>
      </c>
      <c r="D476" s="66">
        <v>10</v>
      </c>
      <c r="E476" s="67" t="s">
        <v>136</v>
      </c>
      <c r="F476" s="68">
        <v>12</v>
      </c>
      <c r="G476" s="65"/>
      <c r="H476" s="69"/>
      <c r="I476" s="70"/>
      <c r="J476" s="70"/>
      <c r="K476" s="34" t="s">
        <v>65</v>
      </c>
      <c r="L476" s="77">
        <v>476</v>
      </c>
      <c r="M476" s="77"/>
      <c r="N476" s="72"/>
      <c r="O476" s="79" t="s">
        <v>570</v>
      </c>
      <c r="P476" s="81">
        <v>43728.732303240744</v>
      </c>
      <c r="Q476" s="79" t="s">
        <v>670</v>
      </c>
      <c r="R476" s="79"/>
      <c r="S476" s="79"/>
      <c r="T476" s="79" t="s">
        <v>852</v>
      </c>
      <c r="U476" s="79"/>
      <c r="V476" s="83" t="s">
        <v>1070</v>
      </c>
      <c r="W476" s="81">
        <v>43728.732303240744</v>
      </c>
      <c r="X476" s="83" t="s">
        <v>1337</v>
      </c>
      <c r="Y476" s="79"/>
      <c r="Z476" s="79"/>
      <c r="AA476" s="85" t="s">
        <v>1658</v>
      </c>
      <c r="AB476" s="79"/>
      <c r="AC476" s="79" t="b">
        <v>0</v>
      </c>
      <c r="AD476" s="79">
        <v>0</v>
      </c>
      <c r="AE476" s="85" t="s">
        <v>1779</v>
      </c>
      <c r="AF476" s="79" t="b">
        <v>1</v>
      </c>
      <c r="AG476" s="79" t="s">
        <v>1829</v>
      </c>
      <c r="AH476" s="79"/>
      <c r="AI476" s="85" t="s">
        <v>1837</v>
      </c>
      <c r="AJ476" s="79" t="b">
        <v>0</v>
      </c>
      <c r="AK476" s="79">
        <v>1</v>
      </c>
      <c r="AL476" s="85" t="s">
        <v>1725</v>
      </c>
      <c r="AM476" s="79" t="s">
        <v>1840</v>
      </c>
      <c r="AN476" s="79" t="b">
        <v>0</v>
      </c>
      <c r="AO476" s="85" t="s">
        <v>1725</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416</v>
      </c>
      <c r="B477" s="64" t="s">
        <v>417</v>
      </c>
      <c r="C477" s="65" t="s">
        <v>5514</v>
      </c>
      <c r="D477" s="66">
        <v>3</v>
      </c>
      <c r="E477" s="67" t="s">
        <v>132</v>
      </c>
      <c r="F477" s="68">
        <v>35</v>
      </c>
      <c r="G477" s="65"/>
      <c r="H477" s="69"/>
      <c r="I477" s="70"/>
      <c r="J477" s="70"/>
      <c r="K477" s="34" t="s">
        <v>65</v>
      </c>
      <c r="L477" s="77">
        <v>477</v>
      </c>
      <c r="M477" s="77"/>
      <c r="N477" s="72"/>
      <c r="O477" s="79" t="s">
        <v>570</v>
      </c>
      <c r="P477" s="81">
        <v>43728.732303240744</v>
      </c>
      <c r="Q477" s="79" t="s">
        <v>670</v>
      </c>
      <c r="R477" s="79"/>
      <c r="S477" s="79"/>
      <c r="T477" s="79" t="s">
        <v>852</v>
      </c>
      <c r="U477" s="79"/>
      <c r="V477" s="83" t="s">
        <v>1070</v>
      </c>
      <c r="W477" s="81">
        <v>43728.732303240744</v>
      </c>
      <c r="X477" s="83" t="s">
        <v>1337</v>
      </c>
      <c r="Y477" s="79"/>
      <c r="Z477" s="79"/>
      <c r="AA477" s="85" t="s">
        <v>1658</v>
      </c>
      <c r="AB477" s="79"/>
      <c r="AC477" s="79" t="b">
        <v>0</v>
      </c>
      <c r="AD477" s="79">
        <v>0</v>
      </c>
      <c r="AE477" s="85" t="s">
        <v>1779</v>
      </c>
      <c r="AF477" s="79" t="b">
        <v>1</v>
      </c>
      <c r="AG477" s="79" t="s">
        <v>1829</v>
      </c>
      <c r="AH477" s="79"/>
      <c r="AI477" s="85" t="s">
        <v>1837</v>
      </c>
      <c r="AJ477" s="79" t="b">
        <v>0</v>
      </c>
      <c r="AK477" s="79">
        <v>1</v>
      </c>
      <c r="AL477" s="85" t="s">
        <v>1725</v>
      </c>
      <c r="AM477" s="79" t="s">
        <v>1840</v>
      </c>
      <c r="AN477" s="79" t="b">
        <v>0</v>
      </c>
      <c r="AO477" s="85" t="s">
        <v>1725</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7</v>
      </c>
      <c r="BD477" s="48">
        <v>0</v>
      </c>
      <c r="BE477" s="49">
        <v>0</v>
      </c>
      <c r="BF477" s="48">
        <v>1</v>
      </c>
      <c r="BG477" s="49">
        <v>4.761904761904762</v>
      </c>
      <c r="BH477" s="48">
        <v>0</v>
      </c>
      <c r="BI477" s="49">
        <v>0</v>
      </c>
      <c r="BJ477" s="48">
        <v>20</v>
      </c>
      <c r="BK477" s="49">
        <v>95.23809523809524</v>
      </c>
      <c r="BL477" s="48">
        <v>21</v>
      </c>
    </row>
    <row r="478" spans="1:64" ht="15">
      <c r="A478" s="64" t="s">
        <v>417</v>
      </c>
      <c r="B478" s="64" t="s">
        <v>543</v>
      </c>
      <c r="C478" s="65" t="s">
        <v>5514</v>
      </c>
      <c r="D478" s="66">
        <v>3</v>
      </c>
      <c r="E478" s="67" t="s">
        <v>132</v>
      </c>
      <c r="F478" s="68">
        <v>35</v>
      </c>
      <c r="G478" s="65"/>
      <c r="H478" s="69"/>
      <c r="I478" s="70"/>
      <c r="J478" s="70"/>
      <c r="K478" s="34" t="s">
        <v>65</v>
      </c>
      <c r="L478" s="77">
        <v>478</v>
      </c>
      <c r="M478" s="77"/>
      <c r="N478" s="72"/>
      <c r="O478" s="79" t="s">
        <v>570</v>
      </c>
      <c r="P478" s="81">
        <v>43700.60512731481</v>
      </c>
      <c r="Q478" s="79" t="s">
        <v>671</v>
      </c>
      <c r="R478" s="79"/>
      <c r="S478" s="79"/>
      <c r="T478" s="79"/>
      <c r="U478" s="79"/>
      <c r="V478" s="83" t="s">
        <v>1071</v>
      </c>
      <c r="W478" s="81">
        <v>43700.60512731481</v>
      </c>
      <c r="X478" s="83" t="s">
        <v>1338</v>
      </c>
      <c r="Y478" s="79"/>
      <c r="Z478" s="79"/>
      <c r="AA478" s="85" t="s">
        <v>1659</v>
      </c>
      <c r="AB478" s="85" t="s">
        <v>1762</v>
      </c>
      <c r="AC478" s="79" t="b">
        <v>0</v>
      </c>
      <c r="AD478" s="79">
        <v>1</v>
      </c>
      <c r="AE478" s="85" t="s">
        <v>1806</v>
      </c>
      <c r="AF478" s="79" t="b">
        <v>0</v>
      </c>
      <c r="AG478" s="79" t="s">
        <v>1829</v>
      </c>
      <c r="AH478" s="79"/>
      <c r="AI478" s="85" t="s">
        <v>1779</v>
      </c>
      <c r="AJ478" s="79" t="b">
        <v>0</v>
      </c>
      <c r="AK478" s="79">
        <v>0</v>
      </c>
      <c r="AL478" s="85" t="s">
        <v>1779</v>
      </c>
      <c r="AM478" s="79" t="s">
        <v>1842</v>
      </c>
      <c r="AN478" s="79" t="b">
        <v>0</v>
      </c>
      <c r="AO478" s="85" t="s">
        <v>1762</v>
      </c>
      <c r="AP478" s="79" t="s">
        <v>176</v>
      </c>
      <c r="AQ478" s="79">
        <v>0</v>
      </c>
      <c r="AR478" s="79">
        <v>0</v>
      </c>
      <c r="AS478" s="79" t="s">
        <v>1853</v>
      </c>
      <c r="AT478" s="79" t="s">
        <v>1854</v>
      </c>
      <c r="AU478" s="79" t="s">
        <v>1855</v>
      </c>
      <c r="AV478" s="79" t="s">
        <v>1856</v>
      </c>
      <c r="AW478" s="79" t="s">
        <v>1857</v>
      </c>
      <c r="AX478" s="79" t="s">
        <v>1858</v>
      </c>
      <c r="AY478" s="79" t="s">
        <v>1859</v>
      </c>
      <c r="AZ478" s="83" t="s">
        <v>1860</v>
      </c>
      <c r="BA478">
        <v>1</v>
      </c>
      <c r="BB478" s="78" t="str">
        <f>REPLACE(INDEX(GroupVertices[Group],MATCH(Edges[[#This Row],[Vertex 1]],GroupVertices[Vertex],0)),1,1,"")</f>
        <v>7</v>
      </c>
      <c r="BC478" s="78" t="str">
        <f>REPLACE(INDEX(GroupVertices[Group],MATCH(Edges[[#This Row],[Vertex 2]],GroupVertices[Vertex],0)),1,1,"")</f>
        <v>7</v>
      </c>
      <c r="BD478" s="48"/>
      <c r="BE478" s="49"/>
      <c r="BF478" s="48"/>
      <c r="BG478" s="49"/>
      <c r="BH478" s="48"/>
      <c r="BI478" s="49"/>
      <c r="BJ478" s="48"/>
      <c r="BK478" s="49"/>
      <c r="BL478" s="48"/>
    </row>
    <row r="479" spans="1:64" ht="15">
      <c r="A479" s="64" t="s">
        <v>417</v>
      </c>
      <c r="B479" s="64" t="s">
        <v>544</v>
      </c>
      <c r="C479" s="65" t="s">
        <v>5514</v>
      </c>
      <c r="D479" s="66">
        <v>3</v>
      </c>
      <c r="E479" s="67" t="s">
        <v>132</v>
      </c>
      <c r="F479" s="68">
        <v>35</v>
      </c>
      <c r="G479" s="65"/>
      <c r="H479" s="69"/>
      <c r="I479" s="70"/>
      <c r="J479" s="70"/>
      <c r="K479" s="34" t="s">
        <v>65</v>
      </c>
      <c r="L479" s="77">
        <v>479</v>
      </c>
      <c r="M479" s="77"/>
      <c r="N479" s="72"/>
      <c r="O479" s="79" t="s">
        <v>570</v>
      </c>
      <c r="P479" s="81">
        <v>43700.60512731481</v>
      </c>
      <c r="Q479" s="79" t="s">
        <v>671</v>
      </c>
      <c r="R479" s="79"/>
      <c r="S479" s="79"/>
      <c r="T479" s="79"/>
      <c r="U479" s="79"/>
      <c r="V479" s="83" t="s">
        <v>1071</v>
      </c>
      <c r="W479" s="81">
        <v>43700.60512731481</v>
      </c>
      <c r="X479" s="83" t="s">
        <v>1338</v>
      </c>
      <c r="Y479" s="79"/>
      <c r="Z479" s="79"/>
      <c r="AA479" s="85" t="s">
        <v>1659</v>
      </c>
      <c r="AB479" s="85" t="s">
        <v>1762</v>
      </c>
      <c r="AC479" s="79" t="b">
        <v>0</v>
      </c>
      <c r="AD479" s="79">
        <v>1</v>
      </c>
      <c r="AE479" s="85" t="s">
        <v>1806</v>
      </c>
      <c r="AF479" s="79" t="b">
        <v>0</v>
      </c>
      <c r="AG479" s="79" t="s">
        <v>1829</v>
      </c>
      <c r="AH479" s="79"/>
      <c r="AI479" s="85" t="s">
        <v>1779</v>
      </c>
      <c r="AJ479" s="79" t="b">
        <v>0</v>
      </c>
      <c r="AK479" s="79">
        <v>0</v>
      </c>
      <c r="AL479" s="85" t="s">
        <v>1779</v>
      </c>
      <c r="AM479" s="79" t="s">
        <v>1842</v>
      </c>
      <c r="AN479" s="79" t="b">
        <v>0</v>
      </c>
      <c r="AO479" s="85" t="s">
        <v>1762</v>
      </c>
      <c r="AP479" s="79" t="s">
        <v>176</v>
      </c>
      <c r="AQ479" s="79">
        <v>0</v>
      </c>
      <c r="AR479" s="79">
        <v>0</v>
      </c>
      <c r="AS479" s="79" t="s">
        <v>1853</v>
      </c>
      <c r="AT479" s="79" t="s">
        <v>1854</v>
      </c>
      <c r="AU479" s="79" t="s">
        <v>1855</v>
      </c>
      <c r="AV479" s="79" t="s">
        <v>1856</v>
      </c>
      <c r="AW479" s="79" t="s">
        <v>1857</v>
      </c>
      <c r="AX479" s="79" t="s">
        <v>1858</v>
      </c>
      <c r="AY479" s="79" t="s">
        <v>1859</v>
      </c>
      <c r="AZ479" s="83" t="s">
        <v>1860</v>
      </c>
      <c r="BA479">
        <v>1</v>
      </c>
      <c r="BB479" s="78" t="str">
        <f>REPLACE(INDEX(GroupVertices[Group],MATCH(Edges[[#This Row],[Vertex 1]],GroupVertices[Vertex],0)),1,1,"")</f>
        <v>7</v>
      </c>
      <c r="BC479" s="78" t="str">
        <f>REPLACE(INDEX(GroupVertices[Group],MATCH(Edges[[#This Row],[Vertex 2]],GroupVertices[Vertex],0)),1,1,"")</f>
        <v>7</v>
      </c>
      <c r="BD479" s="48"/>
      <c r="BE479" s="49"/>
      <c r="BF479" s="48"/>
      <c r="BG479" s="49"/>
      <c r="BH479" s="48"/>
      <c r="BI479" s="49"/>
      <c r="BJ479" s="48"/>
      <c r="BK479" s="49"/>
      <c r="BL479" s="48"/>
    </row>
    <row r="480" spans="1:64" ht="15">
      <c r="A480" s="64" t="s">
        <v>417</v>
      </c>
      <c r="B480" s="64" t="s">
        <v>545</v>
      </c>
      <c r="C480" s="65" t="s">
        <v>5514</v>
      </c>
      <c r="D480" s="66">
        <v>3</v>
      </c>
      <c r="E480" s="67" t="s">
        <v>132</v>
      </c>
      <c r="F480" s="68">
        <v>35</v>
      </c>
      <c r="G480" s="65"/>
      <c r="H480" s="69"/>
      <c r="I480" s="70"/>
      <c r="J480" s="70"/>
      <c r="K480" s="34" t="s">
        <v>65</v>
      </c>
      <c r="L480" s="77">
        <v>480</v>
      </c>
      <c r="M480" s="77"/>
      <c r="N480" s="72"/>
      <c r="O480" s="79" t="s">
        <v>570</v>
      </c>
      <c r="P480" s="81">
        <v>43700.60512731481</v>
      </c>
      <c r="Q480" s="79" t="s">
        <v>671</v>
      </c>
      <c r="R480" s="79"/>
      <c r="S480" s="79"/>
      <c r="T480" s="79"/>
      <c r="U480" s="79"/>
      <c r="V480" s="83" t="s">
        <v>1071</v>
      </c>
      <c r="W480" s="81">
        <v>43700.60512731481</v>
      </c>
      <c r="X480" s="83" t="s">
        <v>1338</v>
      </c>
      <c r="Y480" s="79"/>
      <c r="Z480" s="79"/>
      <c r="AA480" s="85" t="s">
        <v>1659</v>
      </c>
      <c r="AB480" s="85" t="s">
        <v>1762</v>
      </c>
      <c r="AC480" s="79" t="b">
        <v>0</v>
      </c>
      <c r="AD480" s="79">
        <v>1</v>
      </c>
      <c r="AE480" s="85" t="s">
        <v>1806</v>
      </c>
      <c r="AF480" s="79" t="b">
        <v>0</v>
      </c>
      <c r="AG480" s="79" t="s">
        <v>1829</v>
      </c>
      <c r="AH480" s="79"/>
      <c r="AI480" s="85" t="s">
        <v>1779</v>
      </c>
      <c r="AJ480" s="79" t="b">
        <v>0</v>
      </c>
      <c r="AK480" s="79">
        <v>0</v>
      </c>
      <c r="AL480" s="85" t="s">
        <v>1779</v>
      </c>
      <c r="AM480" s="79" t="s">
        <v>1842</v>
      </c>
      <c r="AN480" s="79" t="b">
        <v>0</v>
      </c>
      <c r="AO480" s="85" t="s">
        <v>1762</v>
      </c>
      <c r="AP480" s="79" t="s">
        <v>176</v>
      </c>
      <c r="AQ480" s="79">
        <v>0</v>
      </c>
      <c r="AR480" s="79">
        <v>0</v>
      </c>
      <c r="AS480" s="79" t="s">
        <v>1853</v>
      </c>
      <c r="AT480" s="79" t="s">
        <v>1854</v>
      </c>
      <c r="AU480" s="79" t="s">
        <v>1855</v>
      </c>
      <c r="AV480" s="79" t="s">
        <v>1856</v>
      </c>
      <c r="AW480" s="79" t="s">
        <v>1857</v>
      </c>
      <c r="AX480" s="79" t="s">
        <v>1858</v>
      </c>
      <c r="AY480" s="79" t="s">
        <v>1859</v>
      </c>
      <c r="AZ480" s="83" t="s">
        <v>1860</v>
      </c>
      <c r="BA480">
        <v>1</v>
      </c>
      <c r="BB480" s="78" t="str">
        <f>REPLACE(INDEX(GroupVertices[Group],MATCH(Edges[[#This Row],[Vertex 1]],GroupVertices[Vertex],0)),1,1,"")</f>
        <v>7</v>
      </c>
      <c r="BC480" s="78" t="str">
        <f>REPLACE(INDEX(GroupVertices[Group],MATCH(Edges[[#This Row],[Vertex 2]],GroupVertices[Vertex],0)),1,1,"")</f>
        <v>7</v>
      </c>
      <c r="BD480" s="48"/>
      <c r="BE480" s="49"/>
      <c r="BF480" s="48"/>
      <c r="BG480" s="49"/>
      <c r="BH480" s="48"/>
      <c r="BI480" s="49"/>
      <c r="BJ480" s="48"/>
      <c r="BK480" s="49"/>
      <c r="BL480" s="48"/>
    </row>
    <row r="481" spans="1:64" ht="15">
      <c r="A481" s="64" t="s">
        <v>417</v>
      </c>
      <c r="B481" s="64" t="s">
        <v>546</v>
      </c>
      <c r="C481" s="65" t="s">
        <v>5514</v>
      </c>
      <c r="D481" s="66">
        <v>3</v>
      </c>
      <c r="E481" s="67" t="s">
        <v>132</v>
      </c>
      <c r="F481" s="68">
        <v>35</v>
      </c>
      <c r="G481" s="65"/>
      <c r="H481" s="69"/>
      <c r="I481" s="70"/>
      <c r="J481" s="70"/>
      <c r="K481" s="34" t="s">
        <v>65</v>
      </c>
      <c r="L481" s="77">
        <v>481</v>
      </c>
      <c r="M481" s="77"/>
      <c r="N481" s="72"/>
      <c r="O481" s="79" t="s">
        <v>570</v>
      </c>
      <c r="P481" s="81">
        <v>43700.60512731481</v>
      </c>
      <c r="Q481" s="79" t="s">
        <v>671</v>
      </c>
      <c r="R481" s="79"/>
      <c r="S481" s="79"/>
      <c r="T481" s="79"/>
      <c r="U481" s="79"/>
      <c r="V481" s="83" t="s">
        <v>1071</v>
      </c>
      <c r="W481" s="81">
        <v>43700.60512731481</v>
      </c>
      <c r="X481" s="83" t="s">
        <v>1338</v>
      </c>
      <c r="Y481" s="79"/>
      <c r="Z481" s="79"/>
      <c r="AA481" s="85" t="s">
        <v>1659</v>
      </c>
      <c r="AB481" s="85" t="s">
        <v>1762</v>
      </c>
      <c r="AC481" s="79" t="b">
        <v>0</v>
      </c>
      <c r="AD481" s="79">
        <v>1</v>
      </c>
      <c r="AE481" s="85" t="s">
        <v>1806</v>
      </c>
      <c r="AF481" s="79" t="b">
        <v>0</v>
      </c>
      <c r="AG481" s="79" t="s">
        <v>1829</v>
      </c>
      <c r="AH481" s="79"/>
      <c r="AI481" s="85" t="s">
        <v>1779</v>
      </c>
      <c r="AJ481" s="79" t="b">
        <v>0</v>
      </c>
      <c r="AK481" s="79">
        <v>0</v>
      </c>
      <c r="AL481" s="85" t="s">
        <v>1779</v>
      </c>
      <c r="AM481" s="79" t="s">
        <v>1842</v>
      </c>
      <c r="AN481" s="79" t="b">
        <v>0</v>
      </c>
      <c r="AO481" s="85" t="s">
        <v>1762</v>
      </c>
      <c r="AP481" s="79" t="s">
        <v>176</v>
      </c>
      <c r="AQ481" s="79">
        <v>0</v>
      </c>
      <c r="AR481" s="79">
        <v>0</v>
      </c>
      <c r="AS481" s="79" t="s">
        <v>1853</v>
      </c>
      <c r="AT481" s="79" t="s">
        <v>1854</v>
      </c>
      <c r="AU481" s="79" t="s">
        <v>1855</v>
      </c>
      <c r="AV481" s="79" t="s">
        <v>1856</v>
      </c>
      <c r="AW481" s="79" t="s">
        <v>1857</v>
      </c>
      <c r="AX481" s="79" t="s">
        <v>1858</v>
      </c>
      <c r="AY481" s="79" t="s">
        <v>1859</v>
      </c>
      <c r="AZ481" s="83" t="s">
        <v>1860</v>
      </c>
      <c r="BA481">
        <v>1</v>
      </c>
      <c r="BB481" s="78" t="str">
        <f>REPLACE(INDEX(GroupVertices[Group],MATCH(Edges[[#This Row],[Vertex 1]],GroupVertices[Vertex],0)),1,1,"")</f>
        <v>7</v>
      </c>
      <c r="BC481" s="78" t="str">
        <f>REPLACE(INDEX(GroupVertices[Group],MATCH(Edges[[#This Row],[Vertex 2]],GroupVertices[Vertex],0)),1,1,"")</f>
        <v>7</v>
      </c>
      <c r="BD481" s="48"/>
      <c r="BE481" s="49"/>
      <c r="BF481" s="48"/>
      <c r="BG481" s="49"/>
      <c r="BH481" s="48"/>
      <c r="BI481" s="49"/>
      <c r="BJ481" s="48"/>
      <c r="BK481" s="49"/>
      <c r="BL481" s="48"/>
    </row>
    <row r="482" spans="1:64" ht="15">
      <c r="A482" s="64" t="s">
        <v>417</v>
      </c>
      <c r="B482" s="64" t="s">
        <v>547</v>
      </c>
      <c r="C482" s="65" t="s">
        <v>5514</v>
      </c>
      <c r="D482" s="66">
        <v>3</v>
      </c>
      <c r="E482" s="67" t="s">
        <v>132</v>
      </c>
      <c r="F482" s="68">
        <v>35</v>
      </c>
      <c r="G482" s="65"/>
      <c r="H482" s="69"/>
      <c r="I482" s="70"/>
      <c r="J482" s="70"/>
      <c r="K482" s="34" t="s">
        <v>65</v>
      </c>
      <c r="L482" s="77">
        <v>482</v>
      </c>
      <c r="M482" s="77"/>
      <c r="N482" s="72"/>
      <c r="O482" s="79" t="s">
        <v>571</v>
      </c>
      <c r="P482" s="81">
        <v>43700.60512731481</v>
      </c>
      <c r="Q482" s="79" t="s">
        <v>671</v>
      </c>
      <c r="R482" s="79"/>
      <c r="S482" s="79"/>
      <c r="T482" s="79"/>
      <c r="U482" s="79"/>
      <c r="V482" s="83" t="s">
        <v>1071</v>
      </c>
      <c r="W482" s="81">
        <v>43700.60512731481</v>
      </c>
      <c r="X482" s="83" t="s">
        <v>1338</v>
      </c>
      <c r="Y482" s="79"/>
      <c r="Z482" s="79"/>
      <c r="AA482" s="85" t="s">
        <v>1659</v>
      </c>
      <c r="AB482" s="85" t="s">
        <v>1762</v>
      </c>
      <c r="AC482" s="79" t="b">
        <v>0</v>
      </c>
      <c r="AD482" s="79">
        <v>1</v>
      </c>
      <c r="AE482" s="85" t="s">
        <v>1806</v>
      </c>
      <c r="AF482" s="79" t="b">
        <v>0</v>
      </c>
      <c r="AG482" s="79" t="s">
        <v>1829</v>
      </c>
      <c r="AH482" s="79"/>
      <c r="AI482" s="85" t="s">
        <v>1779</v>
      </c>
      <c r="AJ482" s="79" t="b">
        <v>0</v>
      </c>
      <c r="AK482" s="79">
        <v>0</v>
      </c>
      <c r="AL482" s="85" t="s">
        <v>1779</v>
      </c>
      <c r="AM482" s="79" t="s">
        <v>1842</v>
      </c>
      <c r="AN482" s="79" t="b">
        <v>0</v>
      </c>
      <c r="AO482" s="85" t="s">
        <v>1762</v>
      </c>
      <c r="AP482" s="79" t="s">
        <v>176</v>
      </c>
      <c r="AQ482" s="79">
        <v>0</v>
      </c>
      <c r="AR482" s="79">
        <v>0</v>
      </c>
      <c r="AS482" s="79" t="s">
        <v>1853</v>
      </c>
      <c r="AT482" s="79" t="s">
        <v>1854</v>
      </c>
      <c r="AU482" s="79" t="s">
        <v>1855</v>
      </c>
      <c r="AV482" s="79" t="s">
        <v>1856</v>
      </c>
      <c r="AW482" s="79" t="s">
        <v>1857</v>
      </c>
      <c r="AX482" s="79" t="s">
        <v>1858</v>
      </c>
      <c r="AY482" s="79" t="s">
        <v>1859</v>
      </c>
      <c r="AZ482" s="83" t="s">
        <v>1860</v>
      </c>
      <c r="BA482">
        <v>1</v>
      </c>
      <c r="BB482" s="78" t="str">
        <f>REPLACE(INDEX(GroupVertices[Group],MATCH(Edges[[#This Row],[Vertex 1]],GroupVertices[Vertex],0)),1,1,"")</f>
        <v>7</v>
      </c>
      <c r="BC482" s="78" t="str">
        <f>REPLACE(INDEX(GroupVertices[Group],MATCH(Edges[[#This Row],[Vertex 2]],GroupVertices[Vertex],0)),1,1,"")</f>
        <v>7</v>
      </c>
      <c r="BD482" s="48">
        <v>0</v>
      </c>
      <c r="BE482" s="49">
        <v>0</v>
      </c>
      <c r="BF482" s="48">
        <v>0</v>
      </c>
      <c r="BG482" s="49">
        <v>0</v>
      </c>
      <c r="BH482" s="48">
        <v>0</v>
      </c>
      <c r="BI482" s="49">
        <v>0</v>
      </c>
      <c r="BJ482" s="48">
        <v>41</v>
      </c>
      <c r="BK482" s="49">
        <v>100</v>
      </c>
      <c r="BL482" s="48">
        <v>41</v>
      </c>
    </row>
    <row r="483" spans="1:64" ht="15">
      <c r="A483" s="64" t="s">
        <v>418</v>
      </c>
      <c r="B483" s="64" t="s">
        <v>548</v>
      </c>
      <c r="C483" s="65" t="s">
        <v>5514</v>
      </c>
      <c r="D483" s="66">
        <v>3</v>
      </c>
      <c r="E483" s="67" t="s">
        <v>132</v>
      </c>
      <c r="F483" s="68">
        <v>35</v>
      </c>
      <c r="G483" s="65"/>
      <c r="H483" s="69"/>
      <c r="I483" s="70"/>
      <c r="J483" s="70"/>
      <c r="K483" s="34" t="s">
        <v>65</v>
      </c>
      <c r="L483" s="77">
        <v>483</v>
      </c>
      <c r="M483" s="77"/>
      <c r="N483" s="72"/>
      <c r="O483" s="79" t="s">
        <v>570</v>
      </c>
      <c r="P483" s="81">
        <v>43724.77704861111</v>
      </c>
      <c r="Q483" s="79" t="s">
        <v>672</v>
      </c>
      <c r="R483" s="79"/>
      <c r="S483" s="79"/>
      <c r="T483" s="79"/>
      <c r="U483" s="79"/>
      <c r="V483" s="83" t="s">
        <v>1072</v>
      </c>
      <c r="W483" s="81">
        <v>43724.77704861111</v>
      </c>
      <c r="X483" s="83" t="s">
        <v>1339</v>
      </c>
      <c r="Y483" s="79"/>
      <c r="Z483" s="79"/>
      <c r="AA483" s="85" t="s">
        <v>1660</v>
      </c>
      <c r="AB483" s="85" t="s">
        <v>1763</v>
      </c>
      <c r="AC483" s="79" t="b">
        <v>0</v>
      </c>
      <c r="AD483" s="79">
        <v>2</v>
      </c>
      <c r="AE483" s="85" t="s">
        <v>1807</v>
      </c>
      <c r="AF483" s="79" t="b">
        <v>0</v>
      </c>
      <c r="AG483" s="79" t="s">
        <v>1829</v>
      </c>
      <c r="AH483" s="79"/>
      <c r="AI483" s="85" t="s">
        <v>1779</v>
      </c>
      <c r="AJ483" s="79" t="b">
        <v>0</v>
      </c>
      <c r="AK483" s="79">
        <v>0</v>
      </c>
      <c r="AL483" s="85" t="s">
        <v>1779</v>
      </c>
      <c r="AM483" s="79" t="s">
        <v>1841</v>
      </c>
      <c r="AN483" s="79" t="b">
        <v>0</v>
      </c>
      <c r="AO483" s="85" t="s">
        <v>1763</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7</v>
      </c>
      <c r="BC483" s="78" t="str">
        <f>REPLACE(INDEX(GroupVertices[Group],MATCH(Edges[[#This Row],[Vertex 2]],GroupVertices[Vertex],0)),1,1,"")</f>
        <v>7</v>
      </c>
      <c r="BD483" s="48"/>
      <c r="BE483" s="49"/>
      <c r="BF483" s="48"/>
      <c r="BG483" s="49"/>
      <c r="BH483" s="48"/>
      <c r="BI483" s="49"/>
      <c r="BJ483" s="48"/>
      <c r="BK483" s="49"/>
      <c r="BL483" s="48"/>
    </row>
    <row r="484" spans="1:64" ht="15">
      <c r="A484" s="64" t="s">
        <v>417</v>
      </c>
      <c r="B484" s="64" t="s">
        <v>548</v>
      </c>
      <c r="C484" s="65" t="s">
        <v>5514</v>
      </c>
      <c r="D484" s="66">
        <v>3</v>
      </c>
      <c r="E484" s="67" t="s">
        <v>132</v>
      </c>
      <c r="F484" s="68">
        <v>35</v>
      </c>
      <c r="G484" s="65"/>
      <c r="H484" s="69"/>
      <c r="I484" s="70"/>
      <c r="J484" s="70"/>
      <c r="K484" s="34" t="s">
        <v>65</v>
      </c>
      <c r="L484" s="77">
        <v>484</v>
      </c>
      <c r="M484" s="77"/>
      <c r="N484" s="72"/>
      <c r="O484" s="79" t="s">
        <v>570</v>
      </c>
      <c r="P484" s="81">
        <v>43724.7818287037</v>
      </c>
      <c r="Q484" s="79" t="s">
        <v>673</v>
      </c>
      <c r="R484" s="79"/>
      <c r="S484" s="79"/>
      <c r="T484" s="79"/>
      <c r="U484" s="79"/>
      <c r="V484" s="83" t="s">
        <v>1071</v>
      </c>
      <c r="W484" s="81">
        <v>43724.7818287037</v>
      </c>
      <c r="X484" s="83" t="s">
        <v>1340</v>
      </c>
      <c r="Y484" s="79"/>
      <c r="Z484" s="79"/>
      <c r="AA484" s="85" t="s">
        <v>1661</v>
      </c>
      <c r="AB484" s="85" t="s">
        <v>1660</v>
      </c>
      <c r="AC484" s="79" t="b">
        <v>0</v>
      </c>
      <c r="AD484" s="79">
        <v>0</v>
      </c>
      <c r="AE484" s="85" t="s">
        <v>1808</v>
      </c>
      <c r="AF484" s="79" t="b">
        <v>0</v>
      </c>
      <c r="AG484" s="79" t="s">
        <v>1829</v>
      </c>
      <c r="AH484" s="79"/>
      <c r="AI484" s="85" t="s">
        <v>1779</v>
      </c>
      <c r="AJ484" s="79" t="b">
        <v>0</v>
      </c>
      <c r="AK484" s="79">
        <v>0</v>
      </c>
      <c r="AL484" s="85" t="s">
        <v>1779</v>
      </c>
      <c r="AM484" s="79" t="s">
        <v>1841</v>
      </c>
      <c r="AN484" s="79" t="b">
        <v>0</v>
      </c>
      <c r="AO484" s="85" t="s">
        <v>1660</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7</v>
      </c>
      <c r="BC484" s="78" t="str">
        <f>REPLACE(INDEX(GroupVertices[Group],MATCH(Edges[[#This Row],[Vertex 2]],GroupVertices[Vertex],0)),1,1,"")</f>
        <v>7</v>
      </c>
      <c r="BD484" s="48"/>
      <c r="BE484" s="49"/>
      <c r="BF484" s="48"/>
      <c r="BG484" s="49"/>
      <c r="BH484" s="48"/>
      <c r="BI484" s="49"/>
      <c r="BJ484" s="48"/>
      <c r="BK484" s="49"/>
      <c r="BL484" s="48"/>
    </row>
    <row r="485" spans="1:64" ht="15">
      <c r="A485" s="64" t="s">
        <v>418</v>
      </c>
      <c r="B485" s="64" t="s">
        <v>549</v>
      </c>
      <c r="C485" s="65" t="s">
        <v>5514</v>
      </c>
      <c r="D485" s="66">
        <v>3</v>
      </c>
      <c r="E485" s="67" t="s">
        <v>132</v>
      </c>
      <c r="F485" s="68">
        <v>35</v>
      </c>
      <c r="G485" s="65"/>
      <c r="H485" s="69"/>
      <c r="I485" s="70"/>
      <c r="J485" s="70"/>
      <c r="K485" s="34" t="s">
        <v>65</v>
      </c>
      <c r="L485" s="77">
        <v>485</v>
      </c>
      <c r="M485" s="77"/>
      <c r="N485" s="72"/>
      <c r="O485" s="79" t="s">
        <v>571</v>
      </c>
      <c r="P485" s="81">
        <v>43724.77704861111</v>
      </c>
      <c r="Q485" s="79" t="s">
        <v>672</v>
      </c>
      <c r="R485" s="79"/>
      <c r="S485" s="79"/>
      <c r="T485" s="79"/>
      <c r="U485" s="79"/>
      <c r="V485" s="83" t="s">
        <v>1072</v>
      </c>
      <c r="W485" s="81">
        <v>43724.77704861111</v>
      </c>
      <c r="X485" s="83" t="s">
        <v>1339</v>
      </c>
      <c r="Y485" s="79"/>
      <c r="Z485" s="79"/>
      <c r="AA485" s="85" t="s">
        <v>1660</v>
      </c>
      <c r="AB485" s="85" t="s">
        <v>1763</v>
      </c>
      <c r="AC485" s="79" t="b">
        <v>0</v>
      </c>
      <c r="AD485" s="79">
        <v>2</v>
      </c>
      <c r="AE485" s="85" t="s">
        <v>1807</v>
      </c>
      <c r="AF485" s="79" t="b">
        <v>0</v>
      </c>
      <c r="AG485" s="79" t="s">
        <v>1829</v>
      </c>
      <c r="AH485" s="79"/>
      <c r="AI485" s="85" t="s">
        <v>1779</v>
      </c>
      <c r="AJ485" s="79" t="b">
        <v>0</v>
      </c>
      <c r="AK485" s="79">
        <v>0</v>
      </c>
      <c r="AL485" s="85" t="s">
        <v>1779</v>
      </c>
      <c r="AM485" s="79" t="s">
        <v>1841</v>
      </c>
      <c r="AN485" s="79" t="b">
        <v>0</v>
      </c>
      <c r="AO485" s="85" t="s">
        <v>1763</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7</v>
      </c>
      <c r="BC485" s="78" t="str">
        <f>REPLACE(INDEX(GroupVertices[Group],MATCH(Edges[[#This Row],[Vertex 2]],GroupVertices[Vertex],0)),1,1,"")</f>
        <v>7</v>
      </c>
      <c r="BD485" s="48">
        <v>0</v>
      </c>
      <c r="BE485" s="49">
        <v>0</v>
      </c>
      <c r="BF485" s="48">
        <v>0</v>
      </c>
      <c r="BG485" s="49">
        <v>0</v>
      </c>
      <c r="BH485" s="48">
        <v>0</v>
      </c>
      <c r="BI485" s="49">
        <v>0</v>
      </c>
      <c r="BJ485" s="48">
        <v>15</v>
      </c>
      <c r="BK485" s="49">
        <v>100</v>
      </c>
      <c r="BL485" s="48">
        <v>15</v>
      </c>
    </row>
    <row r="486" spans="1:64" ht="15">
      <c r="A486" s="64" t="s">
        <v>417</v>
      </c>
      <c r="B486" s="64" t="s">
        <v>549</v>
      </c>
      <c r="C486" s="65" t="s">
        <v>5514</v>
      </c>
      <c r="D486" s="66">
        <v>3</v>
      </c>
      <c r="E486" s="67" t="s">
        <v>132</v>
      </c>
      <c r="F486" s="68">
        <v>35</v>
      </c>
      <c r="G486" s="65"/>
      <c r="H486" s="69"/>
      <c r="I486" s="70"/>
      <c r="J486" s="70"/>
      <c r="K486" s="34" t="s">
        <v>65</v>
      </c>
      <c r="L486" s="77">
        <v>486</v>
      </c>
      <c r="M486" s="77"/>
      <c r="N486" s="72"/>
      <c r="O486" s="79" t="s">
        <v>570</v>
      </c>
      <c r="P486" s="81">
        <v>43724.7818287037</v>
      </c>
      <c r="Q486" s="79" t="s">
        <v>673</v>
      </c>
      <c r="R486" s="79"/>
      <c r="S486" s="79"/>
      <c r="T486" s="79"/>
      <c r="U486" s="79"/>
      <c r="V486" s="83" t="s">
        <v>1071</v>
      </c>
      <c r="W486" s="81">
        <v>43724.7818287037</v>
      </c>
      <c r="X486" s="83" t="s">
        <v>1340</v>
      </c>
      <c r="Y486" s="79"/>
      <c r="Z486" s="79"/>
      <c r="AA486" s="85" t="s">
        <v>1661</v>
      </c>
      <c r="AB486" s="85" t="s">
        <v>1660</v>
      </c>
      <c r="AC486" s="79" t="b">
        <v>0</v>
      </c>
      <c r="AD486" s="79">
        <v>0</v>
      </c>
      <c r="AE486" s="85" t="s">
        <v>1808</v>
      </c>
      <c r="AF486" s="79" t="b">
        <v>0</v>
      </c>
      <c r="AG486" s="79" t="s">
        <v>1829</v>
      </c>
      <c r="AH486" s="79"/>
      <c r="AI486" s="85" t="s">
        <v>1779</v>
      </c>
      <c r="AJ486" s="79" t="b">
        <v>0</v>
      </c>
      <c r="AK486" s="79">
        <v>0</v>
      </c>
      <c r="AL486" s="85" t="s">
        <v>1779</v>
      </c>
      <c r="AM486" s="79" t="s">
        <v>1841</v>
      </c>
      <c r="AN486" s="79" t="b">
        <v>0</v>
      </c>
      <c r="AO486" s="85" t="s">
        <v>1660</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7</v>
      </c>
      <c r="BC486" s="78" t="str">
        <f>REPLACE(INDEX(GroupVertices[Group],MATCH(Edges[[#This Row],[Vertex 2]],GroupVertices[Vertex],0)),1,1,"")</f>
        <v>7</v>
      </c>
      <c r="BD486" s="48">
        <v>0</v>
      </c>
      <c r="BE486" s="49">
        <v>0</v>
      </c>
      <c r="BF486" s="48">
        <v>1</v>
      </c>
      <c r="BG486" s="49">
        <v>4</v>
      </c>
      <c r="BH486" s="48">
        <v>0</v>
      </c>
      <c r="BI486" s="49">
        <v>0</v>
      </c>
      <c r="BJ486" s="48">
        <v>24</v>
      </c>
      <c r="BK486" s="49">
        <v>96</v>
      </c>
      <c r="BL486" s="48">
        <v>25</v>
      </c>
    </row>
    <row r="487" spans="1:64" ht="15">
      <c r="A487" s="64" t="s">
        <v>418</v>
      </c>
      <c r="B487" s="64" t="s">
        <v>417</v>
      </c>
      <c r="C487" s="65" t="s">
        <v>5514</v>
      </c>
      <c r="D487" s="66">
        <v>3</v>
      </c>
      <c r="E487" s="67" t="s">
        <v>132</v>
      </c>
      <c r="F487" s="68">
        <v>35</v>
      </c>
      <c r="G487" s="65"/>
      <c r="H487" s="69"/>
      <c r="I487" s="70"/>
      <c r="J487" s="70"/>
      <c r="K487" s="34" t="s">
        <v>66</v>
      </c>
      <c r="L487" s="77">
        <v>487</v>
      </c>
      <c r="M487" s="77"/>
      <c r="N487" s="72"/>
      <c r="O487" s="79" t="s">
        <v>570</v>
      </c>
      <c r="P487" s="81">
        <v>43724.77704861111</v>
      </c>
      <c r="Q487" s="79" t="s">
        <v>672</v>
      </c>
      <c r="R487" s="79"/>
      <c r="S487" s="79"/>
      <c r="T487" s="79"/>
      <c r="U487" s="79"/>
      <c r="V487" s="83" t="s">
        <v>1072</v>
      </c>
      <c r="W487" s="81">
        <v>43724.77704861111</v>
      </c>
      <c r="X487" s="83" t="s">
        <v>1339</v>
      </c>
      <c r="Y487" s="79"/>
      <c r="Z487" s="79"/>
      <c r="AA487" s="85" t="s">
        <v>1660</v>
      </c>
      <c r="AB487" s="85" t="s">
        <v>1763</v>
      </c>
      <c r="AC487" s="79" t="b">
        <v>0</v>
      </c>
      <c r="AD487" s="79">
        <v>2</v>
      </c>
      <c r="AE487" s="85" t="s">
        <v>1807</v>
      </c>
      <c r="AF487" s="79" t="b">
        <v>0</v>
      </c>
      <c r="AG487" s="79" t="s">
        <v>1829</v>
      </c>
      <c r="AH487" s="79"/>
      <c r="AI487" s="85" t="s">
        <v>1779</v>
      </c>
      <c r="AJ487" s="79" t="b">
        <v>0</v>
      </c>
      <c r="AK487" s="79">
        <v>0</v>
      </c>
      <c r="AL487" s="85" t="s">
        <v>1779</v>
      </c>
      <c r="AM487" s="79" t="s">
        <v>1841</v>
      </c>
      <c r="AN487" s="79" t="b">
        <v>0</v>
      </c>
      <c r="AO487" s="85" t="s">
        <v>1763</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7</v>
      </c>
      <c r="BC487" s="78" t="str">
        <f>REPLACE(INDEX(GroupVertices[Group],MATCH(Edges[[#This Row],[Vertex 2]],GroupVertices[Vertex],0)),1,1,"")</f>
        <v>7</v>
      </c>
      <c r="BD487" s="48"/>
      <c r="BE487" s="49"/>
      <c r="BF487" s="48"/>
      <c r="BG487" s="49"/>
      <c r="BH487" s="48"/>
      <c r="BI487" s="49"/>
      <c r="BJ487" s="48"/>
      <c r="BK487" s="49"/>
      <c r="BL487" s="48"/>
    </row>
    <row r="488" spans="1:64" ht="15">
      <c r="A488" s="64" t="s">
        <v>417</v>
      </c>
      <c r="B488" s="64" t="s">
        <v>418</v>
      </c>
      <c r="C488" s="65" t="s">
        <v>5514</v>
      </c>
      <c r="D488" s="66">
        <v>3</v>
      </c>
      <c r="E488" s="67" t="s">
        <v>132</v>
      </c>
      <c r="F488" s="68">
        <v>35</v>
      </c>
      <c r="G488" s="65"/>
      <c r="H488" s="69"/>
      <c r="I488" s="70"/>
      <c r="J488" s="70"/>
      <c r="K488" s="34" t="s">
        <v>66</v>
      </c>
      <c r="L488" s="77">
        <v>488</v>
      </c>
      <c r="M488" s="77"/>
      <c r="N488" s="72"/>
      <c r="O488" s="79" t="s">
        <v>571</v>
      </c>
      <c r="P488" s="81">
        <v>43724.7818287037</v>
      </c>
      <c r="Q488" s="79" t="s">
        <v>673</v>
      </c>
      <c r="R488" s="79"/>
      <c r="S488" s="79"/>
      <c r="T488" s="79"/>
      <c r="U488" s="79"/>
      <c r="V488" s="83" t="s">
        <v>1071</v>
      </c>
      <c r="W488" s="81">
        <v>43724.7818287037</v>
      </c>
      <c r="X488" s="83" t="s">
        <v>1340</v>
      </c>
      <c r="Y488" s="79"/>
      <c r="Z488" s="79"/>
      <c r="AA488" s="85" t="s">
        <v>1661</v>
      </c>
      <c r="AB488" s="85" t="s">
        <v>1660</v>
      </c>
      <c r="AC488" s="79" t="b">
        <v>0</v>
      </c>
      <c r="AD488" s="79">
        <v>0</v>
      </c>
      <c r="AE488" s="85" t="s">
        <v>1808</v>
      </c>
      <c r="AF488" s="79" t="b">
        <v>0</v>
      </c>
      <c r="AG488" s="79" t="s">
        <v>1829</v>
      </c>
      <c r="AH488" s="79"/>
      <c r="AI488" s="85" t="s">
        <v>1779</v>
      </c>
      <c r="AJ488" s="79" t="b">
        <v>0</v>
      </c>
      <c r="AK488" s="79">
        <v>0</v>
      </c>
      <c r="AL488" s="85" t="s">
        <v>1779</v>
      </c>
      <c r="AM488" s="79" t="s">
        <v>1841</v>
      </c>
      <c r="AN488" s="79" t="b">
        <v>0</v>
      </c>
      <c r="AO488" s="85" t="s">
        <v>1660</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7</v>
      </c>
      <c r="BC488" s="78" t="str">
        <f>REPLACE(INDEX(GroupVertices[Group],MATCH(Edges[[#This Row],[Vertex 2]],GroupVertices[Vertex],0)),1,1,"")</f>
        <v>7</v>
      </c>
      <c r="BD488" s="48"/>
      <c r="BE488" s="49"/>
      <c r="BF488" s="48"/>
      <c r="BG488" s="49"/>
      <c r="BH488" s="48"/>
      <c r="BI488" s="49"/>
      <c r="BJ488" s="48"/>
      <c r="BK488" s="49"/>
      <c r="BL488" s="48"/>
    </row>
    <row r="489" spans="1:64" ht="15">
      <c r="A489" s="64" t="s">
        <v>419</v>
      </c>
      <c r="B489" s="64" t="s">
        <v>437</v>
      </c>
      <c r="C489" s="65" t="s">
        <v>5514</v>
      </c>
      <c r="D489" s="66">
        <v>3</v>
      </c>
      <c r="E489" s="67" t="s">
        <v>132</v>
      </c>
      <c r="F489" s="68">
        <v>35</v>
      </c>
      <c r="G489" s="65"/>
      <c r="H489" s="69"/>
      <c r="I489" s="70"/>
      <c r="J489" s="70"/>
      <c r="K489" s="34" t="s">
        <v>65</v>
      </c>
      <c r="L489" s="77">
        <v>489</v>
      </c>
      <c r="M489" s="77"/>
      <c r="N489" s="72"/>
      <c r="O489" s="79" t="s">
        <v>570</v>
      </c>
      <c r="P489" s="81">
        <v>43728.75299768519</v>
      </c>
      <c r="Q489" s="79" t="s">
        <v>674</v>
      </c>
      <c r="R489" s="79"/>
      <c r="S489" s="79"/>
      <c r="T489" s="79"/>
      <c r="U489" s="79"/>
      <c r="V489" s="83" t="s">
        <v>1073</v>
      </c>
      <c r="W489" s="81">
        <v>43728.75299768519</v>
      </c>
      <c r="X489" s="83" t="s">
        <v>1341</v>
      </c>
      <c r="Y489" s="79"/>
      <c r="Z489" s="79"/>
      <c r="AA489" s="85" t="s">
        <v>1662</v>
      </c>
      <c r="AB489" s="85" t="s">
        <v>1725</v>
      </c>
      <c r="AC489" s="79" t="b">
        <v>0</v>
      </c>
      <c r="AD489" s="79">
        <v>3</v>
      </c>
      <c r="AE489" s="85" t="s">
        <v>1809</v>
      </c>
      <c r="AF489" s="79" t="b">
        <v>0</v>
      </c>
      <c r="AG489" s="79" t="s">
        <v>1829</v>
      </c>
      <c r="AH489" s="79"/>
      <c r="AI489" s="85" t="s">
        <v>1779</v>
      </c>
      <c r="AJ489" s="79" t="b">
        <v>0</v>
      </c>
      <c r="AK489" s="79">
        <v>0</v>
      </c>
      <c r="AL489" s="85" t="s">
        <v>1779</v>
      </c>
      <c r="AM489" s="79" t="s">
        <v>1841</v>
      </c>
      <c r="AN489" s="79" t="b">
        <v>0</v>
      </c>
      <c r="AO489" s="85" t="s">
        <v>1725</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7</v>
      </c>
      <c r="BC489" s="78" t="str">
        <f>REPLACE(INDEX(GroupVertices[Group],MATCH(Edges[[#This Row],[Vertex 2]],GroupVertices[Vertex],0)),1,1,"")</f>
        <v>1</v>
      </c>
      <c r="BD489" s="48"/>
      <c r="BE489" s="49"/>
      <c r="BF489" s="48"/>
      <c r="BG489" s="49"/>
      <c r="BH489" s="48"/>
      <c r="BI489" s="49"/>
      <c r="BJ489" s="48"/>
      <c r="BK489" s="49"/>
      <c r="BL489" s="48"/>
    </row>
    <row r="490" spans="1:64" ht="15">
      <c r="A490" s="64" t="s">
        <v>419</v>
      </c>
      <c r="B490" s="64" t="s">
        <v>417</v>
      </c>
      <c r="C490" s="65" t="s">
        <v>5514</v>
      </c>
      <c r="D490" s="66">
        <v>3</v>
      </c>
      <c r="E490" s="67" t="s">
        <v>132</v>
      </c>
      <c r="F490" s="68">
        <v>35</v>
      </c>
      <c r="G490" s="65"/>
      <c r="H490" s="69"/>
      <c r="I490" s="70"/>
      <c r="J490" s="70"/>
      <c r="K490" s="34" t="s">
        <v>65</v>
      </c>
      <c r="L490" s="77">
        <v>490</v>
      </c>
      <c r="M490" s="77"/>
      <c r="N490" s="72"/>
      <c r="O490" s="79" t="s">
        <v>571</v>
      </c>
      <c r="P490" s="81">
        <v>43728.75299768519</v>
      </c>
      <c r="Q490" s="79" t="s">
        <v>674</v>
      </c>
      <c r="R490" s="79"/>
      <c r="S490" s="79"/>
      <c r="T490" s="79"/>
      <c r="U490" s="79"/>
      <c r="V490" s="83" t="s">
        <v>1073</v>
      </c>
      <c r="W490" s="81">
        <v>43728.75299768519</v>
      </c>
      <c r="X490" s="83" t="s">
        <v>1341</v>
      </c>
      <c r="Y490" s="79"/>
      <c r="Z490" s="79"/>
      <c r="AA490" s="85" t="s">
        <v>1662</v>
      </c>
      <c r="AB490" s="85" t="s">
        <v>1725</v>
      </c>
      <c r="AC490" s="79" t="b">
        <v>0</v>
      </c>
      <c r="AD490" s="79">
        <v>3</v>
      </c>
      <c r="AE490" s="85" t="s">
        <v>1809</v>
      </c>
      <c r="AF490" s="79" t="b">
        <v>0</v>
      </c>
      <c r="AG490" s="79" t="s">
        <v>1829</v>
      </c>
      <c r="AH490" s="79"/>
      <c r="AI490" s="85" t="s">
        <v>1779</v>
      </c>
      <c r="AJ490" s="79" t="b">
        <v>0</v>
      </c>
      <c r="AK490" s="79">
        <v>0</v>
      </c>
      <c r="AL490" s="85" t="s">
        <v>1779</v>
      </c>
      <c r="AM490" s="79" t="s">
        <v>1841</v>
      </c>
      <c r="AN490" s="79" t="b">
        <v>0</v>
      </c>
      <c r="AO490" s="85" t="s">
        <v>1725</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7</v>
      </c>
      <c r="BC490" s="78" t="str">
        <f>REPLACE(INDEX(GroupVertices[Group],MATCH(Edges[[#This Row],[Vertex 2]],GroupVertices[Vertex],0)),1,1,"")</f>
        <v>7</v>
      </c>
      <c r="BD490" s="48">
        <v>0</v>
      </c>
      <c r="BE490" s="49">
        <v>0</v>
      </c>
      <c r="BF490" s="48">
        <v>0</v>
      </c>
      <c r="BG490" s="49">
        <v>0</v>
      </c>
      <c r="BH490" s="48">
        <v>0</v>
      </c>
      <c r="BI490" s="49">
        <v>0</v>
      </c>
      <c r="BJ490" s="48">
        <v>30</v>
      </c>
      <c r="BK490" s="49">
        <v>100</v>
      </c>
      <c r="BL490" s="48">
        <v>30</v>
      </c>
    </row>
    <row r="491" spans="1:64" ht="15">
      <c r="A491" s="64" t="s">
        <v>420</v>
      </c>
      <c r="B491" s="64" t="s">
        <v>419</v>
      </c>
      <c r="C491" s="65" t="s">
        <v>5514</v>
      </c>
      <c r="D491" s="66">
        <v>3</v>
      </c>
      <c r="E491" s="67" t="s">
        <v>132</v>
      </c>
      <c r="F491" s="68">
        <v>35</v>
      </c>
      <c r="G491" s="65"/>
      <c r="H491" s="69"/>
      <c r="I491" s="70"/>
      <c r="J491" s="70"/>
      <c r="K491" s="34" t="s">
        <v>65</v>
      </c>
      <c r="L491" s="77">
        <v>491</v>
      </c>
      <c r="M491" s="77"/>
      <c r="N491" s="72"/>
      <c r="O491" s="79" t="s">
        <v>571</v>
      </c>
      <c r="P491" s="81">
        <v>43728.756736111114</v>
      </c>
      <c r="Q491" s="79" t="s">
        <v>675</v>
      </c>
      <c r="R491" s="83" t="s">
        <v>782</v>
      </c>
      <c r="S491" s="79" t="s">
        <v>807</v>
      </c>
      <c r="T491" s="79"/>
      <c r="U491" s="79"/>
      <c r="V491" s="83" t="s">
        <v>1074</v>
      </c>
      <c r="W491" s="81">
        <v>43728.756736111114</v>
      </c>
      <c r="X491" s="83" t="s">
        <v>1342</v>
      </c>
      <c r="Y491" s="79"/>
      <c r="Z491" s="79"/>
      <c r="AA491" s="85" t="s">
        <v>1663</v>
      </c>
      <c r="AB491" s="85" t="s">
        <v>1662</v>
      </c>
      <c r="AC491" s="79" t="b">
        <v>0</v>
      </c>
      <c r="AD491" s="79">
        <v>0</v>
      </c>
      <c r="AE491" s="85" t="s">
        <v>1810</v>
      </c>
      <c r="AF491" s="79" t="b">
        <v>1</v>
      </c>
      <c r="AG491" s="79" t="s">
        <v>1829</v>
      </c>
      <c r="AH491" s="79"/>
      <c r="AI491" s="85" t="s">
        <v>1838</v>
      </c>
      <c r="AJ491" s="79" t="b">
        <v>0</v>
      </c>
      <c r="AK491" s="79">
        <v>0</v>
      </c>
      <c r="AL491" s="85" t="s">
        <v>1779</v>
      </c>
      <c r="AM491" s="79" t="s">
        <v>1847</v>
      </c>
      <c r="AN491" s="79" t="b">
        <v>0</v>
      </c>
      <c r="AO491" s="85" t="s">
        <v>1662</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7</v>
      </c>
      <c r="BC491" s="78" t="str">
        <f>REPLACE(INDEX(GroupVertices[Group],MATCH(Edges[[#This Row],[Vertex 2]],GroupVertices[Vertex],0)),1,1,"")</f>
        <v>7</v>
      </c>
      <c r="BD491" s="48"/>
      <c r="BE491" s="49"/>
      <c r="BF491" s="48"/>
      <c r="BG491" s="49"/>
      <c r="BH491" s="48"/>
      <c r="BI491" s="49"/>
      <c r="BJ491" s="48"/>
      <c r="BK491" s="49"/>
      <c r="BL491" s="48"/>
    </row>
    <row r="492" spans="1:64" ht="15">
      <c r="A492" s="64" t="s">
        <v>420</v>
      </c>
      <c r="B492" s="64" t="s">
        <v>437</v>
      </c>
      <c r="C492" s="65" t="s">
        <v>5514</v>
      </c>
      <c r="D492" s="66">
        <v>3</v>
      </c>
      <c r="E492" s="67" t="s">
        <v>132</v>
      </c>
      <c r="F492" s="68">
        <v>35</v>
      </c>
      <c r="G492" s="65"/>
      <c r="H492" s="69"/>
      <c r="I492" s="70"/>
      <c r="J492" s="70"/>
      <c r="K492" s="34" t="s">
        <v>65</v>
      </c>
      <c r="L492" s="77">
        <v>492</v>
      </c>
      <c r="M492" s="77"/>
      <c r="N492" s="72"/>
      <c r="O492" s="79" t="s">
        <v>570</v>
      </c>
      <c r="P492" s="81">
        <v>43728.756736111114</v>
      </c>
      <c r="Q492" s="79" t="s">
        <v>675</v>
      </c>
      <c r="R492" s="83" t="s">
        <v>782</v>
      </c>
      <c r="S492" s="79" t="s">
        <v>807</v>
      </c>
      <c r="T492" s="79"/>
      <c r="U492" s="79"/>
      <c r="V492" s="83" t="s">
        <v>1074</v>
      </c>
      <c r="W492" s="81">
        <v>43728.756736111114</v>
      </c>
      <c r="X492" s="83" t="s">
        <v>1342</v>
      </c>
      <c r="Y492" s="79"/>
      <c r="Z492" s="79"/>
      <c r="AA492" s="85" t="s">
        <v>1663</v>
      </c>
      <c r="AB492" s="85" t="s">
        <v>1662</v>
      </c>
      <c r="AC492" s="79" t="b">
        <v>0</v>
      </c>
      <c r="AD492" s="79">
        <v>0</v>
      </c>
      <c r="AE492" s="85" t="s">
        <v>1810</v>
      </c>
      <c r="AF492" s="79" t="b">
        <v>1</v>
      </c>
      <c r="AG492" s="79" t="s">
        <v>1829</v>
      </c>
      <c r="AH492" s="79"/>
      <c r="AI492" s="85" t="s">
        <v>1838</v>
      </c>
      <c r="AJ492" s="79" t="b">
        <v>0</v>
      </c>
      <c r="AK492" s="79">
        <v>0</v>
      </c>
      <c r="AL492" s="85" t="s">
        <v>1779</v>
      </c>
      <c r="AM492" s="79" t="s">
        <v>1847</v>
      </c>
      <c r="AN492" s="79" t="b">
        <v>0</v>
      </c>
      <c r="AO492" s="85" t="s">
        <v>1662</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7</v>
      </c>
      <c r="BC492" s="78" t="str">
        <f>REPLACE(INDEX(GroupVertices[Group],MATCH(Edges[[#This Row],[Vertex 2]],GroupVertices[Vertex],0)),1,1,"")</f>
        <v>1</v>
      </c>
      <c r="BD492" s="48"/>
      <c r="BE492" s="49"/>
      <c r="BF492" s="48"/>
      <c r="BG492" s="49"/>
      <c r="BH492" s="48"/>
      <c r="BI492" s="49"/>
      <c r="BJ492" s="48"/>
      <c r="BK492" s="49"/>
      <c r="BL492" s="48"/>
    </row>
    <row r="493" spans="1:64" ht="15">
      <c r="A493" s="64" t="s">
        <v>420</v>
      </c>
      <c r="B493" s="64" t="s">
        <v>417</v>
      </c>
      <c r="C493" s="65" t="s">
        <v>5514</v>
      </c>
      <c r="D493" s="66">
        <v>3</v>
      </c>
      <c r="E493" s="67" t="s">
        <v>132</v>
      </c>
      <c r="F493" s="68">
        <v>35</v>
      </c>
      <c r="G493" s="65"/>
      <c r="H493" s="69"/>
      <c r="I493" s="70"/>
      <c r="J493" s="70"/>
      <c r="K493" s="34" t="s">
        <v>65</v>
      </c>
      <c r="L493" s="77">
        <v>493</v>
      </c>
      <c r="M493" s="77"/>
      <c r="N493" s="72"/>
      <c r="O493" s="79" t="s">
        <v>570</v>
      </c>
      <c r="P493" s="81">
        <v>43728.756736111114</v>
      </c>
      <c r="Q493" s="79" t="s">
        <v>675</v>
      </c>
      <c r="R493" s="83" t="s">
        <v>782</v>
      </c>
      <c r="S493" s="79" t="s">
        <v>807</v>
      </c>
      <c r="T493" s="79"/>
      <c r="U493" s="79"/>
      <c r="V493" s="83" t="s">
        <v>1074</v>
      </c>
      <c r="W493" s="81">
        <v>43728.756736111114</v>
      </c>
      <c r="X493" s="83" t="s">
        <v>1342</v>
      </c>
      <c r="Y493" s="79"/>
      <c r="Z493" s="79"/>
      <c r="AA493" s="85" t="s">
        <v>1663</v>
      </c>
      <c r="AB493" s="85" t="s">
        <v>1662</v>
      </c>
      <c r="AC493" s="79" t="b">
        <v>0</v>
      </c>
      <c r="AD493" s="79">
        <v>0</v>
      </c>
      <c r="AE493" s="85" t="s">
        <v>1810</v>
      </c>
      <c r="AF493" s="79" t="b">
        <v>1</v>
      </c>
      <c r="AG493" s="79" t="s">
        <v>1829</v>
      </c>
      <c r="AH493" s="79"/>
      <c r="AI493" s="85" t="s">
        <v>1838</v>
      </c>
      <c r="AJ493" s="79" t="b">
        <v>0</v>
      </c>
      <c r="AK493" s="79">
        <v>0</v>
      </c>
      <c r="AL493" s="85" t="s">
        <v>1779</v>
      </c>
      <c r="AM493" s="79" t="s">
        <v>1847</v>
      </c>
      <c r="AN493" s="79" t="b">
        <v>0</v>
      </c>
      <c r="AO493" s="85" t="s">
        <v>1662</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7</v>
      </c>
      <c r="BC493" s="78" t="str">
        <f>REPLACE(INDEX(GroupVertices[Group],MATCH(Edges[[#This Row],[Vertex 2]],GroupVertices[Vertex],0)),1,1,"")</f>
        <v>7</v>
      </c>
      <c r="BD493" s="48">
        <v>0</v>
      </c>
      <c r="BE493" s="49">
        <v>0</v>
      </c>
      <c r="BF493" s="48">
        <v>0</v>
      </c>
      <c r="BG493" s="49">
        <v>0</v>
      </c>
      <c r="BH493" s="48">
        <v>0</v>
      </c>
      <c r="BI493" s="49">
        <v>0</v>
      </c>
      <c r="BJ493" s="48">
        <v>5</v>
      </c>
      <c r="BK493" s="49">
        <v>100</v>
      </c>
      <c r="BL493" s="48">
        <v>5</v>
      </c>
    </row>
    <row r="494" spans="1:64" ht="15">
      <c r="A494" s="64" t="s">
        <v>421</v>
      </c>
      <c r="B494" s="64" t="s">
        <v>550</v>
      </c>
      <c r="C494" s="65" t="s">
        <v>5514</v>
      </c>
      <c r="D494" s="66">
        <v>3</v>
      </c>
      <c r="E494" s="67" t="s">
        <v>132</v>
      </c>
      <c r="F494" s="68">
        <v>35</v>
      </c>
      <c r="G494" s="65"/>
      <c r="H494" s="69"/>
      <c r="I494" s="70"/>
      <c r="J494" s="70"/>
      <c r="K494" s="34" t="s">
        <v>65</v>
      </c>
      <c r="L494" s="77">
        <v>494</v>
      </c>
      <c r="M494" s="77"/>
      <c r="N494" s="72"/>
      <c r="O494" s="79" t="s">
        <v>571</v>
      </c>
      <c r="P494" s="81">
        <v>43728.78590277778</v>
      </c>
      <c r="Q494" s="79" t="s">
        <v>676</v>
      </c>
      <c r="R494" s="79"/>
      <c r="S494" s="79"/>
      <c r="T494" s="79"/>
      <c r="U494" s="79"/>
      <c r="V494" s="83" t="s">
        <v>1075</v>
      </c>
      <c r="W494" s="81">
        <v>43728.78590277778</v>
      </c>
      <c r="X494" s="83" t="s">
        <v>1343</v>
      </c>
      <c r="Y494" s="79"/>
      <c r="Z494" s="79"/>
      <c r="AA494" s="85" t="s">
        <v>1664</v>
      </c>
      <c r="AB494" s="85" t="s">
        <v>1764</v>
      </c>
      <c r="AC494" s="79" t="b">
        <v>0</v>
      </c>
      <c r="AD494" s="79">
        <v>1</v>
      </c>
      <c r="AE494" s="85" t="s">
        <v>1811</v>
      </c>
      <c r="AF494" s="79" t="b">
        <v>0</v>
      </c>
      <c r="AG494" s="79" t="s">
        <v>1829</v>
      </c>
      <c r="AH494" s="79"/>
      <c r="AI494" s="85" t="s">
        <v>1779</v>
      </c>
      <c r="AJ494" s="79" t="b">
        <v>0</v>
      </c>
      <c r="AK494" s="79">
        <v>0</v>
      </c>
      <c r="AL494" s="85" t="s">
        <v>1779</v>
      </c>
      <c r="AM494" s="79" t="s">
        <v>1841</v>
      </c>
      <c r="AN494" s="79" t="b">
        <v>0</v>
      </c>
      <c r="AO494" s="85" t="s">
        <v>1764</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7</v>
      </c>
      <c r="BC494" s="78" t="str">
        <f>REPLACE(INDEX(GroupVertices[Group],MATCH(Edges[[#This Row],[Vertex 2]],GroupVertices[Vertex],0)),1,1,"")</f>
        <v>7</v>
      </c>
      <c r="BD494" s="48">
        <v>2</v>
      </c>
      <c r="BE494" s="49">
        <v>15.384615384615385</v>
      </c>
      <c r="BF494" s="48">
        <v>1</v>
      </c>
      <c r="BG494" s="49">
        <v>7.6923076923076925</v>
      </c>
      <c r="BH494" s="48">
        <v>0</v>
      </c>
      <c r="BI494" s="49">
        <v>0</v>
      </c>
      <c r="BJ494" s="48">
        <v>10</v>
      </c>
      <c r="BK494" s="49">
        <v>76.92307692307692</v>
      </c>
      <c r="BL494" s="48">
        <v>13</v>
      </c>
    </row>
    <row r="495" spans="1:64" ht="15">
      <c r="A495" s="64" t="s">
        <v>421</v>
      </c>
      <c r="B495" s="64" t="s">
        <v>437</v>
      </c>
      <c r="C495" s="65" t="s">
        <v>5514</v>
      </c>
      <c r="D495" s="66">
        <v>3</v>
      </c>
      <c r="E495" s="67" t="s">
        <v>132</v>
      </c>
      <c r="F495" s="68">
        <v>35</v>
      </c>
      <c r="G495" s="65"/>
      <c r="H495" s="69"/>
      <c r="I495" s="70"/>
      <c r="J495" s="70"/>
      <c r="K495" s="34" t="s">
        <v>65</v>
      </c>
      <c r="L495" s="77">
        <v>495</v>
      </c>
      <c r="M495" s="77"/>
      <c r="N495" s="72"/>
      <c r="O495" s="79" t="s">
        <v>570</v>
      </c>
      <c r="P495" s="81">
        <v>43728.78590277778</v>
      </c>
      <c r="Q495" s="79" t="s">
        <v>676</v>
      </c>
      <c r="R495" s="79"/>
      <c r="S495" s="79"/>
      <c r="T495" s="79"/>
      <c r="U495" s="79"/>
      <c r="V495" s="83" t="s">
        <v>1075</v>
      </c>
      <c r="W495" s="81">
        <v>43728.78590277778</v>
      </c>
      <c r="X495" s="83" t="s">
        <v>1343</v>
      </c>
      <c r="Y495" s="79"/>
      <c r="Z495" s="79"/>
      <c r="AA495" s="85" t="s">
        <v>1664</v>
      </c>
      <c r="AB495" s="85" t="s">
        <v>1764</v>
      </c>
      <c r="AC495" s="79" t="b">
        <v>0</v>
      </c>
      <c r="AD495" s="79">
        <v>1</v>
      </c>
      <c r="AE495" s="85" t="s">
        <v>1811</v>
      </c>
      <c r="AF495" s="79" t="b">
        <v>0</v>
      </c>
      <c r="AG495" s="79" t="s">
        <v>1829</v>
      </c>
      <c r="AH495" s="79"/>
      <c r="AI495" s="85" t="s">
        <v>1779</v>
      </c>
      <c r="AJ495" s="79" t="b">
        <v>0</v>
      </c>
      <c r="AK495" s="79">
        <v>0</v>
      </c>
      <c r="AL495" s="85" t="s">
        <v>1779</v>
      </c>
      <c r="AM495" s="79" t="s">
        <v>1841</v>
      </c>
      <c r="AN495" s="79" t="b">
        <v>0</v>
      </c>
      <c r="AO495" s="85" t="s">
        <v>1764</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7</v>
      </c>
      <c r="BC495" s="78" t="str">
        <f>REPLACE(INDEX(GroupVertices[Group],MATCH(Edges[[#This Row],[Vertex 2]],GroupVertices[Vertex],0)),1,1,"")</f>
        <v>1</v>
      </c>
      <c r="BD495" s="48"/>
      <c r="BE495" s="49"/>
      <c r="BF495" s="48"/>
      <c r="BG495" s="49"/>
      <c r="BH495" s="48"/>
      <c r="BI495" s="49"/>
      <c r="BJ495" s="48"/>
      <c r="BK495" s="49"/>
      <c r="BL495" s="48"/>
    </row>
    <row r="496" spans="1:64" ht="15">
      <c r="A496" s="64" t="s">
        <v>421</v>
      </c>
      <c r="B496" s="64" t="s">
        <v>417</v>
      </c>
      <c r="C496" s="65" t="s">
        <v>5514</v>
      </c>
      <c r="D496" s="66">
        <v>3</v>
      </c>
      <c r="E496" s="67" t="s">
        <v>132</v>
      </c>
      <c r="F496" s="68">
        <v>35</v>
      </c>
      <c r="G496" s="65"/>
      <c r="H496" s="69"/>
      <c r="I496" s="70"/>
      <c r="J496" s="70"/>
      <c r="K496" s="34" t="s">
        <v>65</v>
      </c>
      <c r="L496" s="77">
        <v>496</v>
      </c>
      <c r="M496" s="77"/>
      <c r="N496" s="72"/>
      <c r="O496" s="79" t="s">
        <v>570</v>
      </c>
      <c r="P496" s="81">
        <v>43728.78590277778</v>
      </c>
      <c r="Q496" s="79" t="s">
        <v>676</v>
      </c>
      <c r="R496" s="79"/>
      <c r="S496" s="79"/>
      <c r="T496" s="79"/>
      <c r="U496" s="79"/>
      <c r="V496" s="83" t="s">
        <v>1075</v>
      </c>
      <c r="W496" s="81">
        <v>43728.78590277778</v>
      </c>
      <c r="X496" s="83" t="s">
        <v>1343</v>
      </c>
      <c r="Y496" s="79"/>
      <c r="Z496" s="79"/>
      <c r="AA496" s="85" t="s">
        <v>1664</v>
      </c>
      <c r="AB496" s="85" t="s">
        <v>1764</v>
      </c>
      <c r="AC496" s="79" t="b">
        <v>0</v>
      </c>
      <c r="AD496" s="79">
        <v>1</v>
      </c>
      <c r="AE496" s="85" t="s">
        <v>1811</v>
      </c>
      <c r="AF496" s="79" t="b">
        <v>0</v>
      </c>
      <c r="AG496" s="79" t="s">
        <v>1829</v>
      </c>
      <c r="AH496" s="79"/>
      <c r="AI496" s="85" t="s">
        <v>1779</v>
      </c>
      <c r="AJ496" s="79" t="b">
        <v>0</v>
      </c>
      <c r="AK496" s="79">
        <v>0</v>
      </c>
      <c r="AL496" s="85" t="s">
        <v>1779</v>
      </c>
      <c r="AM496" s="79" t="s">
        <v>1841</v>
      </c>
      <c r="AN496" s="79" t="b">
        <v>0</v>
      </c>
      <c r="AO496" s="85" t="s">
        <v>1764</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7</v>
      </c>
      <c r="BC496" s="78" t="str">
        <f>REPLACE(INDEX(GroupVertices[Group],MATCH(Edges[[#This Row],[Vertex 2]],GroupVertices[Vertex],0)),1,1,"")</f>
        <v>7</v>
      </c>
      <c r="BD496" s="48"/>
      <c r="BE496" s="49"/>
      <c r="BF496" s="48"/>
      <c r="BG496" s="49"/>
      <c r="BH496" s="48"/>
      <c r="BI496" s="49"/>
      <c r="BJ496" s="48"/>
      <c r="BK496" s="49"/>
      <c r="BL496" s="48"/>
    </row>
    <row r="497" spans="1:64" ht="15">
      <c r="A497" s="64" t="s">
        <v>422</v>
      </c>
      <c r="B497" s="64" t="s">
        <v>422</v>
      </c>
      <c r="C497" s="65" t="s">
        <v>5514</v>
      </c>
      <c r="D497" s="66">
        <v>3</v>
      </c>
      <c r="E497" s="67" t="s">
        <v>132</v>
      </c>
      <c r="F497" s="68">
        <v>35</v>
      </c>
      <c r="G497" s="65"/>
      <c r="H497" s="69"/>
      <c r="I497" s="70"/>
      <c r="J497" s="70"/>
      <c r="K497" s="34" t="s">
        <v>65</v>
      </c>
      <c r="L497" s="77">
        <v>497</v>
      </c>
      <c r="M497" s="77"/>
      <c r="N497" s="72"/>
      <c r="O497" s="79" t="s">
        <v>176</v>
      </c>
      <c r="P497" s="81">
        <v>43728.84857638889</v>
      </c>
      <c r="Q497" s="79" t="s">
        <v>677</v>
      </c>
      <c r="R497" s="83" t="s">
        <v>783</v>
      </c>
      <c r="S497" s="79" t="s">
        <v>802</v>
      </c>
      <c r="T497" s="79"/>
      <c r="U497" s="79"/>
      <c r="V497" s="83" t="s">
        <v>1076</v>
      </c>
      <c r="W497" s="81">
        <v>43728.84857638889</v>
      </c>
      <c r="X497" s="83" t="s">
        <v>1344</v>
      </c>
      <c r="Y497" s="79"/>
      <c r="Z497" s="79"/>
      <c r="AA497" s="85" t="s">
        <v>1665</v>
      </c>
      <c r="AB497" s="85" t="s">
        <v>1765</v>
      </c>
      <c r="AC497" s="79" t="b">
        <v>0</v>
      </c>
      <c r="AD497" s="79">
        <v>1</v>
      </c>
      <c r="AE497" s="85" t="s">
        <v>1812</v>
      </c>
      <c r="AF497" s="79" t="b">
        <v>0</v>
      </c>
      <c r="AG497" s="79" t="s">
        <v>1829</v>
      </c>
      <c r="AH497" s="79"/>
      <c r="AI497" s="85" t="s">
        <v>1779</v>
      </c>
      <c r="AJ497" s="79" t="b">
        <v>0</v>
      </c>
      <c r="AK497" s="79">
        <v>0</v>
      </c>
      <c r="AL497" s="85" t="s">
        <v>1779</v>
      </c>
      <c r="AM497" s="79" t="s">
        <v>1841</v>
      </c>
      <c r="AN497" s="79" t="b">
        <v>0</v>
      </c>
      <c r="AO497" s="85" t="s">
        <v>1765</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4</v>
      </c>
      <c r="BC497" s="78" t="str">
        <f>REPLACE(INDEX(GroupVertices[Group],MATCH(Edges[[#This Row],[Vertex 2]],GroupVertices[Vertex],0)),1,1,"")</f>
        <v>4</v>
      </c>
      <c r="BD497" s="48">
        <v>1</v>
      </c>
      <c r="BE497" s="49">
        <v>2.7777777777777777</v>
      </c>
      <c r="BF497" s="48">
        <v>1</v>
      </c>
      <c r="BG497" s="49">
        <v>2.7777777777777777</v>
      </c>
      <c r="BH497" s="48">
        <v>0</v>
      </c>
      <c r="BI497" s="49">
        <v>0</v>
      </c>
      <c r="BJ497" s="48">
        <v>34</v>
      </c>
      <c r="BK497" s="49">
        <v>94.44444444444444</v>
      </c>
      <c r="BL497" s="48">
        <v>36</v>
      </c>
    </row>
    <row r="498" spans="1:64" ht="15">
      <c r="A498" s="64" t="s">
        <v>423</v>
      </c>
      <c r="B498" s="64" t="s">
        <v>551</v>
      </c>
      <c r="C498" s="65" t="s">
        <v>5514</v>
      </c>
      <c r="D498" s="66">
        <v>3</v>
      </c>
      <c r="E498" s="67" t="s">
        <v>132</v>
      </c>
      <c r="F498" s="68">
        <v>35</v>
      </c>
      <c r="G498" s="65"/>
      <c r="H498" s="69"/>
      <c r="I498" s="70"/>
      <c r="J498" s="70"/>
      <c r="K498" s="34" t="s">
        <v>65</v>
      </c>
      <c r="L498" s="77">
        <v>498</v>
      </c>
      <c r="M498" s="77"/>
      <c r="N498" s="72"/>
      <c r="O498" s="79" t="s">
        <v>571</v>
      </c>
      <c r="P498" s="81">
        <v>43729.10990740741</v>
      </c>
      <c r="Q498" s="79" t="s">
        <v>678</v>
      </c>
      <c r="R498" s="83" t="s">
        <v>784</v>
      </c>
      <c r="S498" s="79" t="s">
        <v>824</v>
      </c>
      <c r="T498" s="79"/>
      <c r="U498" s="79"/>
      <c r="V498" s="83" t="s">
        <v>1077</v>
      </c>
      <c r="W498" s="81">
        <v>43729.10990740741</v>
      </c>
      <c r="X498" s="83" t="s">
        <v>1345</v>
      </c>
      <c r="Y498" s="79"/>
      <c r="Z498" s="79"/>
      <c r="AA498" s="85" t="s">
        <v>1666</v>
      </c>
      <c r="AB498" s="85" t="s">
        <v>1766</v>
      </c>
      <c r="AC498" s="79" t="b">
        <v>0</v>
      </c>
      <c r="AD498" s="79">
        <v>1</v>
      </c>
      <c r="AE498" s="85" t="s">
        <v>1813</v>
      </c>
      <c r="AF498" s="79" t="b">
        <v>0</v>
      </c>
      <c r="AG498" s="79" t="s">
        <v>1829</v>
      </c>
      <c r="AH498" s="79"/>
      <c r="AI498" s="85" t="s">
        <v>1779</v>
      </c>
      <c r="AJ498" s="79" t="b">
        <v>0</v>
      </c>
      <c r="AK498" s="79">
        <v>0</v>
      </c>
      <c r="AL498" s="85" t="s">
        <v>1779</v>
      </c>
      <c r="AM498" s="79" t="s">
        <v>1840</v>
      </c>
      <c r="AN498" s="79" t="b">
        <v>0</v>
      </c>
      <c r="AO498" s="85" t="s">
        <v>1766</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25</v>
      </c>
      <c r="BC498" s="78" t="str">
        <f>REPLACE(INDEX(GroupVertices[Group],MATCH(Edges[[#This Row],[Vertex 2]],GroupVertices[Vertex],0)),1,1,"")</f>
        <v>25</v>
      </c>
      <c r="BD498" s="48">
        <v>1</v>
      </c>
      <c r="BE498" s="49">
        <v>4.3478260869565215</v>
      </c>
      <c r="BF498" s="48">
        <v>0</v>
      </c>
      <c r="BG498" s="49">
        <v>0</v>
      </c>
      <c r="BH498" s="48">
        <v>0</v>
      </c>
      <c r="BI498" s="49">
        <v>0</v>
      </c>
      <c r="BJ498" s="48">
        <v>22</v>
      </c>
      <c r="BK498" s="49">
        <v>95.65217391304348</v>
      </c>
      <c r="BL498" s="48">
        <v>23</v>
      </c>
    </row>
    <row r="499" spans="1:64" ht="15">
      <c r="A499" s="64" t="s">
        <v>379</v>
      </c>
      <c r="B499" s="64" t="s">
        <v>535</v>
      </c>
      <c r="C499" s="65" t="s">
        <v>5514</v>
      </c>
      <c r="D499" s="66">
        <v>3</v>
      </c>
      <c r="E499" s="67" t="s">
        <v>132</v>
      </c>
      <c r="F499" s="68">
        <v>35</v>
      </c>
      <c r="G499" s="65"/>
      <c r="H499" s="69"/>
      <c r="I499" s="70"/>
      <c r="J499" s="70"/>
      <c r="K499" s="34" t="s">
        <v>65</v>
      </c>
      <c r="L499" s="77">
        <v>499</v>
      </c>
      <c r="M499" s="77"/>
      <c r="N499" s="72"/>
      <c r="O499" s="79" t="s">
        <v>570</v>
      </c>
      <c r="P499" s="81">
        <v>43719.68114583333</v>
      </c>
      <c r="Q499" s="79" t="s">
        <v>658</v>
      </c>
      <c r="R499" s="83" t="s">
        <v>778</v>
      </c>
      <c r="S499" s="79" t="s">
        <v>813</v>
      </c>
      <c r="T499" s="79"/>
      <c r="U499" s="79"/>
      <c r="V499" s="83" t="s">
        <v>1034</v>
      </c>
      <c r="W499" s="81">
        <v>43719.68114583333</v>
      </c>
      <c r="X499" s="83" t="s">
        <v>1284</v>
      </c>
      <c r="Y499" s="79"/>
      <c r="Z499" s="79"/>
      <c r="AA499" s="85" t="s">
        <v>1605</v>
      </c>
      <c r="AB499" s="79"/>
      <c r="AC499" s="79" t="b">
        <v>0</v>
      </c>
      <c r="AD499" s="79">
        <v>124</v>
      </c>
      <c r="AE499" s="85" t="s">
        <v>1779</v>
      </c>
      <c r="AF499" s="79" t="b">
        <v>0</v>
      </c>
      <c r="AG499" s="79" t="s">
        <v>1829</v>
      </c>
      <c r="AH499" s="79"/>
      <c r="AI499" s="85" t="s">
        <v>1779</v>
      </c>
      <c r="AJ499" s="79" t="b">
        <v>0</v>
      </c>
      <c r="AK499" s="79">
        <v>38</v>
      </c>
      <c r="AL499" s="85" t="s">
        <v>1779</v>
      </c>
      <c r="AM499" s="79" t="s">
        <v>1841</v>
      </c>
      <c r="AN499" s="79" t="b">
        <v>0</v>
      </c>
      <c r="AO499" s="85" t="s">
        <v>1605</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3</v>
      </c>
      <c r="BC499" s="78" t="str">
        <f>REPLACE(INDEX(GroupVertices[Group],MATCH(Edges[[#This Row],[Vertex 2]],GroupVertices[Vertex],0)),1,1,"")</f>
        <v>3</v>
      </c>
      <c r="BD499" s="48"/>
      <c r="BE499" s="49"/>
      <c r="BF499" s="48"/>
      <c r="BG499" s="49"/>
      <c r="BH499" s="48"/>
      <c r="BI499" s="49"/>
      <c r="BJ499" s="48"/>
      <c r="BK499" s="49"/>
      <c r="BL499" s="48"/>
    </row>
    <row r="500" spans="1:64" ht="15">
      <c r="A500" s="64" t="s">
        <v>424</v>
      </c>
      <c r="B500" s="64" t="s">
        <v>535</v>
      </c>
      <c r="C500" s="65" t="s">
        <v>5514</v>
      </c>
      <c r="D500" s="66">
        <v>3</v>
      </c>
      <c r="E500" s="67" t="s">
        <v>132</v>
      </c>
      <c r="F500" s="68">
        <v>35</v>
      </c>
      <c r="G500" s="65"/>
      <c r="H500" s="69"/>
      <c r="I500" s="70"/>
      <c r="J500" s="70"/>
      <c r="K500" s="34" t="s">
        <v>65</v>
      </c>
      <c r="L500" s="77">
        <v>500</v>
      </c>
      <c r="M500" s="77"/>
      <c r="N500" s="72"/>
      <c r="O500" s="79" t="s">
        <v>570</v>
      </c>
      <c r="P500" s="81">
        <v>43730.52850694444</v>
      </c>
      <c r="Q500" s="79" t="s">
        <v>656</v>
      </c>
      <c r="R500" s="79"/>
      <c r="S500" s="79"/>
      <c r="T500" s="79"/>
      <c r="U500" s="79"/>
      <c r="V500" s="83" t="s">
        <v>1078</v>
      </c>
      <c r="W500" s="81">
        <v>43730.52850694444</v>
      </c>
      <c r="X500" s="83" t="s">
        <v>1346</v>
      </c>
      <c r="Y500" s="79"/>
      <c r="Z500" s="79"/>
      <c r="AA500" s="85" t="s">
        <v>1667</v>
      </c>
      <c r="AB500" s="79"/>
      <c r="AC500" s="79" t="b">
        <v>0</v>
      </c>
      <c r="AD500" s="79">
        <v>0</v>
      </c>
      <c r="AE500" s="85" t="s">
        <v>1779</v>
      </c>
      <c r="AF500" s="79" t="b">
        <v>0</v>
      </c>
      <c r="AG500" s="79" t="s">
        <v>1829</v>
      </c>
      <c r="AH500" s="79"/>
      <c r="AI500" s="85" t="s">
        <v>1779</v>
      </c>
      <c r="AJ500" s="79" t="b">
        <v>0</v>
      </c>
      <c r="AK500" s="79">
        <v>39</v>
      </c>
      <c r="AL500" s="85" t="s">
        <v>1605</v>
      </c>
      <c r="AM500" s="79" t="s">
        <v>1850</v>
      </c>
      <c r="AN500" s="79" t="b">
        <v>0</v>
      </c>
      <c r="AO500" s="85" t="s">
        <v>1605</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3</v>
      </c>
      <c r="BC500" s="78" t="str">
        <f>REPLACE(INDEX(GroupVertices[Group],MATCH(Edges[[#This Row],[Vertex 2]],GroupVertices[Vertex],0)),1,1,"")</f>
        <v>3</v>
      </c>
      <c r="BD500" s="48"/>
      <c r="BE500" s="49"/>
      <c r="BF500" s="48"/>
      <c r="BG500" s="49"/>
      <c r="BH500" s="48"/>
      <c r="BI500" s="49"/>
      <c r="BJ500" s="48"/>
      <c r="BK500" s="49"/>
      <c r="BL500" s="48"/>
    </row>
    <row r="501" spans="1:64" ht="15">
      <c r="A501" s="64" t="s">
        <v>379</v>
      </c>
      <c r="B501" s="64" t="s">
        <v>536</v>
      </c>
      <c r="C501" s="65" t="s">
        <v>5514</v>
      </c>
      <c r="D501" s="66">
        <v>3</v>
      </c>
      <c r="E501" s="67" t="s">
        <v>132</v>
      </c>
      <c r="F501" s="68">
        <v>35</v>
      </c>
      <c r="G501" s="65"/>
      <c r="H501" s="69"/>
      <c r="I501" s="70"/>
      <c r="J501" s="70"/>
      <c r="K501" s="34" t="s">
        <v>65</v>
      </c>
      <c r="L501" s="77">
        <v>501</v>
      </c>
      <c r="M501" s="77"/>
      <c r="N501" s="72"/>
      <c r="O501" s="79" t="s">
        <v>570</v>
      </c>
      <c r="P501" s="81">
        <v>43719.68114583333</v>
      </c>
      <c r="Q501" s="79" t="s">
        <v>658</v>
      </c>
      <c r="R501" s="83" t="s">
        <v>778</v>
      </c>
      <c r="S501" s="79" t="s">
        <v>813</v>
      </c>
      <c r="T501" s="79"/>
      <c r="U501" s="79"/>
      <c r="V501" s="83" t="s">
        <v>1034</v>
      </c>
      <c r="W501" s="81">
        <v>43719.68114583333</v>
      </c>
      <c r="X501" s="83" t="s">
        <v>1284</v>
      </c>
      <c r="Y501" s="79"/>
      <c r="Z501" s="79"/>
      <c r="AA501" s="85" t="s">
        <v>1605</v>
      </c>
      <c r="AB501" s="79"/>
      <c r="AC501" s="79" t="b">
        <v>0</v>
      </c>
      <c r="AD501" s="79">
        <v>124</v>
      </c>
      <c r="AE501" s="85" t="s">
        <v>1779</v>
      </c>
      <c r="AF501" s="79" t="b">
        <v>0</v>
      </c>
      <c r="AG501" s="79" t="s">
        <v>1829</v>
      </c>
      <c r="AH501" s="79"/>
      <c r="AI501" s="85" t="s">
        <v>1779</v>
      </c>
      <c r="AJ501" s="79" t="b">
        <v>0</v>
      </c>
      <c r="AK501" s="79">
        <v>38</v>
      </c>
      <c r="AL501" s="85" t="s">
        <v>1779</v>
      </c>
      <c r="AM501" s="79" t="s">
        <v>1841</v>
      </c>
      <c r="AN501" s="79" t="b">
        <v>0</v>
      </c>
      <c r="AO501" s="85" t="s">
        <v>1605</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3</v>
      </c>
      <c r="BC501" s="78" t="str">
        <f>REPLACE(INDEX(GroupVertices[Group],MATCH(Edges[[#This Row],[Vertex 2]],GroupVertices[Vertex],0)),1,1,"")</f>
        <v>3</v>
      </c>
      <c r="BD501" s="48"/>
      <c r="BE501" s="49"/>
      <c r="BF501" s="48"/>
      <c r="BG501" s="49"/>
      <c r="BH501" s="48"/>
      <c r="BI501" s="49"/>
      <c r="BJ501" s="48"/>
      <c r="BK501" s="49"/>
      <c r="BL501" s="48"/>
    </row>
    <row r="502" spans="1:64" ht="15">
      <c r="A502" s="64" t="s">
        <v>424</v>
      </c>
      <c r="B502" s="64" t="s">
        <v>536</v>
      </c>
      <c r="C502" s="65" t="s">
        <v>5514</v>
      </c>
      <c r="D502" s="66">
        <v>3</v>
      </c>
      <c r="E502" s="67" t="s">
        <v>132</v>
      </c>
      <c r="F502" s="68">
        <v>35</v>
      </c>
      <c r="G502" s="65"/>
      <c r="H502" s="69"/>
      <c r="I502" s="70"/>
      <c r="J502" s="70"/>
      <c r="K502" s="34" t="s">
        <v>65</v>
      </c>
      <c r="L502" s="77">
        <v>502</v>
      </c>
      <c r="M502" s="77"/>
      <c r="N502" s="72"/>
      <c r="O502" s="79" t="s">
        <v>570</v>
      </c>
      <c r="P502" s="81">
        <v>43730.52850694444</v>
      </c>
      <c r="Q502" s="79" t="s">
        <v>656</v>
      </c>
      <c r="R502" s="79"/>
      <c r="S502" s="79"/>
      <c r="T502" s="79"/>
      <c r="U502" s="79"/>
      <c r="V502" s="83" t="s">
        <v>1078</v>
      </c>
      <c r="W502" s="81">
        <v>43730.52850694444</v>
      </c>
      <c r="X502" s="83" t="s">
        <v>1346</v>
      </c>
      <c r="Y502" s="79"/>
      <c r="Z502" s="79"/>
      <c r="AA502" s="85" t="s">
        <v>1667</v>
      </c>
      <c r="AB502" s="79"/>
      <c r="AC502" s="79" t="b">
        <v>0</v>
      </c>
      <c r="AD502" s="79">
        <v>0</v>
      </c>
      <c r="AE502" s="85" t="s">
        <v>1779</v>
      </c>
      <c r="AF502" s="79" t="b">
        <v>0</v>
      </c>
      <c r="AG502" s="79" t="s">
        <v>1829</v>
      </c>
      <c r="AH502" s="79"/>
      <c r="AI502" s="85" t="s">
        <v>1779</v>
      </c>
      <c r="AJ502" s="79" t="b">
        <v>0</v>
      </c>
      <c r="AK502" s="79">
        <v>39</v>
      </c>
      <c r="AL502" s="85" t="s">
        <v>1605</v>
      </c>
      <c r="AM502" s="79" t="s">
        <v>1850</v>
      </c>
      <c r="AN502" s="79" t="b">
        <v>0</v>
      </c>
      <c r="AO502" s="85" t="s">
        <v>1605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379</v>
      </c>
      <c r="B503" s="64" t="s">
        <v>424</v>
      </c>
      <c r="C503" s="65" t="s">
        <v>5514</v>
      </c>
      <c r="D503" s="66">
        <v>3</v>
      </c>
      <c r="E503" s="67" t="s">
        <v>132</v>
      </c>
      <c r="F503" s="68">
        <v>35</v>
      </c>
      <c r="G503" s="65"/>
      <c r="H503" s="69"/>
      <c r="I503" s="70"/>
      <c r="J503" s="70"/>
      <c r="K503" s="34" t="s">
        <v>66</v>
      </c>
      <c r="L503" s="77">
        <v>503</v>
      </c>
      <c r="M503" s="77"/>
      <c r="N503" s="72"/>
      <c r="O503" s="79" t="s">
        <v>570</v>
      </c>
      <c r="P503" s="81">
        <v>43719.68114583333</v>
      </c>
      <c r="Q503" s="79" t="s">
        <v>658</v>
      </c>
      <c r="R503" s="83" t="s">
        <v>778</v>
      </c>
      <c r="S503" s="79" t="s">
        <v>813</v>
      </c>
      <c r="T503" s="79"/>
      <c r="U503" s="79"/>
      <c r="V503" s="83" t="s">
        <v>1034</v>
      </c>
      <c r="W503" s="81">
        <v>43719.68114583333</v>
      </c>
      <c r="X503" s="83" t="s">
        <v>1284</v>
      </c>
      <c r="Y503" s="79"/>
      <c r="Z503" s="79"/>
      <c r="AA503" s="85" t="s">
        <v>1605</v>
      </c>
      <c r="AB503" s="79"/>
      <c r="AC503" s="79" t="b">
        <v>0</v>
      </c>
      <c r="AD503" s="79">
        <v>124</v>
      </c>
      <c r="AE503" s="85" t="s">
        <v>1779</v>
      </c>
      <c r="AF503" s="79" t="b">
        <v>0</v>
      </c>
      <c r="AG503" s="79" t="s">
        <v>1829</v>
      </c>
      <c r="AH503" s="79"/>
      <c r="AI503" s="85" t="s">
        <v>1779</v>
      </c>
      <c r="AJ503" s="79" t="b">
        <v>0</v>
      </c>
      <c r="AK503" s="79">
        <v>38</v>
      </c>
      <c r="AL503" s="85" t="s">
        <v>1779</v>
      </c>
      <c r="AM503" s="79" t="s">
        <v>1841</v>
      </c>
      <c r="AN503" s="79" t="b">
        <v>0</v>
      </c>
      <c r="AO503" s="85" t="s">
        <v>1605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424</v>
      </c>
      <c r="B504" s="64" t="s">
        <v>379</v>
      </c>
      <c r="C504" s="65" t="s">
        <v>5514</v>
      </c>
      <c r="D504" s="66">
        <v>3</v>
      </c>
      <c r="E504" s="67" t="s">
        <v>132</v>
      </c>
      <c r="F504" s="68">
        <v>35</v>
      </c>
      <c r="G504" s="65"/>
      <c r="H504" s="69"/>
      <c r="I504" s="70"/>
      <c r="J504" s="70"/>
      <c r="K504" s="34" t="s">
        <v>66</v>
      </c>
      <c r="L504" s="77">
        <v>504</v>
      </c>
      <c r="M504" s="77"/>
      <c r="N504" s="72"/>
      <c r="O504" s="79" t="s">
        <v>570</v>
      </c>
      <c r="P504" s="81">
        <v>43730.52850694444</v>
      </c>
      <c r="Q504" s="79" t="s">
        <v>656</v>
      </c>
      <c r="R504" s="79"/>
      <c r="S504" s="79"/>
      <c r="T504" s="79"/>
      <c r="U504" s="79"/>
      <c r="V504" s="83" t="s">
        <v>1078</v>
      </c>
      <c r="W504" s="81">
        <v>43730.52850694444</v>
      </c>
      <c r="X504" s="83" t="s">
        <v>1346</v>
      </c>
      <c r="Y504" s="79"/>
      <c r="Z504" s="79"/>
      <c r="AA504" s="85" t="s">
        <v>1667</v>
      </c>
      <c r="AB504" s="79"/>
      <c r="AC504" s="79" t="b">
        <v>0</v>
      </c>
      <c r="AD504" s="79">
        <v>0</v>
      </c>
      <c r="AE504" s="85" t="s">
        <v>1779</v>
      </c>
      <c r="AF504" s="79" t="b">
        <v>0</v>
      </c>
      <c r="AG504" s="79" t="s">
        <v>1829</v>
      </c>
      <c r="AH504" s="79"/>
      <c r="AI504" s="85" t="s">
        <v>1779</v>
      </c>
      <c r="AJ504" s="79" t="b">
        <v>0</v>
      </c>
      <c r="AK504" s="79">
        <v>39</v>
      </c>
      <c r="AL504" s="85" t="s">
        <v>1605</v>
      </c>
      <c r="AM504" s="79" t="s">
        <v>1850</v>
      </c>
      <c r="AN504" s="79" t="b">
        <v>0</v>
      </c>
      <c r="AO504" s="85" t="s">
        <v>1605</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3</v>
      </c>
      <c r="BC504" s="78" t="str">
        <f>REPLACE(INDEX(GroupVertices[Group],MATCH(Edges[[#This Row],[Vertex 2]],GroupVertices[Vertex],0)),1,1,"")</f>
        <v>3</v>
      </c>
      <c r="BD504" s="48">
        <v>0</v>
      </c>
      <c r="BE504" s="49">
        <v>0</v>
      </c>
      <c r="BF504" s="48">
        <v>0</v>
      </c>
      <c r="BG504" s="49">
        <v>0</v>
      </c>
      <c r="BH504" s="48">
        <v>0</v>
      </c>
      <c r="BI504" s="49">
        <v>0</v>
      </c>
      <c r="BJ504" s="48">
        <v>18</v>
      </c>
      <c r="BK504" s="49">
        <v>100</v>
      </c>
      <c r="BL504" s="48">
        <v>18</v>
      </c>
    </row>
    <row r="505" spans="1:64" ht="15">
      <c r="A505" s="64" t="s">
        <v>425</v>
      </c>
      <c r="B505" s="64" t="s">
        <v>552</v>
      </c>
      <c r="C505" s="65" t="s">
        <v>5514</v>
      </c>
      <c r="D505" s="66">
        <v>3</v>
      </c>
      <c r="E505" s="67" t="s">
        <v>132</v>
      </c>
      <c r="F505" s="68">
        <v>35</v>
      </c>
      <c r="G505" s="65"/>
      <c r="H505" s="69"/>
      <c r="I505" s="70"/>
      <c r="J505" s="70"/>
      <c r="K505" s="34" t="s">
        <v>65</v>
      </c>
      <c r="L505" s="77">
        <v>505</v>
      </c>
      <c r="M505" s="77"/>
      <c r="N505" s="72"/>
      <c r="O505" s="79" t="s">
        <v>570</v>
      </c>
      <c r="P505" s="81">
        <v>43704.66375</v>
      </c>
      <c r="Q505" s="79" t="s">
        <v>679</v>
      </c>
      <c r="R505" s="83" t="s">
        <v>785</v>
      </c>
      <c r="S505" s="79" t="s">
        <v>802</v>
      </c>
      <c r="T505" s="79"/>
      <c r="U505" s="79"/>
      <c r="V505" s="83" t="s">
        <v>1079</v>
      </c>
      <c r="W505" s="81">
        <v>43704.66375</v>
      </c>
      <c r="X505" s="83" t="s">
        <v>1347</v>
      </c>
      <c r="Y505" s="79"/>
      <c r="Z505" s="79"/>
      <c r="AA505" s="85" t="s">
        <v>1668</v>
      </c>
      <c r="AB505" s="85" t="s">
        <v>1767</v>
      </c>
      <c r="AC505" s="79" t="b">
        <v>0</v>
      </c>
      <c r="AD505" s="79">
        <v>1</v>
      </c>
      <c r="AE505" s="85" t="s">
        <v>1814</v>
      </c>
      <c r="AF505" s="79" t="b">
        <v>0</v>
      </c>
      <c r="AG505" s="79" t="s">
        <v>1830</v>
      </c>
      <c r="AH505" s="79"/>
      <c r="AI505" s="85" t="s">
        <v>1779</v>
      </c>
      <c r="AJ505" s="79" t="b">
        <v>0</v>
      </c>
      <c r="AK505" s="79">
        <v>0</v>
      </c>
      <c r="AL505" s="85" t="s">
        <v>1779</v>
      </c>
      <c r="AM505" s="79" t="s">
        <v>1847</v>
      </c>
      <c r="AN505" s="79" t="b">
        <v>0</v>
      </c>
      <c r="AO505" s="85" t="s">
        <v>1767</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13</v>
      </c>
      <c r="BC505" s="78" t="str">
        <f>REPLACE(INDEX(GroupVertices[Group],MATCH(Edges[[#This Row],[Vertex 2]],GroupVertices[Vertex],0)),1,1,"")</f>
        <v>13</v>
      </c>
      <c r="BD505" s="48"/>
      <c r="BE505" s="49"/>
      <c r="BF505" s="48"/>
      <c r="BG505" s="49"/>
      <c r="BH505" s="48"/>
      <c r="BI505" s="49"/>
      <c r="BJ505" s="48"/>
      <c r="BK505" s="49"/>
      <c r="BL505" s="48"/>
    </row>
    <row r="506" spans="1:64" ht="15">
      <c r="A506" s="64" t="s">
        <v>425</v>
      </c>
      <c r="B506" s="64" t="s">
        <v>553</v>
      </c>
      <c r="C506" s="65" t="s">
        <v>5514</v>
      </c>
      <c r="D506" s="66">
        <v>3</v>
      </c>
      <c r="E506" s="67" t="s">
        <v>132</v>
      </c>
      <c r="F506" s="68">
        <v>35</v>
      </c>
      <c r="G506" s="65"/>
      <c r="H506" s="69"/>
      <c r="I506" s="70"/>
      <c r="J506" s="70"/>
      <c r="K506" s="34" t="s">
        <v>65</v>
      </c>
      <c r="L506" s="77">
        <v>506</v>
      </c>
      <c r="M506" s="77"/>
      <c r="N506" s="72"/>
      <c r="O506" s="79" t="s">
        <v>571</v>
      </c>
      <c r="P506" s="81">
        <v>43704.66375</v>
      </c>
      <c r="Q506" s="79" t="s">
        <v>679</v>
      </c>
      <c r="R506" s="83" t="s">
        <v>785</v>
      </c>
      <c r="S506" s="79" t="s">
        <v>802</v>
      </c>
      <c r="T506" s="79"/>
      <c r="U506" s="79"/>
      <c r="V506" s="83" t="s">
        <v>1079</v>
      </c>
      <c r="W506" s="81">
        <v>43704.66375</v>
      </c>
      <c r="X506" s="83" t="s">
        <v>1347</v>
      </c>
      <c r="Y506" s="79"/>
      <c r="Z506" s="79"/>
      <c r="AA506" s="85" t="s">
        <v>1668</v>
      </c>
      <c r="AB506" s="85" t="s">
        <v>1767</v>
      </c>
      <c r="AC506" s="79" t="b">
        <v>0</v>
      </c>
      <c r="AD506" s="79">
        <v>1</v>
      </c>
      <c r="AE506" s="85" t="s">
        <v>1814</v>
      </c>
      <c r="AF506" s="79" t="b">
        <v>0</v>
      </c>
      <c r="AG506" s="79" t="s">
        <v>1830</v>
      </c>
      <c r="AH506" s="79"/>
      <c r="AI506" s="85" t="s">
        <v>1779</v>
      </c>
      <c r="AJ506" s="79" t="b">
        <v>0</v>
      </c>
      <c r="AK506" s="79">
        <v>0</v>
      </c>
      <c r="AL506" s="85" t="s">
        <v>1779</v>
      </c>
      <c r="AM506" s="79" t="s">
        <v>1847</v>
      </c>
      <c r="AN506" s="79" t="b">
        <v>0</v>
      </c>
      <c r="AO506" s="85" t="s">
        <v>1767</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13</v>
      </c>
      <c r="BC506" s="78" t="str">
        <f>REPLACE(INDEX(GroupVertices[Group],MATCH(Edges[[#This Row],[Vertex 2]],GroupVertices[Vertex],0)),1,1,"")</f>
        <v>13</v>
      </c>
      <c r="BD506" s="48">
        <v>0</v>
      </c>
      <c r="BE506" s="49">
        <v>0</v>
      </c>
      <c r="BF506" s="48">
        <v>0</v>
      </c>
      <c r="BG506" s="49">
        <v>0</v>
      </c>
      <c r="BH506" s="48">
        <v>0</v>
      </c>
      <c r="BI506" s="49">
        <v>0</v>
      </c>
      <c r="BJ506" s="48">
        <v>2</v>
      </c>
      <c r="BK506" s="49">
        <v>100</v>
      </c>
      <c r="BL506" s="48">
        <v>2</v>
      </c>
    </row>
    <row r="507" spans="1:64" ht="15">
      <c r="A507" s="64" t="s">
        <v>425</v>
      </c>
      <c r="B507" s="64" t="s">
        <v>554</v>
      </c>
      <c r="C507" s="65" t="s">
        <v>5515</v>
      </c>
      <c r="D507" s="66">
        <v>10</v>
      </c>
      <c r="E507" s="67" t="s">
        <v>136</v>
      </c>
      <c r="F507" s="68">
        <v>12</v>
      </c>
      <c r="G507" s="65"/>
      <c r="H507" s="69"/>
      <c r="I507" s="70"/>
      <c r="J507" s="70"/>
      <c r="K507" s="34" t="s">
        <v>65</v>
      </c>
      <c r="L507" s="77">
        <v>507</v>
      </c>
      <c r="M507" s="77"/>
      <c r="N507" s="72"/>
      <c r="O507" s="79" t="s">
        <v>570</v>
      </c>
      <c r="P507" s="81">
        <v>43731.56112268518</v>
      </c>
      <c r="Q507" s="79" t="s">
        <v>680</v>
      </c>
      <c r="R507" s="79"/>
      <c r="S507" s="79"/>
      <c r="T507" s="79"/>
      <c r="U507" s="79"/>
      <c r="V507" s="83" t="s">
        <v>1079</v>
      </c>
      <c r="W507" s="81">
        <v>43731.56112268518</v>
      </c>
      <c r="X507" s="83" t="s">
        <v>1348</v>
      </c>
      <c r="Y507" s="79"/>
      <c r="Z507" s="79"/>
      <c r="AA507" s="85" t="s">
        <v>1669</v>
      </c>
      <c r="AB507" s="85" t="s">
        <v>1768</v>
      </c>
      <c r="AC507" s="79" t="b">
        <v>0</v>
      </c>
      <c r="AD507" s="79">
        <v>1</v>
      </c>
      <c r="AE507" s="85" t="s">
        <v>1815</v>
      </c>
      <c r="AF507" s="79" t="b">
        <v>0</v>
      </c>
      <c r="AG507" s="79" t="s">
        <v>1829</v>
      </c>
      <c r="AH507" s="79"/>
      <c r="AI507" s="85" t="s">
        <v>1779</v>
      </c>
      <c r="AJ507" s="79" t="b">
        <v>0</v>
      </c>
      <c r="AK507" s="79">
        <v>0</v>
      </c>
      <c r="AL507" s="85" t="s">
        <v>1779</v>
      </c>
      <c r="AM507" s="79" t="s">
        <v>1847</v>
      </c>
      <c r="AN507" s="79" t="b">
        <v>0</v>
      </c>
      <c r="AO507" s="85" t="s">
        <v>1768</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13</v>
      </c>
      <c r="BC507" s="78" t="str">
        <f>REPLACE(INDEX(GroupVertices[Group],MATCH(Edges[[#This Row],[Vertex 2]],GroupVertices[Vertex],0)),1,1,"")</f>
        <v>13</v>
      </c>
      <c r="BD507" s="48"/>
      <c r="BE507" s="49"/>
      <c r="BF507" s="48"/>
      <c r="BG507" s="49"/>
      <c r="BH507" s="48"/>
      <c r="BI507" s="49"/>
      <c r="BJ507" s="48"/>
      <c r="BK507" s="49"/>
      <c r="BL507" s="48"/>
    </row>
    <row r="508" spans="1:64" ht="15">
      <c r="A508" s="64" t="s">
        <v>425</v>
      </c>
      <c r="B508" s="64" t="s">
        <v>554</v>
      </c>
      <c r="C508" s="65" t="s">
        <v>5515</v>
      </c>
      <c r="D508" s="66">
        <v>10</v>
      </c>
      <c r="E508" s="67" t="s">
        <v>136</v>
      </c>
      <c r="F508" s="68">
        <v>12</v>
      </c>
      <c r="G508" s="65"/>
      <c r="H508" s="69"/>
      <c r="I508" s="70"/>
      <c r="J508" s="70"/>
      <c r="K508" s="34" t="s">
        <v>65</v>
      </c>
      <c r="L508" s="77">
        <v>508</v>
      </c>
      <c r="M508" s="77"/>
      <c r="N508" s="72"/>
      <c r="O508" s="79" t="s">
        <v>570</v>
      </c>
      <c r="P508" s="81">
        <v>43731.63181712963</v>
      </c>
      <c r="Q508" s="79" t="s">
        <v>681</v>
      </c>
      <c r="R508" s="79"/>
      <c r="S508" s="79"/>
      <c r="T508" s="79"/>
      <c r="U508" s="79"/>
      <c r="V508" s="83" t="s">
        <v>1079</v>
      </c>
      <c r="W508" s="81">
        <v>43731.63181712963</v>
      </c>
      <c r="X508" s="83" t="s">
        <v>1349</v>
      </c>
      <c r="Y508" s="79"/>
      <c r="Z508" s="79"/>
      <c r="AA508" s="85" t="s">
        <v>1670</v>
      </c>
      <c r="AB508" s="85" t="s">
        <v>1769</v>
      </c>
      <c r="AC508" s="79" t="b">
        <v>0</v>
      </c>
      <c r="AD508" s="79">
        <v>0</v>
      </c>
      <c r="AE508" s="85" t="s">
        <v>1816</v>
      </c>
      <c r="AF508" s="79" t="b">
        <v>0</v>
      </c>
      <c r="AG508" s="79" t="s">
        <v>1829</v>
      </c>
      <c r="AH508" s="79"/>
      <c r="AI508" s="85" t="s">
        <v>1779</v>
      </c>
      <c r="AJ508" s="79" t="b">
        <v>0</v>
      </c>
      <c r="AK508" s="79">
        <v>0</v>
      </c>
      <c r="AL508" s="85" t="s">
        <v>1779</v>
      </c>
      <c r="AM508" s="79" t="s">
        <v>1847</v>
      </c>
      <c r="AN508" s="79" t="b">
        <v>0</v>
      </c>
      <c r="AO508" s="85" t="s">
        <v>1769</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13</v>
      </c>
      <c r="BC508" s="78" t="str">
        <f>REPLACE(INDEX(GroupVertices[Group],MATCH(Edges[[#This Row],[Vertex 2]],GroupVertices[Vertex],0)),1,1,"")</f>
        <v>13</v>
      </c>
      <c r="BD508" s="48"/>
      <c r="BE508" s="49"/>
      <c r="BF508" s="48"/>
      <c r="BG508" s="49"/>
      <c r="BH508" s="48"/>
      <c r="BI508" s="49"/>
      <c r="BJ508" s="48"/>
      <c r="BK508" s="49"/>
      <c r="BL508" s="48"/>
    </row>
    <row r="509" spans="1:64" ht="15">
      <c r="A509" s="64" t="s">
        <v>425</v>
      </c>
      <c r="B509" s="64" t="s">
        <v>555</v>
      </c>
      <c r="C509" s="65" t="s">
        <v>5514</v>
      </c>
      <c r="D509" s="66">
        <v>3</v>
      </c>
      <c r="E509" s="67" t="s">
        <v>132</v>
      </c>
      <c r="F509" s="68">
        <v>35</v>
      </c>
      <c r="G509" s="65"/>
      <c r="H509" s="69"/>
      <c r="I509" s="70"/>
      <c r="J509" s="70"/>
      <c r="K509" s="34" t="s">
        <v>65</v>
      </c>
      <c r="L509" s="77">
        <v>509</v>
      </c>
      <c r="M509" s="77"/>
      <c r="N509" s="72"/>
      <c r="O509" s="79" t="s">
        <v>571</v>
      </c>
      <c r="P509" s="81">
        <v>43731.56112268518</v>
      </c>
      <c r="Q509" s="79" t="s">
        <v>680</v>
      </c>
      <c r="R509" s="79"/>
      <c r="S509" s="79"/>
      <c r="T509" s="79"/>
      <c r="U509" s="79"/>
      <c r="V509" s="83" t="s">
        <v>1079</v>
      </c>
      <c r="W509" s="81">
        <v>43731.56112268518</v>
      </c>
      <c r="X509" s="83" t="s">
        <v>1348</v>
      </c>
      <c r="Y509" s="79"/>
      <c r="Z509" s="79"/>
      <c r="AA509" s="85" t="s">
        <v>1669</v>
      </c>
      <c r="AB509" s="85" t="s">
        <v>1768</v>
      </c>
      <c r="AC509" s="79" t="b">
        <v>0</v>
      </c>
      <c r="AD509" s="79">
        <v>1</v>
      </c>
      <c r="AE509" s="85" t="s">
        <v>1815</v>
      </c>
      <c r="AF509" s="79" t="b">
        <v>0</v>
      </c>
      <c r="AG509" s="79" t="s">
        <v>1829</v>
      </c>
      <c r="AH509" s="79"/>
      <c r="AI509" s="85" t="s">
        <v>1779</v>
      </c>
      <c r="AJ509" s="79" t="b">
        <v>0</v>
      </c>
      <c r="AK509" s="79">
        <v>0</v>
      </c>
      <c r="AL509" s="85" t="s">
        <v>1779</v>
      </c>
      <c r="AM509" s="79" t="s">
        <v>1847</v>
      </c>
      <c r="AN509" s="79" t="b">
        <v>0</v>
      </c>
      <c r="AO509" s="85" t="s">
        <v>1768</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13</v>
      </c>
      <c r="BC509" s="78" t="str">
        <f>REPLACE(INDEX(GroupVertices[Group],MATCH(Edges[[#This Row],[Vertex 2]],GroupVertices[Vertex],0)),1,1,"")</f>
        <v>13</v>
      </c>
      <c r="BD509" s="48">
        <v>0</v>
      </c>
      <c r="BE509" s="49">
        <v>0</v>
      </c>
      <c r="BF509" s="48">
        <v>1</v>
      </c>
      <c r="BG509" s="49">
        <v>2.272727272727273</v>
      </c>
      <c r="BH509" s="48">
        <v>0</v>
      </c>
      <c r="BI509" s="49">
        <v>0</v>
      </c>
      <c r="BJ509" s="48">
        <v>43</v>
      </c>
      <c r="BK509" s="49">
        <v>97.72727272727273</v>
      </c>
      <c r="BL509" s="48">
        <v>44</v>
      </c>
    </row>
    <row r="510" spans="1:64" ht="15">
      <c r="A510" s="64" t="s">
        <v>425</v>
      </c>
      <c r="B510" s="64" t="s">
        <v>555</v>
      </c>
      <c r="C510" s="65" t="s">
        <v>5514</v>
      </c>
      <c r="D510" s="66">
        <v>3</v>
      </c>
      <c r="E510" s="67" t="s">
        <v>132</v>
      </c>
      <c r="F510" s="68">
        <v>35</v>
      </c>
      <c r="G510" s="65"/>
      <c r="H510" s="69"/>
      <c r="I510" s="70"/>
      <c r="J510" s="70"/>
      <c r="K510" s="34" t="s">
        <v>65</v>
      </c>
      <c r="L510" s="77">
        <v>510</v>
      </c>
      <c r="M510" s="77"/>
      <c r="N510" s="72"/>
      <c r="O510" s="79" t="s">
        <v>570</v>
      </c>
      <c r="P510" s="81">
        <v>43731.63181712963</v>
      </c>
      <c r="Q510" s="79" t="s">
        <v>681</v>
      </c>
      <c r="R510" s="79"/>
      <c r="S510" s="79"/>
      <c r="T510" s="79"/>
      <c r="U510" s="79"/>
      <c r="V510" s="83" t="s">
        <v>1079</v>
      </c>
      <c r="W510" s="81">
        <v>43731.63181712963</v>
      </c>
      <c r="X510" s="83" t="s">
        <v>1349</v>
      </c>
      <c r="Y510" s="79"/>
      <c r="Z510" s="79"/>
      <c r="AA510" s="85" t="s">
        <v>1670</v>
      </c>
      <c r="AB510" s="85" t="s">
        <v>1769</v>
      </c>
      <c r="AC510" s="79" t="b">
        <v>0</v>
      </c>
      <c r="AD510" s="79">
        <v>0</v>
      </c>
      <c r="AE510" s="85" t="s">
        <v>1816</v>
      </c>
      <c r="AF510" s="79" t="b">
        <v>0</v>
      </c>
      <c r="AG510" s="79" t="s">
        <v>1829</v>
      </c>
      <c r="AH510" s="79"/>
      <c r="AI510" s="85" t="s">
        <v>1779</v>
      </c>
      <c r="AJ510" s="79" t="b">
        <v>0</v>
      </c>
      <c r="AK510" s="79">
        <v>0</v>
      </c>
      <c r="AL510" s="85" t="s">
        <v>1779</v>
      </c>
      <c r="AM510" s="79" t="s">
        <v>1847</v>
      </c>
      <c r="AN510" s="79" t="b">
        <v>0</v>
      </c>
      <c r="AO510" s="85" t="s">
        <v>1769</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13</v>
      </c>
      <c r="BC510" s="78" t="str">
        <f>REPLACE(INDEX(GroupVertices[Group],MATCH(Edges[[#This Row],[Vertex 2]],GroupVertices[Vertex],0)),1,1,"")</f>
        <v>13</v>
      </c>
      <c r="BD510" s="48"/>
      <c r="BE510" s="49"/>
      <c r="BF510" s="48"/>
      <c r="BG510" s="49"/>
      <c r="BH510" s="48"/>
      <c r="BI510" s="49"/>
      <c r="BJ510" s="48"/>
      <c r="BK510" s="49"/>
      <c r="BL510" s="48"/>
    </row>
    <row r="511" spans="1:64" ht="15">
      <c r="A511" s="64" t="s">
        <v>425</v>
      </c>
      <c r="B511" s="64" t="s">
        <v>556</v>
      </c>
      <c r="C511" s="65" t="s">
        <v>5514</v>
      </c>
      <c r="D511" s="66">
        <v>3</v>
      </c>
      <c r="E511" s="67" t="s">
        <v>132</v>
      </c>
      <c r="F511" s="68">
        <v>35</v>
      </c>
      <c r="G511" s="65"/>
      <c r="H511" s="69"/>
      <c r="I511" s="70"/>
      <c r="J511" s="70"/>
      <c r="K511" s="34" t="s">
        <v>65</v>
      </c>
      <c r="L511" s="77">
        <v>511</v>
      </c>
      <c r="M511" s="77"/>
      <c r="N511" s="72"/>
      <c r="O511" s="79" t="s">
        <v>571</v>
      </c>
      <c r="P511" s="81">
        <v>43731.63181712963</v>
      </c>
      <c r="Q511" s="79" t="s">
        <v>681</v>
      </c>
      <c r="R511" s="79"/>
      <c r="S511" s="79"/>
      <c r="T511" s="79"/>
      <c r="U511" s="79"/>
      <c r="V511" s="83" t="s">
        <v>1079</v>
      </c>
      <c r="W511" s="81">
        <v>43731.63181712963</v>
      </c>
      <c r="X511" s="83" t="s">
        <v>1349</v>
      </c>
      <c r="Y511" s="79"/>
      <c r="Z511" s="79"/>
      <c r="AA511" s="85" t="s">
        <v>1670</v>
      </c>
      <c r="AB511" s="85" t="s">
        <v>1769</v>
      </c>
      <c r="AC511" s="79" t="b">
        <v>0</v>
      </c>
      <c r="AD511" s="79">
        <v>0</v>
      </c>
      <c r="AE511" s="85" t="s">
        <v>1816</v>
      </c>
      <c r="AF511" s="79" t="b">
        <v>0</v>
      </c>
      <c r="AG511" s="79" t="s">
        <v>1829</v>
      </c>
      <c r="AH511" s="79"/>
      <c r="AI511" s="85" t="s">
        <v>1779</v>
      </c>
      <c r="AJ511" s="79" t="b">
        <v>0</v>
      </c>
      <c r="AK511" s="79">
        <v>0</v>
      </c>
      <c r="AL511" s="85" t="s">
        <v>1779</v>
      </c>
      <c r="AM511" s="79" t="s">
        <v>1847</v>
      </c>
      <c r="AN511" s="79" t="b">
        <v>0</v>
      </c>
      <c r="AO511" s="85" t="s">
        <v>1769</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13</v>
      </c>
      <c r="BC511" s="78" t="str">
        <f>REPLACE(INDEX(GroupVertices[Group],MATCH(Edges[[#This Row],[Vertex 2]],GroupVertices[Vertex],0)),1,1,"")</f>
        <v>13</v>
      </c>
      <c r="BD511" s="48">
        <v>2</v>
      </c>
      <c r="BE511" s="49">
        <v>5.405405405405405</v>
      </c>
      <c r="BF511" s="48">
        <v>1</v>
      </c>
      <c r="BG511" s="49">
        <v>2.7027027027027026</v>
      </c>
      <c r="BH511" s="48">
        <v>0</v>
      </c>
      <c r="BI511" s="49">
        <v>0</v>
      </c>
      <c r="BJ511" s="48">
        <v>34</v>
      </c>
      <c r="BK511" s="49">
        <v>91.89189189189189</v>
      </c>
      <c r="BL511" s="48">
        <v>37</v>
      </c>
    </row>
    <row r="512" spans="1:64" ht="15">
      <c r="A512" s="64" t="s">
        <v>426</v>
      </c>
      <c r="B512" s="64" t="s">
        <v>426</v>
      </c>
      <c r="C512" s="65" t="s">
        <v>5514</v>
      </c>
      <c r="D512" s="66">
        <v>3</v>
      </c>
      <c r="E512" s="67" t="s">
        <v>132</v>
      </c>
      <c r="F512" s="68">
        <v>35</v>
      </c>
      <c r="G512" s="65"/>
      <c r="H512" s="69"/>
      <c r="I512" s="70"/>
      <c r="J512" s="70"/>
      <c r="K512" s="34" t="s">
        <v>65</v>
      </c>
      <c r="L512" s="77">
        <v>512</v>
      </c>
      <c r="M512" s="77"/>
      <c r="N512" s="72"/>
      <c r="O512" s="79" t="s">
        <v>176</v>
      </c>
      <c r="P512" s="81">
        <v>43666.22673611111</v>
      </c>
      <c r="Q512" s="79" t="s">
        <v>682</v>
      </c>
      <c r="R512" s="83" t="s">
        <v>786</v>
      </c>
      <c r="S512" s="79" t="s">
        <v>802</v>
      </c>
      <c r="T512" s="79"/>
      <c r="U512" s="79"/>
      <c r="V512" s="83" t="s">
        <v>1080</v>
      </c>
      <c r="W512" s="81">
        <v>43666.22673611111</v>
      </c>
      <c r="X512" s="83" t="s">
        <v>1350</v>
      </c>
      <c r="Y512" s="79"/>
      <c r="Z512" s="79"/>
      <c r="AA512" s="85" t="s">
        <v>1671</v>
      </c>
      <c r="AB512" s="85" t="s">
        <v>1770</v>
      </c>
      <c r="AC512" s="79" t="b">
        <v>0</v>
      </c>
      <c r="AD512" s="79">
        <v>0</v>
      </c>
      <c r="AE512" s="85" t="s">
        <v>1817</v>
      </c>
      <c r="AF512" s="79" t="b">
        <v>0</v>
      </c>
      <c r="AG512" s="79" t="s">
        <v>1829</v>
      </c>
      <c r="AH512" s="79"/>
      <c r="AI512" s="85" t="s">
        <v>1779</v>
      </c>
      <c r="AJ512" s="79" t="b">
        <v>0</v>
      </c>
      <c r="AK512" s="79">
        <v>1</v>
      </c>
      <c r="AL512" s="85" t="s">
        <v>1779</v>
      </c>
      <c r="AM512" s="79" t="s">
        <v>1840</v>
      </c>
      <c r="AN512" s="79" t="b">
        <v>0</v>
      </c>
      <c r="AO512" s="85" t="s">
        <v>1770</v>
      </c>
      <c r="AP512" s="79" t="s">
        <v>1852</v>
      </c>
      <c r="AQ512" s="79">
        <v>0</v>
      </c>
      <c r="AR512" s="79">
        <v>0</v>
      </c>
      <c r="AS512" s="79"/>
      <c r="AT512" s="79"/>
      <c r="AU512" s="79"/>
      <c r="AV512" s="79"/>
      <c r="AW512" s="79"/>
      <c r="AX512" s="79"/>
      <c r="AY512" s="79"/>
      <c r="AZ512" s="79"/>
      <c r="BA512">
        <v>1</v>
      </c>
      <c r="BB512" s="78" t="str">
        <f>REPLACE(INDEX(GroupVertices[Group],MATCH(Edges[[#This Row],[Vertex 1]],GroupVertices[Vertex],0)),1,1,"")</f>
        <v>24</v>
      </c>
      <c r="BC512" s="78" t="str">
        <f>REPLACE(INDEX(GroupVertices[Group],MATCH(Edges[[#This Row],[Vertex 2]],GroupVertices[Vertex],0)),1,1,"")</f>
        <v>24</v>
      </c>
      <c r="BD512" s="48">
        <v>4</v>
      </c>
      <c r="BE512" s="49">
        <v>10</v>
      </c>
      <c r="BF512" s="48">
        <v>0</v>
      </c>
      <c r="BG512" s="49">
        <v>0</v>
      </c>
      <c r="BH512" s="48">
        <v>0</v>
      </c>
      <c r="BI512" s="49">
        <v>0</v>
      </c>
      <c r="BJ512" s="48">
        <v>36</v>
      </c>
      <c r="BK512" s="49">
        <v>90</v>
      </c>
      <c r="BL512" s="48">
        <v>40</v>
      </c>
    </row>
    <row r="513" spans="1:64" ht="15">
      <c r="A513" s="64" t="s">
        <v>427</v>
      </c>
      <c r="B513" s="64" t="s">
        <v>426</v>
      </c>
      <c r="C513" s="65" t="s">
        <v>5514</v>
      </c>
      <c r="D513" s="66">
        <v>3</v>
      </c>
      <c r="E513" s="67" t="s">
        <v>132</v>
      </c>
      <c r="F513" s="68">
        <v>35</v>
      </c>
      <c r="G513" s="65"/>
      <c r="H513" s="69"/>
      <c r="I513" s="70"/>
      <c r="J513" s="70"/>
      <c r="K513" s="34" t="s">
        <v>65</v>
      </c>
      <c r="L513" s="77">
        <v>513</v>
      </c>
      <c r="M513" s="77"/>
      <c r="N513" s="72"/>
      <c r="O513" s="79" t="s">
        <v>570</v>
      </c>
      <c r="P513" s="81">
        <v>43733.39739583333</v>
      </c>
      <c r="Q513" s="79" t="s">
        <v>683</v>
      </c>
      <c r="R513" s="79"/>
      <c r="S513" s="79"/>
      <c r="T513" s="79"/>
      <c r="U513" s="79"/>
      <c r="V513" s="83" t="s">
        <v>1081</v>
      </c>
      <c r="W513" s="81">
        <v>43733.39739583333</v>
      </c>
      <c r="X513" s="83" t="s">
        <v>1351</v>
      </c>
      <c r="Y513" s="79"/>
      <c r="Z513" s="79"/>
      <c r="AA513" s="85" t="s">
        <v>1672</v>
      </c>
      <c r="AB513" s="79"/>
      <c r="AC513" s="79" t="b">
        <v>0</v>
      </c>
      <c r="AD513" s="79">
        <v>0</v>
      </c>
      <c r="AE513" s="85" t="s">
        <v>1779</v>
      </c>
      <c r="AF513" s="79" t="b">
        <v>0</v>
      </c>
      <c r="AG513" s="79" t="s">
        <v>1829</v>
      </c>
      <c r="AH513" s="79"/>
      <c r="AI513" s="85" t="s">
        <v>1779</v>
      </c>
      <c r="AJ513" s="79" t="b">
        <v>0</v>
      </c>
      <c r="AK513" s="79">
        <v>1</v>
      </c>
      <c r="AL513" s="85" t="s">
        <v>1671</v>
      </c>
      <c r="AM513" s="79" t="s">
        <v>1840</v>
      </c>
      <c r="AN513" s="79" t="b">
        <v>0</v>
      </c>
      <c r="AO513" s="85" t="s">
        <v>1671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24</v>
      </c>
      <c r="BC513" s="78" t="str">
        <f>REPLACE(INDEX(GroupVertices[Group],MATCH(Edges[[#This Row],[Vertex 2]],GroupVertices[Vertex],0)),1,1,"")</f>
        <v>24</v>
      </c>
      <c r="BD513" s="48">
        <v>3</v>
      </c>
      <c r="BE513" s="49">
        <v>15</v>
      </c>
      <c r="BF513" s="48">
        <v>1</v>
      </c>
      <c r="BG513" s="49">
        <v>5</v>
      </c>
      <c r="BH513" s="48">
        <v>0</v>
      </c>
      <c r="BI513" s="49">
        <v>0</v>
      </c>
      <c r="BJ513" s="48">
        <v>16</v>
      </c>
      <c r="BK513" s="49">
        <v>80</v>
      </c>
      <c r="BL513" s="48">
        <v>20</v>
      </c>
    </row>
    <row r="514" spans="1:64" ht="15">
      <c r="A514" s="64" t="s">
        <v>428</v>
      </c>
      <c r="B514" s="64" t="s">
        <v>557</v>
      </c>
      <c r="C514" s="65" t="s">
        <v>5514</v>
      </c>
      <c r="D514" s="66">
        <v>3</v>
      </c>
      <c r="E514" s="67" t="s">
        <v>132</v>
      </c>
      <c r="F514" s="68">
        <v>35</v>
      </c>
      <c r="G514" s="65"/>
      <c r="H514" s="69"/>
      <c r="I514" s="70"/>
      <c r="J514" s="70"/>
      <c r="K514" s="34" t="s">
        <v>65</v>
      </c>
      <c r="L514" s="77">
        <v>514</v>
      </c>
      <c r="M514" s="77"/>
      <c r="N514" s="72"/>
      <c r="O514" s="79" t="s">
        <v>570</v>
      </c>
      <c r="P514" s="81">
        <v>43735.57776620371</v>
      </c>
      <c r="Q514" s="79" t="s">
        <v>684</v>
      </c>
      <c r="R514" s="83" t="s">
        <v>787</v>
      </c>
      <c r="S514" s="79" t="s">
        <v>802</v>
      </c>
      <c r="T514" s="79"/>
      <c r="U514" s="79"/>
      <c r="V514" s="83" t="s">
        <v>1082</v>
      </c>
      <c r="W514" s="81">
        <v>43735.57776620371</v>
      </c>
      <c r="X514" s="83" t="s">
        <v>1352</v>
      </c>
      <c r="Y514" s="79"/>
      <c r="Z514" s="79"/>
      <c r="AA514" s="85" t="s">
        <v>1673</v>
      </c>
      <c r="AB514" s="85" t="s">
        <v>1771</v>
      </c>
      <c r="AC514" s="79" t="b">
        <v>0</v>
      </c>
      <c r="AD514" s="79">
        <v>3</v>
      </c>
      <c r="AE514" s="85" t="s">
        <v>1818</v>
      </c>
      <c r="AF514" s="79" t="b">
        <v>0</v>
      </c>
      <c r="AG514" s="79" t="s">
        <v>1829</v>
      </c>
      <c r="AH514" s="79"/>
      <c r="AI514" s="85" t="s">
        <v>1779</v>
      </c>
      <c r="AJ514" s="79" t="b">
        <v>0</v>
      </c>
      <c r="AK514" s="79">
        <v>0</v>
      </c>
      <c r="AL514" s="85" t="s">
        <v>1779</v>
      </c>
      <c r="AM514" s="79" t="s">
        <v>1842</v>
      </c>
      <c r="AN514" s="79" t="b">
        <v>0</v>
      </c>
      <c r="AO514" s="85" t="s">
        <v>1771</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19</v>
      </c>
      <c r="BC514" s="78" t="str">
        <f>REPLACE(INDEX(GroupVertices[Group],MATCH(Edges[[#This Row],[Vertex 2]],GroupVertices[Vertex],0)),1,1,"")</f>
        <v>19</v>
      </c>
      <c r="BD514" s="48"/>
      <c r="BE514" s="49"/>
      <c r="BF514" s="48"/>
      <c r="BG514" s="49"/>
      <c r="BH514" s="48"/>
      <c r="BI514" s="49"/>
      <c r="BJ514" s="48"/>
      <c r="BK514" s="49"/>
      <c r="BL514" s="48"/>
    </row>
    <row r="515" spans="1:64" ht="15">
      <c r="A515" s="64" t="s">
        <v>428</v>
      </c>
      <c r="B515" s="64" t="s">
        <v>558</v>
      </c>
      <c r="C515" s="65" t="s">
        <v>5514</v>
      </c>
      <c r="D515" s="66">
        <v>3</v>
      </c>
      <c r="E515" s="67" t="s">
        <v>132</v>
      </c>
      <c r="F515" s="68">
        <v>35</v>
      </c>
      <c r="G515" s="65"/>
      <c r="H515" s="69"/>
      <c r="I515" s="70"/>
      <c r="J515" s="70"/>
      <c r="K515" s="34" t="s">
        <v>65</v>
      </c>
      <c r="L515" s="77">
        <v>515</v>
      </c>
      <c r="M515" s="77"/>
      <c r="N515" s="72"/>
      <c r="O515" s="79" t="s">
        <v>571</v>
      </c>
      <c r="P515" s="81">
        <v>43735.57776620371</v>
      </c>
      <c r="Q515" s="79" t="s">
        <v>684</v>
      </c>
      <c r="R515" s="83" t="s">
        <v>787</v>
      </c>
      <c r="S515" s="79" t="s">
        <v>802</v>
      </c>
      <c r="T515" s="79"/>
      <c r="U515" s="79"/>
      <c r="V515" s="83" t="s">
        <v>1082</v>
      </c>
      <c r="W515" s="81">
        <v>43735.57776620371</v>
      </c>
      <c r="X515" s="83" t="s">
        <v>1352</v>
      </c>
      <c r="Y515" s="79"/>
      <c r="Z515" s="79"/>
      <c r="AA515" s="85" t="s">
        <v>1673</v>
      </c>
      <c r="AB515" s="85" t="s">
        <v>1771</v>
      </c>
      <c r="AC515" s="79" t="b">
        <v>0</v>
      </c>
      <c r="AD515" s="79">
        <v>3</v>
      </c>
      <c r="AE515" s="85" t="s">
        <v>1818</v>
      </c>
      <c r="AF515" s="79" t="b">
        <v>0</v>
      </c>
      <c r="AG515" s="79" t="s">
        <v>1829</v>
      </c>
      <c r="AH515" s="79"/>
      <c r="AI515" s="85" t="s">
        <v>1779</v>
      </c>
      <c r="AJ515" s="79" t="b">
        <v>0</v>
      </c>
      <c r="AK515" s="79">
        <v>0</v>
      </c>
      <c r="AL515" s="85" t="s">
        <v>1779</v>
      </c>
      <c r="AM515" s="79" t="s">
        <v>1842</v>
      </c>
      <c r="AN515" s="79" t="b">
        <v>0</v>
      </c>
      <c r="AO515" s="85" t="s">
        <v>1771</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19</v>
      </c>
      <c r="BC515" s="78" t="str">
        <f>REPLACE(INDEX(GroupVertices[Group],MATCH(Edges[[#This Row],[Vertex 2]],GroupVertices[Vertex],0)),1,1,"")</f>
        <v>19</v>
      </c>
      <c r="BD515" s="48">
        <v>0</v>
      </c>
      <c r="BE515" s="49">
        <v>0</v>
      </c>
      <c r="BF515" s="48">
        <v>1</v>
      </c>
      <c r="BG515" s="49">
        <v>4.761904761904762</v>
      </c>
      <c r="BH515" s="48">
        <v>0</v>
      </c>
      <c r="BI515" s="49">
        <v>0</v>
      </c>
      <c r="BJ515" s="48">
        <v>20</v>
      </c>
      <c r="BK515" s="49">
        <v>95.23809523809524</v>
      </c>
      <c r="BL515" s="48">
        <v>21</v>
      </c>
    </row>
    <row r="516" spans="1:64" ht="15">
      <c r="A516" s="64" t="s">
        <v>429</v>
      </c>
      <c r="B516" s="64" t="s">
        <v>559</v>
      </c>
      <c r="C516" s="65" t="s">
        <v>5514</v>
      </c>
      <c r="D516" s="66">
        <v>3</v>
      </c>
      <c r="E516" s="67" t="s">
        <v>132</v>
      </c>
      <c r="F516" s="68">
        <v>35</v>
      </c>
      <c r="G516" s="65"/>
      <c r="H516" s="69"/>
      <c r="I516" s="70"/>
      <c r="J516" s="70"/>
      <c r="K516" s="34" t="s">
        <v>65</v>
      </c>
      <c r="L516" s="77">
        <v>516</v>
      </c>
      <c r="M516" s="77"/>
      <c r="N516" s="72"/>
      <c r="O516" s="79" t="s">
        <v>571</v>
      </c>
      <c r="P516" s="81">
        <v>43737.79016203704</v>
      </c>
      <c r="Q516" s="79" t="s">
        <v>685</v>
      </c>
      <c r="R516" s="83" t="s">
        <v>788</v>
      </c>
      <c r="S516" s="79" t="s">
        <v>802</v>
      </c>
      <c r="T516" s="79"/>
      <c r="U516" s="83" t="s">
        <v>883</v>
      </c>
      <c r="V516" s="83" t="s">
        <v>883</v>
      </c>
      <c r="W516" s="81">
        <v>43737.79016203704</v>
      </c>
      <c r="X516" s="83" t="s">
        <v>1353</v>
      </c>
      <c r="Y516" s="79"/>
      <c r="Z516" s="79"/>
      <c r="AA516" s="85" t="s">
        <v>1674</v>
      </c>
      <c r="AB516" s="85" t="s">
        <v>1772</v>
      </c>
      <c r="AC516" s="79" t="b">
        <v>0</v>
      </c>
      <c r="AD516" s="79">
        <v>1</v>
      </c>
      <c r="AE516" s="85" t="s">
        <v>1819</v>
      </c>
      <c r="AF516" s="79" t="b">
        <v>0</v>
      </c>
      <c r="AG516" s="79" t="s">
        <v>1829</v>
      </c>
      <c r="AH516" s="79"/>
      <c r="AI516" s="85" t="s">
        <v>1779</v>
      </c>
      <c r="AJ516" s="79" t="b">
        <v>0</v>
      </c>
      <c r="AK516" s="79">
        <v>0</v>
      </c>
      <c r="AL516" s="85" t="s">
        <v>1779</v>
      </c>
      <c r="AM516" s="79" t="s">
        <v>1840</v>
      </c>
      <c r="AN516" s="79" t="b">
        <v>0</v>
      </c>
      <c r="AO516" s="85" t="s">
        <v>1772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23</v>
      </c>
      <c r="BC516" s="78" t="str">
        <f>REPLACE(INDEX(GroupVertices[Group],MATCH(Edges[[#This Row],[Vertex 2]],GroupVertices[Vertex],0)),1,1,"")</f>
        <v>23</v>
      </c>
      <c r="BD516" s="48">
        <v>0</v>
      </c>
      <c r="BE516" s="49">
        <v>0</v>
      </c>
      <c r="BF516" s="48">
        <v>0</v>
      </c>
      <c r="BG516" s="49">
        <v>0</v>
      </c>
      <c r="BH516" s="48">
        <v>0</v>
      </c>
      <c r="BI516" s="49">
        <v>0</v>
      </c>
      <c r="BJ516" s="48">
        <v>6</v>
      </c>
      <c r="BK516" s="49">
        <v>100</v>
      </c>
      <c r="BL516" s="48">
        <v>6</v>
      </c>
    </row>
    <row r="517" spans="1:64" ht="15">
      <c r="A517" s="64" t="s">
        <v>430</v>
      </c>
      <c r="B517" s="64" t="s">
        <v>459</v>
      </c>
      <c r="C517" s="65" t="s">
        <v>5514</v>
      </c>
      <c r="D517" s="66">
        <v>3</v>
      </c>
      <c r="E517" s="67" t="s">
        <v>132</v>
      </c>
      <c r="F517" s="68">
        <v>35</v>
      </c>
      <c r="G517" s="65"/>
      <c r="H517" s="69"/>
      <c r="I517" s="70"/>
      <c r="J517" s="70"/>
      <c r="K517" s="34" t="s">
        <v>65</v>
      </c>
      <c r="L517" s="77">
        <v>517</v>
      </c>
      <c r="M517" s="77"/>
      <c r="N517" s="72"/>
      <c r="O517" s="79" t="s">
        <v>570</v>
      </c>
      <c r="P517" s="81">
        <v>43691.772673611114</v>
      </c>
      <c r="Q517" s="79" t="s">
        <v>686</v>
      </c>
      <c r="R517" s="79"/>
      <c r="S517" s="79"/>
      <c r="T517" s="79"/>
      <c r="U517" s="79"/>
      <c r="V517" s="83" t="s">
        <v>1083</v>
      </c>
      <c r="W517" s="81">
        <v>43691.772673611114</v>
      </c>
      <c r="X517" s="83" t="s">
        <v>1354</v>
      </c>
      <c r="Y517" s="79"/>
      <c r="Z517" s="79"/>
      <c r="AA517" s="85" t="s">
        <v>1675</v>
      </c>
      <c r="AB517" s="85" t="s">
        <v>1773</v>
      </c>
      <c r="AC517" s="79" t="b">
        <v>0</v>
      </c>
      <c r="AD517" s="79">
        <v>15</v>
      </c>
      <c r="AE517" s="85" t="s">
        <v>1820</v>
      </c>
      <c r="AF517" s="79" t="b">
        <v>0</v>
      </c>
      <c r="AG517" s="79" t="s">
        <v>1829</v>
      </c>
      <c r="AH517" s="79"/>
      <c r="AI517" s="85" t="s">
        <v>1779</v>
      </c>
      <c r="AJ517" s="79" t="b">
        <v>0</v>
      </c>
      <c r="AK517" s="79">
        <v>3</v>
      </c>
      <c r="AL517" s="85" t="s">
        <v>1779</v>
      </c>
      <c r="AM517" s="79" t="s">
        <v>1841</v>
      </c>
      <c r="AN517" s="79" t="b">
        <v>0</v>
      </c>
      <c r="AO517" s="85" t="s">
        <v>1773</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c r="BE517" s="49"/>
      <c r="BF517" s="48"/>
      <c r="BG517" s="49"/>
      <c r="BH517" s="48"/>
      <c r="BI517" s="49"/>
      <c r="BJ517" s="48"/>
      <c r="BK517" s="49"/>
      <c r="BL517" s="48"/>
    </row>
    <row r="518" spans="1:64" ht="15">
      <c r="A518" s="64" t="s">
        <v>431</v>
      </c>
      <c r="B518" s="64" t="s">
        <v>459</v>
      </c>
      <c r="C518" s="65" t="s">
        <v>5514</v>
      </c>
      <c r="D518" s="66">
        <v>3</v>
      </c>
      <c r="E518" s="67" t="s">
        <v>132</v>
      </c>
      <c r="F518" s="68">
        <v>35</v>
      </c>
      <c r="G518" s="65"/>
      <c r="H518" s="69"/>
      <c r="I518" s="70"/>
      <c r="J518" s="70"/>
      <c r="K518" s="34" t="s">
        <v>65</v>
      </c>
      <c r="L518" s="77">
        <v>518</v>
      </c>
      <c r="M518" s="77"/>
      <c r="N518" s="72"/>
      <c r="O518" s="79" t="s">
        <v>570</v>
      </c>
      <c r="P518" s="81">
        <v>43691.77829861111</v>
      </c>
      <c r="Q518" s="79" t="s">
        <v>597</v>
      </c>
      <c r="R518" s="79"/>
      <c r="S518" s="79"/>
      <c r="T518" s="79"/>
      <c r="U518" s="79"/>
      <c r="V518" s="83" t="s">
        <v>1084</v>
      </c>
      <c r="W518" s="81">
        <v>43691.77829861111</v>
      </c>
      <c r="X518" s="83" t="s">
        <v>1355</v>
      </c>
      <c r="Y518" s="79"/>
      <c r="Z518" s="79"/>
      <c r="AA518" s="85" t="s">
        <v>1676</v>
      </c>
      <c r="AB518" s="79"/>
      <c r="AC518" s="79" t="b">
        <v>0</v>
      </c>
      <c r="AD518" s="79">
        <v>0</v>
      </c>
      <c r="AE518" s="85" t="s">
        <v>1779</v>
      </c>
      <c r="AF518" s="79" t="b">
        <v>0</v>
      </c>
      <c r="AG518" s="79" t="s">
        <v>1829</v>
      </c>
      <c r="AH518" s="79"/>
      <c r="AI518" s="85" t="s">
        <v>1779</v>
      </c>
      <c r="AJ518" s="79" t="b">
        <v>0</v>
      </c>
      <c r="AK518" s="79">
        <v>3</v>
      </c>
      <c r="AL518" s="85" t="s">
        <v>1675</v>
      </c>
      <c r="AM518" s="79" t="s">
        <v>1841</v>
      </c>
      <c r="AN518" s="79" t="b">
        <v>0</v>
      </c>
      <c r="AO518" s="85" t="s">
        <v>1675</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v>
      </c>
      <c r="BC518" s="78" t="str">
        <f>REPLACE(INDEX(GroupVertices[Group],MATCH(Edges[[#This Row],[Vertex 2]],GroupVertices[Vertex],0)),1,1,"")</f>
        <v>1</v>
      </c>
      <c r="BD518" s="48"/>
      <c r="BE518" s="49"/>
      <c r="BF518" s="48"/>
      <c r="BG518" s="49"/>
      <c r="BH518" s="48"/>
      <c r="BI518" s="49"/>
      <c r="BJ518" s="48"/>
      <c r="BK518" s="49"/>
      <c r="BL518" s="48"/>
    </row>
    <row r="519" spans="1:64" ht="15">
      <c r="A519" s="64" t="s">
        <v>430</v>
      </c>
      <c r="B519" s="64" t="s">
        <v>460</v>
      </c>
      <c r="C519" s="65" t="s">
        <v>5514</v>
      </c>
      <c r="D519" s="66">
        <v>3</v>
      </c>
      <c r="E519" s="67" t="s">
        <v>132</v>
      </c>
      <c r="F519" s="68">
        <v>35</v>
      </c>
      <c r="G519" s="65"/>
      <c r="H519" s="69"/>
      <c r="I519" s="70"/>
      <c r="J519" s="70"/>
      <c r="K519" s="34" t="s">
        <v>65</v>
      </c>
      <c r="L519" s="77">
        <v>519</v>
      </c>
      <c r="M519" s="77"/>
      <c r="N519" s="72"/>
      <c r="O519" s="79" t="s">
        <v>571</v>
      </c>
      <c r="P519" s="81">
        <v>43691.772673611114</v>
      </c>
      <c r="Q519" s="79" t="s">
        <v>686</v>
      </c>
      <c r="R519" s="79"/>
      <c r="S519" s="79"/>
      <c r="T519" s="79"/>
      <c r="U519" s="79"/>
      <c r="V519" s="83" t="s">
        <v>1083</v>
      </c>
      <c r="W519" s="81">
        <v>43691.772673611114</v>
      </c>
      <c r="X519" s="83" t="s">
        <v>1354</v>
      </c>
      <c r="Y519" s="79"/>
      <c r="Z519" s="79"/>
      <c r="AA519" s="85" t="s">
        <v>1675</v>
      </c>
      <c r="AB519" s="85" t="s">
        <v>1773</v>
      </c>
      <c r="AC519" s="79" t="b">
        <v>0</v>
      </c>
      <c r="AD519" s="79">
        <v>15</v>
      </c>
      <c r="AE519" s="85" t="s">
        <v>1820</v>
      </c>
      <c r="AF519" s="79" t="b">
        <v>0</v>
      </c>
      <c r="AG519" s="79" t="s">
        <v>1829</v>
      </c>
      <c r="AH519" s="79"/>
      <c r="AI519" s="85" t="s">
        <v>1779</v>
      </c>
      <c r="AJ519" s="79" t="b">
        <v>0</v>
      </c>
      <c r="AK519" s="79">
        <v>3</v>
      </c>
      <c r="AL519" s="85" t="s">
        <v>1779</v>
      </c>
      <c r="AM519" s="79" t="s">
        <v>1841</v>
      </c>
      <c r="AN519" s="79" t="b">
        <v>0</v>
      </c>
      <c r="AO519" s="85" t="s">
        <v>1773</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v>
      </c>
      <c r="BC519" s="78" t="str">
        <f>REPLACE(INDEX(GroupVertices[Group],MATCH(Edges[[#This Row],[Vertex 2]],GroupVertices[Vertex],0)),1,1,"")</f>
        <v>1</v>
      </c>
      <c r="BD519" s="48">
        <v>1</v>
      </c>
      <c r="BE519" s="49">
        <v>2.7027027027027026</v>
      </c>
      <c r="BF519" s="48">
        <v>4</v>
      </c>
      <c r="BG519" s="49">
        <v>10.81081081081081</v>
      </c>
      <c r="BH519" s="48">
        <v>0</v>
      </c>
      <c r="BI519" s="49">
        <v>0</v>
      </c>
      <c r="BJ519" s="48">
        <v>32</v>
      </c>
      <c r="BK519" s="49">
        <v>86.48648648648648</v>
      </c>
      <c r="BL519" s="48">
        <v>37</v>
      </c>
    </row>
    <row r="520" spans="1:64" ht="15">
      <c r="A520" s="64" t="s">
        <v>431</v>
      </c>
      <c r="B520" s="64" t="s">
        <v>460</v>
      </c>
      <c r="C520" s="65" t="s">
        <v>5514</v>
      </c>
      <c r="D520" s="66">
        <v>3</v>
      </c>
      <c r="E520" s="67" t="s">
        <v>132</v>
      </c>
      <c r="F520" s="68">
        <v>35</v>
      </c>
      <c r="G520" s="65"/>
      <c r="H520" s="69"/>
      <c r="I520" s="70"/>
      <c r="J520" s="70"/>
      <c r="K520" s="34" t="s">
        <v>65</v>
      </c>
      <c r="L520" s="77">
        <v>520</v>
      </c>
      <c r="M520" s="77"/>
      <c r="N520" s="72"/>
      <c r="O520" s="79" t="s">
        <v>570</v>
      </c>
      <c r="P520" s="81">
        <v>43691.77829861111</v>
      </c>
      <c r="Q520" s="79" t="s">
        <v>597</v>
      </c>
      <c r="R520" s="79"/>
      <c r="S520" s="79"/>
      <c r="T520" s="79"/>
      <c r="U520" s="79"/>
      <c r="V520" s="83" t="s">
        <v>1084</v>
      </c>
      <c r="W520" s="81">
        <v>43691.77829861111</v>
      </c>
      <c r="X520" s="83" t="s">
        <v>1355</v>
      </c>
      <c r="Y520" s="79"/>
      <c r="Z520" s="79"/>
      <c r="AA520" s="85" t="s">
        <v>1676</v>
      </c>
      <c r="AB520" s="79"/>
      <c r="AC520" s="79" t="b">
        <v>0</v>
      </c>
      <c r="AD520" s="79">
        <v>0</v>
      </c>
      <c r="AE520" s="85" t="s">
        <v>1779</v>
      </c>
      <c r="AF520" s="79" t="b">
        <v>0</v>
      </c>
      <c r="AG520" s="79" t="s">
        <v>1829</v>
      </c>
      <c r="AH520" s="79"/>
      <c r="AI520" s="85" t="s">
        <v>1779</v>
      </c>
      <c r="AJ520" s="79" t="b">
        <v>0</v>
      </c>
      <c r="AK520" s="79">
        <v>3</v>
      </c>
      <c r="AL520" s="85" t="s">
        <v>1675</v>
      </c>
      <c r="AM520" s="79" t="s">
        <v>1841</v>
      </c>
      <c r="AN520" s="79" t="b">
        <v>0</v>
      </c>
      <c r="AO520" s="85" t="s">
        <v>1675</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v>
      </c>
      <c r="BD520" s="48"/>
      <c r="BE520" s="49"/>
      <c r="BF520" s="48"/>
      <c r="BG520" s="49"/>
      <c r="BH520" s="48"/>
      <c r="BI520" s="49"/>
      <c r="BJ520" s="48"/>
      <c r="BK520" s="49"/>
      <c r="BL520" s="48"/>
    </row>
    <row r="521" spans="1:64" ht="15">
      <c r="A521" s="64" t="s">
        <v>431</v>
      </c>
      <c r="B521" s="64" t="s">
        <v>430</v>
      </c>
      <c r="C521" s="65" t="s">
        <v>5514</v>
      </c>
      <c r="D521" s="66">
        <v>3</v>
      </c>
      <c r="E521" s="67" t="s">
        <v>132</v>
      </c>
      <c r="F521" s="68">
        <v>35</v>
      </c>
      <c r="G521" s="65"/>
      <c r="H521" s="69"/>
      <c r="I521" s="70"/>
      <c r="J521" s="70"/>
      <c r="K521" s="34" t="s">
        <v>65</v>
      </c>
      <c r="L521" s="77">
        <v>521</v>
      </c>
      <c r="M521" s="77"/>
      <c r="N521" s="72"/>
      <c r="O521" s="79" t="s">
        <v>570</v>
      </c>
      <c r="P521" s="81">
        <v>43691.77829861111</v>
      </c>
      <c r="Q521" s="79" t="s">
        <v>597</v>
      </c>
      <c r="R521" s="79"/>
      <c r="S521" s="79"/>
      <c r="T521" s="79"/>
      <c r="U521" s="79"/>
      <c r="V521" s="83" t="s">
        <v>1084</v>
      </c>
      <c r="W521" s="81">
        <v>43691.77829861111</v>
      </c>
      <c r="X521" s="83" t="s">
        <v>1355</v>
      </c>
      <c r="Y521" s="79"/>
      <c r="Z521" s="79"/>
      <c r="AA521" s="85" t="s">
        <v>1676</v>
      </c>
      <c r="AB521" s="79"/>
      <c r="AC521" s="79" t="b">
        <v>0</v>
      </c>
      <c r="AD521" s="79">
        <v>0</v>
      </c>
      <c r="AE521" s="85" t="s">
        <v>1779</v>
      </c>
      <c r="AF521" s="79" t="b">
        <v>0</v>
      </c>
      <c r="AG521" s="79" t="s">
        <v>1829</v>
      </c>
      <c r="AH521" s="79"/>
      <c r="AI521" s="85" t="s">
        <v>1779</v>
      </c>
      <c r="AJ521" s="79" t="b">
        <v>0</v>
      </c>
      <c r="AK521" s="79">
        <v>3</v>
      </c>
      <c r="AL521" s="85" t="s">
        <v>1675</v>
      </c>
      <c r="AM521" s="79" t="s">
        <v>1841</v>
      </c>
      <c r="AN521" s="79" t="b">
        <v>0</v>
      </c>
      <c r="AO521" s="85" t="s">
        <v>1675</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v>1</v>
      </c>
      <c r="BE521" s="49">
        <v>4.761904761904762</v>
      </c>
      <c r="BF521" s="48">
        <v>1</v>
      </c>
      <c r="BG521" s="49">
        <v>4.761904761904762</v>
      </c>
      <c r="BH521" s="48">
        <v>0</v>
      </c>
      <c r="BI521" s="49">
        <v>0</v>
      </c>
      <c r="BJ521" s="48">
        <v>19</v>
      </c>
      <c r="BK521" s="49">
        <v>90.47619047619048</v>
      </c>
      <c r="BL521" s="48">
        <v>21</v>
      </c>
    </row>
    <row r="522" spans="1:64" ht="15">
      <c r="A522" s="64" t="s">
        <v>432</v>
      </c>
      <c r="B522" s="64" t="s">
        <v>432</v>
      </c>
      <c r="C522" s="65" t="s">
        <v>5514</v>
      </c>
      <c r="D522" s="66">
        <v>3</v>
      </c>
      <c r="E522" s="67" t="s">
        <v>132</v>
      </c>
      <c r="F522" s="68">
        <v>35</v>
      </c>
      <c r="G522" s="65"/>
      <c r="H522" s="69"/>
      <c r="I522" s="70"/>
      <c r="J522" s="70"/>
      <c r="K522" s="34" t="s">
        <v>65</v>
      </c>
      <c r="L522" s="77">
        <v>522</v>
      </c>
      <c r="M522" s="77"/>
      <c r="N522" s="72"/>
      <c r="O522" s="79" t="s">
        <v>176</v>
      </c>
      <c r="P522" s="81">
        <v>43718.70648148148</v>
      </c>
      <c r="Q522" s="79" t="s">
        <v>687</v>
      </c>
      <c r="R522" s="83" t="s">
        <v>776</v>
      </c>
      <c r="S522" s="79" t="s">
        <v>822</v>
      </c>
      <c r="T522" s="79"/>
      <c r="U522" s="79"/>
      <c r="V522" s="83" t="s">
        <v>1085</v>
      </c>
      <c r="W522" s="81">
        <v>43718.70648148148</v>
      </c>
      <c r="X522" s="83" t="s">
        <v>1356</v>
      </c>
      <c r="Y522" s="79"/>
      <c r="Z522" s="79"/>
      <c r="AA522" s="85" t="s">
        <v>1677</v>
      </c>
      <c r="AB522" s="85" t="s">
        <v>1774</v>
      </c>
      <c r="AC522" s="79" t="b">
        <v>0</v>
      </c>
      <c r="AD522" s="79">
        <v>19</v>
      </c>
      <c r="AE522" s="85" t="s">
        <v>1821</v>
      </c>
      <c r="AF522" s="79" t="b">
        <v>0</v>
      </c>
      <c r="AG522" s="79" t="s">
        <v>1829</v>
      </c>
      <c r="AH522" s="79"/>
      <c r="AI522" s="85" t="s">
        <v>1779</v>
      </c>
      <c r="AJ522" s="79" t="b">
        <v>0</v>
      </c>
      <c r="AK522" s="79">
        <v>5</v>
      </c>
      <c r="AL522" s="85" t="s">
        <v>1779</v>
      </c>
      <c r="AM522" s="79" t="s">
        <v>1847</v>
      </c>
      <c r="AN522" s="79" t="b">
        <v>0</v>
      </c>
      <c r="AO522" s="85" t="s">
        <v>1774</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6</v>
      </c>
      <c r="BC522" s="78" t="str">
        <f>REPLACE(INDEX(GroupVertices[Group],MATCH(Edges[[#This Row],[Vertex 2]],GroupVertices[Vertex],0)),1,1,"")</f>
        <v>6</v>
      </c>
      <c r="BD522" s="48">
        <v>0</v>
      </c>
      <c r="BE522" s="49">
        <v>0</v>
      </c>
      <c r="BF522" s="48">
        <v>1</v>
      </c>
      <c r="BG522" s="49">
        <v>6.25</v>
      </c>
      <c r="BH522" s="48">
        <v>0</v>
      </c>
      <c r="BI522" s="49">
        <v>0</v>
      </c>
      <c r="BJ522" s="48">
        <v>15</v>
      </c>
      <c r="BK522" s="49">
        <v>93.75</v>
      </c>
      <c r="BL522" s="48">
        <v>16</v>
      </c>
    </row>
    <row r="523" spans="1:64" ht="15">
      <c r="A523" s="64" t="s">
        <v>431</v>
      </c>
      <c r="B523" s="64" t="s">
        <v>432</v>
      </c>
      <c r="C523" s="65" t="s">
        <v>5514</v>
      </c>
      <c r="D523" s="66">
        <v>3</v>
      </c>
      <c r="E523" s="67" t="s">
        <v>132</v>
      </c>
      <c r="F523" s="68">
        <v>35</v>
      </c>
      <c r="G523" s="65"/>
      <c r="H523" s="69"/>
      <c r="I523" s="70"/>
      <c r="J523" s="70"/>
      <c r="K523" s="34" t="s">
        <v>65</v>
      </c>
      <c r="L523" s="77">
        <v>523</v>
      </c>
      <c r="M523" s="77"/>
      <c r="N523" s="72"/>
      <c r="O523" s="79" t="s">
        <v>571</v>
      </c>
      <c r="P523" s="81">
        <v>43743.576840277776</v>
      </c>
      <c r="Q523" s="79" t="s">
        <v>688</v>
      </c>
      <c r="R523" s="79" t="s">
        <v>789</v>
      </c>
      <c r="S523" s="79" t="s">
        <v>825</v>
      </c>
      <c r="T523" s="79"/>
      <c r="U523" s="79"/>
      <c r="V523" s="83" t="s">
        <v>1084</v>
      </c>
      <c r="W523" s="81">
        <v>43743.576840277776</v>
      </c>
      <c r="X523" s="83" t="s">
        <v>1357</v>
      </c>
      <c r="Y523" s="79"/>
      <c r="Z523" s="79"/>
      <c r="AA523" s="85" t="s">
        <v>1678</v>
      </c>
      <c r="AB523" s="85" t="s">
        <v>1775</v>
      </c>
      <c r="AC523" s="79" t="b">
        <v>0</v>
      </c>
      <c r="AD523" s="79">
        <v>2</v>
      </c>
      <c r="AE523" s="85" t="s">
        <v>1781</v>
      </c>
      <c r="AF523" s="79" t="b">
        <v>0</v>
      </c>
      <c r="AG523" s="79" t="s">
        <v>1829</v>
      </c>
      <c r="AH523" s="79"/>
      <c r="AI523" s="85" t="s">
        <v>1779</v>
      </c>
      <c r="AJ523" s="79" t="b">
        <v>0</v>
      </c>
      <c r="AK523" s="79">
        <v>1</v>
      </c>
      <c r="AL523" s="85" t="s">
        <v>1779</v>
      </c>
      <c r="AM523" s="79" t="s">
        <v>1841</v>
      </c>
      <c r="AN523" s="79" t="b">
        <v>0</v>
      </c>
      <c r="AO523" s="85" t="s">
        <v>1775</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6</v>
      </c>
      <c r="BD523" s="48">
        <v>0</v>
      </c>
      <c r="BE523" s="49">
        <v>0</v>
      </c>
      <c r="BF523" s="48">
        <v>1</v>
      </c>
      <c r="BG523" s="49">
        <v>5</v>
      </c>
      <c r="BH523" s="48">
        <v>0</v>
      </c>
      <c r="BI523" s="49">
        <v>0</v>
      </c>
      <c r="BJ523" s="48">
        <v>19</v>
      </c>
      <c r="BK523" s="49">
        <v>95</v>
      </c>
      <c r="BL523" s="48">
        <v>20</v>
      </c>
    </row>
    <row r="524" spans="1:64" ht="15">
      <c r="A524" s="64" t="s">
        <v>433</v>
      </c>
      <c r="B524" s="64" t="s">
        <v>432</v>
      </c>
      <c r="C524" s="65" t="s">
        <v>5514</v>
      </c>
      <c r="D524" s="66">
        <v>3</v>
      </c>
      <c r="E524" s="67" t="s">
        <v>132</v>
      </c>
      <c r="F524" s="68">
        <v>35</v>
      </c>
      <c r="G524" s="65"/>
      <c r="H524" s="69"/>
      <c r="I524" s="70"/>
      <c r="J524" s="70"/>
      <c r="K524" s="34" t="s">
        <v>65</v>
      </c>
      <c r="L524" s="77">
        <v>524</v>
      </c>
      <c r="M524" s="77"/>
      <c r="N524" s="72"/>
      <c r="O524" s="79" t="s">
        <v>570</v>
      </c>
      <c r="P524" s="81">
        <v>43743.57708333333</v>
      </c>
      <c r="Q524" s="79" t="s">
        <v>689</v>
      </c>
      <c r="R524" s="79"/>
      <c r="S524" s="79"/>
      <c r="T524" s="79"/>
      <c r="U524" s="79"/>
      <c r="V524" s="83" t="s">
        <v>1086</v>
      </c>
      <c r="W524" s="81">
        <v>43743.57708333333</v>
      </c>
      <c r="X524" s="83" t="s">
        <v>1358</v>
      </c>
      <c r="Y524" s="79"/>
      <c r="Z524" s="79"/>
      <c r="AA524" s="85" t="s">
        <v>1679</v>
      </c>
      <c r="AB524" s="79"/>
      <c r="AC524" s="79" t="b">
        <v>0</v>
      </c>
      <c r="AD524" s="79">
        <v>0</v>
      </c>
      <c r="AE524" s="85" t="s">
        <v>1779</v>
      </c>
      <c r="AF524" s="79" t="b">
        <v>0</v>
      </c>
      <c r="AG524" s="79" t="s">
        <v>1829</v>
      </c>
      <c r="AH524" s="79"/>
      <c r="AI524" s="85" t="s">
        <v>1779</v>
      </c>
      <c r="AJ524" s="79" t="b">
        <v>0</v>
      </c>
      <c r="AK524" s="79">
        <v>1</v>
      </c>
      <c r="AL524" s="85" t="s">
        <v>1678</v>
      </c>
      <c r="AM524" s="79" t="s">
        <v>1840</v>
      </c>
      <c r="AN524" s="79" t="b">
        <v>0</v>
      </c>
      <c r="AO524" s="85" t="s">
        <v>1678</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6</v>
      </c>
      <c r="BC524" s="78" t="str">
        <f>REPLACE(INDEX(GroupVertices[Group],MATCH(Edges[[#This Row],[Vertex 2]],GroupVertices[Vertex],0)),1,1,"")</f>
        <v>6</v>
      </c>
      <c r="BD524" s="48"/>
      <c r="BE524" s="49"/>
      <c r="BF524" s="48"/>
      <c r="BG524" s="49"/>
      <c r="BH524" s="48"/>
      <c r="BI524" s="49"/>
      <c r="BJ524" s="48"/>
      <c r="BK524" s="49"/>
      <c r="BL524" s="48"/>
    </row>
    <row r="525" spans="1:64" ht="15">
      <c r="A525" s="64" t="s">
        <v>431</v>
      </c>
      <c r="B525" s="64" t="s">
        <v>437</v>
      </c>
      <c r="C525" s="65" t="s">
        <v>5514</v>
      </c>
      <c r="D525" s="66">
        <v>3</v>
      </c>
      <c r="E525" s="67" t="s">
        <v>132</v>
      </c>
      <c r="F525" s="68">
        <v>35</v>
      </c>
      <c r="G525" s="65"/>
      <c r="H525" s="69"/>
      <c r="I525" s="70"/>
      <c r="J525" s="70"/>
      <c r="K525" s="34" t="s">
        <v>65</v>
      </c>
      <c r="L525" s="77">
        <v>525</v>
      </c>
      <c r="M525" s="77"/>
      <c r="N525" s="72"/>
      <c r="O525" s="79" t="s">
        <v>570</v>
      </c>
      <c r="P525" s="81">
        <v>43682.352106481485</v>
      </c>
      <c r="Q525" s="79" t="s">
        <v>690</v>
      </c>
      <c r="R525" s="79" t="s">
        <v>790</v>
      </c>
      <c r="S525" s="79" t="s">
        <v>826</v>
      </c>
      <c r="T525" s="79"/>
      <c r="U525" s="79"/>
      <c r="V525" s="83" t="s">
        <v>1084</v>
      </c>
      <c r="W525" s="81">
        <v>43682.352106481485</v>
      </c>
      <c r="X525" s="83" t="s">
        <v>1359</v>
      </c>
      <c r="Y525" s="79"/>
      <c r="Z525" s="79"/>
      <c r="AA525" s="85" t="s">
        <v>1680</v>
      </c>
      <c r="AB525" s="79"/>
      <c r="AC525" s="79" t="b">
        <v>0</v>
      </c>
      <c r="AD525" s="79">
        <v>2</v>
      </c>
      <c r="AE525" s="85" t="s">
        <v>1779</v>
      </c>
      <c r="AF525" s="79" t="b">
        <v>0</v>
      </c>
      <c r="AG525" s="79" t="s">
        <v>1829</v>
      </c>
      <c r="AH525" s="79"/>
      <c r="AI525" s="85" t="s">
        <v>1779</v>
      </c>
      <c r="AJ525" s="79" t="b">
        <v>0</v>
      </c>
      <c r="AK525" s="79">
        <v>0</v>
      </c>
      <c r="AL525" s="85" t="s">
        <v>1779</v>
      </c>
      <c r="AM525" s="79" t="s">
        <v>1841</v>
      </c>
      <c r="AN525" s="79" t="b">
        <v>0</v>
      </c>
      <c r="AO525" s="85" t="s">
        <v>1680</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v>0</v>
      </c>
      <c r="BE525" s="49">
        <v>0</v>
      </c>
      <c r="BF525" s="48">
        <v>1</v>
      </c>
      <c r="BG525" s="49">
        <v>2.3255813953488373</v>
      </c>
      <c r="BH525" s="48">
        <v>0</v>
      </c>
      <c r="BI525" s="49">
        <v>0</v>
      </c>
      <c r="BJ525" s="48">
        <v>42</v>
      </c>
      <c r="BK525" s="49">
        <v>97.67441860465117</v>
      </c>
      <c r="BL525" s="48">
        <v>43</v>
      </c>
    </row>
    <row r="526" spans="1:64" ht="15">
      <c r="A526" s="64" t="s">
        <v>433</v>
      </c>
      <c r="B526" s="64" t="s">
        <v>431</v>
      </c>
      <c r="C526" s="65" t="s">
        <v>5514</v>
      </c>
      <c r="D526" s="66">
        <v>3</v>
      </c>
      <c r="E526" s="67" t="s">
        <v>132</v>
      </c>
      <c r="F526" s="68">
        <v>35</v>
      </c>
      <c r="G526" s="65"/>
      <c r="H526" s="69"/>
      <c r="I526" s="70"/>
      <c r="J526" s="70"/>
      <c r="K526" s="34" t="s">
        <v>65</v>
      </c>
      <c r="L526" s="77">
        <v>526</v>
      </c>
      <c r="M526" s="77"/>
      <c r="N526" s="72"/>
      <c r="O526" s="79" t="s">
        <v>570</v>
      </c>
      <c r="P526" s="81">
        <v>43743.57708333333</v>
      </c>
      <c r="Q526" s="79" t="s">
        <v>689</v>
      </c>
      <c r="R526" s="79"/>
      <c r="S526" s="79"/>
      <c r="T526" s="79"/>
      <c r="U526" s="79"/>
      <c r="V526" s="83" t="s">
        <v>1086</v>
      </c>
      <c r="W526" s="81">
        <v>43743.57708333333</v>
      </c>
      <c r="X526" s="83" t="s">
        <v>1358</v>
      </c>
      <c r="Y526" s="79"/>
      <c r="Z526" s="79"/>
      <c r="AA526" s="85" t="s">
        <v>1679</v>
      </c>
      <c r="AB526" s="79"/>
      <c r="AC526" s="79" t="b">
        <v>0</v>
      </c>
      <c r="AD526" s="79">
        <v>0</v>
      </c>
      <c r="AE526" s="85" t="s">
        <v>1779</v>
      </c>
      <c r="AF526" s="79" t="b">
        <v>0</v>
      </c>
      <c r="AG526" s="79" t="s">
        <v>1829</v>
      </c>
      <c r="AH526" s="79"/>
      <c r="AI526" s="85" t="s">
        <v>1779</v>
      </c>
      <c r="AJ526" s="79" t="b">
        <v>0</v>
      </c>
      <c r="AK526" s="79">
        <v>1</v>
      </c>
      <c r="AL526" s="85" t="s">
        <v>1678</v>
      </c>
      <c r="AM526" s="79" t="s">
        <v>1840</v>
      </c>
      <c r="AN526" s="79" t="b">
        <v>0</v>
      </c>
      <c r="AO526" s="85" t="s">
        <v>1678</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6</v>
      </c>
      <c r="BC526" s="78" t="str">
        <f>REPLACE(INDEX(GroupVertices[Group],MATCH(Edges[[#This Row],[Vertex 2]],GroupVertices[Vertex],0)),1,1,"")</f>
        <v>1</v>
      </c>
      <c r="BD526" s="48">
        <v>0</v>
      </c>
      <c r="BE526" s="49">
        <v>0</v>
      </c>
      <c r="BF526" s="48">
        <v>1</v>
      </c>
      <c r="BG526" s="49">
        <v>5</v>
      </c>
      <c r="BH526" s="48">
        <v>0</v>
      </c>
      <c r="BI526" s="49">
        <v>0</v>
      </c>
      <c r="BJ526" s="48">
        <v>19</v>
      </c>
      <c r="BK526" s="49">
        <v>95</v>
      </c>
      <c r="BL526" s="48">
        <v>20</v>
      </c>
    </row>
    <row r="527" spans="1:64" ht="15">
      <c r="A527" s="64" t="s">
        <v>434</v>
      </c>
      <c r="B527" s="64" t="s">
        <v>560</v>
      </c>
      <c r="C527" s="65" t="s">
        <v>5514</v>
      </c>
      <c r="D527" s="66">
        <v>3</v>
      </c>
      <c r="E527" s="67" t="s">
        <v>132</v>
      </c>
      <c r="F527" s="68">
        <v>35</v>
      </c>
      <c r="G527" s="65"/>
      <c r="H527" s="69"/>
      <c r="I527" s="70"/>
      <c r="J527" s="70"/>
      <c r="K527" s="34" t="s">
        <v>65</v>
      </c>
      <c r="L527" s="77">
        <v>527</v>
      </c>
      <c r="M527" s="77"/>
      <c r="N527" s="72"/>
      <c r="O527" s="79" t="s">
        <v>570</v>
      </c>
      <c r="P527" s="81">
        <v>43745.26991898148</v>
      </c>
      <c r="Q527" s="79" t="s">
        <v>691</v>
      </c>
      <c r="R527" s="83" t="s">
        <v>791</v>
      </c>
      <c r="S527" s="79" t="s">
        <v>802</v>
      </c>
      <c r="T527" s="79"/>
      <c r="U527" s="79"/>
      <c r="V527" s="83" t="s">
        <v>1087</v>
      </c>
      <c r="W527" s="81">
        <v>43745.26991898148</v>
      </c>
      <c r="X527" s="83" t="s">
        <v>1360</v>
      </c>
      <c r="Y527" s="79"/>
      <c r="Z527" s="79"/>
      <c r="AA527" s="85" t="s">
        <v>1681</v>
      </c>
      <c r="AB527" s="85" t="s">
        <v>1776</v>
      </c>
      <c r="AC527" s="79" t="b">
        <v>0</v>
      </c>
      <c r="AD527" s="79">
        <v>2</v>
      </c>
      <c r="AE527" s="85" t="s">
        <v>1822</v>
      </c>
      <c r="AF527" s="79" t="b">
        <v>0</v>
      </c>
      <c r="AG527" s="79" t="s">
        <v>1829</v>
      </c>
      <c r="AH527" s="79"/>
      <c r="AI527" s="85" t="s">
        <v>1779</v>
      </c>
      <c r="AJ527" s="79" t="b">
        <v>0</v>
      </c>
      <c r="AK527" s="79">
        <v>1</v>
      </c>
      <c r="AL527" s="85" t="s">
        <v>1779</v>
      </c>
      <c r="AM527" s="79" t="s">
        <v>1841</v>
      </c>
      <c r="AN527" s="79" t="b">
        <v>0</v>
      </c>
      <c r="AO527" s="85" t="s">
        <v>1776</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18</v>
      </c>
      <c r="BC527" s="78" t="str">
        <f>REPLACE(INDEX(GroupVertices[Group],MATCH(Edges[[#This Row],[Vertex 2]],GroupVertices[Vertex],0)),1,1,"")</f>
        <v>18</v>
      </c>
      <c r="BD527" s="48"/>
      <c r="BE527" s="49"/>
      <c r="BF527" s="48"/>
      <c r="BG527" s="49"/>
      <c r="BH527" s="48"/>
      <c r="BI527" s="49"/>
      <c r="BJ527" s="48"/>
      <c r="BK527" s="49"/>
      <c r="BL527" s="48"/>
    </row>
    <row r="528" spans="1:64" ht="15">
      <c r="A528" s="64" t="s">
        <v>435</v>
      </c>
      <c r="B528" s="64" t="s">
        <v>560</v>
      </c>
      <c r="C528" s="65" t="s">
        <v>5514</v>
      </c>
      <c r="D528" s="66">
        <v>3</v>
      </c>
      <c r="E528" s="67" t="s">
        <v>132</v>
      </c>
      <c r="F528" s="68">
        <v>35</v>
      </c>
      <c r="G528" s="65"/>
      <c r="H528" s="69"/>
      <c r="I528" s="70"/>
      <c r="J528" s="70"/>
      <c r="K528" s="34" t="s">
        <v>65</v>
      </c>
      <c r="L528" s="77">
        <v>528</v>
      </c>
      <c r="M528" s="77"/>
      <c r="N528" s="72"/>
      <c r="O528" s="79" t="s">
        <v>570</v>
      </c>
      <c r="P528" s="81">
        <v>43745.273043981484</v>
      </c>
      <c r="Q528" s="79" t="s">
        <v>692</v>
      </c>
      <c r="R528" s="79"/>
      <c r="S528" s="79"/>
      <c r="T528" s="79"/>
      <c r="U528" s="79"/>
      <c r="V528" s="83" t="s">
        <v>1088</v>
      </c>
      <c r="W528" s="81">
        <v>43745.273043981484</v>
      </c>
      <c r="X528" s="83" t="s">
        <v>1361</v>
      </c>
      <c r="Y528" s="79"/>
      <c r="Z528" s="79"/>
      <c r="AA528" s="85" t="s">
        <v>1682</v>
      </c>
      <c r="AB528" s="79"/>
      <c r="AC528" s="79" t="b">
        <v>0</v>
      </c>
      <c r="AD528" s="79">
        <v>0</v>
      </c>
      <c r="AE528" s="85" t="s">
        <v>1779</v>
      </c>
      <c r="AF528" s="79" t="b">
        <v>0</v>
      </c>
      <c r="AG528" s="79" t="s">
        <v>1829</v>
      </c>
      <c r="AH528" s="79"/>
      <c r="AI528" s="85" t="s">
        <v>1779</v>
      </c>
      <c r="AJ528" s="79" t="b">
        <v>0</v>
      </c>
      <c r="AK528" s="79">
        <v>1</v>
      </c>
      <c r="AL528" s="85" t="s">
        <v>1681</v>
      </c>
      <c r="AM528" s="79" t="s">
        <v>1851</v>
      </c>
      <c r="AN528" s="79" t="b">
        <v>0</v>
      </c>
      <c r="AO528" s="85" t="s">
        <v>1681</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18</v>
      </c>
      <c r="BC528" s="78" t="str">
        <f>REPLACE(INDEX(GroupVertices[Group],MATCH(Edges[[#This Row],[Vertex 2]],GroupVertices[Vertex],0)),1,1,"")</f>
        <v>18</v>
      </c>
      <c r="BD528" s="48"/>
      <c r="BE528" s="49"/>
      <c r="BF528" s="48"/>
      <c r="BG528" s="49"/>
      <c r="BH528" s="48"/>
      <c r="BI528" s="49"/>
      <c r="BJ528" s="48"/>
      <c r="BK528" s="49"/>
      <c r="BL528" s="48"/>
    </row>
    <row r="529" spans="1:64" ht="15">
      <c r="A529" s="64" t="s">
        <v>434</v>
      </c>
      <c r="B529" s="64" t="s">
        <v>435</v>
      </c>
      <c r="C529" s="65" t="s">
        <v>5514</v>
      </c>
      <c r="D529" s="66">
        <v>3</v>
      </c>
      <c r="E529" s="67" t="s">
        <v>132</v>
      </c>
      <c r="F529" s="68">
        <v>35</v>
      </c>
      <c r="G529" s="65"/>
      <c r="H529" s="69"/>
      <c r="I529" s="70"/>
      <c r="J529" s="70"/>
      <c r="K529" s="34" t="s">
        <v>66</v>
      </c>
      <c r="L529" s="77">
        <v>529</v>
      </c>
      <c r="M529" s="77"/>
      <c r="N529" s="72"/>
      <c r="O529" s="79" t="s">
        <v>571</v>
      </c>
      <c r="P529" s="81">
        <v>43745.26991898148</v>
      </c>
      <c r="Q529" s="79" t="s">
        <v>691</v>
      </c>
      <c r="R529" s="83" t="s">
        <v>791</v>
      </c>
      <c r="S529" s="79" t="s">
        <v>802</v>
      </c>
      <c r="T529" s="79"/>
      <c r="U529" s="79"/>
      <c r="V529" s="83" t="s">
        <v>1087</v>
      </c>
      <c r="W529" s="81">
        <v>43745.26991898148</v>
      </c>
      <c r="X529" s="83" t="s">
        <v>1360</v>
      </c>
      <c r="Y529" s="79"/>
      <c r="Z529" s="79"/>
      <c r="AA529" s="85" t="s">
        <v>1681</v>
      </c>
      <c r="AB529" s="85" t="s">
        <v>1776</v>
      </c>
      <c r="AC529" s="79" t="b">
        <v>0</v>
      </c>
      <c r="AD529" s="79">
        <v>2</v>
      </c>
      <c r="AE529" s="85" t="s">
        <v>1822</v>
      </c>
      <c r="AF529" s="79" t="b">
        <v>0</v>
      </c>
      <c r="AG529" s="79" t="s">
        <v>1829</v>
      </c>
      <c r="AH529" s="79"/>
      <c r="AI529" s="85" t="s">
        <v>1779</v>
      </c>
      <c r="AJ529" s="79" t="b">
        <v>0</v>
      </c>
      <c r="AK529" s="79">
        <v>1</v>
      </c>
      <c r="AL529" s="85" t="s">
        <v>1779</v>
      </c>
      <c r="AM529" s="79" t="s">
        <v>1841</v>
      </c>
      <c r="AN529" s="79" t="b">
        <v>0</v>
      </c>
      <c r="AO529" s="85" t="s">
        <v>1776</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18</v>
      </c>
      <c r="BC529" s="78" t="str">
        <f>REPLACE(INDEX(GroupVertices[Group],MATCH(Edges[[#This Row],[Vertex 2]],GroupVertices[Vertex],0)),1,1,"")</f>
        <v>18</v>
      </c>
      <c r="BD529" s="48">
        <v>1</v>
      </c>
      <c r="BE529" s="49">
        <v>2.6315789473684212</v>
      </c>
      <c r="BF529" s="48">
        <v>0</v>
      </c>
      <c r="BG529" s="49">
        <v>0</v>
      </c>
      <c r="BH529" s="48">
        <v>0</v>
      </c>
      <c r="BI529" s="49">
        <v>0</v>
      </c>
      <c r="BJ529" s="48">
        <v>37</v>
      </c>
      <c r="BK529" s="49">
        <v>97.36842105263158</v>
      </c>
      <c r="BL529" s="48">
        <v>38</v>
      </c>
    </row>
    <row r="530" spans="1:64" ht="15">
      <c r="A530" s="64" t="s">
        <v>435</v>
      </c>
      <c r="B530" s="64" t="s">
        <v>434</v>
      </c>
      <c r="C530" s="65" t="s">
        <v>5514</v>
      </c>
      <c r="D530" s="66">
        <v>3</v>
      </c>
      <c r="E530" s="67" t="s">
        <v>132</v>
      </c>
      <c r="F530" s="68">
        <v>35</v>
      </c>
      <c r="G530" s="65"/>
      <c r="H530" s="69"/>
      <c r="I530" s="70"/>
      <c r="J530" s="70"/>
      <c r="K530" s="34" t="s">
        <v>66</v>
      </c>
      <c r="L530" s="77">
        <v>530</v>
      </c>
      <c r="M530" s="77"/>
      <c r="N530" s="72"/>
      <c r="O530" s="79" t="s">
        <v>570</v>
      </c>
      <c r="P530" s="81">
        <v>43745.273043981484</v>
      </c>
      <c r="Q530" s="79" t="s">
        <v>692</v>
      </c>
      <c r="R530" s="79"/>
      <c r="S530" s="79"/>
      <c r="T530" s="79"/>
      <c r="U530" s="79"/>
      <c r="V530" s="83" t="s">
        <v>1088</v>
      </c>
      <c r="W530" s="81">
        <v>43745.273043981484</v>
      </c>
      <c r="X530" s="83" t="s">
        <v>1361</v>
      </c>
      <c r="Y530" s="79"/>
      <c r="Z530" s="79"/>
      <c r="AA530" s="85" t="s">
        <v>1682</v>
      </c>
      <c r="AB530" s="79"/>
      <c r="AC530" s="79" t="b">
        <v>0</v>
      </c>
      <c r="AD530" s="79">
        <v>0</v>
      </c>
      <c r="AE530" s="85" t="s">
        <v>1779</v>
      </c>
      <c r="AF530" s="79" t="b">
        <v>0</v>
      </c>
      <c r="AG530" s="79" t="s">
        <v>1829</v>
      </c>
      <c r="AH530" s="79"/>
      <c r="AI530" s="85" t="s">
        <v>1779</v>
      </c>
      <c r="AJ530" s="79" t="b">
        <v>0</v>
      </c>
      <c r="AK530" s="79">
        <v>1</v>
      </c>
      <c r="AL530" s="85" t="s">
        <v>1681</v>
      </c>
      <c r="AM530" s="79" t="s">
        <v>1851</v>
      </c>
      <c r="AN530" s="79" t="b">
        <v>0</v>
      </c>
      <c r="AO530" s="85" t="s">
        <v>1681</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18</v>
      </c>
      <c r="BC530" s="78" t="str">
        <f>REPLACE(INDEX(GroupVertices[Group],MATCH(Edges[[#This Row],[Vertex 2]],GroupVertices[Vertex],0)),1,1,"")</f>
        <v>18</v>
      </c>
      <c r="BD530" s="48">
        <v>0</v>
      </c>
      <c r="BE530" s="49">
        <v>0</v>
      </c>
      <c r="BF530" s="48">
        <v>0</v>
      </c>
      <c r="BG530" s="49">
        <v>0</v>
      </c>
      <c r="BH530" s="48">
        <v>0</v>
      </c>
      <c r="BI530" s="49">
        <v>0</v>
      </c>
      <c r="BJ530" s="48">
        <v>23</v>
      </c>
      <c r="BK530" s="49">
        <v>100</v>
      </c>
      <c r="BL530" s="48">
        <v>23</v>
      </c>
    </row>
    <row r="531" spans="1:64" ht="15">
      <c r="A531" s="64" t="s">
        <v>436</v>
      </c>
      <c r="B531" s="64" t="s">
        <v>437</v>
      </c>
      <c r="C531" s="65" t="s">
        <v>5514</v>
      </c>
      <c r="D531" s="66">
        <v>3</v>
      </c>
      <c r="E531" s="67" t="s">
        <v>132</v>
      </c>
      <c r="F531" s="68">
        <v>35</v>
      </c>
      <c r="G531" s="65"/>
      <c r="H531" s="69"/>
      <c r="I531" s="70"/>
      <c r="J531" s="70"/>
      <c r="K531" s="34" t="s">
        <v>66</v>
      </c>
      <c r="L531" s="77">
        <v>531</v>
      </c>
      <c r="M531" s="77"/>
      <c r="N531" s="72"/>
      <c r="O531" s="79" t="s">
        <v>570</v>
      </c>
      <c r="P531" s="81">
        <v>43679.61121527778</v>
      </c>
      <c r="Q531" s="79" t="s">
        <v>693</v>
      </c>
      <c r="R531" s="83" t="s">
        <v>792</v>
      </c>
      <c r="S531" s="79" t="s">
        <v>827</v>
      </c>
      <c r="T531" s="79"/>
      <c r="U531" s="83" t="s">
        <v>884</v>
      </c>
      <c r="V531" s="83" t="s">
        <v>884</v>
      </c>
      <c r="W531" s="81">
        <v>43679.61121527778</v>
      </c>
      <c r="X531" s="83" t="s">
        <v>1362</v>
      </c>
      <c r="Y531" s="79"/>
      <c r="Z531" s="79"/>
      <c r="AA531" s="85" t="s">
        <v>1683</v>
      </c>
      <c r="AB531" s="79"/>
      <c r="AC531" s="79" t="b">
        <v>0</v>
      </c>
      <c r="AD531" s="79">
        <v>42</v>
      </c>
      <c r="AE531" s="85" t="s">
        <v>1779</v>
      </c>
      <c r="AF531" s="79" t="b">
        <v>0</v>
      </c>
      <c r="AG531" s="79" t="s">
        <v>1829</v>
      </c>
      <c r="AH531" s="79"/>
      <c r="AI531" s="85" t="s">
        <v>1779</v>
      </c>
      <c r="AJ531" s="79" t="b">
        <v>0</v>
      </c>
      <c r="AK531" s="79">
        <v>5</v>
      </c>
      <c r="AL531" s="85" t="s">
        <v>1779</v>
      </c>
      <c r="AM531" s="79" t="s">
        <v>1841</v>
      </c>
      <c r="AN531" s="79" t="b">
        <v>0</v>
      </c>
      <c r="AO531" s="85" t="s">
        <v>1683</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1</v>
      </c>
      <c r="BC531" s="78" t="str">
        <f>REPLACE(INDEX(GroupVertices[Group],MATCH(Edges[[#This Row],[Vertex 2]],GroupVertices[Vertex],0)),1,1,"")</f>
        <v>1</v>
      </c>
      <c r="BD531" s="48">
        <v>2</v>
      </c>
      <c r="BE531" s="49">
        <v>6.666666666666667</v>
      </c>
      <c r="BF531" s="48">
        <v>0</v>
      </c>
      <c r="BG531" s="49">
        <v>0</v>
      </c>
      <c r="BH531" s="48">
        <v>0</v>
      </c>
      <c r="BI531" s="49">
        <v>0</v>
      </c>
      <c r="BJ531" s="48">
        <v>28</v>
      </c>
      <c r="BK531" s="49">
        <v>93.33333333333333</v>
      </c>
      <c r="BL531" s="48">
        <v>30</v>
      </c>
    </row>
    <row r="532" spans="1:64" ht="15">
      <c r="A532" s="64" t="s">
        <v>437</v>
      </c>
      <c r="B532" s="64" t="s">
        <v>436</v>
      </c>
      <c r="C532" s="65" t="s">
        <v>5514</v>
      </c>
      <c r="D532" s="66">
        <v>3</v>
      </c>
      <c r="E532" s="67" t="s">
        <v>132</v>
      </c>
      <c r="F532" s="68">
        <v>35</v>
      </c>
      <c r="G532" s="65"/>
      <c r="H532" s="69"/>
      <c r="I532" s="70"/>
      <c r="J532" s="70"/>
      <c r="K532" s="34" t="s">
        <v>66</v>
      </c>
      <c r="L532" s="77">
        <v>532</v>
      </c>
      <c r="M532" s="77"/>
      <c r="N532" s="72"/>
      <c r="O532" s="79" t="s">
        <v>570</v>
      </c>
      <c r="P532" s="81">
        <v>43681.31150462963</v>
      </c>
      <c r="Q532" s="79" t="s">
        <v>694</v>
      </c>
      <c r="R532" s="79"/>
      <c r="S532" s="79"/>
      <c r="T532" s="79"/>
      <c r="U532" s="79"/>
      <c r="V532" s="83" t="s">
        <v>1089</v>
      </c>
      <c r="W532" s="81">
        <v>43681.31150462963</v>
      </c>
      <c r="X532" s="83" t="s">
        <v>1363</v>
      </c>
      <c r="Y532" s="79"/>
      <c r="Z532" s="79"/>
      <c r="AA532" s="85" t="s">
        <v>1684</v>
      </c>
      <c r="AB532" s="79"/>
      <c r="AC532" s="79" t="b">
        <v>0</v>
      </c>
      <c r="AD532" s="79">
        <v>0</v>
      </c>
      <c r="AE532" s="85" t="s">
        <v>1779</v>
      </c>
      <c r="AF532" s="79" t="b">
        <v>0</v>
      </c>
      <c r="AG532" s="79" t="s">
        <v>1829</v>
      </c>
      <c r="AH532" s="79"/>
      <c r="AI532" s="85" t="s">
        <v>1779</v>
      </c>
      <c r="AJ532" s="79" t="b">
        <v>0</v>
      </c>
      <c r="AK532" s="79">
        <v>4</v>
      </c>
      <c r="AL532" s="85" t="s">
        <v>1683</v>
      </c>
      <c r="AM532" s="79" t="s">
        <v>1842</v>
      </c>
      <c r="AN532" s="79" t="b">
        <v>0</v>
      </c>
      <c r="AO532" s="85" t="s">
        <v>1683</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v>
      </c>
      <c r="BC532" s="78" t="str">
        <f>REPLACE(INDEX(GroupVertices[Group],MATCH(Edges[[#This Row],[Vertex 2]],GroupVertices[Vertex],0)),1,1,"")</f>
        <v>1</v>
      </c>
      <c r="BD532" s="48">
        <v>2</v>
      </c>
      <c r="BE532" s="49">
        <v>8</v>
      </c>
      <c r="BF532" s="48">
        <v>0</v>
      </c>
      <c r="BG532" s="49">
        <v>0</v>
      </c>
      <c r="BH532" s="48">
        <v>0</v>
      </c>
      <c r="BI532" s="49">
        <v>0</v>
      </c>
      <c r="BJ532" s="48">
        <v>23</v>
      </c>
      <c r="BK532" s="49">
        <v>92</v>
      </c>
      <c r="BL532" s="48">
        <v>25</v>
      </c>
    </row>
    <row r="533" spans="1:64" ht="15">
      <c r="A533" s="64" t="s">
        <v>438</v>
      </c>
      <c r="B533" s="64" t="s">
        <v>437</v>
      </c>
      <c r="C533" s="65" t="s">
        <v>5514</v>
      </c>
      <c r="D533" s="66">
        <v>3</v>
      </c>
      <c r="E533" s="67" t="s">
        <v>132</v>
      </c>
      <c r="F533" s="68">
        <v>35</v>
      </c>
      <c r="G533" s="65"/>
      <c r="H533" s="69"/>
      <c r="I533" s="70"/>
      <c r="J533" s="70"/>
      <c r="K533" s="34" t="s">
        <v>66</v>
      </c>
      <c r="L533" s="77">
        <v>533</v>
      </c>
      <c r="M533" s="77"/>
      <c r="N533" s="72"/>
      <c r="O533" s="79" t="s">
        <v>571</v>
      </c>
      <c r="P533" s="81">
        <v>43691.745034722226</v>
      </c>
      <c r="Q533" s="79" t="s">
        <v>695</v>
      </c>
      <c r="R533" s="79"/>
      <c r="S533" s="79"/>
      <c r="T533" s="79"/>
      <c r="U533" s="79"/>
      <c r="V533" s="83" t="s">
        <v>1090</v>
      </c>
      <c r="W533" s="81">
        <v>43691.745034722226</v>
      </c>
      <c r="X533" s="83" t="s">
        <v>1364</v>
      </c>
      <c r="Y533" s="79"/>
      <c r="Z533" s="79"/>
      <c r="AA533" s="85" t="s">
        <v>1685</v>
      </c>
      <c r="AB533" s="85" t="s">
        <v>1729</v>
      </c>
      <c r="AC533" s="79" t="b">
        <v>0</v>
      </c>
      <c r="AD533" s="79">
        <v>0</v>
      </c>
      <c r="AE533" s="85" t="s">
        <v>1780</v>
      </c>
      <c r="AF533" s="79" t="b">
        <v>0</v>
      </c>
      <c r="AG533" s="79" t="s">
        <v>1829</v>
      </c>
      <c r="AH533" s="79"/>
      <c r="AI533" s="85" t="s">
        <v>1779</v>
      </c>
      <c r="AJ533" s="79" t="b">
        <v>0</v>
      </c>
      <c r="AK533" s="79">
        <v>0</v>
      </c>
      <c r="AL533" s="85" t="s">
        <v>1779</v>
      </c>
      <c r="AM533" s="79" t="s">
        <v>1841</v>
      </c>
      <c r="AN533" s="79" t="b">
        <v>0</v>
      </c>
      <c r="AO533" s="85" t="s">
        <v>1729</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1</v>
      </c>
      <c r="BC533" s="78" t="str">
        <f>REPLACE(INDEX(GroupVertices[Group],MATCH(Edges[[#This Row],[Vertex 2]],GroupVertices[Vertex],0)),1,1,"")</f>
        <v>1</v>
      </c>
      <c r="BD533" s="48">
        <v>0</v>
      </c>
      <c r="BE533" s="49">
        <v>0</v>
      </c>
      <c r="BF533" s="48">
        <v>0</v>
      </c>
      <c r="BG533" s="49">
        <v>0</v>
      </c>
      <c r="BH533" s="48">
        <v>0</v>
      </c>
      <c r="BI533" s="49">
        <v>0</v>
      </c>
      <c r="BJ533" s="48">
        <v>20</v>
      </c>
      <c r="BK533" s="49">
        <v>100</v>
      </c>
      <c r="BL533" s="48">
        <v>20</v>
      </c>
    </row>
    <row r="534" spans="1:64" ht="15">
      <c r="A534" s="64" t="s">
        <v>437</v>
      </c>
      <c r="B534" s="64" t="s">
        <v>438</v>
      </c>
      <c r="C534" s="65" t="s">
        <v>5514</v>
      </c>
      <c r="D534" s="66">
        <v>3</v>
      </c>
      <c r="E534" s="67" t="s">
        <v>132</v>
      </c>
      <c r="F534" s="68">
        <v>35</v>
      </c>
      <c r="G534" s="65"/>
      <c r="H534" s="69"/>
      <c r="I534" s="70"/>
      <c r="J534" s="70"/>
      <c r="K534" s="34" t="s">
        <v>66</v>
      </c>
      <c r="L534" s="77">
        <v>534</v>
      </c>
      <c r="M534" s="77"/>
      <c r="N534" s="72"/>
      <c r="O534" s="79" t="s">
        <v>571</v>
      </c>
      <c r="P534" s="81">
        <v>43692.914502314816</v>
      </c>
      <c r="Q534" s="79" t="s">
        <v>696</v>
      </c>
      <c r="R534" s="79"/>
      <c r="S534" s="79"/>
      <c r="T534" s="79"/>
      <c r="U534" s="79"/>
      <c r="V534" s="83" t="s">
        <v>1089</v>
      </c>
      <c r="W534" s="81">
        <v>43692.914502314816</v>
      </c>
      <c r="X534" s="83" t="s">
        <v>1365</v>
      </c>
      <c r="Y534" s="79"/>
      <c r="Z534" s="79"/>
      <c r="AA534" s="85" t="s">
        <v>1686</v>
      </c>
      <c r="AB534" s="85" t="s">
        <v>1685</v>
      </c>
      <c r="AC534" s="79" t="b">
        <v>0</v>
      </c>
      <c r="AD534" s="79">
        <v>0</v>
      </c>
      <c r="AE534" s="85" t="s">
        <v>1823</v>
      </c>
      <c r="AF534" s="79" t="b">
        <v>0</v>
      </c>
      <c r="AG534" s="79" t="s">
        <v>1829</v>
      </c>
      <c r="AH534" s="79"/>
      <c r="AI534" s="85" t="s">
        <v>1779</v>
      </c>
      <c r="AJ534" s="79" t="b">
        <v>0</v>
      </c>
      <c r="AK534" s="79">
        <v>0</v>
      </c>
      <c r="AL534" s="85" t="s">
        <v>1779</v>
      </c>
      <c r="AM534" s="79" t="s">
        <v>1842</v>
      </c>
      <c r="AN534" s="79" t="b">
        <v>0</v>
      </c>
      <c r="AO534" s="85" t="s">
        <v>1685</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v>
      </c>
      <c r="BC534" s="78" t="str">
        <f>REPLACE(INDEX(GroupVertices[Group],MATCH(Edges[[#This Row],[Vertex 2]],GroupVertices[Vertex],0)),1,1,"")</f>
        <v>1</v>
      </c>
      <c r="BD534" s="48">
        <v>0</v>
      </c>
      <c r="BE534" s="49">
        <v>0</v>
      </c>
      <c r="BF534" s="48">
        <v>0</v>
      </c>
      <c r="BG534" s="49">
        <v>0</v>
      </c>
      <c r="BH534" s="48">
        <v>0</v>
      </c>
      <c r="BI534" s="49">
        <v>0</v>
      </c>
      <c r="BJ534" s="48">
        <v>10</v>
      </c>
      <c r="BK534" s="49">
        <v>100</v>
      </c>
      <c r="BL534" s="48">
        <v>10</v>
      </c>
    </row>
    <row r="535" spans="1:64" ht="15">
      <c r="A535" s="64" t="s">
        <v>439</v>
      </c>
      <c r="B535" s="64" t="s">
        <v>538</v>
      </c>
      <c r="C535" s="65" t="s">
        <v>5515</v>
      </c>
      <c r="D535" s="66">
        <v>10</v>
      </c>
      <c r="E535" s="67" t="s">
        <v>136</v>
      </c>
      <c r="F535" s="68">
        <v>12</v>
      </c>
      <c r="G535" s="65"/>
      <c r="H535" s="69"/>
      <c r="I535" s="70"/>
      <c r="J535" s="70"/>
      <c r="K535" s="34" t="s">
        <v>65</v>
      </c>
      <c r="L535" s="77">
        <v>535</v>
      </c>
      <c r="M535" s="77"/>
      <c r="N535" s="72"/>
      <c r="O535" s="79" t="s">
        <v>570</v>
      </c>
      <c r="P535" s="81">
        <v>43692.63313657408</v>
      </c>
      <c r="Q535" s="79" t="s">
        <v>697</v>
      </c>
      <c r="R535" s="79"/>
      <c r="S535" s="79"/>
      <c r="T535" s="79"/>
      <c r="U535" s="79"/>
      <c r="V535" s="83" t="s">
        <v>1091</v>
      </c>
      <c r="W535" s="81">
        <v>43692.63313657408</v>
      </c>
      <c r="X535" s="83" t="s">
        <v>1366</v>
      </c>
      <c r="Y535" s="79"/>
      <c r="Z535" s="79"/>
      <c r="AA535" s="85" t="s">
        <v>1687</v>
      </c>
      <c r="AB535" s="85" t="s">
        <v>1710</v>
      </c>
      <c r="AC535" s="79" t="b">
        <v>0</v>
      </c>
      <c r="AD535" s="79">
        <v>1</v>
      </c>
      <c r="AE535" s="85" t="s">
        <v>1780</v>
      </c>
      <c r="AF535" s="79" t="b">
        <v>0</v>
      </c>
      <c r="AG535" s="79" t="s">
        <v>1829</v>
      </c>
      <c r="AH535" s="79"/>
      <c r="AI535" s="85" t="s">
        <v>1779</v>
      </c>
      <c r="AJ535" s="79" t="b">
        <v>0</v>
      </c>
      <c r="AK535" s="79">
        <v>0</v>
      </c>
      <c r="AL535" s="85" t="s">
        <v>1779</v>
      </c>
      <c r="AM535" s="79" t="s">
        <v>1841</v>
      </c>
      <c r="AN535" s="79" t="b">
        <v>0</v>
      </c>
      <c r="AO535" s="85" t="s">
        <v>1710</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439</v>
      </c>
      <c r="B536" s="64" t="s">
        <v>437</v>
      </c>
      <c r="C536" s="65" t="s">
        <v>5515</v>
      </c>
      <c r="D536" s="66">
        <v>10</v>
      </c>
      <c r="E536" s="67" t="s">
        <v>136</v>
      </c>
      <c r="F536" s="68">
        <v>12</v>
      </c>
      <c r="G536" s="65"/>
      <c r="H536" s="69"/>
      <c r="I536" s="70"/>
      <c r="J536" s="70"/>
      <c r="K536" s="34" t="s">
        <v>66</v>
      </c>
      <c r="L536" s="77">
        <v>536</v>
      </c>
      <c r="M536" s="77"/>
      <c r="N536" s="72"/>
      <c r="O536" s="79" t="s">
        <v>571</v>
      </c>
      <c r="P536" s="81">
        <v>43692.63313657408</v>
      </c>
      <c r="Q536" s="79" t="s">
        <v>697</v>
      </c>
      <c r="R536" s="79"/>
      <c r="S536" s="79"/>
      <c r="T536" s="79"/>
      <c r="U536" s="79"/>
      <c r="V536" s="83" t="s">
        <v>1091</v>
      </c>
      <c r="W536" s="81">
        <v>43692.63313657408</v>
      </c>
      <c r="X536" s="83" t="s">
        <v>1366</v>
      </c>
      <c r="Y536" s="79"/>
      <c r="Z536" s="79"/>
      <c r="AA536" s="85" t="s">
        <v>1687</v>
      </c>
      <c r="AB536" s="85" t="s">
        <v>1710</v>
      </c>
      <c r="AC536" s="79" t="b">
        <v>0</v>
      </c>
      <c r="AD536" s="79">
        <v>1</v>
      </c>
      <c r="AE536" s="85" t="s">
        <v>1780</v>
      </c>
      <c r="AF536" s="79" t="b">
        <v>0</v>
      </c>
      <c r="AG536" s="79" t="s">
        <v>1829</v>
      </c>
      <c r="AH536" s="79"/>
      <c r="AI536" s="85" t="s">
        <v>1779</v>
      </c>
      <c r="AJ536" s="79" t="b">
        <v>0</v>
      </c>
      <c r="AK536" s="79">
        <v>0</v>
      </c>
      <c r="AL536" s="85" t="s">
        <v>1779</v>
      </c>
      <c r="AM536" s="79" t="s">
        <v>1841</v>
      </c>
      <c r="AN536" s="79" t="b">
        <v>0</v>
      </c>
      <c r="AO536" s="85" t="s">
        <v>1710</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1</v>
      </c>
      <c r="BC536" s="78" t="str">
        <f>REPLACE(INDEX(GroupVertices[Group],MATCH(Edges[[#This Row],[Vertex 2]],GroupVertices[Vertex],0)),1,1,"")</f>
        <v>1</v>
      </c>
      <c r="BD536" s="48">
        <v>1</v>
      </c>
      <c r="BE536" s="49">
        <v>1.7543859649122806</v>
      </c>
      <c r="BF536" s="48">
        <v>0</v>
      </c>
      <c r="BG536" s="49">
        <v>0</v>
      </c>
      <c r="BH536" s="48">
        <v>0</v>
      </c>
      <c r="BI536" s="49">
        <v>0</v>
      </c>
      <c r="BJ536" s="48">
        <v>56</v>
      </c>
      <c r="BK536" s="49">
        <v>98.24561403508773</v>
      </c>
      <c r="BL536" s="48">
        <v>57</v>
      </c>
    </row>
    <row r="537" spans="1:64" ht="15">
      <c r="A537" s="64" t="s">
        <v>439</v>
      </c>
      <c r="B537" s="64" t="s">
        <v>538</v>
      </c>
      <c r="C537" s="65" t="s">
        <v>5515</v>
      </c>
      <c r="D537" s="66">
        <v>10</v>
      </c>
      <c r="E537" s="67" t="s">
        <v>136</v>
      </c>
      <c r="F537" s="68">
        <v>12</v>
      </c>
      <c r="G537" s="65"/>
      <c r="H537" s="69"/>
      <c r="I537" s="70"/>
      <c r="J537" s="70"/>
      <c r="K537" s="34" t="s">
        <v>65</v>
      </c>
      <c r="L537" s="77">
        <v>537</v>
      </c>
      <c r="M537" s="77"/>
      <c r="N537" s="72"/>
      <c r="O537" s="79" t="s">
        <v>570</v>
      </c>
      <c r="P537" s="81">
        <v>43693.75403935185</v>
      </c>
      <c r="Q537" s="79" t="s">
        <v>698</v>
      </c>
      <c r="R537" s="79"/>
      <c r="S537" s="79"/>
      <c r="T537" s="79"/>
      <c r="U537" s="79"/>
      <c r="V537" s="83" t="s">
        <v>1091</v>
      </c>
      <c r="W537" s="81">
        <v>43693.75403935185</v>
      </c>
      <c r="X537" s="83" t="s">
        <v>1367</v>
      </c>
      <c r="Y537" s="79"/>
      <c r="Z537" s="79"/>
      <c r="AA537" s="85" t="s">
        <v>1688</v>
      </c>
      <c r="AB537" s="85" t="s">
        <v>1689</v>
      </c>
      <c r="AC537" s="79" t="b">
        <v>0</v>
      </c>
      <c r="AD537" s="79">
        <v>0</v>
      </c>
      <c r="AE537" s="85" t="s">
        <v>1780</v>
      </c>
      <c r="AF537" s="79" t="b">
        <v>0</v>
      </c>
      <c r="AG537" s="79" t="s">
        <v>1829</v>
      </c>
      <c r="AH537" s="79"/>
      <c r="AI537" s="85" t="s">
        <v>1779</v>
      </c>
      <c r="AJ537" s="79" t="b">
        <v>0</v>
      </c>
      <c r="AK537" s="79">
        <v>0</v>
      </c>
      <c r="AL537" s="85" t="s">
        <v>1779</v>
      </c>
      <c r="AM537" s="79" t="s">
        <v>1841</v>
      </c>
      <c r="AN537" s="79" t="b">
        <v>0</v>
      </c>
      <c r="AO537" s="85" t="s">
        <v>1689</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1</v>
      </c>
      <c r="BC537" s="78" t="str">
        <f>REPLACE(INDEX(GroupVertices[Group],MATCH(Edges[[#This Row],[Vertex 2]],GroupVertices[Vertex],0)),1,1,"")</f>
        <v>1</v>
      </c>
      <c r="BD537" s="48"/>
      <c r="BE537" s="49"/>
      <c r="BF537" s="48"/>
      <c r="BG537" s="49"/>
      <c r="BH537" s="48"/>
      <c r="BI537" s="49"/>
      <c r="BJ537" s="48"/>
      <c r="BK537" s="49"/>
      <c r="BL537" s="48"/>
    </row>
    <row r="538" spans="1:64" ht="15">
      <c r="A538" s="64" t="s">
        <v>439</v>
      </c>
      <c r="B538" s="64" t="s">
        <v>437</v>
      </c>
      <c r="C538" s="65" t="s">
        <v>5515</v>
      </c>
      <c r="D538" s="66">
        <v>10</v>
      </c>
      <c r="E538" s="67" t="s">
        <v>136</v>
      </c>
      <c r="F538" s="68">
        <v>12</v>
      </c>
      <c r="G538" s="65"/>
      <c r="H538" s="69"/>
      <c r="I538" s="70"/>
      <c r="J538" s="70"/>
      <c r="K538" s="34" t="s">
        <v>66</v>
      </c>
      <c r="L538" s="77">
        <v>538</v>
      </c>
      <c r="M538" s="77"/>
      <c r="N538" s="72"/>
      <c r="O538" s="79" t="s">
        <v>571</v>
      </c>
      <c r="P538" s="81">
        <v>43693.75403935185</v>
      </c>
      <c r="Q538" s="79" t="s">
        <v>698</v>
      </c>
      <c r="R538" s="79"/>
      <c r="S538" s="79"/>
      <c r="T538" s="79"/>
      <c r="U538" s="79"/>
      <c r="V538" s="83" t="s">
        <v>1091</v>
      </c>
      <c r="W538" s="81">
        <v>43693.75403935185</v>
      </c>
      <c r="X538" s="83" t="s">
        <v>1367</v>
      </c>
      <c r="Y538" s="79"/>
      <c r="Z538" s="79"/>
      <c r="AA538" s="85" t="s">
        <v>1688</v>
      </c>
      <c r="AB538" s="85" t="s">
        <v>1689</v>
      </c>
      <c r="AC538" s="79" t="b">
        <v>0</v>
      </c>
      <c r="AD538" s="79">
        <v>0</v>
      </c>
      <c r="AE538" s="85" t="s">
        <v>1780</v>
      </c>
      <c r="AF538" s="79" t="b">
        <v>0</v>
      </c>
      <c r="AG538" s="79" t="s">
        <v>1829</v>
      </c>
      <c r="AH538" s="79"/>
      <c r="AI538" s="85" t="s">
        <v>1779</v>
      </c>
      <c r="AJ538" s="79" t="b">
        <v>0</v>
      </c>
      <c r="AK538" s="79">
        <v>0</v>
      </c>
      <c r="AL538" s="85" t="s">
        <v>1779</v>
      </c>
      <c r="AM538" s="79" t="s">
        <v>1841</v>
      </c>
      <c r="AN538" s="79" t="b">
        <v>0</v>
      </c>
      <c r="AO538" s="85" t="s">
        <v>1689</v>
      </c>
      <c r="AP538" s="79" t="s">
        <v>176</v>
      </c>
      <c r="AQ538" s="79">
        <v>0</v>
      </c>
      <c r="AR538" s="79">
        <v>0</v>
      </c>
      <c r="AS538" s="79"/>
      <c r="AT538" s="79"/>
      <c r="AU538" s="79"/>
      <c r="AV538" s="79"/>
      <c r="AW538" s="79"/>
      <c r="AX538" s="79"/>
      <c r="AY538" s="79"/>
      <c r="AZ538" s="79"/>
      <c r="BA538">
        <v>2</v>
      </c>
      <c r="BB538" s="78" t="str">
        <f>REPLACE(INDEX(GroupVertices[Group],MATCH(Edges[[#This Row],[Vertex 1]],GroupVertices[Vertex],0)),1,1,"")</f>
        <v>1</v>
      </c>
      <c r="BC538" s="78" t="str">
        <f>REPLACE(INDEX(GroupVertices[Group],MATCH(Edges[[#This Row],[Vertex 2]],GroupVertices[Vertex],0)),1,1,"")</f>
        <v>1</v>
      </c>
      <c r="BD538" s="48">
        <v>1</v>
      </c>
      <c r="BE538" s="49">
        <v>14.285714285714286</v>
      </c>
      <c r="BF538" s="48">
        <v>0</v>
      </c>
      <c r="BG538" s="49">
        <v>0</v>
      </c>
      <c r="BH538" s="48">
        <v>0</v>
      </c>
      <c r="BI538" s="49">
        <v>0</v>
      </c>
      <c r="BJ538" s="48">
        <v>6</v>
      </c>
      <c r="BK538" s="49">
        <v>85.71428571428571</v>
      </c>
      <c r="BL538" s="48">
        <v>7</v>
      </c>
    </row>
    <row r="539" spans="1:64" ht="15">
      <c r="A539" s="64" t="s">
        <v>437</v>
      </c>
      <c r="B539" s="64" t="s">
        <v>439</v>
      </c>
      <c r="C539" s="65" t="s">
        <v>5514</v>
      </c>
      <c r="D539" s="66">
        <v>3</v>
      </c>
      <c r="E539" s="67" t="s">
        <v>132</v>
      </c>
      <c r="F539" s="68">
        <v>35</v>
      </c>
      <c r="G539" s="65"/>
      <c r="H539" s="69"/>
      <c r="I539" s="70"/>
      <c r="J539" s="70"/>
      <c r="K539" s="34" t="s">
        <v>66</v>
      </c>
      <c r="L539" s="77">
        <v>539</v>
      </c>
      <c r="M539" s="77"/>
      <c r="N539" s="72"/>
      <c r="O539" s="79" t="s">
        <v>571</v>
      </c>
      <c r="P539" s="81">
        <v>43693.752592592595</v>
      </c>
      <c r="Q539" s="79" t="s">
        <v>699</v>
      </c>
      <c r="R539" s="79"/>
      <c r="S539" s="79"/>
      <c r="T539" s="79"/>
      <c r="U539" s="79"/>
      <c r="V539" s="83" t="s">
        <v>1089</v>
      </c>
      <c r="W539" s="81">
        <v>43693.752592592595</v>
      </c>
      <c r="X539" s="83" t="s">
        <v>1368</v>
      </c>
      <c r="Y539" s="79"/>
      <c r="Z539" s="79"/>
      <c r="AA539" s="85" t="s">
        <v>1689</v>
      </c>
      <c r="AB539" s="85" t="s">
        <v>1687</v>
      </c>
      <c r="AC539" s="79" t="b">
        <v>0</v>
      </c>
      <c r="AD539" s="79">
        <v>3</v>
      </c>
      <c r="AE539" s="85" t="s">
        <v>1824</v>
      </c>
      <c r="AF539" s="79" t="b">
        <v>0</v>
      </c>
      <c r="AG539" s="79" t="s">
        <v>1829</v>
      </c>
      <c r="AH539" s="79"/>
      <c r="AI539" s="85" t="s">
        <v>1779</v>
      </c>
      <c r="AJ539" s="79" t="b">
        <v>0</v>
      </c>
      <c r="AK539" s="79">
        <v>1</v>
      </c>
      <c r="AL539" s="85" t="s">
        <v>1779</v>
      </c>
      <c r="AM539" s="79" t="s">
        <v>1841</v>
      </c>
      <c r="AN539" s="79" t="b">
        <v>0</v>
      </c>
      <c r="AO539" s="85" t="s">
        <v>1687</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v>1</v>
      </c>
      <c r="BE539" s="49">
        <v>2.5641025641025643</v>
      </c>
      <c r="BF539" s="48">
        <v>0</v>
      </c>
      <c r="BG539" s="49">
        <v>0</v>
      </c>
      <c r="BH539" s="48">
        <v>0</v>
      </c>
      <c r="BI539" s="49">
        <v>0</v>
      </c>
      <c r="BJ539" s="48">
        <v>38</v>
      </c>
      <c r="BK539" s="49">
        <v>97.43589743589743</v>
      </c>
      <c r="BL539" s="48">
        <v>39</v>
      </c>
    </row>
    <row r="540" spans="1:64" ht="15">
      <c r="A540" s="64" t="s">
        <v>356</v>
      </c>
      <c r="B540" s="64" t="s">
        <v>437</v>
      </c>
      <c r="C540" s="65" t="s">
        <v>5515</v>
      </c>
      <c r="D540" s="66">
        <v>10</v>
      </c>
      <c r="E540" s="67" t="s">
        <v>136</v>
      </c>
      <c r="F540" s="68">
        <v>12</v>
      </c>
      <c r="G540" s="65"/>
      <c r="H540" s="69"/>
      <c r="I540" s="70"/>
      <c r="J540" s="70"/>
      <c r="K540" s="34" t="s">
        <v>66</v>
      </c>
      <c r="L540" s="77">
        <v>540</v>
      </c>
      <c r="M540" s="77"/>
      <c r="N540" s="72"/>
      <c r="O540" s="79" t="s">
        <v>570</v>
      </c>
      <c r="P540" s="81">
        <v>43713.595717592594</v>
      </c>
      <c r="Q540" s="79" t="s">
        <v>652</v>
      </c>
      <c r="R540" s="83" t="s">
        <v>775</v>
      </c>
      <c r="S540" s="79" t="s">
        <v>821</v>
      </c>
      <c r="T540" s="79" t="s">
        <v>850</v>
      </c>
      <c r="U540" s="79"/>
      <c r="V540" s="83" t="s">
        <v>1011</v>
      </c>
      <c r="W540" s="81">
        <v>43713.595717592594</v>
      </c>
      <c r="X540" s="83" t="s">
        <v>1259</v>
      </c>
      <c r="Y540" s="79"/>
      <c r="Z540" s="79"/>
      <c r="AA540" s="85" t="s">
        <v>1580</v>
      </c>
      <c r="AB540" s="79"/>
      <c r="AC540" s="79" t="b">
        <v>0</v>
      </c>
      <c r="AD540" s="79">
        <v>29</v>
      </c>
      <c r="AE540" s="85" t="s">
        <v>1779</v>
      </c>
      <c r="AF540" s="79" t="b">
        <v>0</v>
      </c>
      <c r="AG540" s="79" t="s">
        <v>1829</v>
      </c>
      <c r="AH540" s="79"/>
      <c r="AI540" s="85" t="s">
        <v>1779</v>
      </c>
      <c r="AJ540" s="79" t="b">
        <v>0</v>
      </c>
      <c r="AK540" s="79">
        <v>27</v>
      </c>
      <c r="AL540" s="85" t="s">
        <v>1779</v>
      </c>
      <c r="AM540" s="79" t="s">
        <v>1847</v>
      </c>
      <c r="AN540" s="79" t="b">
        <v>0</v>
      </c>
      <c r="AO540" s="85" t="s">
        <v>1580</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2</v>
      </c>
      <c r="BC540" s="78" t="str">
        <f>REPLACE(INDEX(GroupVertices[Group],MATCH(Edges[[#This Row],[Vertex 2]],GroupVertices[Vertex],0)),1,1,"")</f>
        <v>1</v>
      </c>
      <c r="BD540" s="48"/>
      <c r="BE540" s="49"/>
      <c r="BF540" s="48"/>
      <c r="BG540" s="49"/>
      <c r="BH540" s="48"/>
      <c r="BI540" s="49"/>
      <c r="BJ540" s="48"/>
      <c r="BK540" s="49"/>
      <c r="BL540" s="48"/>
    </row>
    <row r="541" spans="1:64" ht="15">
      <c r="A541" s="64" t="s">
        <v>356</v>
      </c>
      <c r="B541" s="64" t="s">
        <v>216</v>
      </c>
      <c r="C541" s="65" t="s">
        <v>5515</v>
      </c>
      <c r="D541" s="66">
        <v>10</v>
      </c>
      <c r="E541" s="67" t="s">
        <v>136</v>
      </c>
      <c r="F541" s="68">
        <v>12</v>
      </c>
      <c r="G541" s="65"/>
      <c r="H541" s="69"/>
      <c r="I541" s="70"/>
      <c r="J541" s="70"/>
      <c r="K541" s="34" t="s">
        <v>65</v>
      </c>
      <c r="L541" s="77">
        <v>541</v>
      </c>
      <c r="M541" s="77"/>
      <c r="N541" s="72"/>
      <c r="O541" s="79" t="s">
        <v>570</v>
      </c>
      <c r="P541" s="81">
        <v>43713.595717592594</v>
      </c>
      <c r="Q541" s="79" t="s">
        <v>652</v>
      </c>
      <c r="R541" s="83" t="s">
        <v>775</v>
      </c>
      <c r="S541" s="79" t="s">
        <v>821</v>
      </c>
      <c r="T541" s="79" t="s">
        <v>850</v>
      </c>
      <c r="U541" s="79"/>
      <c r="V541" s="83" t="s">
        <v>1011</v>
      </c>
      <c r="W541" s="81">
        <v>43713.595717592594</v>
      </c>
      <c r="X541" s="83" t="s">
        <v>1259</v>
      </c>
      <c r="Y541" s="79"/>
      <c r="Z541" s="79"/>
      <c r="AA541" s="85" t="s">
        <v>1580</v>
      </c>
      <c r="AB541" s="79"/>
      <c r="AC541" s="79" t="b">
        <v>0</v>
      </c>
      <c r="AD541" s="79">
        <v>29</v>
      </c>
      <c r="AE541" s="85" t="s">
        <v>1779</v>
      </c>
      <c r="AF541" s="79" t="b">
        <v>0</v>
      </c>
      <c r="AG541" s="79" t="s">
        <v>1829</v>
      </c>
      <c r="AH541" s="79"/>
      <c r="AI541" s="85" t="s">
        <v>1779</v>
      </c>
      <c r="AJ541" s="79" t="b">
        <v>0</v>
      </c>
      <c r="AK541" s="79">
        <v>27</v>
      </c>
      <c r="AL541" s="85" t="s">
        <v>1779</v>
      </c>
      <c r="AM541" s="79" t="s">
        <v>1847</v>
      </c>
      <c r="AN541" s="79" t="b">
        <v>0</v>
      </c>
      <c r="AO541" s="85" t="s">
        <v>1580</v>
      </c>
      <c r="AP541" s="79" t="s">
        <v>176</v>
      </c>
      <c r="AQ541" s="79">
        <v>0</v>
      </c>
      <c r="AR541" s="79">
        <v>0</v>
      </c>
      <c r="AS541" s="79"/>
      <c r="AT541" s="79"/>
      <c r="AU541" s="79"/>
      <c r="AV541" s="79"/>
      <c r="AW541" s="79"/>
      <c r="AX541" s="79"/>
      <c r="AY541" s="79"/>
      <c r="AZ541" s="79"/>
      <c r="BA541">
        <v>2</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356</v>
      </c>
      <c r="B542" s="64" t="s">
        <v>437</v>
      </c>
      <c r="C542" s="65" t="s">
        <v>5515</v>
      </c>
      <c r="D542" s="66">
        <v>10</v>
      </c>
      <c r="E542" s="67" t="s">
        <v>136</v>
      </c>
      <c r="F542" s="68">
        <v>12</v>
      </c>
      <c r="G542" s="65"/>
      <c r="H542" s="69"/>
      <c r="I542" s="70"/>
      <c r="J542" s="70"/>
      <c r="K542" s="34" t="s">
        <v>66</v>
      </c>
      <c r="L542" s="77">
        <v>542</v>
      </c>
      <c r="M542" s="77"/>
      <c r="N542" s="72"/>
      <c r="O542" s="79" t="s">
        <v>570</v>
      </c>
      <c r="P542" s="81">
        <v>43717.62206018518</v>
      </c>
      <c r="Q542" s="79" t="s">
        <v>651</v>
      </c>
      <c r="R542" s="79"/>
      <c r="S542" s="79"/>
      <c r="T542" s="79" t="s">
        <v>850</v>
      </c>
      <c r="U542" s="79"/>
      <c r="V542" s="83" t="s">
        <v>1011</v>
      </c>
      <c r="W542" s="81">
        <v>43717.62206018518</v>
      </c>
      <c r="X542" s="83" t="s">
        <v>1257</v>
      </c>
      <c r="Y542" s="79"/>
      <c r="Z542" s="79"/>
      <c r="AA542" s="85" t="s">
        <v>1578</v>
      </c>
      <c r="AB542" s="85" t="s">
        <v>1755</v>
      </c>
      <c r="AC542" s="79" t="b">
        <v>0</v>
      </c>
      <c r="AD542" s="79">
        <v>0</v>
      </c>
      <c r="AE542" s="85" t="s">
        <v>1798</v>
      </c>
      <c r="AF542" s="79" t="b">
        <v>0</v>
      </c>
      <c r="AG542" s="79" t="s">
        <v>1830</v>
      </c>
      <c r="AH542" s="79"/>
      <c r="AI542" s="85" t="s">
        <v>1779</v>
      </c>
      <c r="AJ542" s="79" t="b">
        <v>0</v>
      </c>
      <c r="AK542" s="79">
        <v>0</v>
      </c>
      <c r="AL542" s="85" t="s">
        <v>1779</v>
      </c>
      <c r="AM542" s="79" t="s">
        <v>1847</v>
      </c>
      <c r="AN542" s="79" t="b">
        <v>0</v>
      </c>
      <c r="AO542" s="85" t="s">
        <v>1755</v>
      </c>
      <c r="AP542" s="79" t="s">
        <v>176</v>
      </c>
      <c r="AQ542" s="79">
        <v>0</v>
      </c>
      <c r="AR542" s="79">
        <v>0</v>
      </c>
      <c r="AS542" s="79"/>
      <c r="AT542" s="79"/>
      <c r="AU542" s="79"/>
      <c r="AV542" s="79"/>
      <c r="AW542" s="79"/>
      <c r="AX542" s="79"/>
      <c r="AY542" s="79"/>
      <c r="AZ542" s="79"/>
      <c r="BA542">
        <v>2</v>
      </c>
      <c r="BB542" s="78" t="str">
        <f>REPLACE(INDEX(GroupVertices[Group],MATCH(Edges[[#This Row],[Vertex 1]],GroupVertices[Vertex],0)),1,1,"")</f>
        <v>2</v>
      </c>
      <c r="BC542" s="78" t="str">
        <f>REPLACE(INDEX(GroupVertices[Group],MATCH(Edges[[#This Row],[Vertex 2]],GroupVertices[Vertex],0)),1,1,"")</f>
        <v>1</v>
      </c>
      <c r="BD542" s="48"/>
      <c r="BE542" s="49"/>
      <c r="BF542" s="48"/>
      <c r="BG542" s="49"/>
      <c r="BH542" s="48"/>
      <c r="BI542" s="49"/>
      <c r="BJ542" s="48"/>
      <c r="BK542" s="49"/>
      <c r="BL542" s="48"/>
    </row>
    <row r="543" spans="1:64" ht="15">
      <c r="A543" s="64" t="s">
        <v>356</v>
      </c>
      <c r="B543" s="64" t="s">
        <v>216</v>
      </c>
      <c r="C543" s="65" t="s">
        <v>5515</v>
      </c>
      <c r="D543" s="66">
        <v>10</v>
      </c>
      <c r="E543" s="67" t="s">
        <v>136</v>
      </c>
      <c r="F543" s="68">
        <v>12</v>
      </c>
      <c r="G543" s="65"/>
      <c r="H543" s="69"/>
      <c r="I543" s="70"/>
      <c r="J543" s="70"/>
      <c r="K543" s="34" t="s">
        <v>65</v>
      </c>
      <c r="L543" s="77">
        <v>543</v>
      </c>
      <c r="M543" s="77"/>
      <c r="N543" s="72"/>
      <c r="O543" s="79" t="s">
        <v>570</v>
      </c>
      <c r="P543" s="81">
        <v>43717.62206018518</v>
      </c>
      <c r="Q543" s="79" t="s">
        <v>651</v>
      </c>
      <c r="R543" s="79"/>
      <c r="S543" s="79"/>
      <c r="T543" s="79" t="s">
        <v>850</v>
      </c>
      <c r="U543" s="79"/>
      <c r="V543" s="83" t="s">
        <v>1011</v>
      </c>
      <c r="W543" s="81">
        <v>43717.62206018518</v>
      </c>
      <c r="X543" s="83" t="s">
        <v>1257</v>
      </c>
      <c r="Y543" s="79"/>
      <c r="Z543" s="79"/>
      <c r="AA543" s="85" t="s">
        <v>1578</v>
      </c>
      <c r="AB543" s="85" t="s">
        <v>1755</v>
      </c>
      <c r="AC543" s="79" t="b">
        <v>0</v>
      </c>
      <c r="AD543" s="79">
        <v>0</v>
      </c>
      <c r="AE543" s="85" t="s">
        <v>1798</v>
      </c>
      <c r="AF543" s="79" t="b">
        <v>0</v>
      </c>
      <c r="AG543" s="79" t="s">
        <v>1830</v>
      </c>
      <c r="AH543" s="79"/>
      <c r="AI543" s="85" t="s">
        <v>1779</v>
      </c>
      <c r="AJ543" s="79" t="b">
        <v>0</v>
      </c>
      <c r="AK543" s="79">
        <v>0</v>
      </c>
      <c r="AL543" s="85" t="s">
        <v>1779</v>
      </c>
      <c r="AM543" s="79" t="s">
        <v>1847</v>
      </c>
      <c r="AN543" s="79" t="b">
        <v>0</v>
      </c>
      <c r="AO543" s="85" t="s">
        <v>1755</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437</v>
      </c>
      <c r="B544" s="64" t="s">
        <v>356</v>
      </c>
      <c r="C544" s="65" t="s">
        <v>5514</v>
      </c>
      <c r="D544" s="66">
        <v>3</v>
      </c>
      <c r="E544" s="67" t="s">
        <v>132</v>
      </c>
      <c r="F544" s="68">
        <v>35</v>
      </c>
      <c r="G544" s="65"/>
      <c r="H544" s="69"/>
      <c r="I544" s="70"/>
      <c r="J544" s="70"/>
      <c r="K544" s="34" t="s">
        <v>66</v>
      </c>
      <c r="L544" s="77">
        <v>544</v>
      </c>
      <c r="M544" s="77"/>
      <c r="N544" s="72"/>
      <c r="O544" s="79" t="s">
        <v>570</v>
      </c>
      <c r="P544" s="81">
        <v>43713.745</v>
      </c>
      <c r="Q544" s="79" t="s">
        <v>645</v>
      </c>
      <c r="R544" s="79"/>
      <c r="S544" s="79"/>
      <c r="T544" s="79"/>
      <c r="U544" s="79"/>
      <c r="V544" s="83" t="s">
        <v>1089</v>
      </c>
      <c r="W544" s="81">
        <v>43713.745</v>
      </c>
      <c r="X544" s="83" t="s">
        <v>1369</v>
      </c>
      <c r="Y544" s="79"/>
      <c r="Z544" s="79"/>
      <c r="AA544" s="85" t="s">
        <v>1690</v>
      </c>
      <c r="AB544" s="79"/>
      <c r="AC544" s="79" t="b">
        <v>0</v>
      </c>
      <c r="AD544" s="79">
        <v>0</v>
      </c>
      <c r="AE544" s="85" t="s">
        <v>1779</v>
      </c>
      <c r="AF544" s="79" t="b">
        <v>0</v>
      </c>
      <c r="AG544" s="79" t="s">
        <v>1829</v>
      </c>
      <c r="AH544" s="79"/>
      <c r="AI544" s="85" t="s">
        <v>1779</v>
      </c>
      <c r="AJ544" s="79" t="b">
        <v>0</v>
      </c>
      <c r="AK544" s="79">
        <v>27</v>
      </c>
      <c r="AL544" s="85" t="s">
        <v>1580</v>
      </c>
      <c r="AM544" s="79" t="s">
        <v>1841</v>
      </c>
      <c r="AN544" s="79" t="b">
        <v>0</v>
      </c>
      <c r="AO544" s="85" t="s">
        <v>1580</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1</v>
      </c>
      <c r="BC544" s="78" t="str">
        <f>REPLACE(INDEX(GroupVertices[Group],MATCH(Edges[[#This Row],[Vertex 2]],GroupVertices[Vertex],0)),1,1,"")</f>
        <v>2</v>
      </c>
      <c r="BD544" s="48">
        <v>0</v>
      </c>
      <c r="BE544" s="49">
        <v>0</v>
      </c>
      <c r="BF544" s="48">
        <v>0</v>
      </c>
      <c r="BG544" s="49">
        <v>0</v>
      </c>
      <c r="BH544" s="48">
        <v>0</v>
      </c>
      <c r="BI544" s="49">
        <v>0</v>
      </c>
      <c r="BJ544" s="48">
        <v>21</v>
      </c>
      <c r="BK544" s="49">
        <v>100</v>
      </c>
      <c r="BL544" s="48">
        <v>21</v>
      </c>
    </row>
    <row r="545" spans="1:64" ht="15">
      <c r="A545" s="64" t="s">
        <v>440</v>
      </c>
      <c r="B545" s="64" t="s">
        <v>348</v>
      </c>
      <c r="C545" s="65" t="s">
        <v>5514</v>
      </c>
      <c r="D545" s="66">
        <v>3</v>
      </c>
      <c r="E545" s="67" t="s">
        <v>132</v>
      </c>
      <c r="F545" s="68">
        <v>35</v>
      </c>
      <c r="G545" s="65"/>
      <c r="H545" s="69"/>
      <c r="I545" s="70"/>
      <c r="J545" s="70"/>
      <c r="K545" s="34" t="s">
        <v>66</v>
      </c>
      <c r="L545" s="77">
        <v>545</v>
      </c>
      <c r="M545" s="77"/>
      <c r="N545" s="72"/>
      <c r="O545" s="79" t="s">
        <v>570</v>
      </c>
      <c r="P545" s="81">
        <v>43714.51384259259</v>
      </c>
      <c r="Q545" s="79" t="s">
        <v>646</v>
      </c>
      <c r="R545" s="79"/>
      <c r="S545" s="79"/>
      <c r="T545" s="79" t="s">
        <v>848</v>
      </c>
      <c r="U545" s="79"/>
      <c r="V545" s="83" t="s">
        <v>1092</v>
      </c>
      <c r="W545" s="81">
        <v>43714.51384259259</v>
      </c>
      <c r="X545" s="83" t="s">
        <v>1370</v>
      </c>
      <c r="Y545" s="79"/>
      <c r="Z545" s="79"/>
      <c r="AA545" s="85" t="s">
        <v>1691</v>
      </c>
      <c r="AB545" s="79"/>
      <c r="AC545" s="79" t="b">
        <v>0</v>
      </c>
      <c r="AD545" s="79">
        <v>0</v>
      </c>
      <c r="AE545" s="85" t="s">
        <v>1779</v>
      </c>
      <c r="AF545" s="79" t="b">
        <v>0</v>
      </c>
      <c r="AG545" s="79" t="s">
        <v>1829</v>
      </c>
      <c r="AH545" s="79"/>
      <c r="AI545" s="85" t="s">
        <v>1779</v>
      </c>
      <c r="AJ545" s="79" t="b">
        <v>0</v>
      </c>
      <c r="AK545" s="79">
        <v>5</v>
      </c>
      <c r="AL545" s="85" t="s">
        <v>1568</v>
      </c>
      <c r="AM545" s="79" t="s">
        <v>1842</v>
      </c>
      <c r="AN545" s="79" t="b">
        <v>0</v>
      </c>
      <c r="AO545" s="85" t="s">
        <v>1568</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12</v>
      </c>
      <c r="BC545" s="78" t="str">
        <f>REPLACE(INDEX(GroupVertices[Group],MATCH(Edges[[#This Row],[Vertex 2]],GroupVertices[Vertex],0)),1,1,"")</f>
        <v>12</v>
      </c>
      <c r="BD545" s="48">
        <v>0</v>
      </c>
      <c r="BE545" s="49">
        <v>0</v>
      </c>
      <c r="BF545" s="48">
        <v>1</v>
      </c>
      <c r="BG545" s="49">
        <v>5</v>
      </c>
      <c r="BH545" s="48">
        <v>0</v>
      </c>
      <c r="BI545" s="49">
        <v>0</v>
      </c>
      <c r="BJ545" s="48">
        <v>19</v>
      </c>
      <c r="BK545" s="49">
        <v>95</v>
      </c>
      <c r="BL545" s="48">
        <v>20</v>
      </c>
    </row>
    <row r="546" spans="1:64" ht="15">
      <c r="A546" s="64" t="s">
        <v>348</v>
      </c>
      <c r="B546" s="64" t="s">
        <v>440</v>
      </c>
      <c r="C546" s="65" t="s">
        <v>5514</v>
      </c>
      <c r="D546" s="66">
        <v>3</v>
      </c>
      <c r="E546" s="67" t="s">
        <v>132</v>
      </c>
      <c r="F546" s="68">
        <v>35</v>
      </c>
      <c r="G546" s="65"/>
      <c r="H546" s="69"/>
      <c r="I546" s="70"/>
      <c r="J546" s="70"/>
      <c r="K546" s="34" t="s">
        <v>66</v>
      </c>
      <c r="L546" s="77">
        <v>546</v>
      </c>
      <c r="M546" s="77"/>
      <c r="N546" s="72"/>
      <c r="O546" s="79" t="s">
        <v>570</v>
      </c>
      <c r="P546" s="81">
        <v>43714.32267361111</v>
      </c>
      <c r="Q546" s="79" t="s">
        <v>647</v>
      </c>
      <c r="R546" s="83" t="s">
        <v>772</v>
      </c>
      <c r="S546" s="79" t="s">
        <v>820</v>
      </c>
      <c r="T546" s="79" t="s">
        <v>849</v>
      </c>
      <c r="U546" s="79"/>
      <c r="V546" s="83" t="s">
        <v>1004</v>
      </c>
      <c r="W546" s="81">
        <v>43714.32267361111</v>
      </c>
      <c r="X546" s="83" t="s">
        <v>1247</v>
      </c>
      <c r="Y546" s="79"/>
      <c r="Z546" s="79"/>
      <c r="AA546" s="85" t="s">
        <v>1568</v>
      </c>
      <c r="AB546" s="79"/>
      <c r="AC546" s="79" t="b">
        <v>0</v>
      </c>
      <c r="AD546" s="79">
        <v>1</v>
      </c>
      <c r="AE546" s="85" t="s">
        <v>1779</v>
      </c>
      <c r="AF546" s="79" t="b">
        <v>0</v>
      </c>
      <c r="AG546" s="79" t="s">
        <v>1829</v>
      </c>
      <c r="AH546" s="79"/>
      <c r="AI546" s="85" t="s">
        <v>1779</v>
      </c>
      <c r="AJ546" s="79" t="b">
        <v>0</v>
      </c>
      <c r="AK546" s="79">
        <v>0</v>
      </c>
      <c r="AL546" s="85" t="s">
        <v>1779</v>
      </c>
      <c r="AM546" s="79" t="s">
        <v>1841</v>
      </c>
      <c r="AN546" s="79" t="b">
        <v>0</v>
      </c>
      <c r="AO546" s="85" t="s">
        <v>1568</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12</v>
      </c>
      <c r="BC546" s="78" t="str">
        <f>REPLACE(INDEX(GroupVertices[Group],MATCH(Edges[[#This Row],[Vertex 2]],GroupVertices[Vertex],0)),1,1,"")</f>
        <v>12</v>
      </c>
      <c r="BD546" s="48"/>
      <c r="BE546" s="49"/>
      <c r="BF546" s="48"/>
      <c r="BG546" s="49"/>
      <c r="BH546" s="48"/>
      <c r="BI546" s="49"/>
      <c r="BJ546" s="48"/>
      <c r="BK546" s="49"/>
      <c r="BL546" s="48"/>
    </row>
    <row r="547" spans="1:64" ht="15">
      <c r="A547" s="64" t="s">
        <v>437</v>
      </c>
      <c r="B547" s="64" t="s">
        <v>440</v>
      </c>
      <c r="C547" s="65" t="s">
        <v>5514</v>
      </c>
      <c r="D547" s="66">
        <v>3</v>
      </c>
      <c r="E547" s="67" t="s">
        <v>132</v>
      </c>
      <c r="F547" s="68">
        <v>35</v>
      </c>
      <c r="G547" s="65"/>
      <c r="H547" s="69"/>
      <c r="I547" s="70"/>
      <c r="J547" s="70"/>
      <c r="K547" s="34" t="s">
        <v>65</v>
      </c>
      <c r="L547" s="77">
        <v>547</v>
      </c>
      <c r="M547" s="77"/>
      <c r="N547" s="72"/>
      <c r="O547" s="79" t="s">
        <v>570</v>
      </c>
      <c r="P547" s="81">
        <v>43715.8337962963</v>
      </c>
      <c r="Q547" s="79" t="s">
        <v>646</v>
      </c>
      <c r="R547" s="79"/>
      <c r="S547" s="79"/>
      <c r="T547" s="79" t="s">
        <v>848</v>
      </c>
      <c r="U547" s="79"/>
      <c r="V547" s="83" t="s">
        <v>1089</v>
      </c>
      <c r="W547" s="81">
        <v>43715.8337962963</v>
      </c>
      <c r="X547" s="83" t="s">
        <v>1371</v>
      </c>
      <c r="Y547" s="79"/>
      <c r="Z547" s="79"/>
      <c r="AA547" s="85" t="s">
        <v>1692</v>
      </c>
      <c r="AB547" s="79"/>
      <c r="AC547" s="79" t="b">
        <v>0</v>
      </c>
      <c r="AD547" s="79">
        <v>0</v>
      </c>
      <c r="AE547" s="85" t="s">
        <v>1779</v>
      </c>
      <c r="AF547" s="79" t="b">
        <v>0</v>
      </c>
      <c r="AG547" s="79" t="s">
        <v>1829</v>
      </c>
      <c r="AH547" s="79"/>
      <c r="AI547" s="85" t="s">
        <v>1779</v>
      </c>
      <c r="AJ547" s="79" t="b">
        <v>0</v>
      </c>
      <c r="AK547" s="79">
        <v>6</v>
      </c>
      <c r="AL547" s="85" t="s">
        <v>1568</v>
      </c>
      <c r="AM547" s="79" t="s">
        <v>1842</v>
      </c>
      <c r="AN547" s="79" t="b">
        <v>0</v>
      </c>
      <c r="AO547" s="85" t="s">
        <v>1568</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12</v>
      </c>
      <c r="BD547" s="48"/>
      <c r="BE547" s="49"/>
      <c r="BF547" s="48"/>
      <c r="BG547" s="49"/>
      <c r="BH547" s="48"/>
      <c r="BI547" s="49"/>
      <c r="BJ547" s="48"/>
      <c r="BK547" s="49"/>
      <c r="BL547" s="48"/>
    </row>
    <row r="548" spans="1:64" ht="15">
      <c r="A548" s="64" t="s">
        <v>348</v>
      </c>
      <c r="B548" s="64" t="s">
        <v>437</v>
      </c>
      <c r="C548" s="65" t="s">
        <v>5515</v>
      </c>
      <c r="D548" s="66">
        <v>10</v>
      </c>
      <c r="E548" s="67" t="s">
        <v>136</v>
      </c>
      <c r="F548" s="68">
        <v>12</v>
      </c>
      <c r="G548" s="65"/>
      <c r="H548" s="69"/>
      <c r="I548" s="70"/>
      <c r="J548" s="70"/>
      <c r="K548" s="34" t="s">
        <v>66</v>
      </c>
      <c r="L548" s="77">
        <v>548</v>
      </c>
      <c r="M548" s="77"/>
      <c r="N548" s="72"/>
      <c r="O548" s="79" t="s">
        <v>570</v>
      </c>
      <c r="P548" s="81">
        <v>43714.32267361111</v>
      </c>
      <c r="Q548" s="79" t="s">
        <v>647</v>
      </c>
      <c r="R548" s="83" t="s">
        <v>772</v>
      </c>
      <c r="S548" s="79" t="s">
        <v>820</v>
      </c>
      <c r="T548" s="79" t="s">
        <v>849</v>
      </c>
      <c r="U548" s="79"/>
      <c r="V548" s="83" t="s">
        <v>1004</v>
      </c>
      <c r="W548" s="81">
        <v>43714.32267361111</v>
      </c>
      <c r="X548" s="83" t="s">
        <v>1247</v>
      </c>
      <c r="Y548" s="79"/>
      <c r="Z548" s="79"/>
      <c r="AA548" s="85" t="s">
        <v>1568</v>
      </c>
      <c r="AB548" s="79"/>
      <c r="AC548" s="79" t="b">
        <v>0</v>
      </c>
      <c r="AD548" s="79">
        <v>1</v>
      </c>
      <c r="AE548" s="85" t="s">
        <v>1779</v>
      </c>
      <c r="AF548" s="79" t="b">
        <v>0</v>
      </c>
      <c r="AG548" s="79" t="s">
        <v>1829</v>
      </c>
      <c r="AH548" s="79"/>
      <c r="AI548" s="85" t="s">
        <v>1779</v>
      </c>
      <c r="AJ548" s="79" t="b">
        <v>0</v>
      </c>
      <c r="AK548" s="79">
        <v>0</v>
      </c>
      <c r="AL548" s="85" t="s">
        <v>1779</v>
      </c>
      <c r="AM548" s="79" t="s">
        <v>1841</v>
      </c>
      <c r="AN548" s="79" t="b">
        <v>0</v>
      </c>
      <c r="AO548" s="85" t="s">
        <v>1568</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12</v>
      </c>
      <c r="BC548" s="78" t="str">
        <f>REPLACE(INDEX(GroupVertices[Group],MATCH(Edges[[#This Row],[Vertex 2]],GroupVertices[Vertex],0)),1,1,"")</f>
        <v>1</v>
      </c>
      <c r="BD548" s="48"/>
      <c r="BE548" s="49"/>
      <c r="BF548" s="48"/>
      <c r="BG548" s="49"/>
      <c r="BH548" s="48"/>
      <c r="BI548" s="49"/>
      <c r="BJ548" s="48"/>
      <c r="BK548" s="49"/>
      <c r="BL548" s="48"/>
    </row>
    <row r="549" spans="1:64" ht="15">
      <c r="A549" s="64" t="s">
        <v>348</v>
      </c>
      <c r="B549" s="64" t="s">
        <v>437</v>
      </c>
      <c r="C549" s="65" t="s">
        <v>5515</v>
      </c>
      <c r="D549" s="66">
        <v>10</v>
      </c>
      <c r="E549" s="67" t="s">
        <v>136</v>
      </c>
      <c r="F549" s="68">
        <v>12</v>
      </c>
      <c r="G549" s="65"/>
      <c r="H549" s="69"/>
      <c r="I549" s="70"/>
      <c r="J549" s="70"/>
      <c r="K549" s="34" t="s">
        <v>66</v>
      </c>
      <c r="L549" s="77">
        <v>549</v>
      </c>
      <c r="M549" s="77"/>
      <c r="N549" s="72"/>
      <c r="O549" s="79" t="s">
        <v>570</v>
      </c>
      <c r="P549" s="81">
        <v>43714.546006944445</v>
      </c>
      <c r="Q549" s="79" t="s">
        <v>648</v>
      </c>
      <c r="R549" s="83" t="s">
        <v>773</v>
      </c>
      <c r="S549" s="79" t="s">
        <v>820</v>
      </c>
      <c r="T549" s="79" t="s">
        <v>844</v>
      </c>
      <c r="U549" s="79"/>
      <c r="V549" s="83" t="s">
        <v>1004</v>
      </c>
      <c r="W549" s="81">
        <v>43714.546006944445</v>
      </c>
      <c r="X549" s="83" t="s">
        <v>1248</v>
      </c>
      <c r="Y549" s="79"/>
      <c r="Z549" s="79"/>
      <c r="AA549" s="85" t="s">
        <v>1569</v>
      </c>
      <c r="AB549" s="79"/>
      <c r="AC549" s="79" t="b">
        <v>0</v>
      </c>
      <c r="AD549" s="79">
        <v>0</v>
      </c>
      <c r="AE549" s="85" t="s">
        <v>1779</v>
      </c>
      <c r="AF549" s="79" t="b">
        <v>0</v>
      </c>
      <c r="AG549" s="79" t="s">
        <v>1829</v>
      </c>
      <c r="AH549" s="79"/>
      <c r="AI549" s="85" t="s">
        <v>1779</v>
      </c>
      <c r="AJ549" s="79" t="b">
        <v>0</v>
      </c>
      <c r="AK549" s="79">
        <v>0</v>
      </c>
      <c r="AL549" s="85" t="s">
        <v>1779</v>
      </c>
      <c r="AM549" s="79" t="s">
        <v>1841</v>
      </c>
      <c r="AN549" s="79" t="b">
        <v>0</v>
      </c>
      <c r="AO549" s="85" t="s">
        <v>1569</v>
      </c>
      <c r="AP549" s="79" t="s">
        <v>176</v>
      </c>
      <c r="AQ549" s="79">
        <v>0</v>
      </c>
      <c r="AR549" s="79">
        <v>0</v>
      </c>
      <c r="AS549" s="79"/>
      <c r="AT549" s="79"/>
      <c r="AU549" s="79"/>
      <c r="AV549" s="79"/>
      <c r="AW549" s="79"/>
      <c r="AX549" s="79"/>
      <c r="AY549" s="79"/>
      <c r="AZ549" s="79"/>
      <c r="BA549">
        <v>2</v>
      </c>
      <c r="BB549" s="78" t="str">
        <f>REPLACE(INDEX(GroupVertices[Group],MATCH(Edges[[#This Row],[Vertex 1]],GroupVertices[Vertex],0)),1,1,"")</f>
        <v>12</v>
      </c>
      <c r="BC549" s="78" t="str">
        <f>REPLACE(INDEX(GroupVertices[Group],MATCH(Edges[[#This Row],[Vertex 2]],GroupVertices[Vertex],0)),1,1,"")</f>
        <v>1</v>
      </c>
      <c r="BD549" s="48"/>
      <c r="BE549" s="49"/>
      <c r="BF549" s="48"/>
      <c r="BG549" s="49"/>
      <c r="BH549" s="48"/>
      <c r="BI549" s="49"/>
      <c r="BJ549" s="48"/>
      <c r="BK549" s="49"/>
      <c r="BL549" s="48"/>
    </row>
    <row r="550" spans="1:64" ht="15">
      <c r="A550" s="64" t="s">
        <v>437</v>
      </c>
      <c r="B550" s="64" t="s">
        <v>348</v>
      </c>
      <c r="C550" s="65" t="s">
        <v>5514</v>
      </c>
      <c r="D550" s="66">
        <v>3</v>
      </c>
      <c r="E550" s="67" t="s">
        <v>132</v>
      </c>
      <c r="F550" s="68">
        <v>35</v>
      </c>
      <c r="G550" s="65"/>
      <c r="H550" s="69"/>
      <c r="I550" s="70"/>
      <c r="J550" s="70"/>
      <c r="K550" s="34" t="s">
        <v>66</v>
      </c>
      <c r="L550" s="77">
        <v>550</v>
      </c>
      <c r="M550" s="77"/>
      <c r="N550" s="72"/>
      <c r="O550" s="79" t="s">
        <v>570</v>
      </c>
      <c r="P550" s="81">
        <v>43715.8337962963</v>
      </c>
      <c r="Q550" s="79" t="s">
        <v>646</v>
      </c>
      <c r="R550" s="79"/>
      <c r="S550" s="79"/>
      <c r="T550" s="79" t="s">
        <v>848</v>
      </c>
      <c r="U550" s="79"/>
      <c r="V550" s="83" t="s">
        <v>1089</v>
      </c>
      <c r="W550" s="81">
        <v>43715.8337962963</v>
      </c>
      <c r="X550" s="83" t="s">
        <v>1371</v>
      </c>
      <c r="Y550" s="79"/>
      <c r="Z550" s="79"/>
      <c r="AA550" s="85" t="s">
        <v>1692</v>
      </c>
      <c r="AB550" s="79"/>
      <c r="AC550" s="79" t="b">
        <v>0</v>
      </c>
      <c r="AD550" s="79">
        <v>0</v>
      </c>
      <c r="AE550" s="85" t="s">
        <v>1779</v>
      </c>
      <c r="AF550" s="79" t="b">
        <v>0</v>
      </c>
      <c r="AG550" s="79" t="s">
        <v>1829</v>
      </c>
      <c r="AH550" s="79"/>
      <c r="AI550" s="85" t="s">
        <v>1779</v>
      </c>
      <c r="AJ550" s="79" t="b">
        <v>0</v>
      </c>
      <c r="AK550" s="79">
        <v>6</v>
      </c>
      <c r="AL550" s="85" t="s">
        <v>1568</v>
      </c>
      <c r="AM550" s="79" t="s">
        <v>1842</v>
      </c>
      <c r="AN550" s="79" t="b">
        <v>0</v>
      </c>
      <c r="AO550" s="85" t="s">
        <v>1568</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1</v>
      </c>
      <c r="BC550" s="78" t="str">
        <f>REPLACE(INDEX(GroupVertices[Group],MATCH(Edges[[#This Row],[Vertex 2]],GroupVertices[Vertex],0)),1,1,"")</f>
        <v>12</v>
      </c>
      <c r="BD550" s="48">
        <v>0</v>
      </c>
      <c r="BE550" s="49">
        <v>0</v>
      </c>
      <c r="BF550" s="48">
        <v>1</v>
      </c>
      <c r="BG550" s="49">
        <v>5</v>
      </c>
      <c r="BH550" s="48">
        <v>0</v>
      </c>
      <c r="BI550" s="49">
        <v>0</v>
      </c>
      <c r="BJ550" s="48">
        <v>19</v>
      </c>
      <c r="BK550" s="49">
        <v>95</v>
      </c>
      <c r="BL550" s="48">
        <v>20</v>
      </c>
    </row>
    <row r="551" spans="1:64" ht="15">
      <c r="A551" s="64" t="s">
        <v>437</v>
      </c>
      <c r="B551" s="64" t="s">
        <v>213</v>
      </c>
      <c r="C551" s="65" t="s">
        <v>5514</v>
      </c>
      <c r="D551" s="66">
        <v>3</v>
      </c>
      <c r="E551" s="67" t="s">
        <v>132</v>
      </c>
      <c r="F551" s="68">
        <v>35</v>
      </c>
      <c r="G551" s="65"/>
      <c r="H551" s="69"/>
      <c r="I551" s="70"/>
      <c r="J551" s="70"/>
      <c r="K551" s="34" t="s">
        <v>65</v>
      </c>
      <c r="L551" s="77">
        <v>551</v>
      </c>
      <c r="M551" s="77"/>
      <c r="N551" s="72"/>
      <c r="O551" s="79" t="s">
        <v>570</v>
      </c>
      <c r="P551" s="81">
        <v>43717.266701388886</v>
      </c>
      <c r="Q551" s="79" t="s">
        <v>700</v>
      </c>
      <c r="R551" s="79"/>
      <c r="S551" s="79"/>
      <c r="T551" s="79"/>
      <c r="U551" s="79"/>
      <c r="V551" s="83" t="s">
        <v>1089</v>
      </c>
      <c r="W551" s="81">
        <v>43717.266701388886</v>
      </c>
      <c r="X551" s="83" t="s">
        <v>1372</v>
      </c>
      <c r="Y551" s="79"/>
      <c r="Z551" s="79"/>
      <c r="AA551" s="85" t="s">
        <v>1693</v>
      </c>
      <c r="AB551" s="79"/>
      <c r="AC551" s="79" t="b">
        <v>0</v>
      </c>
      <c r="AD551" s="79">
        <v>0</v>
      </c>
      <c r="AE551" s="85" t="s">
        <v>1779</v>
      </c>
      <c r="AF551" s="79" t="b">
        <v>0</v>
      </c>
      <c r="AG551" s="79" t="s">
        <v>1829</v>
      </c>
      <c r="AH551" s="79"/>
      <c r="AI551" s="85" t="s">
        <v>1779</v>
      </c>
      <c r="AJ551" s="79" t="b">
        <v>0</v>
      </c>
      <c r="AK551" s="79">
        <v>2</v>
      </c>
      <c r="AL551" s="85" t="s">
        <v>1420</v>
      </c>
      <c r="AM551" s="79" t="s">
        <v>1842</v>
      </c>
      <c r="AN551" s="79" t="b">
        <v>0</v>
      </c>
      <c r="AO551" s="85" t="s">
        <v>1420</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1</v>
      </c>
      <c r="BC551" s="78" t="str">
        <f>REPLACE(INDEX(GroupVertices[Group],MATCH(Edges[[#This Row],[Vertex 2]],GroupVertices[Vertex],0)),1,1,"")</f>
        <v>1</v>
      </c>
      <c r="BD551" s="48">
        <v>1</v>
      </c>
      <c r="BE551" s="49">
        <v>3.7037037037037037</v>
      </c>
      <c r="BF551" s="48">
        <v>1</v>
      </c>
      <c r="BG551" s="49">
        <v>3.7037037037037037</v>
      </c>
      <c r="BH551" s="48">
        <v>0</v>
      </c>
      <c r="BI551" s="49">
        <v>0</v>
      </c>
      <c r="BJ551" s="48">
        <v>25</v>
      </c>
      <c r="BK551" s="49">
        <v>92.5925925925926</v>
      </c>
      <c r="BL551" s="48">
        <v>27</v>
      </c>
    </row>
    <row r="552" spans="1:64" ht="15">
      <c r="A552" s="64" t="s">
        <v>437</v>
      </c>
      <c r="B552" s="64" t="s">
        <v>561</v>
      </c>
      <c r="C552" s="65" t="s">
        <v>5514</v>
      </c>
      <c r="D552" s="66">
        <v>3</v>
      </c>
      <c r="E552" s="67" t="s">
        <v>132</v>
      </c>
      <c r="F552" s="68">
        <v>35</v>
      </c>
      <c r="G552" s="65"/>
      <c r="H552" s="69"/>
      <c r="I552" s="70"/>
      <c r="J552" s="70"/>
      <c r="K552" s="34" t="s">
        <v>65</v>
      </c>
      <c r="L552" s="77">
        <v>552</v>
      </c>
      <c r="M552" s="77"/>
      <c r="N552" s="72"/>
      <c r="O552" s="79" t="s">
        <v>570</v>
      </c>
      <c r="P552" s="81">
        <v>43719.79608796296</v>
      </c>
      <c r="Q552" s="79" t="s">
        <v>701</v>
      </c>
      <c r="R552" s="79"/>
      <c r="S552" s="79"/>
      <c r="T552" s="79" t="s">
        <v>833</v>
      </c>
      <c r="U552" s="79"/>
      <c r="V552" s="83" t="s">
        <v>1089</v>
      </c>
      <c r="W552" s="81">
        <v>43719.79608796296</v>
      </c>
      <c r="X552" s="83" t="s">
        <v>1373</v>
      </c>
      <c r="Y552" s="79"/>
      <c r="Z552" s="79"/>
      <c r="AA552" s="85" t="s">
        <v>1694</v>
      </c>
      <c r="AB552" s="79"/>
      <c r="AC552" s="79" t="b">
        <v>0</v>
      </c>
      <c r="AD552" s="79">
        <v>0</v>
      </c>
      <c r="AE552" s="85" t="s">
        <v>1779</v>
      </c>
      <c r="AF552" s="79" t="b">
        <v>0</v>
      </c>
      <c r="AG552" s="79" t="s">
        <v>1829</v>
      </c>
      <c r="AH552" s="79"/>
      <c r="AI552" s="85" t="s">
        <v>1779</v>
      </c>
      <c r="AJ552" s="79" t="b">
        <v>0</v>
      </c>
      <c r="AK552" s="79">
        <v>9</v>
      </c>
      <c r="AL552" s="85" t="s">
        <v>1421</v>
      </c>
      <c r="AM552" s="79" t="s">
        <v>1842</v>
      </c>
      <c r="AN552" s="79" t="b">
        <v>0</v>
      </c>
      <c r="AO552" s="85" t="s">
        <v>1421</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1</v>
      </c>
      <c r="BC552" s="78" t="str">
        <f>REPLACE(INDEX(GroupVertices[Group],MATCH(Edges[[#This Row],[Vertex 2]],GroupVertices[Vertex],0)),1,1,"")</f>
        <v>1</v>
      </c>
      <c r="BD552" s="48"/>
      <c r="BE552" s="49"/>
      <c r="BF552" s="48"/>
      <c r="BG552" s="49"/>
      <c r="BH552" s="48"/>
      <c r="BI552" s="49"/>
      <c r="BJ552" s="48"/>
      <c r="BK552" s="49"/>
      <c r="BL552" s="48"/>
    </row>
    <row r="553" spans="1:64" ht="15">
      <c r="A553" s="64" t="s">
        <v>214</v>
      </c>
      <c r="B553" s="64" t="s">
        <v>562</v>
      </c>
      <c r="C553" s="65" t="s">
        <v>5514</v>
      </c>
      <c r="D553" s="66">
        <v>3</v>
      </c>
      <c r="E553" s="67" t="s">
        <v>132</v>
      </c>
      <c r="F553" s="68">
        <v>35</v>
      </c>
      <c r="G553" s="65"/>
      <c r="H553" s="69"/>
      <c r="I553" s="70"/>
      <c r="J553" s="70"/>
      <c r="K553" s="34" t="s">
        <v>65</v>
      </c>
      <c r="L553" s="77">
        <v>553</v>
      </c>
      <c r="M553" s="77"/>
      <c r="N553" s="72"/>
      <c r="O553" s="79" t="s">
        <v>570</v>
      </c>
      <c r="P553" s="81">
        <v>43718.433541666665</v>
      </c>
      <c r="Q553" s="79" t="s">
        <v>574</v>
      </c>
      <c r="R553" s="83" t="s">
        <v>740</v>
      </c>
      <c r="S553" s="79" t="s">
        <v>803</v>
      </c>
      <c r="T553" s="79" t="s">
        <v>833</v>
      </c>
      <c r="U553" s="83" t="s">
        <v>857</v>
      </c>
      <c r="V553" s="83" t="s">
        <v>857</v>
      </c>
      <c r="W553" s="81">
        <v>43718.433541666665</v>
      </c>
      <c r="X553" s="83" t="s">
        <v>1100</v>
      </c>
      <c r="Y553" s="79"/>
      <c r="Z553" s="79"/>
      <c r="AA553" s="85" t="s">
        <v>1421</v>
      </c>
      <c r="AB553" s="79"/>
      <c r="AC553" s="79" t="b">
        <v>0</v>
      </c>
      <c r="AD553" s="79">
        <v>31</v>
      </c>
      <c r="AE553" s="85" t="s">
        <v>1779</v>
      </c>
      <c r="AF553" s="79" t="b">
        <v>0</v>
      </c>
      <c r="AG553" s="79" t="s">
        <v>1829</v>
      </c>
      <c r="AH553" s="79"/>
      <c r="AI553" s="85" t="s">
        <v>1779</v>
      </c>
      <c r="AJ553" s="79" t="b">
        <v>0</v>
      </c>
      <c r="AK553" s="79">
        <v>9</v>
      </c>
      <c r="AL553" s="85" t="s">
        <v>1779</v>
      </c>
      <c r="AM553" s="79" t="s">
        <v>1841</v>
      </c>
      <c r="AN553" s="79" t="b">
        <v>0</v>
      </c>
      <c r="AO553" s="85" t="s">
        <v>1421</v>
      </c>
      <c r="AP553" s="79" t="s">
        <v>1852</v>
      </c>
      <c r="AQ553" s="79">
        <v>0</v>
      </c>
      <c r="AR553" s="79">
        <v>0</v>
      </c>
      <c r="AS553" s="79"/>
      <c r="AT553" s="79"/>
      <c r="AU553" s="79"/>
      <c r="AV553" s="79"/>
      <c r="AW553" s="79"/>
      <c r="AX553" s="79"/>
      <c r="AY553" s="79"/>
      <c r="AZ553" s="79"/>
      <c r="BA553">
        <v>1</v>
      </c>
      <c r="BB553" s="78" t="str">
        <f>REPLACE(INDEX(GroupVertices[Group],MATCH(Edges[[#This Row],[Vertex 1]],GroupVertices[Vertex],0)),1,1,"")</f>
        <v>1</v>
      </c>
      <c r="BC553" s="78" t="str">
        <f>REPLACE(INDEX(GroupVertices[Group],MATCH(Edges[[#This Row],[Vertex 2]],GroupVertices[Vertex],0)),1,1,"")</f>
        <v>1</v>
      </c>
      <c r="BD553" s="48"/>
      <c r="BE553" s="49"/>
      <c r="BF553" s="48"/>
      <c r="BG553" s="49"/>
      <c r="BH553" s="48"/>
      <c r="BI553" s="49"/>
      <c r="BJ553" s="48"/>
      <c r="BK553" s="49"/>
      <c r="BL553" s="48"/>
    </row>
    <row r="554" spans="1:64" ht="15">
      <c r="A554" s="64" t="s">
        <v>437</v>
      </c>
      <c r="B554" s="64" t="s">
        <v>562</v>
      </c>
      <c r="C554" s="65" t="s">
        <v>5514</v>
      </c>
      <c r="D554" s="66">
        <v>3</v>
      </c>
      <c r="E554" s="67" t="s">
        <v>132</v>
      </c>
      <c r="F554" s="68">
        <v>35</v>
      </c>
      <c r="G554" s="65"/>
      <c r="H554" s="69"/>
      <c r="I554" s="70"/>
      <c r="J554" s="70"/>
      <c r="K554" s="34" t="s">
        <v>65</v>
      </c>
      <c r="L554" s="77">
        <v>554</v>
      </c>
      <c r="M554" s="77"/>
      <c r="N554" s="72"/>
      <c r="O554" s="79" t="s">
        <v>570</v>
      </c>
      <c r="P554" s="81">
        <v>43719.79608796296</v>
      </c>
      <c r="Q554" s="79" t="s">
        <v>701</v>
      </c>
      <c r="R554" s="79"/>
      <c r="S554" s="79"/>
      <c r="T554" s="79" t="s">
        <v>833</v>
      </c>
      <c r="U554" s="79"/>
      <c r="V554" s="83" t="s">
        <v>1089</v>
      </c>
      <c r="W554" s="81">
        <v>43719.79608796296</v>
      </c>
      <c r="X554" s="83" t="s">
        <v>1373</v>
      </c>
      <c r="Y554" s="79"/>
      <c r="Z554" s="79"/>
      <c r="AA554" s="85" t="s">
        <v>1694</v>
      </c>
      <c r="AB554" s="79"/>
      <c r="AC554" s="79" t="b">
        <v>0</v>
      </c>
      <c r="AD554" s="79">
        <v>0</v>
      </c>
      <c r="AE554" s="85" t="s">
        <v>1779</v>
      </c>
      <c r="AF554" s="79" t="b">
        <v>0</v>
      </c>
      <c r="AG554" s="79" t="s">
        <v>1829</v>
      </c>
      <c r="AH554" s="79"/>
      <c r="AI554" s="85" t="s">
        <v>1779</v>
      </c>
      <c r="AJ554" s="79" t="b">
        <v>0</v>
      </c>
      <c r="AK554" s="79">
        <v>9</v>
      </c>
      <c r="AL554" s="85" t="s">
        <v>1421</v>
      </c>
      <c r="AM554" s="79" t="s">
        <v>1842</v>
      </c>
      <c r="AN554" s="79" t="b">
        <v>0</v>
      </c>
      <c r="AO554" s="85" t="s">
        <v>1421</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1</v>
      </c>
      <c r="BC554" s="78" t="str">
        <f>REPLACE(INDEX(GroupVertices[Group],MATCH(Edges[[#This Row],[Vertex 2]],GroupVertices[Vertex],0)),1,1,"")</f>
        <v>1</v>
      </c>
      <c r="BD554" s="48"/>
      <c r="BE554" s="49"/>
      <c r="BF554" s="48"/>
      <c r="BG554" s="49"/>
      <c r="BH554" s="48"/>
      <c r="BI554" s="49"/>
      <c r="BJ554" s="48"/>
      <c r="BK554" s="49"/>
      <c r="BL554" s="48"/>
    </row>
    <row r="555" spans="1:64" ht="15">
      <c r="A555" s="64" t="s">
        <v>214</v>
      </c>
      <c r="B555" s="64" t="s">
        <v>563</v>
      </c>
      <c r="C555" s="65" t="s">
        <v>5514</v>
      </c>
      <c r="D555" s="66">
        <v>3</v>
      </c>
      <c r="E555" s="67" t="s">
        <v>132</v>
      </c>
      <c r="F555" s="68">
        <v>35</v>
      </c>
      <c r="G555" s="65"/>
      <c r="H555" s="69"/>
      <c r="I555" s="70"/>
      <c r="J555" s="70"/>
      <c r="K555" s="34" t="s">
        <v>65</v>
      </c>
      <c r="L555" s="77">
        <v>555</v>
      </c>
      <c r="M555" s="77"/>
      <c r="N555" s="72"/>
      <c r="O555" s="79" t="s">
        <v>570</v>
      </c>
      <c r="P555" s="81">
        <v>43718.433541666665</v>
      </c>
      <c r="Q555" s="79" t="s">
        <v>574</v>
      </c>
      <c r="R555" s="83" t="s">
        <v>740</v>
      </c>
      <c r="S555" s="79" t="s">
        <v>803</v>
      </c>
      <c r="T555" s="79" t="s">
        <v>833</v>
      </c>
      <c r="U555" s="83" t="s">
        <v>857</v>
      </c>
      <c r="V555" s="83" t="s">
        <v>857</v>
      </c>
      <c r="W555" s="81">
        <v>43718.433541666665</v>
      </c>
      <c r="X555" s="83" t="s">
        <v>1100</v>
      </c>
      <c r="Y555" s="79"/>
      <c r="Z555" s="79"/>
      <c r="AA555" s="85" t="s">
        <v>1421</v>
      </c>
      <c r="AB555" s="79"/>
      <c r="AC555" s="79" t="b">
        <v>0</v>
      </c>
      <c r="AD555" s="79">
        <v>31</v>
      </c>
      <c r="AE555" s="85" t="s">
        <v>1779</v>
      </c>
      <c r="AF555" s="79" t="b">
        <v>0</v>
      </c>
      <c r="AG555" s="79" t="s">
        <v>1829</v>
      </c>
      <c r="AH555" s="79"/>
      <c r="AI555" s="85" t="s">
        <v>1779</v>
      </c>
      <c r="AJ555" s="79" t="b">
        <v>0</v>
      </c>
      <c r="AK555" s="79">
        <v>9</v>
      </c>
      <c r="AL555" s="85" t="s">
        <v>1779</v>
      </c>
      <c r="AM555" s="79" t="s">
        <v>1841</v>
      </c>
      <c r="AN555" s="79" t="b">
        <v>0</v>
      </c>
      <c r="AO555" s="85" t="s">
        <v>1421</v>
      </c>
      <c r="AP555" s="79" t="s">
        <v>1852</v>
      </c>
      <c r="AQ555" s="79">
        <v>0</v>
      </c>
      <c r="AR555" s="79">
        <v>0</v>
      </c>
      <c r="AS555" s="79"/>
      <c r="AT555" s="79"/>
      <c r="AU555" s="79"/>
      <c r="AV555" s="79"/>
      <c r="AW555" s="79"/>
      <c r="AX555" s="79"/>
      <c r="AY555" s="79"/>
      <c r="AZ555" s="79"/>
      <c r="BA555">
        <v>1</v>
      </c>
      <c r="BB555" s="78" t="str">
        <f>REPLACE(INDEX(GroupVertices[Group],MATCH(Edges[[#This Row],[Vertex 1]],GroupVertices[Vertex],0)),1,1,"")</f>
        <v>1</v>
      </c>
      <c r="BC555" s="78" t="str">
        <f>REPLACE(INDEX(GroupVertices[Group],MATCH(Edges[[#This Row],[Vertex 2]],GroupVertices[Vertex],0)),1,1,"")</f>
        <v>1</v>
      </c>
      <c r="BD555" s="48"/>
      <c r="BE555" s="49"/>
      <c r="BF555" s="48"/>
      <c r="BG555" s="49"/>
      <c r="BH555" s="48"/>
      <c r="BI555" s="49"/>
      <c r="BJ555" s="48"/>
      <c r="BK555" s="49"/>
      <c r="BL555" s="48"/>
    </row>
    <row r="556" spans="1:64" ht="15">
      <c r="A556" s="64" t="s">
        <v>437</v>
      </c>
      <c r="B556" s="64" t="s">
        <v>563</v>
      </c>
      <c r="C556" s="65" t="s">
        <v>5514</v>
      </c>
      <c r="D556" s="66">
        <v>3</v>
      </c>
      <c r="E556" s="67" t="s">
        <v>132</v>
      </c>
      <c r="F556" s="68">
        <v>35</v>
      </c>
      <c r="G556" s="65"/>
      <c r="H556" s="69"/>
      <c r="I556" s="70"/>
      <c r="J556" s="70"/>
      <c r="K556" s="34" t="s">
        <v>65</v>
      </c>
      <c r="L556" s="77">
        <v>556</v>
      </c>
      <c r="M556" s="77"/>
      <c r="N556" s="72"/>
      <c r="O556" s="79" t="s">
        <v>570</v>
      </c>
      <c r="P556" s="81">
        <v>43719.79608796296</v>
      </c>
      <c r="Q556" s="79" t="s">
        <v>701</v>
      </c>
      <c r="R556" s="79"/>
      <c r="S556" s="79"/>
      <c r="T556" s="79" t="s">
        <v>833</v>
      </c>
      <c r="U556" s="79"/>
      <c r="V556" s="83" t="s">
        <v>1089</v>
      </c>
      <c r="W556" s="81">
        <v>43719.79608796296</v>
      </c>
      <c r="X556" s="83" t="s">
        <v>1373</v>
      </c>
      <c r="Y556" s="79"/>
      <c r="Z556" s="79"/>
      <c r="AA556" s="85" t="s">
        <v>1694</v>
      </c>
      <c r="AB556" s="79"/>
      <c r="AC556" s="79" t="b">
        <v>0</v>
      </c>
      <c r="AD556" s="79">
        <v>0</v>
      </c>
      <c r="AE556" s="85" t="s">
        <v>1779</v>
      </c>
      <c r="AF556" s="79" t="b">
        <v>0</v>
      </c>
      <c r="AG556" s="79" t="s">
        <v>1829</v>
      </c>
      <c r="AH556" s="79"/>
      <c r="AI556" s="85" t="s">
        <v>1779</v>
      </c>
      <c r="AJ556" s="79" t="b">
        <v>0</v>
      </c>
      <c r="AK556" s="79">
        <v>9</v>
      </c>
      <c r="AL556" s="85" t="s">
        <v>1421</v>
      </c>
      <c r="AM556" s="79" t="s">
        <v>1842</v>
      </c>
      <c r="AN556" s="79" t="b">
        <v>0</v>
      </c>
      <c r="AO556" s="85" t="s">
        <v>1421</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1</v>
      </c>
      <c r="BC556" s="78" t="str">
        <f>REPLACE(INDEX(GroupVertices[Group],MATCH(Edges[[#This Row],[Vertex 2]],GroupVertices[Vertex],0)),1,1,"")</f>
        <v>1</v>
      </c>
      <c r="BD556" s="48"/>
      <c r="BE556" s="49"/>
      <c r="BF556" s="48"/>
      <c r="BG556" s="49"/>
      <c r="BH556" s="48"/>
      <c r="BI556" s="49"/>
      <c r="BJ556" s="48"/>
      <c r="BK556" s="49"/>
      <c r="BL556" s="48"/>
    </row>
    <row r="557" spans="1:64" ht="15">
      <c r="A557" s="64" t="s">
        <v>214</v>
      </c>
      <c r="B557" s="64" t="s">
        <v>564</v>
      </c>
      <c r="C557" s="65" t="s">
        <v>5514</v>
      </c>
      <c r="D557" s="66">
        <v>3</v>
      </c>
      <c r="E557" s="67" t="s">
        <v>132</v>
      </c>
      <c r="F557" s="68">
        <v>35</v>
      </c>
      <c r="G557" s="65"/>
      <c r="H557" s="69"/>
      <c r="I557" s="70"/>
      <c r="J557" s="70"/>
      <c r="K557" s="34" t="s">
        <v>65</v>
      </c>
      <c r="L557" s="77">
        <v>557</v>
      </c>
      <c r="M557" s="77"/>
      <c r="N557" s="72"/>
      <c r="O557" s="79" t="s">
        <v>570</v>
      </c>
      <c r="P557" s="81">
        <v>43718.433541666665</v>
      </c>
      <c r="Q557" s="79" t="s">
        <v>574</v>
      </c>
      <c r="R557" s="83" t="s">
        <v>740</v>
      </c>
      <c r="S557" s="79" t="s">
        <v>803</v>
      </c>
      <c r="T557" s="79" t="s">
        <v>833</v>
      </c>
      <c r="U557" s="83" t="s">
        <v>857</v>
      </c>
      <c r="V557" s="83" t="s">
        <v>857</v>
      </c>
      <c r="W557" s="81">
        <v>43718.433541666665</v>
      </c>
      <c r="X557" s="83" t="s">
        <v>1100</v>
      </c>
      <c r="Y557" s="79"/>
      <c r="Z557" s="79"/>
      <c r="AA557" s="85" t="s">
        <v>1421</v>
      </c>
      <c r="AB557" s="79"/>
      <c r="AC557" s="79" t="b">
        <v>0</v>
      </c>
      <c r="AD557" s="79">
        <v>31</v>
      </c>
      <c r="AE557" s="85" t="s">
        <v>1779</v>
      </c>
      <c r="AF557" s="79" t="b">
        <v>0</v>
      </c>
      <c r="AG557" s="79" t="s">
        <v>1829</v>
      </c>
      <c r="AH557" s="79"/>
      <c r="AI557" s="85" t="s">
        <v>1779</v>
      </c>
      <c r="AJ557" s="79" t="b">
        <v>0</v>
      </c>
      <c r="AK557" s="79">
        <v>9</v>
      </c>
      <c r="AL557" s="85" t="s">
        <v>1779</v>
      </c>
      <c r="AM557" s="79" t="s">
        <v>1841</v>
      </c>
      <c r="AN557" s="79" t="b">
        <v>0</v>
      </c>
      <c r="AO557" s="85" t="s">
        <v>1421</v>
      </c>
      <c r="AP557" s="79" t="s">
        <v>1852</v>
      </c>
      <c r="AQ557" s="79">
        <v>0</v>
      </c>
      <c r="AR557" s="79">
        <v>0</v>
      </c>
      <c r="AS557" s="79"/>
      <c r="AT557" s="79"/>
      <c r="AU557" s="79"/>
      <c r="AV557" s="79"/>
      <c r="AW557" s="79"/>
      <c r="AX557" s="79"/>
      <c r="AY557" s="79"/>
      <c r="AZ557" s="79"/>
      <c r="BA557">
        <v>1</v>
      </c>
      <c r="BB557" s="78" t="str">
        <f>REPLACE(INDEX(GroupVertices[Group],MATCH(Edges[[#This Row],[Vertex 1]],GroupVertices[Vertex],0)),1,1,"")</f>
        <v>1</v>
      </c>
      <c r="BC557" s="78" t="str">
        <f>REPLACE(INDEX(GroupVertices[Group],MATCH(Edges[[#This Row],[Vertex 2]],GroupVertices[Vertex],0)),1,1,"")</f>
        <v>1</v>
      </c>
      <c r="BD557" s="48">
        <v>0</v>
      </c>
      <c r="BE557" s="49">
        <v>0</v>
      </c>
      <c r="BF557" s="48">
        <v>2</v>
      </c>
      <c r="BG557" s="49">
        <v>5.882352941176471</v>
      </c>
      <c r="BH557" s="48">
        <v>0</v>
      </c>
      <c r="BI557" s="49">
        <v>0</v>
      </c>
      <c r="BJ557" s="48">
        <v>32</v>
      </c>
      <c r="BK557" s="49">
        <v>94.11764705882354</v>
      </c>
      <c r="BL557" s="48">
        <v>34</v>
      </c>
    </row>
    <row r="558" spans="1:64" ht="15">
      <c r="A558" s="64" t="s">
        <v>437</v>
      </c>
      <c r="B558" s="64" t="s">
        <v>564</v>
      </c>
      <c r="C558" s="65" t="s">
        <v>5514</v>
      </c>
      <c r="D558" s="66">
        <v>3</v>
      </c>
      <c r="E558" s="67" t="s">
        <v>132</v>
      </c>
      <c r="F558" s="68">
        <v>35</v>
      </c>
      <c r="G558" s="65"/>
      <c r="H558" s="69"/>
      <c r="I558" s="70"/>
      <c r="J558" s="70"/>
      <c r="K558" s="34" t="s">
        <v>65</v>
      </c>
      <c r="L558" s="77">
        <v>558</v>
      </c>
      <c r="M558" s="77"/>
      <c r="N558" s="72"/>
      <c r="O558" s="79" t="s">
        <v>570</v>
      </c>
      <c r="P558" s="81">
        <v>43719.79608796296</v>
      </c>
      <c r="Q558" s="79" t="s">
        <v>701</v>
      </c>
      <c r="R558" s="79"/>
      <c r="S558" s="79"/>
      <c r="T558" s="79" t="s">
        <v>833</v>
      </c>
      <c r="U558" s="79"/>
      <c r="V558" s="83" t="s">
        <v>1089</v>
      </c>
      <c r="W558" s="81">
        <v>43719.79608796296</v>
      </c>
      <c r="X558" s="83" t="s">
        <v>1373</v>
      </c>
      <c r="Y558" s="79"/>
      <c r="Z558" s="79"/>
      <c r="AA558" s="85" t="s">
        <v>1694</v>
      </c>
      <c r="AB558" s="79"/>
      <c r="AC558" s="79" t="b">
        <v>0</v>
      </c>
      <c r="AD558" s="79">
        <v>0</v>
      </c>
      <c r="AE558" s="85" t="s">
        <v>1779</v>
      </c>
      <c r="AF558" s="79" t="b">
        <v>0</v>
      </c>
      <c r="AG558" s="79" t="s">
        <v>1829</v>
      </c>
      <c r="AH558" s="79"/>
      <c r="AI558" s="85" t="s">
        <v>1779</v>
      </c>
      <c r="AJ558" s="79" t="b">
        <v>0</v>
      </c>
      <c r="AK558" s="79">
        <v>9</v>
      </c>
      <c r="AL558" s="85" t="s">
        <v>1421</v>
      </c>
      <c r="AM558" s="79" t="s">
        <v>1842</v>
      </c>
      <c r="AN558" s="79" t="b">
        <v>0</v>
      </c>
      <c r="AO558" s="85" t="s">
        <v>1421</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1</v>
      </c>
      <c r="BC558" s="78" t="str">
        <f>REPLACE(INDEX(GroupVertices[Group],MATCH(Edges[[#This Row],[Vertex 2]],GroupVertices[Vertex],0)),1,1,"")</f>
        <v>1</v>
      </c>
      <c r="BD558" s="48">
        <v>0</v>
      </c>
      <c r="BE558" s="49">
        <v>0</v>
      </c>
      <c r="BF558" s="48">
        <v>1</v>
      </c>
      <c r="BG558" s="49">
        <v>5.555555555555555</v>
      </c>
      <c r="BH558" s="48">
        <v>0</v>
      </c>
      <c r="BI558" s="49">
        <v>0</v>
      </c>
      <c r="BJ558" s="48">
        <v>17</v>
      </c>
      <c r="BK558" s="49">
        <v>94.44444444444444</v>
      </c>
      <c r="BL558" s="48">
        <v>18</v>
      </c>
    </row>
    <row r="559" spans="1:64" ht="15">
      <c r="A559" s="64" t="s">
        <v>437</v>
      </c>
      <c r="B559" s="64" t="s">
        <v>214</v>
      </c>
      <c r="C559" s="65" t="s">
        <v>5514</v>
      </c>
      <c r="D559" s="66">
        <v>3</v>
      </c>
      <c r="E559" s="67" t="s">
        <v>132</v>
      </c>
      <c r="F559" s="68">
        <v>35</v>
      </c>
      <c r="G559" s="65"/>
      <c r="H559" s="69"/>
      <c r="I559" s="70"/>
      <c r="J559" s="70"/>
      <c r="K559" s="34" t="s">
        <v>65</v>
      </c>
      <c r="L559" s="77">
        <v>559</v>
      </c>
      <c r="M559" s="77"/>
      <c r="N559" s="72"/>
      <c r="O559" s="79" t="s">
        <v>570</v>
      </c>
      <c r="P559" s="81">
        <v>43719.79608796296</v>
      </c>
      <c r="Q559" s="79" t="s">
        <v>701</v>
      </c>
      <c r="R559" s="79"/>
      <c r="S559" s="79"/>
      <c r="T559" s="79" t="s">
        <v>833</v>
      </c>
      <c r="U559" s="79"/>
      <c r="V559" s="83" t="s">
        <v>1089</v>
      </c>
      <c r="W559" s="81">
        <v>43719.79608796296</v>
      </c>
      <c r="X559" s="83" t="s">
        <v>1373</v>
      </c>
      <c r="Y559" s="79"/>
      <c r="Z559" s="79"/>
      <c r="AA559" s="85" t="s">
        <v>1694</v>
      </c>
      <c r="AB559" s="79"/>
      <c r="AC559" s="79" t="b">
        <v>0</v>
      </c>
      <c r="AD559" s="79">
        <v>0</v>
      </c>
      <c r="AE559" s="85" t="s">
        <v>1779</v>
      </c>
      <c r="AF559" s="79" t="b">
        <v>0</v>
      </c>
      <c r="AG559" s="79" t="s">
        <v>1829</v>
      </c>
      <c r="AH559" s="79"/>
      <c r="AI559" s="85" t="s">
        <v>1779</v>
      </c>
      <c r="AJ559" s="79" t="b">
        <v>0</v>
      </c>
      <c r="AK559" s="79">
        <v>9</v>
      </c>
      <c r="AL559" s="85" t="s">
        <v>1421</v>
      </c>
      <c r="AM559" s="79" t="s">
        <v>1842</v>
      </c>
      <c r="AN559" s="79" t="b">
        <v>0</v>
      </c>
      <c r="AO559" s="85" t="s">
        <v>1421</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1</v>
      </c>
      <c r="BC559" s="78" t="str">
        <f>REPLACE(INDEX(GroupVertices[Group],MATCH(Edges[[#This Row],[Vertex 2]],GroupVertices[Vertex],0)),1,1,"")</f>
        <v>1</v>
      </c>
      <c r="BD559" s="48"/>
      <c r="BE559" s="49"/>
      <c r="BF559" s="48"/>
      <c r="BG559" s="49"/>
      <c r="BH559" s="48"/>
      <c r="BI559" s="49"/>
      <c r="BJ559" s="48"/>
      <c r="BK559" s="49"/>
      <c r="BL559" s="48"/>
    </row>
    <row r="560" spans="1:64" ht="15">
      <c r="A560" s="64" t="s">
        <v>437</v>
      </c>
      <c r="B560" s="64" t="s">
        <v>532</v>
      </c>
      <c r="C560" s="65" t="s">
        <v>5514</v>
      </c>
      <c r="D560" s="66">
        <v>3</v>
      </c>
      <c r="E560" s="67" t="s">
        <v>132</v>
      </c>
      <c r="F560" s="68">
        <v>35</v>
      </c>
      <c r="G560" s="65"/>
      <c r="H560" s="69"/>
      <c r="I560" s="70"/>
      <c r="J560" s="70"/>
      <c r="K560" s="34" t="s">
        <v>65</v>
      </c>
      <c r="L560" s="77">
        <v>560</v>
      </c>
      <c r="M560" s="77"/>
      <c r="N560" s="72"/>
      <c r="O560" s="79" t="s">
        <v>570</v>
      </c>
      <c r="P560" s="81">
        <v>43719.79827546296</v>
      </c>
      <c r="Q560" s="79" t="s">
        <v>653</v>
      </c>
      <c r="R560" s="79"/>
      <c r="S560" s="79"/>
      <c r="T560" s="79"/>
      <c r="U560" s="79"/>
      <c r="V560" s="83" t="s">
        <v>1089</v>
      </c>
      <c r="W560" s="81">
        <v>43719.79827546296</v>
      </c>
      <c r="X560" s="83" t="s">
        <v>1374</v>
      </c>
      <c r="Y560" s="79"/>
      <c r="Z560" s="79"/>
      <c r="AA560" s="85" t="s">
        <v>1695</v>
      </c>
      <c r="AB560" s="79"/>
      <c r="AC560" s="79" t="b">
        <v>0</v>
      </c>
      <c r="AD560" s="79">
        <v>0</v>
      </c>
      <c r="AE560" s="85" t="s">
        <v>1779</v>
      </c>
      <c r="AF560" s="79" t="b">
        <v>1</v>
      </c>
      <c r="AG560" s="79" t="s">
        <v>1829</v>
      </c>
      <c r="AH560" s="79"/>
      <c r="AI560" s="85" t="s">
        <v>1836</v>
      </c>
      <c r="AJ560" s="79" t="b">
        <v>0</v>
      </c>
      <c r="AK560" s="79">
        <v>2</v>
      </c>
      <c r="AL560" s="85" t="s">
        <v>1697</v>
      </c>
      <c r="AM560" s="79" t="s">
        <v>1842</v>
      </c>
      <c r="AN560" s="79" t="b">
        <v>0</v>
      </c>
      <c r="AO560" s="85" t="s">
        <v>1697</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11</v>
      </c>
      <c r="BD560" s="48"/>
      <c r="BE560" s="49"/>
      <c r="BF560" s="48"/>
      <c r="BG560" s="49"/>
      <c r="BH560" s="48"/>
      <c r="BI560" s="49"/>
      <c r="BJ560" s="48"/>
      <c r="BK560" s="49"/>
      <c r="BL560" s="48"/>
    </row>
    <row r="561" spans="1:64" ht="15">
      <c r="A561" s="64" t="s">
        <v>441</v>
      </c>
      <c r="B561" s="64" t="s">
        <v>534</v>
      </c>
      <c r="C561" s="65" t="s">
        <v>5514</v>
      </c>
      <c r="D561" s="66">
        <v>3</v>
      </c>
      <c r="E561" s="67" t="s">
        <v>132</v>
      </c>
      <c r="F561" s="68">
        <v>35</v>
      </c>
      <c r="G561" s="65"/>
      <c r="H561" s="69"/>
      <c r="I561" s="70"/>
      <c r="J561" s="70"/>
      <c r="K561" s="34" t="s">
        <v>65</v>
      </c>
      <c r="L561" s="77">
        <v>561</v>
      </c>
      <c r="M561" s="77"/>
      <c r="N561" s="72"/>
      <c r="O561" s="79" t="s">
        <v>570</v>
      </c>
      <c r="P561" s="81">
        <v>43718.755520833336</v>
      </c>
      <c r="Q561" s="79" t="s">
        <v>702</v>
      </c>
      <c r="R561" s="83" t="s">
        <v>793</v>
      </c>
      <c r="S561" s="79" t="s">
        <v>807</v>
      </c>
      <c r="T561" s="79"/>
      <c r="U561" s="79"/>
      <c r="V561" s="83" t="s">
        <v>1093</v>
      </c>
      <c r="W561" s="81">
        <v>43718.755520833336</v>
      </c>
      <c r="X561" s="83" t="s">
        <v>1375</v>
      </c>
      <c r="Y561" s="79"/>
      <c r="Z561" s="79"/>
      <c r="AA561" s="85" t="s">
        <v>1696</v>
      </c>
      <c r="AB561" s="79"/>
      <c r="AC561" s="79" t="b">
        <v>0</v>
      </c>
      <c r="AD561" s="79">
        <v>19</v>
      </c>
      <c r="AE561" s="85" t="s">
        <v>1779</v>
      </c>
      <c r="AF561" s="79" t="b">
        <v>1</v>
      </c>
      <c r="AG561" s="79" t="s">
        <v>1829</v>
      </c>
      <c r="AH561" s="79"/>
      <c r="AI561" s="85" t="s">
        <v>1836</v>
      </c>
      <c r="AJ561" s="79" t="b">
        <v>0</v>
      </c>
      <c r="AK561" s="79">
        <v>5</v>
      </c>
      <c r="AL561" s="85" t="s">
        <v>1779</v>
      </c>
      <c r="AM561" s="79" t="s">
        <v>1841</v>
      </c>
      <c r="AN561" s="79" t="b">
        <v>0</v>
      </c>
      <c r="AO561" s="85" t="s">
        <v>1696</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11</v>
      </c>
      <c r="BC561" s="78" t="str">
        <f>REPLACE(INDEX(GroupVertices[Group],MATCH(Edges[[#This Row],[Vertex 2]],GroupVertices[Vertex],0)),1,1,"")</f>
        <v>11</v>
      </c>
      <c r="BD561" s="48"/>
      <c r="BE561" s="49"/>
      <c r="BF561" s="48"/>
      <c r="BG561" s="49"/>
      <c r="BH561" s="48"/>
      <c r="BI561" s="49"/>
      <c r="BJ561" s="48"/>
      <c r="BK561" s="49"/>
      <c r="BL561" s="48"/>
    </row>
    <row r="562" spans="1:64" ht="15">
      <c r="A562" s="64" t="s">
        <v>441</v>
      </c>
      <c r="B562" s="64" t="s">
        <v>442</v>
      </c>
      <c r="C562" s="65" t="s">
        <v>5514</v>
      </c>
      <c r="D562" s="66">
        <v>3</v>
      </c>
      <c r="E562" s="67" t="s">
        <v>132</v>
      </c>
      <c r="F562" s="68">
        <v>35</v>
      </c>
      <c r="G562" s="65"/>
      <c r="H562" s="69"/>
      <c r="I562" s="70"/>
      <c r="J562" s="70"/>
      <c r="K562" s="34" t="s">
        <v>66</v>
      </c>
      <c r="L562" s="77">
        <v>562</v>
      </c>
      <c r="M562" s="77"/>
      <c r="N562" s="72"/>
      <c r="O562" s="79" t="s">
        <v>570</v>
      </c>
      <c r="P562" s="81">
        <v>43718.755520833336</v>
      </c>
      <c r="Q562" s="79" t="s">
        <v>702</v>
      </c>
      <c r="R562" s="83" t="s">
        <v>793</v>
      </c>
      <c r="S562" s="79" t="s">
        <v>807</v>
      </c>
      <c r="T562" s="79"/>
      <c r="U562" s="79"/>
      <c r="V562" s="83" t="s">
        <v>1093</v>
      </c>
      <c r="W562" s="81">
        <v>43718.755520833336</v>
      </c>
      <c r="X562" s="83" t="s">
        <v>1375</v>
      </c>
      <c r="Y562" s="79"/>
      <c r="Z562" s="79"/>
      <c r="AA562" s="85" t="s">
        <v>1696</v>
      </c>
      <c r="AB562" s="79"/>
      <c r="AC562" s="79" t="b">
        <v>0</v>
      </c>
      <c r="AD562" s="79">
        <v>19</v>
      </c>
      <c r="AE562" s="85" t="s">
        <v>1779</v>
      </c>
      <c r="AF562" s="79" t="b">
        <v>1</v>
      </c>
      <c r="AG562" s="79" t="s">
        <v>1829</v>
      </c>
      <c r="AH562" s="79"/>
      <c r="AI562" s="85" t="s">
        <v>1836</v>
      </c>
      <c r="AJ562" s="79" t="b">
        <v>0</v>
      </c>
      <c r="AK562" s="79">
        <v>5</v>
      </c>
      <c r="AL562" s="85" t="s">
        <v>1779</v>
      </c>
      <c r="AM562" s="79" t="s">
        <v>1841</v>
      </c>
      <c r="AN562" s="79" t="b">
        <v>0</v>
      </c>
      <c r="AO562" s="85" t="s">
        <v>1696</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11</v>
      </c>
      <c r="BC562" s="78" t="str">
        <f>REPLACE(INDEX(GroupVertices[Group],MATCH(Edges[[#This Row],[Vertex 2]],GroupVertices[Vertex],0)),1,1,"")</f>
        <v>11</v>
      </c>
      <c r="BD562" s="48">
        <v>1</v>
      </c>
      <c r="BE562" s="49">
        <v>2.127659574468085</v>
      </c>
      <c r="BF562" s="48">
        <v>0</v>
      </c>
      <c r="BG562" s="49">
        <v>0</v>
      </c>
      <c r="BH562" s="48">
        <v>0</v>
      </c>
      <c r="BI562" s="49">
        <v>0</v>
      </c>
      <c r="BJ562" s="48">
        <v>46</v>
      </c>
      <c r="BK562" s="49">
        <v>97.87234042553192</v>
      </c>
      <c r="BL562" s="48">
        <v>47</v>
      </c>
    </row>
    <row r="563" spans="1:64" ht="15">
      <c r="A563" s="64" t="s">
        <v>442</v>
      </c>
      <c r="B563" s="64" t="s">
        <v>441</v>
      </c>
      <c r="C563" s="65" t="s">
        <v>5515</v>
      </c>
      <c r="D563" s="66">
        <v>10</v>
      </c>
      <c r="E563" s="67" t="s">
        <v>136</v>
      </c>
      <c r="F563" s="68">
        <v>12</v>
      </c>
      <c r="G563" s="65"/>
      <c r="H563" s="69"/>
      <c r="I563" s="70"/>
      <c r="J563" s="70"/>
      <c r="K563" s="34" t="s">
        <v>66</v>
      </c>
      <c r="L563" s="77">
        <v>563</v>
      </c>
      <c r="M563" s="77"/>
      <c r="N563" s="72"/>
      <c r="O563" s="79" t="s">
        <v>570</v>
      </c>
      <c r="P563" s="81">
        <v>43718.54746527778</v>
      </c>
      <c r="Q563" s="79" t="s">
        <v>703</v>
      </c>
      <c r="R563" s="83" t="s">
        <v>793</v>
      </c>
      <c r="S563" s="79" t="s">
        <v>807</v>
      </c>
      <c r="T563" s="79"/>
      <c r="U563" s="79"/>
      <c r="V563" s="83" t="s">
        <v>1094</v>
      </c>
      <c r="W563" s="81">
        <v>43718.54746527778</v>
      </c>
      <c r="X563" s="83" t="s">
        <v>1376</v>
      </c>
      <c r="Y563" s="79"/>
      <c r="Z563" s="79"/>
      <c r="AA563" s="85" t="s">
        <v>1697</v>
      </c>
      <c r="AB563" s="79"/>
      <c r="AC563" s="79" t="b">
        <v>0</v>
      </c>
      <c r="AD563" s="79">
        <v>3</v>
      </c>
      <c r="AE563" s="85" t="s">
        <v>1779</v>
      </c>
      <c r="AF563" s="79" t="b">
        <v>1</v>
      </c>
      <c r="AG563" s="79" t="s">
        <v>1829</v>
      </c>
      <c r="AH563" s="79"/>
      <c r="AI563" s="85" t="s">
        <v>1836</v>
      </c>
      <c r="AJ563" s="79" t="b">
        <v>0</v>
      </c>
      <c r="AK563" s="79">
        <v>1</v>
      </c>
      <c r="AL563" s="85" t="s">
        <v>1779</v>
      </c>
      <c r="AM563" s="79" t="s">
        <v>1841</v>
      </c>
      <c r="AN563" s="79" t="b">
        <v>0</v>
      </c>
      <c r="AO563" s="85" t="s">
        <v>1697</v>
      </c>
      <c r="AP563" s="79" t="s">
        <v>176</v>
      </c>
      <c r="AQ563" s="79">
        <v>0</v>
      </c>
      <c r="AR563" s="79">
        <v>0</v>
      </c>
      <c r="AS563" s="79"/>
      <c r="AT563" s="79"/>
      <c r="AU563" s="79"/>
      <c r="AV563" s="79"/>
      <c r="AW563" s="79"/>
      <c r="AX563" s="79"/>
      <c r="AY563" s="79"/>
      <c r="AZ563" s="79"/>
      <c r="BA563">
        <v>2</v>
      </c>
      <c r="BB563" s="78" t="str">
        <f>REPLACE(INDEX(GroupVertices[Group],MATCH(Edges[[#This Row],[Vertex 1]],GroupVertices[Vertex],0)),1,1,"")</f>
        <v>11</v>
      </c>
      <c r="BC563" s="78" t="str">
        <f>REPLACE(INDEX(GroupVertices[Group],MATCH(Edges[[#This Row],[Vertex 2]],GroupVertices[Vertex],0)),1,1,"")</f>
        <v>11</v>
      </c>
      <c r="BD563" s="48"/>
      <c r="BE563" s="49"/>
      <c r="BF563" s="48"/>
      <c r="BG563" s="49"/>
      <c r="BH563" s="48"/>
      <c r="BI563" s="49"/>
      <c r="BJ563" s="48"/>
      <c r="BK563" s="49"/>
      <c r="BL563" s="48"/>
    </row>
    <row r="564" spans="1:64" ht="15">
      <c r="A564" s="64" t="s">
        <v>442</v>
      </c>
      <c r="B564" s="64" t="s">
        <v>441</v>
      </c>
      <c r="C564" s="65" t="s">
        <v>5515</v>
      </c>
      <c r="D564" s="66">
        <v>10</v>
      </c>
      <c r="E564" s="67" t="s">
        <v>136</v>
      </c>
      <c r="F564" s="68">
        <v>12</v>
      </c>
      <c r="G564" s="65"/>
      <c r="H564" s="69"/>
      <c r="I564" s="70"/>
      <c r="J564" s="70"/>
      <c r="K564" s="34" t="s">
        <v>66</v>
      </c>
      <c r="L564" s="77">
        <v>564</v>
      </c>
      <c r="M564" s="77"/>
      <c r="N564" s="72"/>
      <c r="O564" s="79" t="s">
        <v>570</v>
      </c>
      <c r="P564" s="81">
        <v>43718.75795138889</v>
      </c>
      <c r="Q564" s="79" t="s">
        <v>655</v>
      </c>
      <c r="R564" s="79"/>
      <c r="S564" s="79"/>
      <c r="T564" s="79"/>
      <c r="U564" s="79"/>
      <c r="V564" s="83" t="s">
        <v>1094</v>
      </c>
      <c r="W564" s="81">
        <v>43718.75795138889</v>
      </c>
      <c r="X564" s="83" t="s">
        <v>1377</v>
      </c>
      <c r="Y564" s="79"/>
      <c r="Z564" s="79"/>
      <c r="AA564" s="85" t="s">
        <v>1698</v>
      </c>
      <c r="AB564" s="79"/>
      <c r="AC564" s="79" t="b">
        <v>0</v>
      </c>
      <c r="AD564" s="79">
        <v>0</v>
      </c>
      <c r="AE564" s="85" t="s">
        <v>1779</v>
      </c>
      <c r="AF564" s="79" t="b">
        <v>1</v>
      </c>
      <c r="AG564" s="79" t="s">
        <v>1829</v>
      </c>
      <c r="AH564" s="79"/>
      <c r="AI564" s="85" t="s">
        <v>1836</v>
      </c>
      <c r="AJ564" s="79" t="b">
        <v>0</v>
      </c>
      <c r="AK564" s="79">
        <v>5</v>
      </c>
      <c r="AL564" s="85" t="s">
        <v>1696</v>
      </c>
      <c r="AM564" s="79" t="s">
        <v>1841</v>
      </c>
      <c r="AN564" s="79" t="b">
        <v>0</v>
      </c>
      <c r="AO564" s="85" t="s">
        <v>1696</v>
      </c>
      <c r="AP564" s="79" t="s">
        <v>176</v>
      </c>
      <c r="AQ564" s="79">
        <v>0</v>
      </c>
      <c r="AR564" s="79">
        <v>0</v>
      </c>
      <c r="AS564" s="79"/>
      <c r="AT564" s="79"/>
      <c r="AU564" s="79"/>
      <c r="AV564" s="79"/>
      <c r="AW564" s="79"/>
      <c r="AX564" s="79"/>
      <c r="AY564" s="79"/>
      <c r="AZ564" s="79"/>
      <c r="BA564">
        <v>2</v>
      </c>
      <c r="BB564" s="78" t="str">
        <f>REPLACE(INDEX(GroupVertices[Group],MATCH(Edges[[#This Row],[Vertex 1]],GroupVertices[Vertex],0)),1,1,"")</f>
        <v>11</v>
      </c>
      <c r="BC564" s="78" t="str">
        <f>REPLACE(INDEX(GroupVertices[Group],MATCH(Edges[[#This Row],[Vertex 2]],GroupVertices[Vertex],0)),1,1,"")</f>
        <v>11</v>
      </c>
      <c r="BD564" s="48">
        <v>0</v>
      </c>
      <c r="BE564" s="49">
        <v>0</v>
      </c>
      <c r="BF564" s="48">
        <v>0</v>
      </c>
      <c r="BG564" s="49">
        <v>0</v>
      </c>
      <c r="BH564" s="48">
        <v>0</v>
      </c>
      <c r="BI564" s="49">
        <v>0</v>
      </c>
      <c r="BJ564" s="48">
        <v>23</v>
      </c>
      <c r="BK564" s="49">
        <v>100</v>
      </c>
      <c r="BL564" s="48">
        <v>23</v>
      </c>
    </row>
    <row r="565" spans="1:64" ht="15">
      <c r="A565" s="64" t="s">
        <v>437</v>
      </c>
      <c r="B565" s="64" t="s">
        <v>441</v>
      </c>
      <c r="C565" s="65" t="s">
        <v>5515</v>
      </c>
      <c r="D565" s="66">
        <v>10</v>
      </c>
      <c r="E565" s="67" t="s">
        <v>136</v>
      </c>
      <c r="F565" s="68">
        <v>12</v>
      </c>
      <c r="G565" s="65"/>
      <c r="H565" s="69"/>
      <c r="I565" s="70"/>
      <c r="J565" s="70"/>
      <c r="K565" s="34" t="s">
        <v>65</v>
      </c>
      <c r="L565" s="77">
        <v>565</v>
      </c>
      <c r="M565" s="77"/>
      <c r="N565" s="72"/>
      <c r="O565" s="79" t="s">
        <v>570</v>
      </c>
      <c r="P565" s="81">
        <v>43719.79813657407</v>
      </c>
      <c r="Q565" s="79" t="s">
        <v>655</v>
      </c>
      <c r="R565" s="79"/>
      <c r="S565" s="79"/>
      <c r="T565" s="79"/>
      <c r="U565" s="79"/>
      <c r="V565" s="83" t="s">
        <v>1089</v>
      </c>
      <c r="W565" s="81">
        <v>43719.79813657407</v>
      </c>
      <c r="X565" s="83" t="s">
        <v>1378</v>
      </c>
      <c r="Y565" s="79"/>
      <c r="Z565" s="79"/>
      <c r="AA565" s="85" t="s">
        <v>1699</v>
      </c>
      <c r="AB565" s="79"/>
      <c r="AC565" s="79" t="b">
        <v>0</v>
      </c>
      <c r="AD565" s="79">
        <v>0</v>
      </c>
      <c r="AE565" s="85" t="s">
        <v>1779</v>
      </c>
      <c r="AF565" s="79" t="b">
        <v>1</v>
      </c>
      <c r="AG565" s="79" t="s">
        <v>1829</v>
      </c>
      <c r="AH565" s="79"/>
      <c r="AI565" s="85" t="s">
        <v>1836</v>
      </c>
      <c r="AJ565" s="79" t="b">
        <v>0</v>
      </c>
      <c r="AK565" s="79">
        <v>6</v>
      </c>
      <c r="AL565" s="85" t="s">
        <v>1696</v>
      </c>
      <c r="AM565" s="79" t="s">
        <v>1842</v>
      </c>
      <c r="AN565" s="79" t="b">
        <v>0</v>
      </c>
      <c r="AO565" s="85" t="s">
        <v>1696</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1</v>
      </c>
      <c r="BC565" s="78" t="str">
        <f>REPLACE(INDEX(GroupVertices[Group],MATCH(Edges[[#This Row],[Vertex 2]],GroupVertices[Vertex],0)),1,1,"")</f>
        <v>11</v>
      </c>
      <c r="BD565" s="48">
        <v>0</v>
      </c>
      <c r="BE565" s="49">
        <v>0</v>
      </c>
      <c r="BF565" s="48">
        <v>0</v>
      </c>
      <c r="BG565" s="49">
        <v>0</v>
      </c>
      <c r="BH565" s="48">
        <v>0</v>
      </c>
      <c r="BI565" s="49">
        <v>0</v>
      </c>
      <c r="BJ565" s="48">
        <v>23</v>
      </c>
      <c r="BK565" s="49">
        <v>100</v>
      </c>
      <c r="BL565" s="48">
        <v>23</v>
      </c>
    </row>
    <row r="566" spans="1:64" ht="15">
      <c r="A566" s="64" t="s">
        <v>437</v>
      </c>
      <c r="B566" s="64" t="s">
        <v>441</v>
      </c>
      <c r="C566" s="65" t="s">
        <v>5515</v>
      </c>
      <c r="D566" s="66">
        <v>10</v>
      </c>
      <c r="E566" s="67" t="s">
        <v>136</v>
      </c>
      <c r="F566" s="68">
        <v>12</v>
      </c>
      <c r="G566" s="65"/>
      <c r="H566" s="69"/>
      <c r="I566" s="70"/>
      <c r="J566" s="70"/>
      <c r="K566" s="34" t="s">
        <v>65</v>
      </c>
      <c r="L566" s="77">
        <v>566</v>
      </c>
      <c r="M566" s="77"/>
      <c r="N566" s="72"/>
      <c r="O566" s="79" t="s">
        <v>570</v>
      </c>
      <c r="P566" s="81">
        <v>43719.79827546296</v>
      </c>
      <c r="Q566" s="79" t="s">
        <v>653</v>
      </c>
      <c r="R566" s="79"/>
      <c r="S566" s="79"/>
      <c r="T566" s="79"/>
      <c r="U566" s="79"/>
      <c r="V566" s="83" t="s">
        <v>1089</v>
      </c>
      <c r="W566" s="81">
        <v>43719.79827546296</v>
      </c>
      <c r="X566" s="83" t="s">
        <v>1374</v>
      </c>
      <c r="Y566" s="79"/>
      <c r="Z566" s="79"/>
      <c r="AA566" s="85" t="s">
        <v>1695</v>
      </c>
      <c r="AB566" s="79"/>
      <c r="AC566" s="79" t="b">
        <v>0</v>
      </c>
      <c r="AD566" s="79">
        <v>0</v>
      </c>
      <c r="AE566" s="85" t="s">
        <v>1779</v>
      </c>
      <c r="AF566" s="79" t="b">
        <v>1</v>
      </c>
      <c r="AG566" s="79" t="s">
        <v>1829</v>
      </c>
      <c r="AH566" s="79"/>
      <c r="AI566" s="85" t="s">
        <v>1836</v>
      </c>
      <c r="AJ566" s="79" t="b">
        <v>0</v>
      </c>
      <c r="AK566" s="79">
        <v>2</v>
      </c>
      <c r="AL566" s="85" t="s">
        <v>1697</v>
      </c>
      <c r="AM566" s="79" t="s">
        <v>1842</v>
      </c>
      <c r="AN566" s="79" t="b">
        <v>0</v>
      </c>
      <c r="AO566" s="85" t="s">
        <v>1697</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1</v>
      </c>
      <c r="BC566" s="78" t="str">
        <f>REPLACE(INDEX(GroupVertices[Group],MATCH(Edges[[#This Row],[Vertex 2]],GroupVertices[Vertex],0)),1,1,"")</f>
        <v>11</v>
      </c>
      <c r="BD566" s="48"/>
      <c r="BE566" s="49"/>
      <c r="BF566" s="48"/>
      <c r="BG566" s="49"/>
      <c r="BH566" s="48"/>
      <c r="BI566" s="49"/>
      <c r="BJ566" s="48"/>
      <c r="BK566" s="49"/>
      <c r="BL566" s="48"/>
    </row>
    <row r="567" spans="1:64" ht="15">
      <c r="A567" s="64" t="s">
        <v>442</v>
      </c>
      <c r="B567" s="64" t="s">
        <v>533</v>
      </c>
      <c r="C567" s="65" t="s">
        <v>5514</v>
      </c>
      <c r="D567" s="66">
        <v>3</v>
      </c>
      <c r="E567" s="67" t="s">
        <v>132</v>
      </c>
      <c r="F567" s="68">
        <v>35</v>
      </c>
      <c r="G567" s="65"/>
      <c r="H567" s="69"/>
      <c r="I567" s="70"/>
      <c r="J567" s="70"/>
      <c r="K567" s="34" t="s">
        <v>65</v>
      </c>
      <c r="L567" s="77">
        <v>567</v>
      </c>
      <c r="M567" s="77"/>
      <c r="N567" s="72"/>
      <c r="O567" s="79" t="s">
        <v>570</v>
      </c>
      <c r="P567" s="81">
        <v>43718.54746527778</v>
      </c>
      <c r="Q567" s="79" t="s">
        <v>703</v>
      </c>
      <c r="R567" s="83" t="s">
        <v>793</v>
      </c>
      <c r="S567" s="79" t="s">
        <v>807</v>
      </c>
      <c r="T567" s="79"/>
      <c r="U567" s="79"/>
      <c r="V567" s="83" t="s">
        <v>1094</v>
      </c>
      <c r="W567" s="81">
        <v>43718.54746527778</v>
      </c>
      <c r="X567" s="83" t="s">
        <v>1376</v>
      </c>
      <c r="Y567" s="79"/>
      <c r="Z567" s="79"/>
      <c r="AA567" s="85" t="s">
        <v>1697</v>
      </c>
      <c r="AB567" s="79"/>
      <c r="AC567" s="79" t="b">
        <v>0</v>
      </c>
      <c r="AD567" s="79">
        <v>3</v>
      </c>
      <c r="AE567" s="85" t="s">
        <v>1779</v>
      </c>
      <c r="AF567" s="79" t="b">
        <v>1</v>
      </c>
      <c r="AG567" s="79" t="s">
        <v>1829</v>
      </c>
      <c r="AH567" s="79"/>
      <c r="AI567" s="85" t="s">
        <v>1836</v>
      </c>
      <c r="AJ567" s="79" t="b">
        <v>0</v>
      </c>
      <c r="AK567" s="79">
        <v>1</v>
      </c>
      <c r="AL567" s="85" t="s">
        <v>1779</v>
      </c>
      <c r="AM567" s="79" t="s">
        <v>1841</v>
      </c>
      <c r="AN567" s="79" t="b">
        <v>0</v>
      </c>
      <c r="AO567" s="85" t="s">
        <v>1697</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11</v>
      </c>
      <c r="BC567" s="78" t="str">
        <f>REPLACE(INDEX(GroupVertices[Group],MATCH(Edges[[#This Row],[Vertex 2]],GroupVertices[Vertex],0)),1,1,"")</f>
        <v>11</v>
      </c>
      <c r="BD567" s="48"/>
      <c r="BE567" s="49"/>
      <c r="BF567" s="48"/>
      <c r="BG567" s="49"/>
      <c r="BH567" s="48"/>
      <c r="BI567" s="49"/>
      <c r="BJ567" s="48"/>
      <c r="BK567" s="49"/>
      <c r="BL567" s="48"/>
    </row>
    <row r="568" spans="1:64" ht="15">
      <c r="A568" s="64" t="s">
        <v>437</v>
      </c>
      <c r="B568" s="64" t="s">
        <v>533</v>
      </c>
      <c r="C568" s="65" t="s">
        <v>5514</v>
      </c>
      <c r="D568" s="66">
        <v>3</v>
      </c>
      <c r="E568" s="67" t="s">
        <v>132</v>
      </c>
      <c r="F568" s="68">
        <v>35</v>
      </c>
      <c r="G568" s="65"/>
      <c r="H568" s="69"/>
      <c r="I568" s="70"/>
      <c r="J568" s="70"/>
      <c r="K568" s="34" t="s">
        <v>65</v>
      </c>
      <c r="L568" s="77">
        <v>568</v>
      </c>
      <c r="M568" s="77"/>
      <c r="N568" s="72"/>
      <c r="O568" s="79" t="s">
        <v>570</v>
      </c>
      <c r="P568" s="81">
        <v>43719.79827546296</v>
      </c>
      <c r="Q568" s="79" t="s">
        <v>653</v>
      </c>
      <c r="R568" s="79"/>
      <c r="S568" s="79"/>
      <c r="T568" s="79"/>
      <c r="U568" s="79"/>
      <c r="V568" s="83" t="s">
        <v>1089</v>
      </c>
      <c r="W568" s="81">
        <v>43719.79827546296</v>
      </c>
      <c r="X568" s="83" t="s">
        <v>1374</v>
      </c>
      <c r="Y568" s="79"/>
      <c r="Z568" s="79"/>
      <c r="AA568" s="85" t="s">
        <v>1695</v>
      </c>
      <c r="AB568" s="79"/>
      <c r="AC568" s="79" t="b">
        <v>0</v>
      </c>
      <c r="AD568" s="79">
        <v>0</v>
      </c>
      <c r="AE568" s="85" t="s">
        <v>1779</v>
      </c>
      <c r="AF568" s="79" t="b">
        <v>1</v>
      </c>
      <c r="AG568" s="79" t="s">
        <v>1829</v>
      </c>
      <c r="AH568" s="79"/>
      <c r="AI568" s="85" t="s">
        <v>1836</v>
      </c>
      <c r="AJ568" s="79" t="b">
        <v>0</v>
      </c>
      <c r="AK568" s="79">
        <v>2</v>
      </c>
      <c r="AL568" s="85" t="s">
        <v>1697</v>
      </c>
      <c r="AM568" s="79" t="s">
        <v>1842</v>
      </c>
      <c r="AN568" s="79" t="b">
        <v>0</v>
      </c>
      <c r="AO568" s="85" t="s">
        <v>1697</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11</v>
      </c>
      <c r="BD568" s="48"/>
      <c r="BE568" s="49"/>
      <c r="BF568" s="48"/>
      <c r="BG568" s="49"/>
      <c r="BH568" s="48"/>
      <c r="BI568" s="49"/>
      <c r="BJ568" s="48"/>
      <c r="BK568" s="49"/>
      <c r="BL568" s="48"/>
    </row>
    <row r="569" spans="1:64" ht="15">
      <c r="A569" s="64" t="s">
        <v>442</v>
      </c>
      <c r="B569" s="64" t="s">
        <v>534</v>
      </c>
      <c r="C569" s="65" t="s">
        <v>5514</v>
      </c>
      <c r="D569" s="66">
        <v>3</v>
      </c>
      <c r="E569" s="67" t="s">
        <v>132</v>
      </c>
      <c r="F569" s="68">
        <v>35</v>
      </c>
      <c r="G569" s="65"/>
      <c r="H569" s="69"/>
      <c r="I569" s="70"/>
      <c r="J569" s="70"/>
      <c r="K569" s="34" t="s">
        <v>65</v>
      </c>
      <c r="L569" s="77">
        <v>569</v>
      </c>
      <c r="M569" s="77"/>
      <c r="N569" s="72"/>
      <c r="O569" s="79" t="s">
        <v>570</v>
      </c>
      <c r="P569" s="81">
        <v>43718.54746527778</v>
      </c>
      <c r="Q569" s="79" t="s">
        <v>703</v>
      </c>
      <c r="R569" s="83" t="s">
        <v>793</v>
      </c>
      <c r="S569" s="79" t="s">
        <v>807</v>
      </c>
      <c r="T569" s="79"/>
      <c r="U569" s="79"/>
      <c r="V569" s="83" t="s">
        <v>1094</v>
      </c>
      <c r="W569" s="81">
        <v>43718.54746527778</v>
      </c>
      <c r="X569" s="83" t="s">
        <v>1376</v>
      </c>
      <c r="Y569" s="79"/>
      <c r="Z569" s="79"/>
      <c r="AA569" s="85" t="s">
        <v>1697</v>
      </c>
      <c r="AB569" s="79"/>
      <c r="AC569" s="79" t="b">
        <v>0</v>
      </c>
      <c r="AD569" s="79">
        <v>3</v>
      </c>
      <c r="AE569" s="85" t="s">
        <v>1779</v>
      </c>
      <c r="AF569" s="79" t="b">
        <v>1</v>
      </c>
      <c r="AG569" s="79" t="s">
        <v>1829</v>
      </c>
      <c r="AH569" s="79"/>
      <c r="AI569" s="85" t="s">
        <v>1836</v>
      </c>
      <c r="AJ569" s="79" t="b">
        <v>0</v>
      </c>
      <c r="AK569" s="79">
        <v>1</v>
      </c>
      <c r="AL569" s="85" t="s">
        <v>1779</v>
      </c>
      <c r="AM569" s="79" t="s">
        <v>1841</v>
      </c>
      <c r="AN569" s="79" t="b">
        <v>0</v>
      </c>
      <c r="AO569" s="85" t="s">
        <v>1697</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11</v>
      </c>
      <c r="BC569" s="78" t="str">
        <f>REPLACE(INDEX(GroupVertices[Group],MATCH(Edges[[#This Row],[Vertex 2]],GroupVertices[Vertex],0)),1,1,"")</f>
        <v>11</v>
      </c>
      <c r="BD569" s="48"/>
      <c r="BE569" s="49"/>
      <c r="BF569" s="48"/>
      <c r="BG569" s="49"/>
      <c r="BH569" s="48"/>
      <c r="BI569" s="49"/>
      <c r="BJ569" s="48"/>
      <c r="BK569" s="49"/>
      <c r="BL569" s="48"/>
    </row>
    <row r="570" spans="1:64" ht="15">
      <c r="A570" s="64" t="s">
        <v>437</v>
      </c>
      <c r="B570" s="64" t="s">
        <v>534</v>
      </c>
      <c r="C570" s="65" t="s">
        <v>5514</v>
      </c>
      <c r="D570" s="66">
        <v>3</v>
      </c>
      <c r="E570" s="67" t="s">
        <v>132</v>
      </c>
      <c r="F570" s="68">
        <v>35</v>
      </c>
      <c r="G570" s="65"/>
      <c r="H570" s="69"/>
      <c r="I570" s="70"/>
      <c r="J570" s="70"/>
      <c r="K570" s="34" t="s">
        <v>65</v>
      </c>
      <c r="L570" s="77">
        <v>570</v>
      </c>
      <c r="M570" s="77"/>
      <c r="N570" s="72"/>
      <c r="O570" s="79" t="s">
        <v>570</v>
      </c>
      <c r="P570" s="81">
        <v>43719.79827546296</v>
      </c>
      <c r="Q570" s="79" t="s">
        <v>653</v>
      </c>
      <c r="R570" s="79"/>
      <c r="S570" s="79"/>
      <c r="T570" s="79"/>
      <c r="U570" s="79"/>
      <c r="V570" s="83" t="s">
        <v>1089</v>
      </c>
      <c r="W570" s="81">
        <v>43719.79827546296</v>
      </c>
      <c r="X570" s="83" t="s">
        <v>1374</v>
      </c>
      <c r="Y570" s="79"/>
      <c r="Z570" s="79"/>
      <c r="AA570" s="85" t="s">
        <v>1695</v>
      </c>
      <c r="AB570" s="79"/>
      <c r="AC570" s="79" t="b">
        <v>0</v>
      </c>
      <c r="AD570" s="79">
        <v>0</v>
      </c>
      <c r="AE570" s="85" t="s">
        <v>1779</v>
      </c>
      <c r="AF570" s="79" t="b">
        <v>1</v>
      </c>
      <c r="AG570" s="79" t="s">
        <v>1829</v>
      </c>
      <c r="AH570" s="79"/>
      <c r="AI570" s="85" t="s">
        <v>1836</v>
      </c>
      <c r="AJ570" s="79" t="b">
        <v>0</v>
      </c>
      <c r="AK570" s="79">
        <v>2</v>
      </c>
      <c r="AL570" s="85" t="s">
        <v>1697</v>
      </c>
      <c r="AM570" s="79" t="s">
        <v>1842</v>
      </c>
      <c r="AN570" s="79" t="b">
        <v>0</v>
      </c>
      <c r="AO570" s="85" t="s">
        <v>1697</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11</v>
      </c>
      <c r="BD570" s="48"/>
      <c r="BE570" s="49"/>
      <c r="BF570" s="48"/>
      <c r="BG570" s="49"/>
      <c r="BH570" s="48"/>
      <c r="BI570" s="49"/>
      <c r="BJ570" s="48"/>
      <c r="BK570" s="49"/>
      <c r="BL570" s="48"/>
    </row>
    <row r="571" spans="1:64" ht="15">
      <c r="A571" s="64" t="s">
        <v>437</v>
      </c>
      <c r="B571" s="64" t="s">
        <v>215</v>
      </c>
      <c r="C571" s="65" t="s">
        <v>5514</v>
      </c>
      <c r="D571" s="66">
        <v>3</v>
      </c>
      <c r="E571" s="67" t="s">
        <v>132</v>
      </c>
      <c r="F571" s="68">
        <v>35</v>
      </c>
      <c r="G571" s="65"/>
      <c r="H571" s="69"/>
      <c r="I571" s="70"/>
      <c r="J571" s="70"/>
      <c r="K571" s="34" t="s">
        <v>65</v>
      </c>
      <c r="L571" s="77">
        <v>571</v>
      </c>
      <c r="M571" s="77"/>
      <c r="N571" s="72"/>
      <c r="O571" s="79" t="s">
        <v>570</v>
      </c>
      <c r="P571" s="81">
        <v>43719.79928240741</v>
      </c>
      <c r="Q571" s="79" t="s">
        <v>704</v>
      </c>
      <c r="R571" s="79"/>
      <c r="S571" s="79"/>
      <c r="T571" s="79"/>
      <c r="U571" s="79"/>
      <c r="V571" s="83" t="s">
        <v>1089</v>
      </c>
      <c r="W571" s="81">
        <v>43719.79928240741</v>
      </c>
      <c r="X571" s="83" t="s">
        <v>1379</v>
      </c>
      <c r="Y571" s="79"/>
      <c r="Z571" s="79"/>
      <c r="AA571" s="85" t="s">
        <v>1700</v>
      </c>
      <c r="AB571" s="79"/>
      <c r="AC571" s="79" t="b">
        <v>0</v>
      </c>
      <c r="AD571" s="79">
        <v>0</v>
      </c>
      <c r="AE571" s="85" t="s">
        <v>1779</v>
      </c>
      <c r="AF571" s="79" t="b">
        <v>0</v>
      </c>
      <c r="AG571" s="79" t="s">
        <v>1829</v>
      </c>
      <c r="AH571" s="79"/>
      <c r="AI571" s="85" t="s">
        <v>1779</v>
      </c>
      <c r="AJ571" s="79" t="b">
        <v>0</v>
      </c>
      <c r="AK571" s="79">
        <v>1</v>
      </c>
      <c r="AL571" s="85" t="s">
        <v>1422</v>
      </c>
      <c r="AM571" s="79" t="s">
        <v>1842</v>
      </c>
      <c r="AN571" s="79" t="b">
        <v>0</v>
      </c>
      <c r="AO571" s="85" t="s">
        <v>1422</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15</v>
      </c>
      <c r="BD571" s="48">
        <v>0</v>
      </c>
      <c r="BE571" s="49">
        <v>0</v>
      </c>
      <c r="BF571" s="48">
        <v>1</v>
      </c>
      <c r="BG571" s="49">
        <v>4.761904761904762</v>
      </c>
      <c r="BH571" s="48">
        <v>0</v>
      </c>
      <c r="BI571" s="49">
        <v>0</v>
      </c>
      <c r="BJ571" s="48">
        <v>20</v>
      </c>
      <c r="BK571" s="49">
        <v>95.23809523809524</v>
      </c>
      <c r="BL571" s="48">
        <v>21</v>
      </c>
    </row>
    <row r="572" spans="1:64" ht="15">
      <c r="A572" s="64" t="s">
        <v>409</v>
      </c>
      <c r="B572" s="64" t="s">
        <v>437</v>
      </c>
      <c r="C572" s="65" t="s">
        <v>5515</v>
      </c>
      <c r="D572" s="66">
        <v>10</v>
      </c>
      <c r="E572" s="67" t="s">
        <v>136</v>
      </c>
      <c r="F572" s="68">
        <v>12</v>
      </c>
      <c r="G572" s="65"/>
      <c r="H572" s="69"/>
      <c r="I572" s="70"/>
      <c r="J572" s="70"/>
      <c r="K572" s="34" t="s">
        <v>66</v>
      </c>
      <c r="L572" s="77">
        <v>572</v>
      </c>
      <c r="M572" s="77"/>
      <c r="N572" s="72"/>
      <c r="O572" s="79" t="s">
        <v>570</v>
      </c>
      <c r="P572" s="81">
        <v>43722.77923611111</v>
      </c>
      <c r="Q572" s="79" t="s">
        <v>705</v>
      </c>
      <c r="R572" s="79"/>
      <c r="S572" s="79"/>
      <c r="T572" s="79"/>
      <c r="U572" s="79"/>
      <c r="V572" s="83" t="s">
        <v>1063</v>
      </c>
      <c r="W572" s="81">
        <v>43722.77923611111</v>
      </c>
      <c r="X572" s="83" t="s">
        <v>1380</v>
      </c>
      <c r="Y572" s="79"/>
      <c r="Z572" s="79"/>
      <c r="AA572" s="85" t="s">
        <v>1701</v>
      </c>
      <c r="AB572" s="79"/>
      <c r="AC572" s="79" t="b">
        <v>0</v>
      </c>
      <c r="AD572" s="79">
        <v>1</v>
      </c>
      <c r="AE572" s="85" t="s">
        <v>1779</v>
      </c>
      <c r="AF572" s="79" t="b">
        <v>0</v>
      </c>
      <c r="AG572" s="79" t="s">
        <v>1829</v>
      </c>
      <c r="AH572" s="79"/>
      <c r="AI572" s="85" t="s">
        <v>1779</v>
      </c>
      <c r="AJ572" s="79" t="b">
        <v>0</v>
      </c>
      <c r="AK572" s="79">
        <v>0</v>
      </c>
      <c r="AL572" s="85" t="s">
        <v>1779</v>
      </c>
      <c r="AM572" s="79" t="s">
        <v>1842</v>
      </c>
      <c r="AN572" s="79" t="b">
        <v>0</v>
      </c>
      <c r="AO572" s="85" t="s">
        <v>1701</v>
      </c>
      <c r="AP572" s="79" t="s">
        <v>176</v>
      </c>
      <c r="AQ572" s="79">
        <v>0</v>
      </c>
      <c r="AR572" s="79">
        <v>0</v>
      </c>
      <c r="AS572" s="79"/>
      <c r="AT572" s="79"/>
      <c r="AU572" s="79"/>
      <c r="AV572" s="79"/>
      <c r="AW572" s="79"/>
      <c r="AX572" s="79"/>
      <c r="AY572" s="79"/>
      <c r="AZ572" s="79"/>
      <c r="BA572">
        <v>2</v>
      </c>
      <c r="BB572" s="78" t="str">
        <f>REPLACE(INDEX(GroupVertices[Group],MATCH(Edges[[#This Row],[Vertex 1]],GroupVertices[Vertex],0)),1,1,"")</f>
        <v>1</v>
      </c>
      <c r="BC572" s="78" t="str">
        <f>REPLACE(INDEX(GroupVertices[Group],MATCH(Edges[[#This Row],[Vertex 2]],GroupVertices[Vertex],0)),1,1,"")</f>
        <v>1</v>
      </c>
      <c r="BD572" s="48">
        <v>0</v>
      </c>
      <c r="BE572" s="49">
        <v>0</v>
      </c>
      <c r="BF572" s="48">
        <v>1</v>
      </c>
      <c r="BG572" s="49">
        <v>5.882352941176471</v>
      </c>
      <c r="BH572" s="48">
        <v>0</v>
      </c>
      <c r="BI572" s="49">
        <v>0</v>
      </c>
      <c r="BJ572" s="48">
        <v>16</v>
      </c>
      <c r="BK572" s="49">
        <v>94.11764705882354</v>
      </c>
      <c r="BL572" s="48">
        <v>17</v>
      </c>
    </row>
    <row r="573" spans="1:64" ht="15">
      <c r="A573" s="64" t="s">
        <v>409</v>
      </c>
      <c r="B573" s="64" t="s">
        <v>437</v>
      </c>
      <c r="C573" s="65" t="s">
        <v>5515</v>
      </c>
      <c r="D573" s="66">
        <v>10</v>
      </c>
      <c r="E573" s="67" t="s">
        <v>136</v>
      </c>
      <c r="F573" s="68">
        <v>12</v>
      </c>
      <c r="G573" s="65"/>
      <c r="H573" s="69"/>
      <c r="I573" s="70"/>
      <c r="J573" s="70"/>
      <c r="K573" s="34" t="s">
        <v>66</v>
      </c>
      <c r="L573" s="77">
        <v>573</v>
      </c>
      <c r="M573" s="77"/>
      <c r="N573" s="72"/>
      <c r="O573" s="79" t="s">
        <v>570</v>
      </c>
      <c r="P573" s="81">
        <v>43723.462847222225</v>
      </c>
      <c r="Q573" s="79" t="s">
        <v>663</v>
      </c>
      <c r="R573" s="79"/>
      <c r="S573" s="79"/>
      <c r="T573" s="79"/>
      <c r="U573" s="79"/>
      <c r="V573" s="83" t="s">
        <v>1063</v>
      </c>
      <c r="W573" s="81">
        <v>43723.462847222225</v>
      </c>
      <c r="X573" s="83" t="s">
        <v>1326</v>
      </c>
      <c r="Y573" s="79"/>
      <c r="Z573" s="79"/>
      <c r="AA573" s="85" t="s">
        <v>1647</v>
      </c>
      <c r="AB573" s="85" t="s">
        <v>1646</v>
      </c>
      <c r="AC573" s="79" t="b">
        <v>0</v>
      </c>
      <c r="AD573" s="79">
        <v>1</v>
      </c>
      <c r="AE573" s="85" t="s">
        <v>1801</v>
      </c>
      <c r="AF573" s="79" t="b">
        <v>0</v>
      </c>
      <c r="AG573" s="79" t="s">
        <v>1829</v>
      </c>
      <c r="AH573" s="79"/>
      <c r="AI573" s="85" t="s">
        <v>1779</v>
      </c>
      <c r="AJ573" s="79" t="b">
        <v>0</v>
      </c>
      <c r="AK573" s="79">
        <v>0</v>
      </c>
      <c r="AL573" s="85" t="s">
        <v>1779</v>
      </c>
      <c r="AM573" s="79" t="s">
        <v>1842</v>
      </c>
      <c r="AN573" s="79" t="b">
        <v>0</v>
      </c>
      <c r="AO573" s="85" t="s">
        <v>1646</v>
      </c>
      <c r="AP573" s="79" t="s">
        <v>176</v>
      </c>
      <c r="AQ573" s="79">
        <v>0</v>
      </c>
      <c r="AR573" s="79">
        <v>0</v>
      </c>
      <c r="AS573" s="79"/>
      <c r="AT573" s="79"/>
      <c r="AU573" s="79"/>
      <c r="AV573" s="79"/>
      <c r="AW573" s="79"/>
      <c r="AX573" s="79"/>
      <c r="AY573" s="79"/>
      <c r="AZ573" s="79"/>
      <c r="BA573">
        <v>2</v>
      </c>
      <c r="BB573" s="78" t="str">
        <f>REPLACE(INDEX(GroupVertices[Group],MATCH(Edges[[#This Row],[Vertex 1]],GroupVertices[Vertex],0)),1,1,"")</f>
        <v>1</v>
      </c>
      <c r="BC573" s="78" t="str">
        <f>REPLACE(INDEX(GroupVertices[Group],MATCH(Edges[[#This Row],[Vertex 2]],GroupVertices[Vertex],0)),1,1,"")</f>
        <v>1</v>
      </c>
      <c r="BD573" s="48">
        <v>0</v>
      </c>
      <c r="BE573" s="49">
        <v>0</v>
      </c>
      <c r="BF573" s="48">
        <v>0</v>
      </c>
      <c r="BG573" s="49">
        <v>0</v>
      </c>
      <c r="BH573" s="48">
        <v>0</v>
      </c>
      <c r="BI573" s="49">
        <v>0</v>
      </c>
      <c r="BJ573" s="48">
        <v>6</v>
      </c>
      <c r="BK573" s="49">
        <v>100</v>
      </c>
      <c r="BL573" s="48">
        <v>6</v>
      </c>
    </row>
    <row r="574" spans="1:64" ht="15">
      <c r="A574" s="64" t="s">
        <v>437</v>
      </c>
      <c r="B574" s="64" t="s">
        <v>409</v>
      </c>
      <c r="C574" s="65" t="s">
        <v>5514</v>
      </c>
      <c r="D574" s="66">
        <v>3</v>
      </c>
      <c r="E574" s="67" t="s">
        <v>132</v>
      </c>
      <c r="F574" s="68">
        <v>35</v>
      </c>
      <c r="G574" s="65"/>
      <c r="H574" s="69"/>
      <c r="I574" s="70"/>
      <c r="J574" s="70"/>
      <c r="K574" s="34" t="s">
        <v>66</v>
      </c>
      <c r="L574" s="77">
        <v>574</v>
      </c>
      <c r="M574" s="77"/>
      <c r="N574" s="72"/>
      <c r="O574" s="79" t="s">
        <v>571</v>
      </c>
      <c r="P574" s="81">
        <v>43723.715844907405</v>
      </c>
      <c r="Q574" s="79" t="s">
        <v>706</v>
      </c>
      <c r="R574" s="79"/>
      <c r="S574" s="79"/>
      <c r="T574" s="79"/>
      <c r="U574" s="79"/>
      <c r="V574" s="83" t="s">
        <v>1089</v>
      </c>
      <c r="W574" s="81">
        <v>43723.715844907405</v>
      </c>
      <c r="X574" s="83" t="s">
        <v>1381</v>
      </c>
      <c r="Y574" s="79"/>
      <c r="Z574" s="79"/>
      <c r="AA574" s="85" t="s">
        <v>1702</v>
      </c>
      <c r="AB574" s="85" t="s">
        <v>1701</v>
      </c>
      <c r="AC574" s="79" t="b">
        <v>0</v>
      </c>
      <c r="AD574" s="79">
        <v>3</v>
      </c>
      <c r="AE574" s="85" t="s">
        <v>1800</v>
      </c>
      <c r="AF574" s="79" t="b">
        <v>0</v>
      </c>
      <c r="AG574" s="79" t="s">
        <v>1829</v>
      </c>
      <c r="AH574" s="79"/>
      <c r="AI574" s="85" t="s">
        <v>1779</v>
      </c>
      <c r="AJ574" s="79" t="b">
        <v>0</v>
      </c>
      <c r="AK574" s="79">
        <v>0</v>
      </c>
      <c r="AL574" s="85" t="s">
        <v>1779</v>
      </c>
      <c r="AM574" s="79" t="s">
        <v>1842</v>
      </c>
      <c r="AN574" s="79" t="b">
        <v>0</v>
      </c>
      <c r="AO574" s="85" t="s">
        <v>1701</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1</v>
      </c>
      <c r="BC574" s="78" t="str">
        <f>REPLACE(INDEX(GroupVertices[Group],MATCH(Edges[[#This Row],[Vertex 2]],GroupVertices[Vertex],0)),1,1,"")</f>
        <v>1</v>
      </c>
      <c r="BD574" s="48">
        <v>2</v>
      </c>
      <c r="BE574" s="49">
        <v>22.22222222222222</v>
      </c>
      <c r="BF574" s="48">
        <v>1</v>
      </c>
      <c r="BG574" s="49">
        <v>11.11111111111111</v>
      </c>
      <c r="BH574" s="48">
        <v>0</v>
      </c>
      <c r="BI574" s="49">
        <v>0</v>
      </c>
      <c r="BJ574" s="48">
        <v>6</v>
      </c>
      <c r="BK574" s="49">
        <v>66.66666666666667</v>
      </c>
      <c r="BL574" s="48">
        <v>9</v>
      </c>
    </row>
    <row r="575" spans="1:64" ht="15">
      <c r="A575" s="64" t="s">
        <v>410</v>
      </c>
      <c r="B575" s="64" t="s">
        <v>410</v>
      </c>
      <c r="C575" s="65" t="s">
        <v>5514</v>
      </c>
      <c r="D575" s="66">
        <v>3</v>
      </c>
      <c r="E575" s="67" t="s">
        <v>132</v>
      </c>
      <c r="F575" s="68">
        <v>35</v>
      </c>
      <c r="G575" s="65"/>
      <c r="H575" s="69"/>
      <c r="I575" s="70"/>
      <c r="J575" s="70"/>
      <c r="K575" s="34" t="s">
        <v>65</v>
      </c>
      <c r="L575" s="77">
        <v>575</v>
      </c>
      <c r="M575" s="77"/>
      <c r="N575" s="72"/>
      <c r="O575" s="79" t="s">
        <v>176</v>
      </c>
      <c r="P575" s="81">
        <v>43723.34185185185</v>
      </c>
      <c r="Q575" s="79" t="s">
        <v>707</v>
      </c>
      <c r="R575" s="83" t="s">
        <v>794</v>
      </c>
      <c r="S575" s="79" t="s">
        <v>807</v>
      </c>
      <c r="T575" s="79"/>
      <c r="U575" s="79"/>
      <c r="V575" s="83" t="s">
        <v>1064</v>
      </c>
      <c r="W575" s="81">
        <v>43723.34185185185</v>
      </c>
      <c r="X575" s="83" t="s">
        <v>1382</v>
      </c>
      <c r="Y575" s="79"/>
      <c r="Z575" s="79"/>
      <c r="AA575" s="85" t="s">
        <v>1703</v>
      </c>
      <c r="AB575" s="79"/>
      <c r="AC575" s="79" t="b">
        <v>0</v>
      </c>
      <c r="AD575" s="79">
        <v>1</v>
      </c>
      <c r="AE575" s="85" t="s">
        <v>1779</v>
      </c>
      <c r="AF575" s="79" t="b">
        <v>1</v>
      </c>
      <c r="AG575" s="79" t="s">
        <v>1833</v>
      </c>
      <c r="AH575" s="79"/>
      <c r="AI575" s="85" t="s">
        <v>1733</v>
      </c>
      <c r="AJ575" s="79" t="b">
        <v>0</v>
      </c>
      <c r="AK575" s="79">
        <v>0</v>
      </c>
      <c r="AL575" s="85" t="s">
        <v>1779</v>
      </c>
      <c r="AM575" s="79" t="s">
        <v>1841</v>
      </c>
      <c r="AN575" s="79" t="b">
        <v>0</v>
      </c>
      <c r="AO575" s="85" t="s">
        <v>1703</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1</v>
      </c>
      <c r="BK575" s="49">
        <v>100</v>
      </c>
      <c r="BL575" s="48">
        <v>1</v>
      </c>
    </row>
    <row r="576" spans="1:64" ht="15">
      <c r="A576" s="64" t="s">
        <v>410</v>
      </c>
      <c r="B576" s="64" t="s">
        <v>437</v>
      </c>
      <c r="C576" s="65" t="s">
        <v>5515</v>
      </c>
      <c r="D576" s="66">
        <v>10</v>
      </c>
      <c r="E576" s="67" t="s">
        <v>136</v>
      </c>
      <c r="F576" s="68">
        <v>12</v>
      </c>
      <c r="G576" s="65"/>
      <c r="H576" s="69"/>
      <c r="I576" s="70"/>
      <c r="J576" s="70"/>
      <c r="K576" s="34" t="s">
        <v>66</v>
      </c>
      <c r="L576" s="77">
        <v>576</v>
      </c>
      <c r="M576" s="77"/>
      <c r="N576" s="72"/>
      <c r="O576" s="79" t="s">
        <v>571</v>
      </c>
      <c r="P576" s="81">
        <v>43724.024247685185</v>
      </c>
      <c r="Q576" s="79" t="s">
        <v>708</v>
      </c>
      <c r="R576" s="79"/>
      <c r="S576" s="79"/>
      <c r="T576" s="79"/>
      <c r="U576" s="79"/>
      <c r="V576" s="83" t="s">
        <v>1064</v>
      </c>
      <c r="W576" s="81">
        <v>43724.024247685185</v>
      </c>
      <c r="X576" s="83" t="s">
        <v>1383</v>
      </c>
      <c r="Y576" s="79"/>
      <c r="Z576" s="79"/>
      <c r="AA576" s="85" t="s">
        <v>1704</v>
      </c>
      <c r="AB576" s="79"/>
      <c r="AC576" s="79" t="b">
        <v>0</v>
      </c>
      <c r="AD576" s="79">
        <v>0</v>
      </c>
      <c r="AE576" s="85" t="s">
        <v>1780</v>
      </c>
      <c r="AF576" s="79" t="b">
        <v>0</v>
      </c>
      <c r="AG576" s="79" t="s">
        <v>1829</v>
      </c>
      <c r="AH576" s="79"/>
      <c r="AI576" s="85" t="s">
        <v>1779</v>
      </c>
      <c r="AJ576" s="79" t="b">
        <v>0</v>
      </c>
      <c r="AK576" s="79">
        <v>0</v>
      </c>
      <c r="AL576" s="85" t="s">
        <v>1779</v>
      </c>
      <c r="AM576" s="79" t="s">
        <v>1846</v>
      </c>
      <c r="AN576" s="79" t="b">
        <v>0</v>
      </c>
      <c r="AO576" s="85" t="s">
        <v>1704</v>
      </c>
      <c r="AP576" s="79" t="s">
        <v>176</v>
      </c>
      <c r="AQ576" s="79">
        <v>0</v>
      </c>
      <c r="AR576" s="79">
        <v>0</v>
      </c>
      <c r="AS576" s="79"/>
      <c r="AT576" s="79"/>
      <c r="AU576" s="79"/>
      <c r="AV576" s="79"/>
      <c r="AW576" s="79"/>
      <c r="AX576" s="79"/>
      <c r="AY576" s="79"/>
      <c r="AZ576" s="79"/>
      <c r="BA576">
        <v>2</v>
      </c>
      <c r="BB576" s="78" t="str">
        <f>REPLACE(INDEX(GroupVertices[Group],MATCH(Edges[[#This Row],[Vertex 1]],GroupVertices[Vertex],0)),1,1,"")</f>
        <v>1</v>
      </c>
      <c r="BC576" s="78" t="str">
        <f>REPLACE(INDEX(GroupVertices[Group],MATCH(Edges[[#This Row],[Vertex 2]],GroupVertices[Vertex],0)),1,1,"")</f>
        <v>1</v>
      </c>
      <c r="BD576" s="48">
        <v>0</v>
      </c>
      <c r="BE576" s="49">
        <v>0</v>
      </c>
      <c r="BF576" s="48">
        <v>0</v>
      </c>
      <c r="BG576" s="49">
        <v>0</v>
      </c>
      <c r="BH576" s="48">
        <v>0</v>
      </c>
      <c r="BI576" s="49">
        <v>0</v>
      </c>
      <c r="BJ576" s="48">
        <v>27</v>
      </c>
      <c r="BK576" s="49">
        <v>100</v>
      </c>
      <c r="BL576" s="48">
        <v>27</v>
      </c>
    </row>
    <row r="577" spans="1:64" ht="15">
      <c r="A577" s="64" t="s">
        <v>410</v>
      </c>
      <c r="B577" s="64" t="s">
        <v>437</v>
      </c>
      <c r="C577" s="65" t="s">
        <v>5515</v>
      </c>
      <c r="D577" s="66">
        <v>10</v>
      </c>
      <c r="E577" s="67" t="s">
        <v>136</v>
      </c>
      <c r="F577" s="68">
        <v>12</v>
      </c>
      <c r="G577" s="65"/>
      <c r="H577" s="69"/>
      <c r="I577" s="70"/>
      <c r="J577" s="70"/>
      <c r="K577" s="34" t="s">
        <v>66</v>
      </c>
      <c r="L577" s="77">
        <v>577</v>
      </c>
      <c r="M577" s="77"/>
      <c r="N577" s="72"/>
      <c r="O577" s="79" t="s">
        <v>571</v>
      </c>
      <c r="P577" s="81">
        <v>43724.36032407408</v>
      </c>
      <c r="Q577" s="79" t="s">
        <v>709</v>
      </c>
      <c r="R577" s="79"/>
      <c r="S577" s="79"/>
      <c r="T577" s="79"/>
      <c r="U577" s="79"/>
      <c r="V577" s="83" t="s">
        <v>1064</v>
      </c>
      <c r="W577" s="81">
        <v>43724.36032407408</v>
      </c>
      <c r="X577" s="83" t="s">
        <v>1384</v>
      </c>
      <c r="Y577" s="79"/>
      <c r="Z577" s="79"/>
      <c r="AA577" s="85" t="s">
        <v>1705</v>
      </c>
      <c r="AB577" s="85" t="s">
        <v>1706</v>
      </c>
      <c r="AC577" s="79" t="b">
        <v>0</v>
      </c>
      <c r="AD577" s="79">
        <v>0</v>
      </c>
      <c r="AE577" s="85" t="s">
        <v>1780</v>
      </c>
      <c r="AF577" s="79" t="b">
        <v>0</v>
      </c>
      <c r="AG577" s="79" t="s">
        <v>1829</v>
      </c>
      <c r="AH577" s="79"/>
      <c r="AI577" s="85" t="s">
        <v>1779</v>
      </c>
      <c r="AJ577" s="79" t="b">
        <v>0</v>
      </c>
      <c r="AK577" s="79">
        <v>0</v>
      </c>
      <c r="AL577" s="85" t="s">
        <v>1779</v>
      </c>
      <c r="AM577" s="79" t="s">
        <v>1842</v>
      </c>
      <c r="AN577" s="79" t="b">
        <v>0</v>
      </c>
      <c r="AO577" s="85" t="s">
        <v>1706</v>
      </c>
      <c r="AP577" s="79" t="s">
        <v>176</v>
      </c>
      <c r="AQ577" s="79">
        <v>0</v>
      </c>
      <c r="AR577" s="79">
        <v>0</v>
      </c>
      <c r="AS577" s="79"/>
      <c r="AT577" s="79"/>
      <c r="AU577" s="79"/>
      <c r="AV577" s="79"/>
      <c r="AW577" s="79"/>
      <c r="AX577" s="79"/>
      <c r="AY577" s="79"/>
      <c r="AZ577" s="79"/>
      <c r="BA577">
        <v>2</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5</v>
      </c>
      <c r="BK577" s="49">
        <v>100</v>
      </c>
      <c r="BL577" s="48">
        <v>5</v>
      </c>
    </row>
    <row r="578" spans="1:64" ht="15">
      <c r="A578" s="64" t="s">
        <v>437</v>
      </c>
      <c r="B578" s="64" t="s">
        <v>410</v>
      </c>
      <c r="C578" s="65" t="s">
        <v>5514</v>
      </c>
      <c r="D578" s="66">
        <v>3</v>
      </c>
      <c r="E578" s="67" t="s">
        <v>132</v>
      </c>
      <c r="F578" s="68">
        <v>35</v>
      </c>
      <c r="G578" s="65"/>
      <c r="H578" s="69"/>
      <c r="I578" s="70"/>
      <c r="J578" s="70"/>
      <c r="K578" s="34" t="s">
        <v>66</v>
      </c>
      <c r="L578" s="77">
        <v>578</v>
      </c>
      <c r="M578" s="77"/>
      <c r="N578" s="72"/>
      <c r="O578" s="79" t="s">
        <v>571</v>
      </c>
      <c r="P578" s="81">
        <v>43724.35858796296</v>
      </c>
      <c r="Q578" s="79" t="s">
        <v>710</v>
      </c>
      <c r="R578" s="79"/>
      <c r="S578" s="79"/>
      <c r="T578" s="79"/>
      <c r="U578" s="79"/>
      <c r="V578" s="83" t="s">
        <v>1089</v>
      </c>
      <c r="W578" s="81">
        <v>43724.35858796296</v>
      </c>
      <c r="X578" s="83" t="s">
        <v>1385</v>
      </c>
      <c r="Y578" s="79"/>
      <c r="Z578" s="79"/>
      <c r="AA578" s="85" t="s">
        <v>1706</v>
      </c>
      <c r="AB578" s="85" t="s">
        <v>1704</v>
      </c>
      <c r="AC578" s="79" t="b">
        <v>0</v>
      </c>
      <c r="AD578" s="79">
        <v>0</v>
      </c>
      <c r="AE578" s="85" t="s">
        <v>1825</v>
      </c>
      <c r="AF578" s="79" t="b">
        <v>0</v>
      </c>
      <c r="AG578" s="79" t="s">
        <v>1829</v>
      </c>
      <c r="AH578" s="79"/>
      <c r="AI578" s="85" t="s">
        <v>1779</v>
      </c>
      <c r="AJ578" s="79" t="b">
        <v>0</v>
      </c>
      <c r="AK578" s="79">
        <v>0</v>
      </c>
      <c r="AL578" s="85" t="s">
        <v>1779</v>
      </c>
      <c r="AM578" s="79" t="s">
        <v>1842</v>
      </c>
      <c r="AN578" s="79" t="b">
        <v>0</v>
      </c>
      <c r="AO578" s="85" t="s">
        <v>1704</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1</v>
      </c>
      <c r="BC578" s="78" t="str">
        <f>REPLACE(INDEX(GroupVertices[Group],MATCH(Edges[[#This Row],[Vertex 2]],GroupVertices[Vertex],0)),1,1,"")</f>
        <v>1</v>
      </c>
      <c r="BD578" s="48">
        <v>0</v>
      </c>
      <c r="BE578" s="49">
        <v>0</v>
      </c>
      <c r="BF578" s="48">
        <v>0</v>
      </c>
      <c r="BG578" s="49">
        <v>0</v>
      </c>
      <c r="BH578" s="48">
        <v>0</v>
      </c>
      <c r="BI578" s="49">
        <v>0</v>
      </c>
      <c r="BJ578" s="48">
        <v>18</v>
      </c>
      <c r="BK578" s="49">
        <v>100</v>
      </c>
      <c r="BL578" s="48">
        <v>18</v>
      </c>
    </row>
    <row r="579" spans="1:64" ht="15">
      <c r="A579" s="64" t="s">
        <v>442</v>
      </c>
      <c r="B579" s="64" t="s">
        <v>442</v>
      </c>
      <c r="C579" s="65" t="s">
        <v>5514</v>
      </c>
      <c r="D579" s="66">
        <v>3</v>
      </c>
      <c r="E579" s="67" t="s">
        <v>132</v>
      </c>
      <c r="F579" s="68">
        <v>35</v>
      </c>
      <c r="G579" s="65"/>
      <c r="H579" s="69"/>
      <c r="I579" s="70"/>
      <c r="J579" s="70"/>
      <c r="K579" s="34" t="s">
        <v>65</v>
      </c>
      <c r="L579" s="77">
        <v>579</v>
      </c>
      <c r="M579" s="77"/>
      <c r="N579" s="72"/>
      <c r="O579" s="79" t="s">
        <v>176</v>
      </c>
      <c r="P579" s="81">
        <v>43726.558541666665</v>
      </c>
      <c r="Q579" s="79" t="s">
        <v>711</v>
      </c>
      <c r="R579" s="83" t="s">
        <v>795</v>
      </c>
      <c r="S579" s="79" t="s">
        <v>828</v>
      </c>
      <c r="T579" s="79"/>
      <c r="U579" s="79"/>
      <c r="V579" s="83" t="s">
        <v>1094</v>
      </c>
      <c r="W579" s="81">
        <v>43726.558541666665</v>
      </c>
      <c r="X579" s="83" t="s">
        <v>1386</v>
      </c>
      <c r="Y579" s="79"/>
      <c r="Z579" s="79"/>
      <c r="AA579" s="85" t="s">
        <v>1707</v>
      </c>
      <c r="AB579" s="79"/>
      <c r="AC579" s="79" t="b">
        <v>0</v>
      </c>
      <c r="AD579" s="79">
        <v>75</v>
      </c>
      <c r="AE579" s="85" t="s">
        <v>1779</v>
      </c>
      <c r="AF579" s="79" t="b">
        <v>0</v>
      </c>
      <c r="AG579" s="79" t="s">
        <v>1829</v>
      </c>
      <c r="AH579" s="79"/>
      <c r="AI579" s="85" t="s">
        <v>1779</v>
      </c>
      <c r="AJ579" s="79" t="b">
        <v>0</v>
      </c>
      <c r="AK579" s="79">
        <v>40</v>
      </c>
      <c r="AL579" s="85" t="s">
        <v>1779</v>
      </c>
      <c r="AM579" s="79" t="s">
        <v>1841</v>
      </c>
      <c r="AN579" s="79" t="b">
        <v>0</v>
      </c>
      <c r="AO579" s="85" t="s">
        <v>1707</v>
      </c>
      <c r="AP579" s="79" t="s">
        <v>1852</v>
      </c>
      <c r="AQ579" s="79">
        <v>0</v>
      </c>
      <c r="AR579" s="79">
        <v>0</v>
      </c>
      <c r="AS579" s="79"/>
      <c r="AT579" s="79"/>
      <c r="AU579" s="79"/>
      <c r="AV579" s="79"/>
      <c r="AW579" s="79"/>
      <c r="AX579" s="79"/>
      <c r="AY579" s="79"/>
      <c r="AZ579" s="79"/>
      <c r="BA579">
        <v>1</v>
      </c>
      <c r="BB579" s="78" t="str">
        <f>REPLACE(INDEX(GroupVertices[Group],MATCH(Edges[[#This Row],[Vertex 1]],GroupVertices[Vertex],0)),1,1,"")</f>
        <v>11</v>
      </c>
      <c r="BC579" s="78" t="str">
        <f>REPLACE(INDEX(GroupVertices[Group],MATCH(Edges[[#This Row],[Vertex 2]],GroupVertices[Vertex],0)),1,1,"")</f>
        <v>11</v>
      </c>
      <c r="BD579" s="48">
        <v>1</v>
      </c>
      <c r="BE579" s="49">
        <v>5.882352941176471</v>
      </c>
      <c r="BF579" s="48">
        <v>0</v>
      </c>
      <c r="BG579" s="49">
        <v>0</v>
      </c>
      <c r="BH579" s="48">
        <v>0</v>
      </c>
      <c r="BI579" s="49">
        <v>0</v>
      </c>
      <c r="BJ579" s="48">
        <v>16</v>
      </c>
      <c r="BK579" s="49">
        <v>94.11764705882354</v>
      </c>
      <c r="BL579" s="48">
        <v>17</v>
      </c>
    </row>
    <row r="580" spans="1:64" ht="15">
      <c r="A580" s="64" t="s">
        <v>442</v>
      </c>
      <c r="B580" s="64" t="s">
        <v>437</v>
      </c>
      <c r="C580" s="65" t="s">
        <v>5515</v>
      </c>
      <c r="D580" s="66">
        <v>10</v>
      </c>
      <c r="E580" s="67" t="s">
        <v>136</v>
      </c>
      <c r="F580" s="68">
        <v>12</v>
      </c>
      <c r="G580" s="65"/>
      <c r="H580" s="69"/>
      <c r="I580" s="70"/>
      <c r="J580" s="70"/>
      <c r="K580" s="34" t="s">
        <v>66</v>
      </c>
      <c r="L580" s="77">
        <v>580</v>
      </c>
      <c r="M580" s="77"/>
      <c r="N580" s="72"/>
      <c r="O580" s="79" t="s">
        <v>570</v>
      </c>
      <c r="P580" s="81">
        <v>43678.80997685185</v>
      </c>
      <c r="Q580" s="79" t="s">
        <v>579</v>
      </c>
      <c r="R580" s="83" t="s">
        <v>743</v>
      </c>
      <c r="S580" s="79" t="s">
        <v>806</v>
      </c>
      <c r="T580" s="79"/>
      <c r="U580" s="79"/>
      <c r="V580" s="83" t="s">
        <v>1094</v>
      </c>
      <c r="W580" s="81">
        <v>43678.80997685185</v>
      </c>
      <c r="X580" s="83" t="s">
        <v>1387</v>
      </c>
      <c r="Y580" s="79"/>
      <c r="Z580" s="79"/>
      <c r="AA580" s="85" t="s">
        <v>1708</v>
      </c>
      <c r="AB580" s="79"/>
      <c r="AC580" s="79" t="b">
        <v>0</v>
      </c>
      <c r="AD580" s="79">
        <v>0</v>
      </c>
      <c r="AE580" s="85" t="s">
        <v>1779</v>
      </c>
      <c r="AF580" s="79" t="b">
        <v>0</v>
      </c>
      <c r="AG580" s="79" t="s">
        <v>1829</v>
      </c>
      <c r="AH580" s="79"/>
      <c r="AI580" s="85" t="s">
        <v>1779</v>
      </c>
      <c r="AJ580" s="79" t="b">
        <v>0</v>
      </c>
      <c r="AK580" s="79">
        <v>31</v>
      </c>
      <c r="AL580" s="85" t="s">
        <v>1728</v>
      </c>
      <c r="AM580" s="79" t="s">
        <v>1841</v>
      </c>
      <c r="AN580" s="79" t="b">
        <v>0</v>
      </c>
      <c r="AO580" s="85" t="s">
        <v>1728</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11</v>
      </c>
      <c r="BC580" s="78" t="str">
        <f>REPLACE(INDEX(GroupVertices[Group],MATCH(Edges[[#This Row],[Vertex 2]],GroupVertices[Vertex],0)),1,1,"")</f>
        <v>1</v>
      </c>
      <c r="BD580" s="48">
        <v>1</v>
      </c>
      <c r="BE580" s="49">
        <v>4.761904761904762</v>
      </c>
      <c r="BF580" s="48">
        <v>0</v>
      </c>
      <c r="BG580" s="49">
        <v>0</v>
      </c>
      <c r="BH580" s="48">
        <v>0</v>
      </c>
      <c r="BI580" s="49">
        <v>0</v>
      </c>
      <c r="BJ580" s="48">
        <v>20</v>
      </c>
      <c r="BK580" s="49">
        <v>95.23809523809524</v>
      </c>
      <c r="BL580" s="48">
        <v>21</v>
      </c>
    </row>
    <row r="581" spans="1:64" ht="15">
      <c r="A581" s="64" t="s">
        <v>442</v>
      </c>
      <c r="B581" s="64" t="s">
        <v>437</v>
      </c>
      <c r="C581" s="65" t="s">
        <v>5515</v>
      </c>
      <c r="D581" s="66">
        <v>10</v>
      </c>
      <c r="E581" s="67" t="s">
        <v>136</v>
      </c>
      <c r="F581" s="68">
        <v>12</v>
      </c>
      <c r="G581" s="65"/>
      <c r="H581" s="69"/>
      <c r="I581" s="70"/>
      <c r="J581" s="70"/>
      <c r="K581" s="34" t="s">
        <v>66</v>
      </c>
      <c r="L581" s="77">
        <v>581</v>
      </c>
      <c r="M581" s="77"/>
      <c r="N581" s="72"/>
      <c r="O581" s="79" t="s">
        <v>570</v>
      </c>
      <c r="P581" s="81">
        <v>43718.54746527778</v>
      </c>
      <c r="Q581" s="79" t="s">
        <v>703</v>
      </c>
      <c r="R581" s="83" t="s">
        <v>793</v>
      </c>
      <c r="S581" s="79" t="s">
        <v>807</v>
      </c>
      <c r="T581" s="79"/>
      <c r="U581" s="79"/>
      <c r="V581" s="83" t="s">
        <v>1094</v>
      </c>
      <c r="W581" s="81">
        <v>43718.54746527778</v>
      </c>
      <c r="X581" s="83" t="s">
        <v>1376</v>
      </c>
      <c r="Y581" s="79"/>
      <c r="Z581" s="79"/>
      <c r="AA581" s="85" t="s">
        <v>1697</v>
      </c>
      <c r="AB581" s="79"/>
      <c r="AC581" s="79" t="b">
        <v>0</v>
      </c>
      <c r="AD581" s="79">
        <v>3</v>
      </c>
      <c r="AE581" s="85" t="s">
        <v>1779</v>
      </c>
      <c r="AF581" s="79" t="b">
        <v>1</v>
      </c>
      <c r="AG581" s="79" t="s">
        <v>1829</v>
      </c>
      <c r="AH581" s="79"/>
      <c r="AI581" s="85" t="s">
        <v>1836</v>
      </c>
      <c r="AJ581" s="79" t="b">
        <v>0</v>
      </c>
      <c r="AK581" s="79">
        <v>1</v>
      </c>
      <c r="AL581" s="85" t="s">
        <v>1779</v>
      </c>
      <c r="AM581" s="79" t="s">
        <v>1841</v>
      </c>
      <c r="AN581" s="79" t="b">
        <v>0</v>
      </c>
      <c r="AO581" s="85" t="s">
        <v>1697</v>
      </c>
      <c r="AP581" s="79" t="s">
        <v>176</v>
      </c>
      <c r="AQ581" s="79">
        <v>0</v>
      </c>
      <c r="AR581" s="79">
        <v>0</v>
      </c>
      <c r="AS581" s="79"/>
      <c r="AT581" s="79"/>
      <c r="AU581" s="79"/>
      <c r="AV581" s="79"/>
      <c r="AW581" s="79"/>
      <c r="AX581" s="79"/>
      <c r="AY581" s="79"/>
      <c r="AZ581" s="79"/>
      <c r="BA581">
        <v>2</v>
      </c>
      <c r="BB581" s="78" t="str">
        <f>REPLACE(INDEX(GroupVertices[Group],MATCH(Edges[[#This Row],[Vertex 1]],GroupVertices[Vertex],0)),1,1,"")</f>
        <v>11</v>
      </c>
      <c r="BC581" s="78" t="str">
        <f>REPLACE(INDEX(GroupVertices[Group],MATCH(Edges[[#This Row],[Vertex 2]],GroupVertices[Vertex],0)),1,1,"")</f>
        <v>1</v>
      </c>
      <c r="BD581" s="48">
        <v>0</v>
      </c>
      <c r="BE581" s="49">
        <v>0</v>
      </c>
      <c r="BF581" s="48">
        <v>0</v>
      </c>
      <c r="BG581" s="49">
        <v>0</v>
      </c>
      <c r="BH581" s="48">
        <v>0</v>
      </c>
      <c r="BI581" s="49">
        <v>0</v>
      </c>
      <c r="BJ581" s="48">
        <v>21</v>
      </c>
      <c r="BK581" s="49">
        <v>100</v>
      </c>
      <c r="BL581" s="48">
        <v>21</v>
      </c>
    </row>
    <row r="582" spans="1:64" ht="15">
      <c r="A582" s="64" t="s">
        <v>437</v>
      </c>
      <c r="B582" s="64" t="s">
        <v>442</v>
      </c>
      <c r="C582" s="65" t="s">
        <v>5515</v>
      </c>
      <c r="D582" s="66">
        <v>10</v>
      </c>
      <c r="E582" s="67" t="s">
        <v>136</v>
      </c>
      <c r="F582" s="68">
        <v>12</v>
      </c>
      <c r="G582" s="65"/>
      <c r="H582" s="69"/>
      <c r="I582" s="70"/>
      <c r="J582" s="70"/>
      <c r="K582" s="34" t="s">
        <v>66</v>
      </c>
      <c r="L582" s="77">
        <v>582</v>
      </c>
      <c r="M582" s="77"/>
      <c r="N582" s="72"/>
      <c r="O582" s="79" t="s">
        <v>570</v>
      </c>
      <c r="P582" s="81">
        <v>43719.79827546296</v>
      </c>
      <c r="Q582" s="79" t="s">
        <v>653</v>
      </c>
      <c r="R582" s="79"/>
      <c r="S582" s="79"/>
      <c r="T582" s="79"/>
      <c r="U582" s="79"/>
      <c r="V582" s="83" t="s">
        <v>1089</v>
      </c>
      <c r="W582" s="81">
        <v>43719.79827546296</v>
      </c>
      <c r="X582" s="83" t="s">
        <v>1374</v>
      </c>
      <c r="Y582" s="79"/>
      <c r="Z582" s="79"/>
      <c r="AA582" s="85" t="s">
        <v>1695</v>
      </c>
      <c r="AB582" s="79"/>
      <c r="AC582" s="79" t="b">
        <v>0</v>
      </c>
      <c r="AD582" s="79">
        <v>0</v>
      </c>
      <c r="AE582" s="85" t="s">
        <v>1779</v>
      </c>
      <c r="AF582" s="79" t="b">
        <v>1</v>
      </c>
      <c r="AG582" s="79" t="s">
        <v>1829</v>
      </c>
      <c r="AH582" s="79"/>
      <c r="AI582" s="85" t="s">
        <v>1836</v>
      </c>
      <c r="AJ582" s="79" t="b">
        <v>0</v>
      </c>
      <c r="AK582" s="79">
        <v>2</v>
      </c>
      <c r="AL582" s="85" t="s">
        <v>1697</v>
      </c>
      <c r="AM582" s="79" t="s">
        <v>1842</v>
      </c>
      <c r="AN582" s="79" t="b">
        <v>0</v>
      </c>
      <c r="AO582" s="85" t="s">
        <v>1697</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1</v>
      </c>
      <c r="BC582" s="78" t="str">
        <f>REPLACE(INDEX(GroupVertices[Group],MATCH(Edges[[#This Row],[Vertex 2]],GroupVertices[Vertex],0)),1,1,"")</f>
        <v>11</v>
      </c>
      <c r="BD582" s="48">
        <v>0</v>
      </c>
      <c r="BE582" s="49">
        <v>0</v>
      </c>
      <c r="BF582" s="48">
        <v>0</v>
      </c>
      <c r="BG582" s="49">
        <v>0</v>
      </c>
      <c r="BH582" s="48">
        <v>0</v>
      </c>
      <c r="BI582" s="49">
        <v>0</v>
      </c>
      <c r="BJ582" s="48">
        <v>23</v>
      </c>
      <c r="BK582" s="49">
        <v>100</v>
      </c>
      <c r="BL582" s="48">
        <v>23</v>
      </c>
    </row>
    <row r="583" spans="1:64" ht="15">
      <c r="A583" s="64" t="s">
        <v>437</v>
      </c>
      <c r="B583" s="64" t="s">
        <v>442</v>
      </c>
      <c r="C583" s="65" t="s">
        <v>5515</v>
      </c>
      <c r="D583" s="66">
        <v>10</v>
      </c>
      <c r="E583" s="67" t="s">
        <v>136</v>
      </c>
      <c r="F583" s="68">
        <v>12</v>
      </c>
      <c r="G583" s="65"/>
      <c r="H583" s="69"/>
      <c r="I583" s="70"/>
      <c r="J583" s="70"/>
      <c r="K583" s="34" t="s">
        <v>66</v>
      </c>
      <c r="L583" s="77">
        <v>583</v>
      </c>
      <c r="M583" s="77"/>
      <c r="N583" s="72"/>
      <c r="O583" s="79" t="s">
        <v>570</v>
      </c>
      <c r="P583" s="81">
        <v>43726.601805555554</v>
      </c>
      <c r="Q583" s="79" t="s">
        <v>712</v>
      </c>
      <c r="R583" s="83" t="s">
        <v>795</v>
      </c>
      <c r="S583" s="79" t="s">
        <v>828</v>
      </c>
      <c r="T583" s="79"/>
      <c r="U583" s="79"/>
      <c r="V583" s="83" t="s">
        <v>1089</v>
      </c>
      <c r="W583" s="81">
        <v>43726.601805555554</v>
      </c>
      <c r="X583" s="83" t="s">
        <v>1388</v>
      </c>
      <c r="Y583" s="79"/>
      <c r="Z583" s="79"/>
      <c r="AA583" s="85" t="s">
        <v>1709</v>
      </c>
      <c r="AB583" s="79"/>
      <c r="AC583" s="79" t="b">
        <v>0</v>
      </c>
      <c r="AD583" s="79">
        <v>0</v>
      </c>
      <c r="AE583" s="85" t="s">
        <v>1779</v>
      </c>
      <c r="AF583" s="79" t="b">
        <v>0</v>
      </c>
      <c r="AG583" s="79" t="s">
        <v>1829</v>
      </c>
      <c r="AH583" s="79"/>
      <c r="AI583" s="85" t="s">
        <v>1779</v>
      </c>
      <c r="AJ583" s="79" t="b">
        <v>0</v>
      </c>
      <c r="AK583" s="79">
        <v>40</v>
      </c>
      <c r="AL583" s="85" t="s">
        <v>1707</v>
      </c>
      <c r="AM583" s="79" t="s">
        <v>1842</v>
      </c>
      <c r="AN583" s="79" t="b">
        <v>0</v>
      </c>
      <c r="AO583" s="85" t="s">
        <v>1707</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1</v>
      </c>
      <c r="BC583" s="78" t="str">
        <f>REPLACE(INDEX(GroupVertices[Group],MATCH(Edges[[#This Row],[Vertex 2]],GroupVertices[Vertex],0)),1,1,"")</f>
        <v>11</v>
      </c>
      <c r="BD583" s="48">
        <v>1</v>
      </c>
      <c r="BE583" s="49">
        <v>6.666666666666667</v>
      </c>
      <c r="BF583" s="48">
        <v>0</v>
      </c>
      <c r="BG583" s="49">
        <v>0</v>
      </c>
      <c r="BH583" s="48">
        <v>0</v>
      </c>
      <c r="BI583" s="49">
        <v>0</v>
      </c>
      <c r="BJ583" s="48">
        <v>14</v>
      </c>
      <c r="BK583" s="49">
        <v>93.33333333333333</v>
      </c>
      <c r="BL583" s="48">
        <v>15</v>
      </c>
    </row>
    <row r="584" spans="1:64" ht="15">
      <c r="A584" s="64" t="s">
        <v>437</v>
      </c>
      <c r="B584" s="64" t="s">
        <v>538</v>
      </c>
      <c r="C584" s="65" t="s">
        <v>5515</v>
      </c>
      <c r="D584" s="66">
        <v>10</v>
      </c>
      <c r="E584" s="67" t="s">
        <v>136</v>
      </c>
      <c r="F584" s="68">
        <v>12</v>
      </c>
      <c r="G584" s="65"/>
      <c r="H584" s="69"/>
      <c r="I584" s="70"/>
      <c r="J584" s="70"/>
      <c r="K584" s="34" t="s">
        <v>65</v>
      </c>
      <c r="L584" s="77">
        <v>584</v>
      </c>
      <c r="M584" s="77"/>
      <c r="N584" s="72"/>
      <c r="O584" s="79" t="s">
        <v>570</v>
      </c>
      <c r="P584" s="81">
        <v>43692.59606481482</v>
      </c>
      <c r="Q584" s="79" t="s">
        <v>713</v>
      </c>
      <c r="R584" s="83" t="s">
        <v>796</v>
      </c>
      <c r="S584" s="79" t="s">
        <v>806</v>
      </c>
      <c r="T584" s="79" t="s">
        <v>839</v>
      </c>
      <c r="U584" s="83" t="s">
        <v>885</v>
      </c>
      <c r="V584" s="83" t="s">
        <v>885</v>
      </c>
      <c r="W584" s="81">
        <v>43692.59606481482</v>
      </c>
      <c r="X584" s="83" t="s">
        <v>1389</v>
      </c>
      <c r="Y584" s="79"/>
      <c r="Z584" s="79"/>
      <c r="AA584" s="85" t="s">
        <v>1710</v>
      </c>
      <c r="AB584" s="79"/>
      <c r="AC584" s="79" t="b">
        <v>0</v>
      </c>
      <c r="AD584" s="79">
        <v>14</v>
      </c>
      <c r="AE584" s="85" t="s">
        <v>1779</v>
      </c>
      <c r="AF584" s="79" t="b">
        <v>0</v>
      </c>
      <c r="AG584" s="79" t="s">
        <v>1829</v>
      </c>
      <c r="AH584" s="79"/>
      <c r="AI584" s="85" t="s">
        <v>1779</v>
      </c>
      <c r="AJ584" s="79" t="b">
        <v>0</v>
      </c>
      <c r="AK584" s="79">
        <v>11</v>
      </c>
      <c r="AL584" s="85" t="s">
        <v>1779</v>
      </c>
      <c r="AM584" s="79" t="s">
        <v>1847</v>
      </c>
      <c r="AN584" s="79" t="b">
        <v>0</v>
      </c>
      <c r="AO584" s="85" t="s">
        <v>1710</v>
      </c>
      <c r="AP584" s="79" t="s">
        <v>176</v>
      </c>
      <c r="AQ584" s="79">
        <v>0</v>
      </c>
      <c r="AR584" s="79">
        <v>0</v>
      </c>
      <c r="AS584" s="79"/>
      <c r="AT584" s="79"/>
      <c r="AU584" s="79"/>
      <c r="AV584" s="79"/>
      <c r="AW584" s="79"/>
      <c r="AX584" s="79"/>
      <c r="AY584" s="79"/>
      <c r="AZ584" s="79"/>
      <c r="BA584">
        <v>3</v>
      </c>
      <c r="BB584" s="78" t="str">
        <f>REPLACE(INDEX(GroupVertices[Group],MATCH(Edges[[#This Row],[Vertex 1]],GroupVertices[Vertex],0)),1,1,"")</f>
        <v>1</v>
      </c>
      <c r="BC584" s="78" t="str">
        <f>REPLACE(INDEX(GroupVertices[Group],MATCH(Edges[[#This Row],[Vertex 2]],GroupVertices[Vertex],0)),1,1,"")</f>
        <v>1</v>
      </c>
      <c r="BD584" s="48">
        <v>1</v>
      </c>
      <c r="BE584" s="49">
        <v>2.7027027027027026</v>
      </c>
      <c r="BF584" s="48">
        <v>0</v>
      </c>
      <c r="BG584" s="49">
        <v>0</v>
      </c>
      <c r="BH584" s="48">
        <v>0</v>
      </c>
      <c r="BI584" s="49">
        <v>0</v>
      </c>
      <c r="BJ584" s="48">
        <v>36</v>
      </c>
      <c r="BK584" s="49">
        <v>97.29729729729729</v>
      </c>
      <c r="BL584" s="48">
        <v>37</v>
      </c>
    </row>
    <row r="585" spans="1:64" ht="15">
      <c r="A585" s="64" t="s">
        <v>437</v>
      </c>
      <c r="B585" s="64" t="s">
        <v>538</v>
      </c>
      <c r="C585" s="65" t="s">
        <v>5515</v>
      </c>
      <c r="D585" s="66">
        <v>10</v>
      </c>
      <c r="E585" s="67" t="s">
        <v>136</v>
      </c>
      <c r="F585" s="68">
        <v>12</v>
      </c>
      <c r="G585" s="65"/>
      <c r="H585" s="69"/>
      <c r="I585" s="70"/>
      <c r="J585" s="70"/>
      <c r="K585" s="34" t="s">
        <v>65</v>
      </c>
      <c r="L585" s="77">
        <v>585</v>
      </c>
      <c r="M585" s="77"/>
      <c r="N585" s="72"/>
      <c r="O585" s="79" t="s">
        <v>570</v>
      </c>
      <c r="P585" s="81">
        <v>43693.752592592595</v>
      </c>
      <c r="Q585" s="79" t="s">
        <v>699</v>
      </c>
      <c r="R585" s="79"/>
      <c r="S585" s="79"/>
      <c r="T585" s="79"/>
      <c r="U585" s="79"/>
      <c r="V585" s="83" t="s">
        <v>1089</v>
      </c>
      <c r="W585" s="81">
        <v>43693.752592592595</v>
      </c>
      <c r="X585" s="83" t="s">
        <v>1368</v>
      </c>
      <c r="Y585" s="79"/>
      <c r="Z585" s="79"/>
      <c r="AA585" s="85" t="s">
        <v>1689</v>
      </c>
      <c r="AB585" s="85" t="s">
        <v>1687</v>
      </c>
      <c r="AC585" s="79" t="b">
        <v>0</v>
      </c>
      <c r="AD585" s="79">
        <v>3</v>
      </c>
      <c r="AE585" s="85" t="s">
        <v>1824</v>
      </c>
      <c r="AF585" s="79" t="b">
        <v>0</v>
      </c>
      <c r="AG585" s="79" t="s">
        <v>1829</v>
      </c>
      <c r="AH585" s="79"/>
      <c r="AI585" s="85" t="s">
        <v>1779</v>
      </c>
      <c r="AJ585" s="79" t="b">
        <v>0</v>
      </c>
      <c r="AK585" s="79">
        <v>1</v>
      </c>
      <c r="AL585" s="85" t="s">
        <v>1779</v>
      </c>
      <c r="AM585" s="79" t="s">
        <v>1841</v>
      </c>
      <c r="AN585" s="79" t="b">
        <v>0</v>
      </c>
      <c r="AO585" s="85" t="s">
        <v>1687</v>
      </c>
      <c r="AP585" s="79" t="s">
        <v>176</v>
      </c>
      <c r="AQ585" s="79">
        <v>0</v>
      </c>
      <c r="AR585" s="79">
        <v>0</v>
      </c>
      <c r="AS585" s="79"/>
      <c r="AT585" s="79"/>
      <c r="AU585" s="79"/>
      <c r="AV585" s="79"/>
      <c r="AW585" s="79"/>
      <c r="AX585" s="79"/>
      <c r="AY585" s="79"/>
      <c r="AZ585" s="79"/>
      <c r="BA585">
        <v>3</v>
      </c>
      <c r="BB585" s="78" t="str">
        <f>REPLACE(INDEX(GroupVertices[Group],MATCH(Edges[[#This Row],[Vertex 1]],GroupVertices[Vertex],0)),1,1,"")</f>
        <v>1</v>
      </c>
      <c r="BC585" s="78" t="str">
        <f>REPLACE(INDEX(GroupVertices[Group],MATCH(Edges[[#This Row],[Vertex 2]],GroupVertices[Vertex],0)),1,1,"")</f>
        <v>1</v>
      </c>
      <c r="BD585" s="48"/>
      <c r="BE585" s="49"/>
      <c r="BF585" s="48"/>
      <c r="BG585" s="49"/>
      <c r="BH585" s="48"/>
      <c r="BI585" s="49"/>
      <c r="BJ585" s="48"/>
      <c r="BK585" s="49"/>
      <c r="BL585" s="48"/>
    </row>
    <row r="586" spans="1:64" ht="15">
      <c r="A586" s="64" t="s">
        <v>437</v>
      </c>
      <c r="B586" s="64" t="s">
        <v>538</v>
      </c>
      <c r="C586" s="65" t="s">
        <v>5515</v>
      </c>
      <c r="D586" s="66">
        <v>10</v>
      </c>
      <c r="E586" s="67" t="s">
        <v>136</v>
      </c>
      <c r="F586" s="68">
        <v>12</v>
      </c>
      <c r="G586" s="65"/>
      <c r="H586" s="69"/>
      <c r="I586" s="70"/>
      <c r="J586" s="70"/>
      <c r="K586" s="34" t="s">
        <v>65</v>
      </c>
      <c r="L586" s="77">
        <v>586</v>
      </c>
      <c r="M586" s="77"/>
      <c r="N586" s="72"/>
      <c r="O586" s="79" t="s">
        <v>570</v>
      </c>
      <c r="P586" s="81">
        <v>43728.62721064815</v>
      </c>
      <c r="Q586" s="79" t="s">
        <v>714</v>
      </c>
      <c r="R586" s="79"/>
      <c r="S586" s="79"/>
      <c r="T586" s="79" t="s">
        <v>853</v>
      </c>
      <c r="U586" s="79"/>
      <c r="V586" s="83" t="s">
        <v>1089</v>
      </c>
      <c r="W586" s="81">
        <v>43728.62721064815</v>
      </c>
      <c r="X586" s="83" t="s">
        <v>1390</v>
      </c>
      <c r="Y586" s="79"/>
      <c r="Z586" s="79"/>
      <c r="AA586" s="85" t="s">
        <v>1711</v>
      </c>
      <c r="AB586" s="79"/>
      <c r="AC586" s="79" t="b">
        <v>0</v>
      </c>
      <c r="AD586" s="79">
        <v>4</v>
      </c>
      <c r="AE586" s="85" t="s">
        <v>1779</v>
      </c>
      <c r="AF586" s="79" t="b">
        <v>0</v>
      </c>
      <c r="AG586" s="79" t="s">
        <v>1829</v>
      </c>
      <c r="AH586" s="79"/>
      <c r="AI586" s="85" t="s">
        <v>1779</v>
      </c>
      <c r="AJ586" s="79" t="b">
        <v>0</v>
      </c>
      <c r="AK586" s="79">
        <v>0</v>
      </c>
      <c r="AL586" s="85" t="s">
        <v>1779</v>
      </c>
      <c r="AM586" s="79" t="s">
        <v>1842</v>
      </c>
      <c r="AN586" s="79" t="b">
        <v>0</v>
      </c>
      <c r="AO586" s="85" t="s">
        <v>1711</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2</v>
      </c>
      <c r="BE586" s="49">
        <v>6.25</v>
      </c>
      <c r="BF586" s="48">
        <v>0</v>
      </c>
      <c r="BG586" s="49">
        <v>0</v>
      </c>
      <c r="BH586" s="48">
        <v>0</v>
      </c>
      <c r="BI586" s="49">
        <v>0</v>
      </c>
      <c r="BJ586" s="48">
        <v>30</v>
      </c>
      <c r="BK586" s="49">
        <v>93.75</v>
      </c>
      <c r="BL586" s="48">
        <v>32</v>
      </c>
    </row>
    <row r="587" spans="1:64" ht="15">
      <c r="A587" s="64" t="s">
        <v>443</v>
      </c>
      <c r="B587" s="64" t="s">
        <v>437</v>
      </c>
      <c r="C587" s="65" t="s">
        <v>5515</v>
      </c>
      <c r="D587" s="66">
        <v>10</v>
      </c>
      <c r="E587" s="67" t="s">
        <v>136</v>
      </c>
      <c r="F587" s="68">
        <v>12</v>
      </c>
      <c r="G587" s="65"/>
      <c r="H587" s="69"/>
      <c r="I587" s="70"/>
      <c r="J587" s="70"/>
      <c r="K587" s="34" t="s">
        <v>66</v>
      </c>
      <c r="L587" s="77">
        <v>587</v>
      </c>
      <c r="M587" s="77"/>
      <c r="N587" s="72"/>
      <c r="O587" s="79" t="s">
        <v>570</v>
      </c>
      <c r="P587" s="81">
        <v>43678.66550925926</v>
      </c>
      <c r="Q587" s="79" t="s">
        <v>579</v>
      </c>
      <c r="R587" s="83" t="s">
        <v>743</v>
      </c>
      <c r="S587" s="79" t="s">
        <v>806</v>
      </c>
      <c r="T587" s="79"/>
      <c r="U587" s="79"/>
      <c r="V587" s="83" t="s">
        <v>1095</v>
      </c>
      <c r="W587" s="81">
        <v>43678.66550925926</v>
      </c>
      <c r="X587" s="83" t="s">
        <v>1391</v>
      </c>
      <c r="Y587" s="79"/>
      <c r="Z587" s="79"/>
      <c r="AA587" s="85" t="s">
        <v>1712</v>
      </c>
      <c r="AB587" s="79"/>
      <c r="AC587" s="79" t="b">
        <v>0</v>
      </c>
      <c r="AD587" s="79">
        <v>0</v>
      </c>
      <c r="AE587" s="85" t="s">
        <v>1779</v>
      </c>
      <c r="AF587" s="79" t="b">
        <v>0</v>
      </c>
      <c r="AG587" s="79" t="s">
        <v>1829</v>
      </c>
      <c r="AH587" s="79"/>
      <c r="AI587" s="85" t="s">
        <v>1779</v>
      </c>
      <c r="AJ587" s="79" t="b">
        <v>0</v>
      </c>
      <c r="AK587" s="79">
        <v>31</v>
      </c>
      <c r="AL587" s="85" t="s">
        <v>1728</v>
      </c>
      <c r="AM587" s="79" t="s">
        <v>1841</v>
      </c>
      <c r="AN587" s="79" t="b">
        <v>0</v>
      </c>
      <c r="AO587" s="85" t="s">
        <v>1728</v>
      </c>
      <c r="AP587" s="79" t="s">
        <v>176</v>
      </c>
      <c r="AQ587" s="79">
        <v>0</v>
      </c>
      <c r="AR587" s="79">
        <v>0</v>
      </c>
      <c r="AS587" s="79"/>
      <c r="AT587" s="79"/>
      <c r="AU587" s="79"/>
      <c r="AV587" s="79"/>
      <c r="AW587" s="79"/>
      <c r="AX587" s="79"/>
      <c r="AY587" s="79"/>
      <c r="AZ587" s="79"/>
      <c r="BA587">
        <v>7</v>
      </c>
      <c r="BB587" s="78" t="str">
        <f>REPLACE(INDEX(GroupVertices[Group],MATCH(Edges[[#This Row],[Vertex 1]],GroupVertices[Vertex],0)),1,1,"")</f>
        <v>7</v>
      </c>
      <c r="BC587" s="78" t="str">
        <f>REPLACE(INDEX(GroupVertices[Group],MATCH(Edges[[#This Row],[Vertex 2]],GroupVertices[Vertex],0)),1,1,"")</f>
        <v>1</v>
      </c>
      <c r="BD587" s="48">
        <v>1</v>
      </c>
      <c r="BE587" s="49">
        <v>4.761904761904762</v>
      </c>
      <c r="BF587" s="48">
        <v>0</v>
      </c>
      <c r="BG587" s="49">
        <v>0</v>
      </c>
      <c r="BH587" s="48">
        <v>0</v>
      </c>
      <c r="BI587" s="49">
        <v>0</v>
      </c>
      <c r="BJ587" s="48">
        <v>20</v>
      </c>
      <c r="BK587" s="49">
        <v>95.23809523809524</v>
      </c>
      <c r="BL587" s="48">
        <v>21</v>
      </c>
    </row>
    <row r="588" spans="1:64" ht="15">
      <c r="A588" s="64" t="s">
        <v>443</v>
      </c>
      <c r="B588" s="64" t="s">
        <v>437</v>
      </c>
      <c r="C588" s="65" t="s">
        <v>5515</v>
      </c>
      <c r="D588" s="66">
        <v>10</v>
      </c>
      <c r="E588" s="67" t="s">
        <v>136</v>
      </c>
      <c r="F588" s="68">
        <v>12</v>
      </c>
      <c r="G588" s="65"/>
      <c r="H588" s="69"/>
      <c r="I588" s="70"/>
      <c r="J588" s="70"/>
      <c r="K588" s="34" t="s">
        <v>66</v>
      </c>
      <c r="L588" s="77">
        <v>588</v>
      </c>
      <c r="M588" s="77"/>
      <c r="N588" s="72"/>
      <c r="O588" s="79" t="s">
        <v>570</v>
      </c>
      <c r="P588" s="81">
        <v>43711.94756944444</v>
      </c>
      <c r="Q588" s="79" t="s">
        <v>643</v>
      </c>
      <c r="R588" s="79"/>
      <c r="S588" s="79"/>
      <c r="T588" s="79" t="s">
        <v>846</v>
      </c>
      <c r="U588" s="79"/>
      <c r="V588" s="83" t="s">
        <v>1095</v>
      </c>
      <c r="W588" s="81">
        <v>43711.94756944444</v>
      </c>
      <c r="X588" s="83" t="s">
        <v>1392</v>
      </c>
      <c r="Y588" s="79"/>
      <c r="Z588" s="79"/>
      <c r="AA588" s="85" t="s">
        <v>1713</v>
      </c>
      <c r="AB588" s="79"/>
      <c r="AC588" s="79" t="b">
        <v>0</v>
      </c>
      <c r="AD588" s="79">
        <v>0</v>
      </c>
      <c r="AE588" s="85" t="s">
        <v>1779</v>
      </c>
      <c r="AF588" s="79" t="b">
        <v>0</v>
      </c>
      <c r="AG588" s="79" t="s">
        <v>1829</v>
      </c>
      <c r="AH588" s="79"/>
      <c r="AI588" s="85" t="s">
        <v>1779</v>
      </c>
      <c r="AJ588" s="79" t="b">
        <v>0</v>
      </c>
      <c r="AK588" s="79">
        <v>6</v>
      </c>
      <c r="AL588" s="85" t="s">
        <v>1731</v>
      </c>
      <c r="AM588" s="79" t="s">
        <v>1841</v>
      </c>
      <c r="AN588" s="79" t="b">
        <v>0</v>
      </c>
      <c r="AO588" s="85" t="s">
        <v>1731</v>
      </c>
      <c r="AP588" s="79" t="s">
        <v>176</v>
      </c>
      <c r="AQ588" s="79">
        <v>0</v>
      </c>
      <c r="AR588" s="79">
        <v>0</v>
      </c>
      <c r="AS588" s="79"/>
      <c r="AT588" s="79"/>
      <c r="AU588" s="79"/>
      <c r="AV588" s="79"/>
      <c r="AW588" s="79"/>
      <c r="AX588" s="79"/>
      <c r="AY588" s="79"/>
      <c r="AZ588" s="79"/>
      <c r="BA588">
        <v>7</v>
      </c>
      <c r="BB588" s="78" t="str">
        <f>REPLACE(INDEX(GroupVertices[Group],MATCH(Edges[[#This Row],[Vertex 1]],GroupVertices[Vertex],0)),1,1,"")</f>
        <v>7</v>
      </c>
      <c r="BC588" s="78" t="str">
        <f>REPLACE(INDEX(GroupVertices[Group],MATCH(Edges[[#This Row],[Vertex 2]],GroupVertices[Vertex],0)),1,1,"")</f>
        <v>1</v>
      </c>
      <c r="BD588" s="48">
        <v>0</v>
      </c>
      <c r="BE588" s="49">
        <v>0</v>
      </c>
      <c r="BF588" s="48">
        <v>0</v>
      </c>
      <c r="BG588" s="49">
        <v>0</v>
      </c>
      <c r="BH588" s="48">
        <v>0</v>
      </c>
      <c r="BI588" s="49">
        <v>0</v>
      </c>
      <c r="BJ588" s="48">
        <v>26</v>
      </c>
      <c r="BK588" s="49">
        <v>100</v>
      </c>
      <c r="BL588" s="48">
        <v>26</v>
      </c>
    </row>
    <row r="589" spans="1:64" ht="15">
      <c r="A589" s="64" t="s">
        <v>443</v>
      </c>
      <c r="B589" s="64" t="s">
        <v>437</v>
      </c>
      <c r="C589" s="65" t="s">
        <v>5515</v>
      </c>
      <c r="D589" s="66">
        <v>10</v>
      </c>
      <c r="E589" s="67" t="s">
        <v>136</v>
      </c>
      <c r="F589" s="68">
        <v>12</v>
      </c>
      <c r="G589" s="65"/>
      <c r="H589" s="69"/>
      <c r="I589" s="70"/>
      <c r="J589" s="70"/>
      <c r="K589" s="34" t="s">
        <v>66</v>
      </c>
      <c r="L589" s="77">
        <v>589</v>
      </c>
      <c r="M589" s="77"/>
      <c r="N589" s="72"/>
      <c r="O589" s="79" t="s">
        <v>570</v>
      </c>
      <c r="P589" s="81">
        <v>43716.88400462963</v>
      </c>
      <c r="Q589" s="79" t="s">
        <v>650</v>
      </c>
      <c r="R589" s="79"/>
      <c r="S589" s="79"/>
      <c r="T589" s="79" t="s">
        <v>839</v>
      </c>
      <c r="U589" s="83" t="s">
        <v>881</v>
      </c>
      <c r="V589" s="83" t="s">
        <v>881</v>
      </c>
      <c r="W589" s="81">
        <v>43716.88400462963</v>
      </c>
      <c r="X589" s="83" t="s">
        <v>1393</v>
      </c>
      <c r="Y589" s="79"/>
      <c r="Z589" s="79"/>
      <c r="AA589" s="85" t="s">
        <v>1714</v>
      </c>
      <c r="AB589" s="79"/>
      <c r="AC589" s="79" t="b">
        <v>0</v>
      </c>
      <c r="AD589" s="79">
        <v>0</v>
      </c>
      <c r="AE589" s="85" t="s">
        <v>1779</v>
      </c>
      <c r="AF589" s="79" t="b">
        <v>0</v>
      </c>
      <c r="AG589" s="79" t="s">
        <v>1829</v>
      </c>
      <c r="AH589" s="79"/>
      <c r="AI589" s="85" t="s">
        <v>1779</v>
      </c>
      <c r="AJ589" s="79" t="b">
        <v>0</v>
      </c>
      <c r="AK589" s="79">
        <v>3</v>
      </c>
      <c r="AL589" s="85" t="s">
        <v>1732</v>
      </c>
      <c r="AM589" s="79" t="s">
        <v>1842</v>
      </c>
      <c r="AN589" s="79" t="b">
        <v>0</v>
      </c>
      <c r="AO589" s="85" t="s">
        <v>1732</v>
      </c>
      <c r="AP589" s="79" t="s">
        <v>176</v>
      </c>
      <c r="AQ589" s="79">
        <v>0</v>
      </c>
      <c r="AR589" s="79">
        <v>0</v>
      </c>
      <c r="AS589" s="79"/>
      <c r="AT589" s="79"/>
      <c r="AU589" s="79"/>
      <c r="AV589" s="79"/>
      <c r="AW589" s="79"/>
      <c r="AX589" s="79"/>
      <c r="AY589" s="79"/>
      <c r="AZ589" s="79"/>
      <c r="BA589">
        <v>7</v>
      </c>
      <c r="BB589" s="78" t="str">
        <f>REPLACE(INDEX(GroupVertices[Group],MATCH(Edges[[#This Row],[Vertex 1]],GroupVertices[Vertex],0)),1,1,"")</f>
        <v>7</v>
      </c>
      <c r="BC589" s="78" t="str">
        <f>REPLACE(INDEX(GroupVertices[Group],MATCH(Edges[[#This Row],[Vertex 2]],GroupVertices[Vertex],0)),1,1,"")</f>
        <v>1</v>
      </c>
      <c r="BD589" s="48">
        <v>0</v>
      </c>
      <c r="BE589" s="49">
        <v>0</v>
      </c>
      <c r="BF589" s="48">
        <v>0</v>
      </c>
      <c r="BG589" s="49">
        <v>0</v>
      </c>
      <c r="BH589" s="48">
        <v>0</v>
      </c>
      <c r="BI589" s="49">
        <v>0</v>
      </c>
      <c r="BJ589" s="48">
        <v>17</v>
      </c>
      <c r="BK589" s="49">
        <v>100</v>
      </c>
      <c r="BL589" s="48">
        <v>17</v>
      </c>
    </row>
    <row r="590" spans="1:64" ht="15">
      <c r="A590" s="64" t="s">
        <v>443</v>
      </c>
      <c r="B590" s="64" t="s">
        <v>437</v>
      </c>
      <c r="C590" s="65" t="s">
        <v>5515</v>
      </c>
      <c r="D590" s="66">
        <v>10</v>
      </c>
      <c r="E590" s="67" t="s">
        <v>136</v>
      </c>
      <c r="F590" s="68">
        <v>12</v>
      </c>
      <c r="G590" s="65"/>
      <c r="H590" s="69"/>
      <c r="I590" s="70"/>
      <c r="J590" s="70"/>
      <c r="K590" s="34" t="s">
        <v>66</v>
      </c>
      <c r="L590" s="77">
        <v>590</v>
      </c>
      <c r="M590" s="77"/>
      <c r="N590" s="72"/>
      <c r="O590" s="79" t="s">
        <v>570</v>
      </c>
      <c r="P590" s="81">
        <v>43720.84693287037</v>
      </c>
      <c r="Q590" s="79" t="s">
        <v>660</v>
      </c>
      <c r="R590" s="83" t="s">
        <v>779</v>
      </c>
      <c r="S590" s="79" t="s">
        <v>823</v>
      </c>
      <c r="T590" s="79" t="s">
        <v>839</v>
      </c>
      <c r="U590" s="79"/>
      <c r="V590" s="83" t="s">
        <v>1095</v>
      </c>
      <c r="W590" s="81">
        <v>43720.84693287037</v>
      </c>
      <c r="X590" s="83" t="s">
        <v>1394</v>
      </c>
      <c r="Y590" s="79"/>
      <c r="Z590" s="79"/>
      <c r="AA590" s="85" t="s">
        <v>1715</v>
      </c>
      <c r="AB590" s="79"/>
      <c r="AC590" s="79" t="b">
        <v>0</v>
      </c>
      <c r="AD590" s="79">
        <v>0</v>
      </c>
      <c r="AE590" s="85" t="s">
        <v>1779</v>
      </c>
      <c r="AF590" s="79" t="b">
        <v>0</v>
      </c>
      <c r="AG590" s="79" t="s">
        <v>1829</v>
      </c>
      <c r="AH590" s="79"/>
      <c r="AI590" s="85" t="s">
        <v>1779</v>
      </c>
      <c r="AJ590" s="79" t="b">
        <v>0</v>
      </c>
      <c r="AK590" s="79">
        <v>6</v>
      </c>
      <c r="AL590" s="85" t="s">
        <v>1733</v>
      </c>
      <c r="AM590" s="79" t="s">
        <v>1841</v>
      </c>
      <c r="AN590" s="79" t="b">
        <v>0</v>
      </c>
      <c r="AO590" s="85" t="s">
        <v>1733</v>
      </c>
      <c r="AP590" s="79" t="s">
        <v>176</v>
      </c>
      <c r="AQ590" s="79">
        <v>0</v>
      </c>
      <c r="AR590" s="79">
        <v>0</v>
      </c>
      <c r="AS590" s="79"/>
      <c r="AT590" s="79"/>
      <c r="AU590" s="79"/>
      <c r="AV590" s="79"/>
      <c r="AW590" s="79"/>
      <c r="AX590" s="79"/>
      <c r="AY590" s="79"/>
      <c r="AZ590" s="79"/>
      <c r="BA590">
        <v>7</v>
      </c>
      <c r="BB590" s="78" t="str">
        <f>REPLACE(INDEX(GroupVertices[Group],MATCH(Edges[[#This Row],[Vertex 1]],GroupVertices[Vertex],0)),1,1,"")</f>
        <v>7</v>
      </c>
      <c r="BC590" s="78" t="str">
        <f>REPLACE(INDEX(GroupVertices[Group],MATCH(Edges[[#This Row],[Vertex 2]],GroupVertices[Vertex],0)),1,1,"")</f>
        <v>1</v>
      </c>
      <c r="BD590" s="48">
        <v>0</v>
      </c>
      <c r="BE590" s="49">
        <v>0</v>
      </c>
      <c r="BF590" s="48">
        <v>0</v>
      </c>
      <c r="BG590" s="49">
        <v>0</v>
      </c>
      <c r="BH590" s="48">
        <v>0</v>
      </c>
      <c r="BI590" s="49">
        <v>0</v>
      </c>
      <c r="BJ590" s="48">
        <v>23</v>
      </c>
      <c r="BK590" s="49">
        <v>100</v>
      </c>
      <c r="BL590" s="48">
        <v>23</v>
      </c>
    </row>
    <row r="591" spans="1:64" ht="15">
      <c r="A591" s="64" t="s">
        <v>443</v>
      </c>
      <c r="B591" s="64" t="s">
        <v>437</v>
      </c>
      <c r="C591" s="65" t="s">
        <v>5515</v>
      </c>
      <c r="D591" s="66">
        <v>10</v>
      </c>
      <c r="E591" s="67" t="s">
        <v>136</v>
      </c>
      <c r="F591" s="68">
        <v>12</v>
      </c>
      <c r="G591" s="65"/>
      <c r="H591" s="69"/>
      <c r="I591" s="70"/>
      <c r="J591" s="70"/>
      <c r="K591" s="34" t="s">
        <v>66</v>
      </c>
      <c r="L591" s="77">
        <v>591</v>
      </c>
      <c r="M591" s="77"/>
      <c r="N591" s="72"/>
      <c r="O591" s="79" t="s">
        <v>570</v>
      </c>
      <c r="P591" s="81">
        <v>43721.799895833334</v>
      </c>
      <c r="Q591" s="79" t="s">
        <v>715</v>
      </c>
      <c r="R591" s="79"/>
      <c r="S591" s="79"/>
      <c r="T591" s="79"/>
      <c r="U591" s="79"/>
      <c r="V591" s="83" t="s">
        <v>1095</v>
      </c>
      <c r="W591" s="81">
        <v>43721.799895833334</v>
      </c>
      <c r="X591" s="83" t="s">
        <v>1395</v>
      </c>
      <c r="Y591" s="79"/>
      <c r="Z591" s="79"/>
      <c r="AA591" s="85" t="s">
        <v>1716</v>
      </c>
      <c r="AB591" s="79"/>
      <c r="AC591" s="79" t="b">
        <v>0</v>
      </c>
      <c r="AD591" s="79">
        <v>0</v>
      </c>
      <c r="AE591" s="85" t="s">
        <v>1779</v>
      </c>
      <c r="AF591" s="79" t="b">
        <v>0</v>
      </c>
      <c r="AG591" s="79" t="s">
        <v>1829</v>
      </c>
      <c r="AH591" s="79"/>
      <c r="AI591" s="85" t="s">
        <v>1779</v>
      </c>
      <c r="AJ591" s="79" t="b">
        <v>0</v>
      </c>
      <c r="AK591" s="79">
        <v>1</v>
      </c>
      <c r="AL591" s="85" t="s">
        <v>1734</v>
      </c>
      <c r="AM591" s="79" t="s">
        <v>1841</v>
      </c>
      <c r="AN591" s="79" t="b">
        <v>0</v>
      </c>
      <c r="AO591" s="85" t="s">
        <v>1734</v>
      </c>
      <c r="AP591" s="79" t="s">
        <v>176</v>
      </c>
      <c r="AQ591" s="79">
        <v>0</v>
      </c>
      <c r="AR591" s="79">
        <v>0</v>
      </c>
      <c r="AS591" s="79"/>
      <c r="AT591" s="79"/>
      <c r="AU591" s="79"/>
      <c r="AV591" s="79"/>
      <c r="AW591" s="79"/>
      <c r="AX591" s="79"/>
      <c r="AY591" s="79"/>
      <c r="AZ591" s="79"/>
      <c r="BA591">
        <v>7</v>
      </c>
      <c r="BB591" s="78" t="str">
        <f>REPLACE(INDEX(GroupVertices[Group],MATCH(Edges[[#This Row],[Vertex 1]],GroupVertices[Vertex],0)),1,1,"")</f>
        <v>7</v>
      </c>
      <c r="BC591" s="78" t="str">
        <f>REPLACE(INDEX(GroupVertices[Group],MATCH(Edges[[#This Row],[Vertex 2]],GroupVertices[Vertex],0)),1,1,"")</f>
        <v>1</v>
      </c>
      <c r="BD591" s="48">
        <v>0</v>
      </c>
      <c r="BE591" s="49">
        <v>0</v>
      </c>
      <c r="BF591" s="48">
        <v>0</v>
      </c>
      <c r="BG591" s="49">
        <v>0</v>
      </c>
      <c r="BH591" s="48">
        <v>0</v>
      </c>
      <c r="BI591" s="49">
        <v>0</v>
      </c>
      <c r="BJ591" s="48">
        <v>20</v>
      </c>
      <c r="BK591" s="49">
        <v>100</v>
      </c>
      <c r="BL591" s="48">
        <v>20</v>
      </c>
    </row>
    <row r="592" spans="1:64" ht="15">
      <c r="A592" s="64" t="s">
        <v>443</v>
      </c>
      <c r="B592" s="64" t="s">
        <v>437</v>
      </c>
      <c r="C592" s="65" t="s">
        <v>5515</v>
      </c>
      <c r="D592" s="66">
        <v>10</v>
      </c>
      <c r="E592" s="67" t="s">
        <v>136</v>
      </c>
      <c r="F592" s="68">
        <v>12</v>
      </c>
      <c r="G592" s="65"/>
      <c r="H592" s="69"/>
      <c r="I592" s="70"/>
      <c r="J592" s="70"/>
      <c r="K592" s="34" t="s">
        <v>66</v>
      </c>
      <c r="L592" s="77">
        <v>592</v>
      </c>
      <c r="M592" s="77"/>
      <c r="N592" s="72"/>
      <c r="O592" s="79" t="s">
        <v>570</v>
      </c>
      <c r="P592" s="81">
        <v>43724.00405092593</v>
      </c>
      <c r="Q592" s="79" t="s">
        <v>716</v>
      </c>
      <c r="R592" s="79"/>
      <c r="S592" s="79"/>
      <c r="T592" s="79" t="s">
        <v>839</v>
      </c>
      <c r="U592" s="79"/>
      <c r="V592" s="83" t="s">
        <v>1095</v>
      </c>
      <c r="W592" s="81">
        <v>43724.00405092593</v>
      </c>
      <c r="X592" s="83" t="s">
        <v>1396</v>
      </c>
      <c r="Y592" s="79"/>
      <c r="Z592" s="79"/>
      <c r="AA592" s="85" t="s">
        <v>1717</v>
      </c>
      <c r="AB592" s="79"/>
      <c r="AC592" s="79" t="b">
        <v>0</v>
      </c>
      <c r="AD592" s="79">
        <v>0</v>
      </c>
      <c r="AE592" s="85" t="s">
        <v>1779</v>
      </c>
      <c r="AF592" s="79" t="b">
        <v>0</v>
      </c>
      <c r="AG592" s="79" t="s">
        <v>1829</v>
      </c>
      <c r="AH592" s="79"/>
      <c r="AI592" s="85" t="s">
        <v>1779</v>
      </c>
      <c r="AJ592" s="79" t="b">
        <v>0</v>
      </c>
      <c r="AK592" s="79">
        <v>1</v>
      </c>
      <c r="AL592" s="85" t="s">
        <v>1735</v>
      </c>
      <c r="AM592" s="79" t="s">
        <v>1841</v>
      </c>
      <c r="AN592" s="79" t="b">
        <v>0</v>
      </c>
      <c r="AO592" s="85" t="s">
        <v>1735</v>
      </c>
      <c r="AP592" s="79" t="s">
        <v>176</v>
      </c>
      <c r="AQ592" s="79">
        <v>0</v>
      </c>
      <c r="AR592" s="79">
        <v>0</v>
      </c>
      <c r="AS592" s="79"/>
      <c r="AT592" s="79"/>
      <c r="AU592" s="79"/>
      <c r="AV592" s="79"/>
      <c r="AW592" s="79"/>
      <c r="AX592" s="79"/>
      <c r="AY592" s="79"/>
      <c r="AZ592" s="79"/>
      <c r="BA592">
        <v>7</v>
      </c>
      <c r="BB592" s="78" t="str">
        <f>REPLACE(INDEX(GroupVertices[Group],MATCH(Edges[[#This Row],[Vertex 1]],GroupVertices[Vertex],0)),1,1,"")</f>
        <v>7</v>
      </c>
      <c r="BC592" s="78" t="str">
        <f>REPLACE(INDEX(GroupVertices[Group],MATCH(Edges[[#This Row],[Vertex 2]],GroupVertices[Vertex],0)),1,1,"")</f>
        <v>1</v>
      </c>
      <c r="BD592" s="48">
        <v>0</v>
      </c>
      <c r="BE592" s="49">
        <v>0</v>
      </c>
      <c r="BF592" s="48">
        <v>0</v>
      </c>
      <c r="BG592" s="49">
        <v>0</v>
      </c>
      <c r="BH592" s="48">
        <v>0</v>
      </c>
      <c r="BI592" s="49">
        <v>0</v>
      </c>
      <c r="BJ592" s="48">
        <v>22</v>
      </c>
      <c r="BK592" s="49">
        <v>100</v>
      </c>
      <c r="BL592" s="48">
        <v>22</v>
      </c>
    </row>
    <row r="593" spans="1:64" ht="15">
      <c r="A593" s="64" t="s">
        <v>443</v>
      </c>
      <c r="B593" s="64" t="s">
        <v>443</v>
      </c>
      <c r="C593" s="65" t="s">
        <v>5514</v>
      </c>
      <c r="D593" s="66">
        <v>3</v>
      </c>
      <c r="E593" s="67" t="s">
        <v>132</v>
      </c>
      <c r="F593" s="68">
        <v>35</v>
      </c>
      <c r="G593" s="65"/>
      <c r="H593" s="69"/>
      <c r="I593" s="70"/>
      <c r="J593" s="70"/>
      <c r="K593" s="34" t="s">
        <v>65</v>
      </c>
      <c r="L593" s="77">
        <v>593</v>
      </c>
      <c r="M593" s="77"/>
      <c r="N593" s="72"/>
      <c r="O593" s="79" t="s">
        <v>176</v>
      </c>
      <c r="P593" s="81">
        <v>43724.0044212963</v>
      </c>
      <c r="Q593" s="79" t="s">
        <v>717</v>
      </c>
      <c r="R593" s="83" t="s">
        <v>797</v>
      </c>
      <c r="S593" s="79" t="s">
        <v>807</v>
      </c>
      <c r="T593" s="79" t="s">
        <v>853</v>
      </c>
      <c r="U593" s="79"/>
      <c r="V593" s="83" t="s">
        <v>1095</v>
      </c>
      <c r="W593" s="81">
        <v>43724.0044212963</v>
      </c>
      <c r="X593" s="83" t="s">
        <v>1397</v>
      </c>
      <c r="Y593" s="79"/>
      <c r="Z593" s="79"/>
      <c r="AA593" s="85" t="s">
        <v>1718</v>
      </c>
      <c r="AB593" s="79"/>
      <c r="AC593" s="79" t="b">
        <v>0</v>
      </c>
      <c r="AD593" s="79">
        <v>1</v>
      </c>
      <c r="AE593" s="85" t="s">
        <v>1779</v>
      </c>
      <c r="AF593" s="79" t="b">
        <v>1</v>
      </c>
      <c r="AG593" s="79" t="s">
        <v>1829</v>
      </c>
      <c r="AH593" s="79"/>
      <c r="AI593" s="85" t="s">
        <v>1735</v>
      </c>
      <c r="AJ593" s="79" t="b">
        <v>0</v>
      </c>
      <c r="AK593" s="79">
        <v>0</v>
      </c>
      <c r="AL593" s="85" t="s">
        <v>1779</v>
      </c>
      <c r="AM593" s="79" t="s">
        <v>1841</v>
      </c>
      <c r="AN593" s="79" t="b">
        <v>0</v>
      </c>
      <c r="AO593" s="85" t="s">
        <v>1718</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7</v>
      </c>
      <c r="BC593" s="78" t="str">
        <f>REPLACE(INDEX(GroupVertices[Group],MATCH(Edges[[#This Row],[Vertex 2]],GroupVertices[Vertex],0)),1,1,"")</f>
        <v>7</v>
      </c>
      <c r="BD593" s="48">
        <v>0</v>
      </c>
      <c r="BE593" s="49">
        <v>0</v>
      </c>
      <c r="BF593" s="48">
        <v>0</v>
      </c>
      <c r="BG593" s="49">
        <v>0</v>
      </c>
      <c r="BH593" s="48">
        <v>0</v>
      </c>
      <c r="BI593" s="49">
        <v>0</v>
      </c>
      <c r="BJ593" s="48">
        <v>11</v>
      </c>
      <c r="BK593" s="49">
        <v>100</v>
      </c>
      <c r="BL593" s="48">
        <v>11</v>
      </c>
    </row>
    <row r="594" spans="1:64" ht="15">
      <c r="A594" s="64" t="s">
        <v>443</v>
      </c>
      <c r="B594" s="64" t="s">
        <v>437</v>
      </c>
      <c r="C594" s="65" t="s">
        <v>5515</v>
      </c>
      <c r="D594" s="66">
        <v>10</v>
      </c>
      <c r="E594" s="67" t="s">
        <v>136</v>
      </c>
      <c r="F594" s="68">
        <v>12</v>
      </c>
      <c r="G594" s="65"/>
      <c r="H594" s="69"/>
      <c r="I594" s="70"/>
      <c r="J594" s="70"/>
      <c r="K594" s="34" t="s">
        <v>66</v>
      </c>
      <c r="L594" s="77">
        <v>594</v>
      </c>
      <c r="M594" s="77"/>
      <c r="N594" s="72"/>
      <c r="O594" s="79" t="s">
        <v>570</v>
      </c>
      <c r="P594" s="81">
        <v>43728.723912037036</v>
      </c>
      <c r="Q594" s="79" t="s">
        <v>718</v>
      </c>
      <c r="R594" s="79"/>
      <c r="S594" s="79"/>
      <c r="T594" s="79"/>
      <c r="U594" s="79"/>
      <c r="V594" s="83" t="s">
        <v>1095</v>
      </c>
      <c r="W594" s="81">
        <v>43728.723912037036</v>
      </c>
      <c r="X594" s="83" t="s">
        <v>1398</v>
      </c>
      <c r="Y594" s="79"/>
      <c r="Z594" s="79"/>
      <c r="AA594" s="85" t="s">
        <v>1719</v>
      </c>
      <c r="AB594" s="85" t="s">
        <v>1725</v>
      </c>
      <c r="AC594" s="79" t="b">
        <v>0</v>
      </c>
      <c r="AD594" s="79">
        <v>0</v>
      </c>
      <c r="AE594" s="85" t="s">
        <v>1809</v>
      </c>
      <c r="AF594" s="79" t="b">
        <v>0</v>
      </c>
      <c r="AG594" s="79" t="s">
        <v>1829</v>
      </c>
      <c r="AH594" s="79"/>
      <c r="AI594" s="85" t="s">
        <v>1779</v>
      </c>
      <c r="AJ594" s="79" t="b">
        <v>0</v>
      </c>
      <c r="AK594" s="79">
        <v>0</v>
      </c>
      <c r="AL594" s="85" t="s">
        <v>1779</v>
      </c>
      <c r="AM594" s="79" t="s">
        <v>1841</v>
      </c>
      <c r="AN594" s="79" t="b">
        <v>0</v>
      </c>
      <c r="AO594" s="85" t="s">
        <v>1725</v>
      </c>
      <c r="AP594" s="79" t="s">
        <v>176</v>
      </c>
      <c r="AQ594" s="79">
        <v>0</v>
      </c>
      <c r="AR594" s="79">
        <v>0</v>
      </c>
      <c r="AS594" s="79"/>
      <c r="AT594" s="79"/>
      <c r="AU594" s="79"/>
      <c r="AV594" s="79"/>
      <c r="AW594" s="79"/>
      <c r="AX594" s="79"/>
      <c r="AY594" s="79"/>
      <c r="AZ594" s="79"/>
      <c r="BA594">
        <v>7</v>
      </c>
      <c r="BB594" s="78" t="str">
        <f>REPLACE(INDEX(GroupVertices[Group],MATCH(Edges[[#This Row],[Vertex 1]],GroupVertices[Vertex],0)),1,1,"")</f>
        <v>7</v>
      </c>
      <c r="BC594" s="78" t="str">
        <f>REPLACE(INDEX(GroupVertices[Group],MATCH(Edges[[#This Row],[Vertex 2]],GroupVertices[Vertex],0)),1,1,"")</f>
        <v>1</v>
      </c>
      <c r="BD594" s="48"/>
      <c r="BE594" s="49"/>
      <c r="BF594" s="48"/>
      <c r="BG594" s="49"/>
      <c r="BH594" s="48"/>
      <c r="BI594" s="49"/>
      <c r="BJ594" s="48"/>
      <c r="BK594" s="49"/>
      <c r="BL594" s="48"/>
    </row>
    <row r="595" spans="1:64" ht="15">
      <c r="A595" s="64" t="s">
        <v>443</v>
      </c>
      <c r="B595" s="64" t="s">
        <v>417</v>
      </c>
      <c r="C595" s="65" t="s">
        <v>5514</v>
      </c>
      <c r="D595" s="66">
        <v>3</v>
      </c>
      <c r="E595" s="67" t="s">
        <v>132</v>
      </c>
      <c r="F595" s="68">
        <v>35</v>
      </c>
      <c r="G595" s="65"/>
      <c r="H595" s="69"/>
      <c r="I595" s="70"/>
      <c r="J595" s="70"/>
      <c r="K595" s="34" t="s">
        <v>66</v>
      </c>
      <c r="L595" s="77">
        <v>595</v>
      </c>
      <c r="M595" s="77"/>
      <c r="N595" s="72"/>
      <c r="O595" s="79" t="s">
        <v>571</v>
      </c>
      <c r="P595" s="81">
        <v>43728.723912037036</v>
      </c>
      <c r="Q595" s="79" t="s">
        <v>718</v>
      </c>
      <c r="R595" s="79"/>
      <c r="S595" s="79"/>
      <c r="T595" s="79"/>
      <c r="U595" s="79"/>
      <c r="V595" s="83" t="s">
        <v>1095</v>
      </c>
      <c r="W595" s="81">
        <v>43728.723912037036</v>
      </c>
      <c r="X595" s="83" t="s">
        <v>1398</v>
      </c>
      <c r="Y595" s="79"/>
      <c r="Z595" s="79"/>
      <c r="AA595" s="85" t="s">
        <v>1719</v>
      </c>
      <c r="AB595" s="85" t="s">
        <v>1725</v>
      </c>
      <c r="AC595" s="79" t="b">
        <v>0</v>
      </c>
      <c r="AD595" s="79">
        <v>0</v>
      </c>
      <c r="AE595" s="85" t="s">
        <v>1809</v>
      </c>
      <c r="AF595" s="79" t="b">
        <v>0</v>
      </c>
      <c r="AG595" s="79" t="s">
        <v>1829</v>
      </c>
      <c r="AH595" s="79"/>
      <c r="AI595" s="85" t="s">
        <v>1779</v>
      </c>
      <c r="AJ595" s="79" t="b">
        <v>0</v>
      </c>
      <c r="AK595" s="79">
        <v>0</v>
      </c>
      <c r="AL595" s="85" t="s">
        <v>1779</v>
      </c>
      <c r="AM595" s="79" t="s">
        <v>1841</v>
      </c>
      <c r="AN595" s="79" t="b">
        <v>0</v>
      </c>
      <c r="AO595" s="85" t="s">
        <v>1725</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7</v>
      </c>
      <c r="BC595" s="78" t="str">
        <f>REPLACE(INDEX(GroupVertices[Group],MATCH(Edges[[#This Row],[Vertex 2]],GroupVertices[Vertex],0)),1,1,"")</f>
        <v>7</v>
      </c>
      <c r="BD595" s="48">
        <v>2</v>
      </c>
      <c r="BE595" s="49">
        <v>6.0606060606060606</v>
      </c>
      <c r="BF595" s="48">
        <v>1</v>
      </c>
      <c r="BG595" s="49">
        <v>3.0303030303030303</v>
      </c>
      <c r="BH595" s="48">
        <v>0</v>
      </c>
      <c r="BI595" s="49">
        <v>0</v>
      </c>
      <c r="BJ595" s="48">
        <v>30</v>
      </c>
      <c r="BK595" s="49">
        <v>90.9090909090909</v>
      </c>
      <c r="BL595" s="48">
        <v>33</v>
      </c>
    </row>
    <row r="596" spans="1:64" ht="15">
      <c r="A596" s="64" t="s">
        <v>417</v>
      </c>
      <c r="B596" s="64" t="s">
        <v>443</v>
      </c>
      <c r="C596" s="65" t="s">
        <v>5514</v>
      </c>
      <c r="D596" s="66">
        <v>3</v>
      </c>
      <c r="E596" s="67" t="s">
        <v>132</v>
      </c>
      <c r="F596" s="68">
        <v>35</v>
      </c>
      <c r="G596" s="65"/>
      <c r="H596" s="69"/>
      <c r="I596" s="70"/>
      <c r="J596" s="70"/>
      <c r="K596" s="34" t="s">
        <v>66</v>
      </c>
      <c r="L596" s="77">
        <v>596</v>
      </c>
      <c r="M596" s="77"/>
      <c r="N596" s="72"/>
      <c r="O596" s="79" t="s">
        <v>571</v>
      </c>
      <c r="P596" s="81">
        <v>43728.72556712963</v>
      </c>
      <c r="Q596" s="79" t="s">
        <v>719</v>
      </c>
      <c r="R596" s="79"/>
      <c r="S596" s="79"/>
      <c r="T596" s="79"/>
      <c r="U596" s="79"/>
      <c r="V596" s="83" t="s">
        <v>1071</v>
      </c>
      <c r="W596" s="81">
        <v>43728.72556712963</v>
      </c>
      <c r="X596" s="83" t="s">
        <v>1399</v>
      </c>
      <c r="Y596" s="79"/>
      <c r="Z596" s="79"/>
      <c r="AA596" s="85" t="s">
        <v>1720</v>
      </c>
      <c r="AB596" s="85" t="s">
        <v>1719</v>
      </c>
      <c r="AC596" s="79" t="b">
        <v>0</v>
      </c>
      <c r="AD596" s="79">
        <v>2</v>
      </c>
      <c r="AE596" s="85" t="s">
        <v>1826</v>
      </c>
      <c r="AF596" s="79" t="b">
        <v>0</v>
      </c>
      <c r="AG596" s="79" t="s">
        <v>1829</v>
      </c>
      <c r="AH596" s="79"/>
      <c r="AI596" s="85" t="s">
        <v>1779</v>
      </c>
      <c r="AJ596" s="79" t="b">
        <v>0</v>
      </c>
      <c r="AK596" s="79">
        <v>0</v>
      </c>
      <c r="AL596" s="85" t="s">
        <v>1779</v>
      </c>
      <c r="AM596" s="79" t="s">
        <v>1841</v>
      </c>
      <c r="AN596" s="79" t="b">
        <v>0</v>
      </c>
      <c r="AO596" s="85" t="s">
        <v>1719</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7</v>
      </c>
      <c r="BC596" s="78" t="str">
        <f>REPLACE(INDEX(GroupVertices[Group],MATCH(Edges[[#This Row],[Vertex 2]],GroupVertices[Vertex],0)),1,1,"")</f>
        <v>7</v>
      </c>
      <c r="BD596" s="48">
        <v>1</v>
      </c>
      <c r="BE596" s="49">
        <v>2.5641025641025643</v>
      </c>
      <c r="BF596" s="48">
        <v>0</v>
      </c>
      <c r="BG596" s="49">
        <v>0</v>
      </c>
      <c r="BH596" s="48">
        <v>0</v>
      </c>
      <c r="BI596" s="49">
        <v>0</v>
      </c>
      <c r="BJ596" s="48">
        <v>38</v>
      </c>
      <c r="BK596" s="49">
        <v>97.43589743589743</v>
      </c>
      <c r="BL596" s="48">
        <v>39</v>
      </c>
    </row>
    <row r="597" spans="1:64" ht="15">
      <c r="A597" s="64" t="s">
        <v>417</v>
      </c>
      <c r="B597" s="64" t="s">
        <v>443</v>
      </c>
      <c r="C597" s="65" t="s">
        <v>5515</v>
      </c>
      <c r="D597" s="66">
        <v>10</v>
      </c>
      <c r="E597" s="67" t="s">
        <v>136</v>
      </c>
      <c r="F597" s="68">
        <v>12</v>
      </c>
      <c r="G597" s="65"/>
      <c r="H597" s="69"/>
      <c r="I597" s="70"/>
      <c r="J597" s="70"/>
      <c r="K597" s="34" t="s">
        <v>66</v>
      </c>
      <c r="L597" s="77">
        <v>597</v>
      </c>
      <c r="M597" s="77"/>
      <c r="N597" s="72"/>
      <c r="O597" s="79" t="s">
        <v>570</v>
      </c>
      <c r="P597" s="81">
        <v>43728.732881944445</v>
      </c>
      <c r="Q597" s="79" t="s">
        <v>720</v>
      </c>
      <c r="R597" s="79"/>
      <c r="S597" s="79"/>
      <c r="T597" s="79"/>
      <c r="U597" s="79"/>
      <c r="V597" s="83" t="s">
        <v>1071</v>
      </c>
      <c r="W597" s="81">
        <v>43728.732881944445</v>
      </c>
      <c r="X597" s="83" t="s">
        <v>1400</v>
      </c>
      <c r="Y597" s="79"/>
      <c r="Z597" s="79"/>
      <c r="AA597" s="85" t="s">
        <v>1721</v>
      </c>
      <c r="AB597" s="85" t="s">
        <v>1723</v>
      </c>
      <c r="AC597" s="79" t="b">
        <v>0</v>
      </c>
      <c r="AD597" s="79">
        <v>1</v>
      </c>
      <c r="AE597" s="85" t="s">
        <v>1780</v>
      </c>
      <c r="AF597" s="79" t="b">
        <v>0</v>
      </c>
      <c r="AG597" s="79" t="s">
        <v>1829</v>
      </c>
      <c r="AH597" s="79"/>
      <c r="AI597" s="85" t="s">
        <v>1779</v>
      </c>
      <c r="AJ597" s="79" t="b">
        <v>0</v>
      </c>
      <c r="AK597" s="79">
        <v>0</v>
      </c>
      <c r="AL597" s="85" t="s">
        <v>1779</v>
      </c>
      <c r="AM597" s="79" t="s">
        <v>1841</v>
      </c>
      <c r="AN597" s="79" t="b">
        <v>0</v>
      </c>
      <c r="AO597" s="85" t="s">
        <v>1723</v>
      </c>
      <c r="AP597" s="79" t="s">
        <v>176</v>
      </c>
      <c r="AQ597" s="79">
        <v>0</v>
      </c>
      <c r="AR597" s="79">
        <v>0</v>
      </c>
      <c r="AS597" s="79"/>
      <c r="AT597" s="79"/>
      <c r="AU597" s="79"/>
      <c r="AV597" s="79"/>
      <c r="AW597" s="79"/>
      <c r="AX597" s="79"/>
      <c r="AY597" s="79"/>
      <c r="AZ597" s="79"/>
      <c r="BA597">
        <v>2</v>
      </c>
      <c r="BB597" s="78" t="str">
        <f>REPLACE(INDEX(GroupVertices[Group],MATCH(Edges[[#This Row],[Vertex 1]],GroupVertices[Vertex],0)),1,1,"")</f>
        <v>7</v>
      </c>
      <c r="BC597" s="78" t="str">
        <f>REPLACE(INDEX(GroupVertices[Group],MATCH(Edges[[#This Row],[Vertex 2]],GroupVertices[Vertex],0)),1,1,"")</f>
        <v>7</v>
      </c>
      <c r="BD597" s="48">
        <v>1</v>
      </c>
      <c r="BE597" s="49">
        <v>2.0408163265306123</v>
      </c>
      <c r="BF597" s="48">
        <v>2</v>
      </c>
      <c r="BG597" s="49">
        <v>4.081632653061225</v>
      </c>
      <c r="BH597" s="48">
        <v>0</v>
      </c>
      <c r="BI597" s="49">
        <v>0</v>
      </c>
      <c r="BJ597" s="48">
        <v>46</v>
      </c>
      <c r="BK597" s="49">
        <v>93.87755102040816</v>
      </c>
      <c r="BL597" s="48">
        <v>49</v>
      </c>
    </row>
    <row r="598" spans="1:64" ht="15">
      <c r="A598" s="64" t="s">
        <v>417</v>
      </c>
      <c r="B598" s="64" t="s">
        <v>443</v>
      </c>
      <c r="C598" s="65" t="s">
        <v>5515</v>
      </c>
      <c r="D598" s="66">
        <v>10</v>
      </c>
      <c r="E598" s="67" t="s">
        <v>136</v>
      </c>
      <c r="F598" s="68">
        <v>12</v>
      </c>
      <c r="G598" s="65"/>
      <c r="H598" s="69"/>
      <c r="I598" s="70"/>
      <c r="J598" s="70"/>
      <c r="K598" s="34" t="s">
        <v>66</v>
      </c>
      <c r="L598" s="77">
        <v>598</v>
      </c>
      <c r="M598" s="77"/>
      <c r="N598" s="72"/>
      <c r="O598" s="79" t="s">
        <v>570</v>
      </c>
      <c r="P598" s="81">
        <v>43728.73370370371</v>
      </c>
      <c r="Q598" s="79" t="s">
        <v>721</v>
      </c>
      <c r="R598" s="79"/>
      <c r="S598" s="79"/>
      <c r="T598" s="79"/>
      <c r="U598" s="79"/>
      <c r="V598" s="83" t="s">
        <v>1071</v>
      </c>
      <c r="W598" s="81">
        <v>43728.73370370371</v>
      </c>
      <c r="X598" s="83" t="s">
        <v>1401</v>
      </c>
      <c r="Y598" s="79"/>
      <c r="Z598" s="79"/>
      <c r="AA598" s="85" t="s">
        <v>1722</v>
      </c>
      <c r="AB598" s="85" t="s">
        <v>1721</v>
      </c>
      <c r="AC598" s="79" t="b">
        <v>0</v>
      </c>
      <c r="AD598" s="79">
        <v>1</v>
      </c>
      <c r="AE598" s="85" t="s">
        <v>1809</v>
      </c>
      <c r="AF598" s="79" t="b">
        <v>0</v>
      </c>
      <c r="AG598" s="79" t="s">
        <v>1829</v>
      </c>
      <c r="AH598" s="79"/>
      <c r="AI598" s="85" t="s">
        <v>1779</v>
      </c>
      <c r="AJ598" s="79" t="b">
        <v>0</v>
      </c>
      <c r="AK598" s="79">
        <v>0</v>
      </c>
      <c r="AL598" s="85" t="s">
        <v>1779</v>
      </c>
      <c r="AM598" s="79" t="s">
        <v>1841</v>
      </c>
      <c r="AN598" s="79" t="b">
        <v>0</v>
      </c>
      <c r="AO598" s="85" t="s">
        <v>1721</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7</v>
      </c>
      <c r="BC598" s="78" t="str">
        <f>REPLACE(INDEX(GroupVertices[Group],MATCH(Edges[[#This Row],[Vertex 2]],GroupVertices[Vertex],0)),1,1,"")</f>
        <v>7</v>
      </c>
      <c r="BD598" s="48">
        <v>1</v>
      </c>
      <c r="BE598" s="49">
        <v>2.5641025641025643</v>
      </c>
      <c r="BF598" s="48">
        <v>0</v>
      </c>
      <c r="BG598" s="49">
        <v>0</v>
      </c>
      <c r="BH598" s="48">
        <v>0</v>
      </c>
      <c r="BI598" s="49">
        <v>0</v>
      </c>
      <c r="BJ598" s="48">
        <v>38</v>
      </c>
      <c r="BK598" s="49">
        <v>97.43589743589743</v>
      </c>
      <c r="BL598" s="48">
        <v>39</v>
      </c>
    </row>
    <row r="599" spans="1:64" ht="15">
      <c r="A599" s="64" t="s">
        <v>437</v>
      </c>
      <c r="B599" s="64" t="s">
        <v>443</v>
      </c>
      <c r="C599" s="65" t="s">
        <v>5515</v>
      </c>
      <c r="D599" s="66">
        <v>10</v>
      </c>
      <c r="E599" s="67" t="s">
        <v>136</v>
      </c>
      <c r="F599" s="68">
        <v>12</v>
      </c>
      <c r="G599" s="65"/>
      <c r="H599" s="69"/>
      <c r="I599" s="70"/>
      <c r="J599" s="70"/>
      <c r="K599" s="34" t="s">
        <v>66</v>
      </c>
      <c r="L599" s="77">
        <v>599</v>
      </c>
      <c r="M599" s="77"/>
      <c r="N599" s="72"/>
      <c r="O599" s="79" t="s">
        <v>570</v>
      </c>
      <c r="P599" s="81">
        <v>43728.728483796294</v>
      </c>
      <c r="Q599" s="79" t="s">
        <v>722</v>
      </c>
      <c r="R599" s="79"/>
      <c r="S599" s="79"/>
      <c r="T599" s="79"/>
      <c r="U599" s="79"/>
      <c r="V599" s="83" t="s">
        <v>1089</v>
      </c>
      <c r="W599" s="81">
        <v>43728.728483796294</v>
      </c>
      <c r="X599" s="83" t="s">
        <v>1402</v>
      </c>
      <c r="Y599" s="79"/>
      <c r="Z599" s="79"/>
      <c r="AA599" s="85" t="s">
        <v>1723</v>
      </c>
      <c r="AB599" s="85" t="s">
        <v>1720</v>
      </c>
      <c r="AC599" s="79" t="b">
        <v>0</v>
      </c>
      <c r="AD599" s="79">
        <v>2</v>
      </c>
      <c r="AE599" s="85" t="s">
        <v>1809</v>
      </c>
      <c r="AF599" s="79" t="b">
        <v>0</v>
      </c>
      <c r="AG599" s="79" t="s">
        <v>1829</v>
      </c>
      <c r="AH599" s="79"/>
      <c r="AI599" s="85" t="s">
        <v>1779</v>
      </c>
      <c r="AJ599" s="79" t="b">
        <v>0</v>
      </c>
      <c r="AK599" s="79">
        <v>0</v>
      </c>
      <c r="AL599" s="85" t="s">
        <v>1779</v>
      </c>
      <c r="AM599" s="79" t="s">
        <v>1841</v>
      </c>
      <c r="AN599" s="79" t="b">
        <v>0</v>
      </c>
      <c r="AO599" s="85" t="s">
        <v>1720</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7</v>
      </c>
      <c r="BD599" s="48">
        <v>2</v>
      </c>
      <c r="BE599" s="49">
        <v>4.545454545454546</v>
      </c>
      <c r="BF599" s="48">
        <v>3</v>
      </c>
      <c r="BG599" s="49">
        <v>6.818181818181818</v>
      </c>
      <c r="BH599" s="48">
        <v>0</v>
      </c>
      <c r="BI599" s="49">
        <v>0</v>
      </c>
      <c r="BJ599" s="48">
        <v>39</v>
      </c>
      <c r="BK599" s="49">
        <v>88.63636363636364</v>
      </c>
      <c r="BL599" s="48">
        <v>44</v>
      </c>
    </row>
    <row r="600" spans="1:64" ht="15">
      <c r="A600" s="64" t="s">
        <v>437</v>
      </c>
      <c r="B600" s="64" t="s">
        <v>443</v>
      </c>
      <c r="C600" s="65" t="s">
        <v>5515</v>
      </c>
      <c r="D600" s="66">
        <v>10</v>
      </c>
      <c r="E600" s="67" t="s">
        <v>136</v>
      </c>
      <c r="F600" s="68">
        <v>12</v>
      </c>
      <c r="G600" s="65"/>
      <c r="H600" s="69"/>
      <c r="I600" s="70"/>
      <c r="J600" s="70"/>
      <c r="K600" s="34" t="s">
        <v>66</v>
      </c>
      <c r="L600" s="77">
        <v>600</v>
      </c>
      <c r="M600" s="77"/>
      <c r="N600" s="72"/>
      <c r="O600" s="79" t="s">
        <v>570</v>
      </c>
      <c r="P600" s="81">
        <v>43728.73707175926</v>
      </c>
      <c r="Q600" s="79" t="s">
        <v>723</v>
      </c>
      <c r="R600" s="79"/>
      <c r="S600" s="79"/>
      <c r="T600" s="79"/>
      <c r="U600" s="79"/>
      <c r="V600" s="83" t="s">
        <v>1089</v>
      </c>
      <c r="W600" s="81">
        <v>43728.73707175926</v>
      </c>
      <c r="X600" s="83" t="s">
        <v>1403</v>
      </c>
      <c r="Y600" s="79"/>
      <c r="Z600" s="79"/>
      <c r="AA600" s="85" t="s">
        <v>1724</v>
      </c>
      <c r="AB600" s="85" t="s">
        <v>1721</v>
      </c>
      <c r="AC600" s="79" t="b">
        <v>0</v>
      </c>
      <c r="AD600" s="79">
        <v>0</v>
      </c>
      <c r="AE600" s="85" t="s">
        <v>1809</v>
      </c>
      <c r="AF600" s="79" t="b">
        <v>0</v>
      </c>
      <c r="AG600" s="79" t="s">
        <v>1829</v>
      </c>
      <c r="AH600" s="79"/>
      <c r="AI600" s="85" t="s">
        <v>1779</v>
      </c>
      <c r="AJ600" s="79" t="b">
        <v>0</v>
      </c>
      <c r="AK600" s="79">
        <v>0</v>
      </c>
      <c r="AL600" s="85" t="s">
        <v>1779</v>
      </c>
      <c r="AM600" s="79" t="s">
        <v>1841</v>
      </c>
      <c r="AN600" s="79" t="b">
        <v>0</v>
      </c>
      <c r="AO600" s="85" t="s">
        <v>1721</v>
      </c>
      <c r="AP600" s="79" t="s">
        <v>176</v>
      </c>
      <c r="AQ600" s="79">
        <v>0</v>
      </c>
      <c r="AR600" s="79">
        <v>0</v>
      </c>
      <c r="AS600" s="79"/>
      <c r="AT600" s="79"/>
      <c r="AU600" s="79"/>
      <c r="AV600" s="79"/>
      <c r="AW600" s="79"/>
      <c r="AX600" s="79"/>
      <c r="AY600" s="79"/>
      <c r="AZ600" s="79"/>
      <c r="BA600">
        <v>2</v>
      </c>
      <c r="BB600" s="78" t="str">
        <f>REPLACE(INDEX(GroupVertices[Group],MATCH(Edges[[#This Row],[Vertex 1]],GroupVertices[Vertex],0)),1,1,"")</f>
        <v>1</v>
      </c>
      <c r="BC600" s="78" t="str">
        <f>REPLACE(INDEX(GroupVertices[Group],MATCH(Edges[[#This Row],[Vertex 2]],GroupVertices[Vertex],0)),1,1,"")</f>
        <v>7</v>
      </c>
      <c r="BD600" s="48">
        <v>1</v>
      </c>
      <c r="BE600" s="49">
        <v>6.666666666666667</v>
      </c>
      <c r="BF600" s="48">
        <v>2</v>
      </c>
      <c r="BG600" s="49">
        <v>13.333333333333334</v>
      </c>
      <c r="BH600" s="48">
        <v>0</v>
      </c>
      <c r="BI600" s="49">
        <v>0</v>
      </c>
      <c r="BJ600" s="48">
        <v>12</v>
      </c>
      <c r="BK600" s="49">
        <v>80</v>
      </c>
      <c r="BL600" s="48">
        <v>15</v>
      </c>
    </row>
    <row r="601" spans="1:64" ht="15">
      <c r="A601" s="64" t="s">
        <v>417</v>
      </c>
      <c r="B601" s="64" t="s">
        <v>437</v>
      </c>
      <c r="C601" s="65" t="s">
        <v>5515</v>
      </c>
      <c r="D601" s="66">
        <v>10</v>
      </c>
      <c r="E601" s="67" t="s">
        <v>136</v>
      </c>
      <c r="F601" s="68">
        <v>12</v>
      </c>
      <c r="G601" s="65"/>
      <c r="H601" s="69"/>
      <c r="I601" s="70"/>
      <c r="J601" s="70"/>
      <c r="K601" s="34" t="s">
        <v>66</v>
      </c>
      <c r="L601" s="77">
        <v>601</v>
      </c>
      <c r="M601" s="77"/>
      <c r="N601" s="72"/>
      <c r="O601" s="79" t="s">
        <v>570</v>
      </c>
      <c r="P601" s="81">
        <v>43728.71909722222</v>
      </c>
      <c r="Q601" s="79" t="s">
        <v>724</v>
      </c>
      <c r="R601" s="83" t="s">
        <v>798</v>
      </c>
      <c r="S601" s="79" t="s">
        <v>807</v>
      </c>
      <c r="T601" s="79" t="s">
        <v>852</v>
      </c>
      <c r="U601" s="79"/>
      <c r="V601" s="83" t="s">
        <v>1071</v>
      </c>
      <c r="W601" s="81">
        <v>43728.71909722222</v>
      </c>
      <c r="X601" s="83" t="s">
        <v>1404</v>
      </c>
      <c r="Y601" s="79"/>
      <c r="Z601" s="79"/>
      <c r="AA601" s="85" t="s">
        <v>1725</v>
      </c>
      <c r="AB601" s="79"/>
      <c r="AC601" s="79" t="b">
        <v>0</v>
      </c>
      <c r="AD601" s="79">
        <v>8</v>
      </c>
      <c r="AE601" s="85" t="s">
        <v>1779</v>
      </c>
      <c r="AF601" s="79" t="b">
        <v>1</v>
      </c>
      <c r="AG601" s="79" t="s">
        <v>1829</v>
      </c>
      <c r="AH601" s="79"/>
      <c r="AI601" s="85" t="s">
        <v>1837</v>
      </c>
      <c r="AJ601" s="79" t="b">
        <v>0</v>
      </c>
      <c r="AK601" s="79">
        <v>1</v>
      </c>
      <c r="AL601" s="85" t="s">
        <v>1779</v>
      </c>
      <c r="AM601" s="79" t="s">
        <v>1841</v>
      </c>
      <c r="AN601" s="79" t="b">
        <v>0</v>
      </c>
      <c r="AO601" s="85" t="s">
        <v>1725</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7</v>
      </c>
      <c r="BC601" s="78" t="str">
        <f>REPLACE(INDEX(GroupVertices[Group],MATCH(Edges[[#This Row],[Vertex 2]],GroupVertices[Vertex],0)),1,1,"")</f>
        <v>1</v>
      </c>
      <c r="BD601" s="48">
        <v>1</v>
      </c>
      <c r="BE601" s="49">
        <v>2.2222222222222223</v>
      </c>
      <c r="BF601" s="48">
        <v>5</v>
      </c>
      <c r="BG601" s="49">
        <v>11.11111111111111</v>
      </c>
      <c r="BH601" s="48">
        <v>0</v>
      </c>
      <c r="BI601" s="49">
        <v>0</v>
      </c>
      <c r="BJ601" s="48">
        <v>39</v>
      </c>
      <c r="BK601" s="49">
        <v>86.66666666666667</v>
      </c>
      <c r="BL601" s="48">
        <v>45</v>
      </c>
    </row>
    <row r="602" spans="1:64" ht="15">
      <c r="A602" s="64" t="s">
        <v>417</v>
      </c>
      <c r="B602" s="64" t="s">
        <v>437</v>
      </c>
      <c r="C602" s="65" t="s">
        <v>5515</v>
      </c>
      <c r="D602" s="66">
        <v>10</v>
      </c>
      <c r="E602" s="67" t="s">
        <v>136</v>
      </c>
      <c r="F602" s="68">
        <v>12</v>
      </c>
      <c r="G602" s="65"/>
      <c r="H602" s="69"/>
      <c r="I602" s="70"/>
      <c r="J602" s="70"/>
      <c r="K602" s="34" t="s">
        <v>66</v>
      </c>
      <c r="L602" s="77">
        <v>602</v>
      </c>
      <c r="M602" s="77"/>
      <c r="N602" s="72"/>
      <c r="O602" s="79" t="s">
        <v>570</v>
      </c>
      <c r="P602" s="81">
        <v>43728.72556712963</v>
      </c>
      <c r="Q602" s="79" t="s">
        <v>719</v>
      </c>
      <c r="R602" s="79"/>
      <c r="S602" s="79"/>
      <c r="T602" s="79"/>
      <c r="U602" s="79"/>
      <c r="V602" s="83" t="s">
        <v>1071</v>
      </c>
      <c r="W602" s="81">
        <v>43728.72556712963</v>
      </c>
      <c r="X602" s="83" t="s">
        <v>1399</v>
      </c>
      <c r="Y602" s="79"/>
      <c r="Z602" s="79"/>
      <c r="AA602" s="85" t="s">
        <v>1720</v>
      </c>
      <c r="AB602" s="85" t="s">
        <v>1719</v>
      </c>
      <c r="AC602" s="79" t="b">
        <v>0</v>
      </c>
      <c r="AD602" s="79">
        <v>2</v>
      </c>
      <c r="AE602" s="85" t="s">
        <v>1826</v>
      </c>
      <c r="AF602" s="79" t="b">
        <v>0</v>
      </c>
      <c r="AG602" s="79" t="s">
        <v>1829</v>
      </c>
      <c r="AH602" s="79"/>
      <c r="AI602" s="85" t="s">
        <v>1779</v>
      </c>
      <c r="AJ602" s="79" t="b">
        <v>0</v>
      </c>
      <c r="AK602" s="79">
        <v>0</v>
      </c>
      <c r="AL602" s="85" t="s">
        <v>1779</v>
      </c>
      <c r="AM602" s="79" t="s">
        <v>1841</v>
      </c>
      <c r="AN602" s="79" t="b">
        <v>0</v>
      </c>
      <c r="AO602" s="85" t="s">
        <v>1719</v>
      </c>
      <c r="AP602" s="79" t="s">
        <v>176</v>
      </c>
      <c r="AQ602" s="79">
        <v>0</v>
      </c>
      <c r="AR602" s="79">
        <v>0</v>
      </c>
      <c r="AS602" s="79"/>
      <c r="AT602" s="79"/>
      <c r="AU602" s="79"/>
      <c r="AV602" s="79"/>
      <c r="AW602" s="79"/>
      <c r="AX602" s="79"/>
      <c r="AY602" s="79"/>
      <c r="AZ602" s="79"/>
      <c r="BA602">
        <v>2</v>
      </c>
      <c r="BB602" s="78" t="str">
        <f>REPLACE(INDEX(GroupVertices[Group],MATCH(Edges[[#This Row],[Vertex 1]],GroupVertices[Vertex],0)),1,1,"")</f>
        <v>7</v>
      </c>
      <c r="BC602" s="78" t="str">
        <f>REPLACE(INDEX(GroupVertices[Group],MATCH(Edges[[#This Row],[Vertex 2]],GroupVertices[Vertex],0)),1,1,"")</f>
        <v>1</v>
      </c>
      <c r="BD602" s="48"/>
      <c r="BE602" s="49"/>
      <c r="BF602" s="48"/>
      <c r="BG602" s="49"/>
      <c r="BH602" s="48"/>
      <c r="BI602" s="49"/>
      <c r="BJ602" s="48"/>
      <c r="BK602" s="49"/>
      <c r="BL602" s="48"/>
    </row>
    <row r="603" spans="1:64" ht="15">
      <c r="A603" s="64" t="s">
        <v>417</v>
      </c>
      <c r="B603" s="64" t="s">
        <v>437</v>
      </c>
      <c r="C603" s="65" t="s">
        <v>5515</v>
      </c>
      <c r="D603" s="66">
        <v>10</v>
      </c>
      <c r="E603" s="67" t="s">
        <v>136</v>
      </c>
      <c r="F603" s="68">
        <v>12</v>
      </c>
      <c r="G603" s="65"/>
      <c r="H603" s="69"/>
      <c r="I603" s="70"/>
      <c r="J603" s="70"/>
      <c r="K603" s="34" t="s">
        <v>66</v>
      </c>
      <c r="L603" s="77">
        <v>603</v>
      </c>
      <c r="M603" s="77"/>
      <c r="N603" s="72"/>
      <c r="O603" s="79" t="s">
        <v>571</v>
      </c>
      <c r="P603" s="81">
        <v>43728.732881944445</v>
      </c>
      <c r="Q603" s="79" t="s">
        <v>720</v>
      </c>
      <c r="R603" s="79"/>
      <c r="S603" s="79"/>
      <c r="T603" s="79"/>
      <c r="U603" s="79"/>
      <c r="V603" s="83" t="s">
        <v>1071</v>
      </c>
      <c r="W603" s="81">
        <v>43728.732881944445</v>
      </c>
      <c r="X603" s="83" t="s">
        <v>1400</v>
      </c>
      <c r="Y603" s="79"/>
      <c r="Z603" s="79"/>
      <c r="AA603" s="85" t="s">
        <v>1721</v>
      </c>
      <c r="AB603" s="85" t="s">
        <v>1723</v>
      </c>
      <c r="AC603" s="79" t="b">
        <v>0</v>
      </c>
      <c r="AD603" s="79">
        <v>1</v>
      </c>
      <c r="AE603" s="85" t="s">
        <v>1780</v>
      </c>
      <c r="AF603" s="79" t="b">
        <v>0</v>
      </c>
      <c r="AG603" s="79" t="s">
        <v>1829</v>
      </c>
      <c r="AH603" s="79"/>
      <c r="AI603" s="85" t="s">
        <v>1779</v>
      </c>
      <c r="AJ603" s="79" t="b">
        <v>0</v>
      </c>
      <c r="AK603" s="79">
        <v>0</v>
      </c>
      <c r="AL603" s="85" t="s">
        <v>1779</v>
      </c>
      <c r="AM603" s="79" t="s">
        <v>1841</v>
      </c>
      <c r="AN603" s="79" t="b">
        <v>0</v>
      </c>
      <c r="AO603" s="85" t="s">
        <v>1723</v>
      </c>
      <c r="AP603" s="79" t="s">
        <v>176</v>
      </c>
      <c r="AQ603" s="79">
        <v>0</v>
      </c>
      <c r="AR603" s="79">
        <v>0</v>
      </c>
      <c r="AS603" s="79"/>
      <c r="AT603" s="79"/>
      <c r="AU603" s="79"/>
      <c r="AV603" s="79"/>
      <c r="AW603" s="79"/>
      <c r="AX603" s="79"/>
      <c r="AY603" s="79"/>
      <c r="AZ603" s="79"/>
      <c r="BA603">
        <v>2</v>
      </c>
      <c r="BB603" s="78" t="str">
        <f>REPLACE(INDEX(GroupVertices[Group],MATCH(Edges[[#This Row],[Vertex 1]],GroupVertices[Vertex],0)),1,1,"")</f>
        <v>7</v>
      </c>
      <c r="BC603" s="78" t="str">
        <f>REPLACE(INDEX(GroupVertices[Group],MATCH(Edges[[#This Row],[Vertex 2]],GroupVertices[Vertex],0)),1,1,"")</f>
        <v>1</v>
      </c>
      <c r="BD603" s="48"/>
      <c r="BE603" s="49"/>
      <c r="BF603" s="48"/>
      <c r="BG603" s="49"/>
      <c r="BH603" s="48"/>
      <c r="BI603" s="49"/>
      <c r="BJ603" s="48"/>
      <c r="BK603" s="49"/>
      <c r="BL603" s="48"/>
    </row>
    <row r="604" spans="1:64" ht="15">
      <c r="A604" s="64" t="s">
        <v>417</v>
      </c>
      <c r="B604" s="64" t="s">
        <v>437</v>
      </c>
      <c r="C604" s="65" t="s">
        <v>5515</v>
      </c>
      <c r="D604" s="66">
        <v>10</v>
      </c>
      <c r="E604" s="67" t="s">
        <v>136</v>
      </c>
      <c r="F604" s="68">
        <v>12</v>
      </c>
      <c r="G604" s="65"/>
      <c r="H604" s="69"/>
      <c r="I604" s="70"/>
      <c r="J604" s="70"/>
      <c r="K604" s="34" t="s">
        <v>66</v>
      </c>
      <c r="L604" s="77">
        <v>604</v>
      </c>
      <c r="M604" s="77"/>
      <c r="N604" s="72"/>
      <c r="O604" s="79" t="s">
        <v>571</v>
      </c>
      <c r="P604" s="81">
        <v>43728.73370370371</v>
      </c>
      <c r="Q604" s="79" t="s">
        <v>721</v>
      </c>
      <c r="R604" s="79"/>
      <c r="S604" s="79"/>
      <c r="T604" s="79"/>
      <c r="U604" s="79"/>
      <c r="V604" s="83" t="s">
        <v>1071</v>
      </c>
      <c r="W604" s="81">
        <v>43728.73370370371</v>
      </c>
      <c r="X604" s="83" t="s">
        <v>1401</v>
      </c>
      <c r="Y604" s="79"/>
      <c r="Z604" s="79"/>
      <c r="AA604" s="85" t="s">
        <v>1722</v>
      </c>
      <c r="AB604" s="85" t="s">
        <v>1721</v>
      </c>
      <c r="AC604" s="79" t="b">
        <v>0</v>
      </c>
      <c r="AD604" s="79">
        <v>1</v>
      </c>
      <c r="AE604" s="85" t="s">
        <v>1809</v>
      </c>
      <c r="AF604" s="79" t="b">
        <v>0</v>
      </c>
      <c r="AG604" s="79" t="s">
        <v>1829</v>
      </c>
      <c r="AH604" s="79"/>
      <c r="AI604" s="85" t="s">
        <v>1779</v>
      </c>
      <c r="AJ604" s="79" t="b">
        <v>0</v>
      </c>
      <c r="AK604" s="79">
        <v>0</v>
      </c>
      <c r="AL604" s="85" t="s">
        <v>1779</v>
      </c>
      <c r="AM604" s="79" t="s">
        <v>1841</v>
      </c>
      <c r="AN604" s="79" t="b">
        <v>0</v>
      </c>
      <c r="AO604" s="85" t="s">
        <v>1721</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7</v>
      </c>
      <c r="BC604" s="78" t="str">
        <f>REPLACE(INDEX(GroupVertices[Group],MATCH(Edges[[#This Row],[Vertex 2]],GroupVertices[Vertex],0)),1,1,"")</f>
        <v>1</v>
      </c>
      <c r="BD604" s="48"/>
      <c r="BE604" s="49"/>
      <c r="BF604" s="48"/>
      <c r="BG604" s="49"/>
      <c r="BH604" s="48"/>
      <c r="BI604" s="49"/>
      <c r="BJ604" s="48"/>
      <c r="BK604" s="49"/>
      <c r="BL604" s="48"/>
    </row>
    <row r="605" spans="1:64" ht="15">
      <c r="A605" s="64" t="s">
        <v>437</v>
      </c>
      <c r="B605" s="64" t="s">
        <v>417</v>
      </c>
      <c r="C605" s="65" t="s">
        <v>5515</v>
      </c>
      <c r="D605" s="66">
        <v>10</v>
      </c>
      <c r="E605" s="67" t="s">
        <v>136</v>
      </c>
      <c r="F605" s="68">
        <v>12</v>
      </c>
      <c r="G605" s="65"/>
      <c r="H605" s="69"/>
      <c r="I605" s="70"/>
      <c r="J605" s="70"/>
      <c r="K605" s="34" t="s">
        <v>66</v>
      </c>
      <c r="L605" s="77">
        <v>605</v>
      </c>
      <c r="M605" s="77"/>
      <c r="N605" s="72"/>
      <c r="O605" s="79" t="s">
        <v>571</v>
      </c>
      <c r="P605" s="81">
        <v>43728.728483796294</v>
      </c>
      <c r="Q605" s="79" t="s">
        <v>722</v>
      </c>
      <c r="R605" s="79"/>
      <c r="S605" s="79"/>
      <c r="T605" s="79"/>
      <c r="U605" s="79"/>
      <c r="V605" s="83" t="s">
        <v>1089</v>
      </c>
      <c r="W605" s="81">
        <v>43728.728483796294</v>
      </c>
      <c r="X605" s="83" t="s">
        <v>1402</v>
      </c>
      <c r="Y605" s="79"/>
      <c r="Z605" s="79"/>
      <c r="AA605" s="85" t="s">
        <v>1723</v>
      </c>
      <c r="AB605" s="85" t="s">
        <v>1720</v>
      </c>
      <c r="AC605" s="79" t="b">
        <v>0</v>
      </c>
      <c r="AD605" s="79">
        <v>2</v>
      </c>
      <c r="AE605" s="85" t="s">
        <v>1809</v>
      </c>
      <c r="AF605" s="79" t="b">
        <v>0</v>
      </c>
      <c r="AG605" s="79" t="s">
        <v>1829</v>
      </c>
      <c r="AH605" s="79"/>
      <c r="AI605" s="85" t="s">
        <v>1779</v>
      </c>
      <c r="AJ605" s="79" t="b">
        <v>0</v>
      </c>
      <c r="AK605" s="79">
        <v>0</v>
      </c>
      <c r="AL605" s="85" t="s">
        <v>1779</v>
      </c>
      <c r="AM605" s="79" t="s">
        <v>1841</v>
      </c>
      <c r="AN605" s="79" t="b">
        <v>0</v>
      </c>
      <c r="AO605" s="85" t="s">
        <v>1720</v>
      </c>
      <c r="AP605" s="79" t="s">
        <v>176</v>
      </c>
      <c r="AQ605" s="79">
        <v>0</v>
      </c>
      <c r="AR605" s="79">
        <v>0</v>
      </c>
      <c r="AS605" s="79"/>
      <c r="AT605" s="79"/>
      <c r="AU605" s="79"/>
      <c r="AV605" s="79"/>
      <c r="AW605" s="79"/>
      <c r="AX605" s="79"/>
      <c r="AY605" s="79"/>
      <c r="AZ605" s="79"/>
      <c r="BA605">
        <v>2</v>
      </c>
      <c r="BB605" s="78" t="str">
        <f>REPLACE(INDEX(GroupVertices[Group],MATCH(Edges[[#This Row],[Vertex 1]],GroupVertices[Vertex],0)),1,1,"")</f>
        <v>1</v>
      </c>
      <c r="BC605" s="78" t="str">
        <f>REPLACE(INDEX(GroupVertices[Group],MATCH(Edges[[#This Row],[Vertex 2]],GroupVertices[Vertex],0)),1,1,"")</f>
        <v>7</v>
      </c>
      <c r="BD605" s="48"/>
      <c r="BE605" s="49"/>
      <c r="BF605" s="48"/>
      <c r="BG605" s="49"/>
      <c r="BH605" s="48"/>
      <c r="BI605" s="49"/>
      <c r="BJ605" s="48"/>
      <c r="BK605" s="49"/>
      <c r="BL605" s="48"/>
    </row>
    <row r="606" spans="1:64" ht="15">
      <c r="A606" s="64" t="s">
        <v>437</v>
      </c>
      <c r="B606" s="64" t="s">
        <v>417</v>
      </c>
      <c r="C606" s="65" t="s">
        <v>5515</v>
      </c>
      <c r="D606" s="66">
        <v>10</v>
      </c>
      <c r="E606" s="67" t="s">
        <v>136</v>
      </c>
      <c r="F606" s="68">
        <v>12</v>
      </c>
      <c r="G606" s="65"/>
      <c r="H606" s="69"/>
      <c r="I606" s="70"/>
      <c r="J606" s="70"/>
      <c r="K606" s="34" t="s">
        <v>66</v>
      </c>
      <c r="L606" s="77">
        <v>606</v>
      </c>
      <c r="M606" s="77"/>
      <c r="N606" s="72"/>
      <c r="O606" s="79" t="s">
        <v>571</v>
      </c>
      <c r="P606" s="81">
        <v>43728.73707175926</v>
      </c>
      <c r="Q606" s="79" t="s">
        <v>723</v>
      </c>
      <c r="R606" s="79"/>
      <c r="S606" s="79"/>
      <c r="T606" s="79"/>
      <c r="U606" s="79"/>
      <c r="V606" s="83" t="s">
        <v>1089</v>
      </c>
      <c r="W606" s="81">
        <v>43728.73707175926</v>
      </c>
      <c r="X606" s="83" t="s">
        <v>1403</v>
      </c>
      <c r="Y606" s="79"/>
      <c r="Z606" s="79"/>
      <c r="AA606" s="85" t="s">
        <v>1724</v>
      </c>
      <c r="AB606" s="85" t="s">
        <v>1721</v>
      </c>
      <c r="AC606" s="79" t="b">
        <v>0</v>
      </c>
      <c r="AD606" s="79">
        <v>0</v>
      </c>
      <c r="AE606" s="85" t="s">
        <v>1809</v>
      </c>
      <c r="AF606" s="79" t="b">
        <v>0</v>
      </c>
      <c r="AG606" s="79" t="s">
        <v>1829</v>
      </c>
      <c r="AH606" s="79"/>
      <c r="AI606" s="85" t="s">
        <v>1779</v>
      </c>
      <c r="AJ606" s="79" t="b">
        <v>0</v>
      </c>
      <c r="AK606" s="79">
        <v>0</v>
      </c>
      <c r="AL606" s="85" t="s">
        <v>1779</v>
      </c>
      <c r="AM606" s="79" t="s">
        <v>1841</v>
      </c>
      <c r="AN606" s="79" t="b">
        <v>0</v>
      </c>
      <c r="AO606" s="85" t="s">
        <v>1721</v>
      </c>
      <c r="AP606" s="79" t="s">
        <v>176</v>
      </c>
      <c r="AQ606" s="79">
        <v>0</v>
      </c>
      <c r="AR606" s="79">
        <v>0</v>
      </c>
      <c r="AS606" s="79"/>
      <c r="AT606" s="79"/>
      <c r="AU606" s="79"/>
      <c r="AV606" s="79"/>
      <c r="AW606" s="79"/>
      <c r="AX606" s="79"/>
      <c r="AY606" s="79"/>
      <c r="AZ606" s="79"/>
      <c r="BA606">
        <v>2</v>
      </c>
      <c r="BB606" s="78" t="str">
        <f>REPLACE(INDEX(GroupVertices[Group],MATCH(Edges[[#This Row],[Vertex 1]],GroupVertices[Vertex],0)),1,1,"")</f>
        <v>1</v>
      </c>
      <c r="BC606" s="78" t="str">
        <f>REPLACE(INDEX(GroupVertices[Group],MATCH(Edges[[#This Row],[Vertex 2]],GroupVertices[Vertex],0)),1,1,"")</f>
        <v>7</v>
      </c>
      <c r="BD606" s="48"/>
      <c r="BE606" s="49"/>
      <c r="BF606" s="48"/>
      <c r="BG606" s="49"/>
      <c r="BH606" s="48"/>
      <c r="BI606" s="49"/>
      <c r="BJ606" s="48"/>
      <c r="BK606" s="49"/>
      <c r="BL606" s="48"/>
    </row>
    <row r="607" spans="1:64" ht="15">
      <c r="A607" s="64" t="s">
        <v>437</v>
      </c>
      <c r="B607" s="64" t="s">
        <v>216</v>
      </c>
      <c r="C607" s="65" t="s">
        <v>5514</v>
      </c>
      <c r="D607" s="66">
        <v>3</v>
      </c>
      <c r="E607" s="67" t="s">
        <v>132</v>
      </c>
      <c r="F607" s="68">
        <v>35</v>
      </c>
      <c r="G607" s="65"/>
      <c r="H607" s="69"/>
      <c r="I607" s="70"/>
      <c r="J607" s="70"/>
      <c r="K607" s="34" t="s">
        <v>65</v>
      </c>
      <c r="L607" s="77">
        <v>607</v>
      </c>
      <c r="M607" s="77"/>
      <c r="N607" s="72"/>
      <c r="O607" s="79" t="s">
        <v>570</v>
      </c>
      <c r="P607" s="81">
        <v>43746.65415509259</v>
      </c>
      <c r="Q607" s="79" t="s">
        <v>725</v>
      </c>
      <c r="R607" s="79"/>
      <c r="S607" s="79"/>
      <c r="T607" s="79" t="s">
        <v>216</v>
      </c>
      <c r="U607" s="79"/>
      <c r="V607" s="83" t="s">
        <v>1089</v>
      </c>
      <c r="W607" s="81">
        <v>43746.65415509259</v>
      </c>
      <c r="X607" s="83" t="s">
        <v>1405</v>
      </c>
      <c r="Y607" s="79"/>
      <c r="Z607" s="79"/>
      <c r="AA607" s="85" t="s">
        <v>1726</v>
      </c>
      <c r="AB607" s="79"/>
      <c r="AC607" s="79" t="b">
        <v>0</v>
      </c>
      <c r="AD607" s="79">
        <v>0</v>
      </c>
      <c r="AE607" s="85" t="s">
        <v>1779</v>
      </c>
      <c r="AF607" s="79" t="b">
        <v>0</v>
      </c>
      <c r="AG607" s="79" t="s">
        <v>1829</v>
      </c>
      <c r="AH607" s="79"/>
      <c r="AI607" s="85" t="s">
        <v>1779</v>
      </c>
      <c r="AJ607" s="79" t="b">
        <v>0</v>
      </c>
      <c r="AK607" s="79">
        <v>42</v>
      </c>
      <c r="AL607" s="85" t="s">
        <v>1423</v>
      </c>
      <c r="AM607" s="79" t="s">
        <v>1841</v>
      </c>
      <c r="AN607" s="79" t="b">
        <v>0</v>
      </c>
      <c r="AO607" s="85" t="s">
        <v>1423</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2</v>
      </c>
      <c r="BD607" s="48">
        <v>0</v>
      </c>
      <c r="BE607" s="49">
        <v>0</v>
      </c>
      <c r="BF607" s="48">
        <v>0</v>
      </c>
      <c r="BG607" s="49">
        <v>0</v>
      </c>
      <c r="BH607" s="48">
        <v>0</v>
      </c>
      <c r="BI607" s="49">
        <v>0</v>
      </c>
      <c r="BJ607" s="48">
        <v>22</v>
      </c>
      <c r="BK607" s="49">
        <v>100</v>
      </c>
      <c r="BL607" s="48">
        <v>22</v>
      </c>
    </row>
    <row r="608" spans="1:64" ht="15">
      <c r="A608" s="64" t="s">
        <v>437</v>
      </c>
      <c r="B608" s="64" t="s">
        <v>565</v>
      </c>
      <c r="C608" s="65" t="s">
        <v>5514</v>
      </c>
      <c r="D608" s="66">
        <v>3</v>
      </c>
      <c r="E608" s="67" t="s">
        <v>132</v>
      </c>
      <c r="F608" s="68">
        <v>35</v>
      </c>
      <c r="G608" s="65"/>
      <c r="H608" s="69"/>
      <c r="I608" s="70"/>
      <c r="J608" s="70"/>
      <c r="K608" s="34" t="s">
        <v>65</v>
      </c>
      <c r="L608" s="77">
        <v>608</v>
      </c>
      <c r="M608" s="77"/>
      <c r="N608" s="72"/>
      <c r="O608" s="79" t="s">
        <v>570</v>
      </c>
      <c r="P608" s="81">
        <v>43746.654641203706</v>
      </c>
      <c r="Q608" s="79" t="s">
        <v>726</v>
      </c>
      <c r="R608" s="79"/>
      <c r="S608" s="79"/>
      <c r="T608" s="79" t="s">
        <v>835</v>
      </c>
      <c r="U608" s="79"/>
      <c r="V608" s="83" t="s">
        <v>1089</v>
      </c>
      <c r="W608" s="81">
        <v>43746.654641203706</v>
      </c>
      <c r="X608" s="83" t="s">
        <v>1406</v>
      </c>
      <c r="Y608" s="79"/>
      <c r="Z608" s="79"/>
      <c r="AA608" s="85" t="s">
        <v>1727</v>
      </c>
      <c r="AB608" s="79"/>
      <c r="AC608" s="79" t="b">
        <v>0</v>
      </c>
      <c r="AD608" s="79">
        <v>0</v>
      </c>
      <c r="AE608" s="85" t="s">
        <v>1779</v>
      </c>
      <c r="AF608" s="79" t="b">
        <v>0</v>
      </c>
      <c r="AG608" s="79" t="s">
        <v>1829</v>
      </c>
      <c r="AH608" s="79"/>
      <c r="AI608" s="85" t="s">
        <v>1779</v>
      </c>
      <c r="AJ608" s="79" t="b">
        <v>0</v>
      </c>
      <c r="AK608" s="79">
        <v>11</v>
      </c>
      <c r="AL608" s="85" t="s">
        <v>1424</v>
      </c>
      <c r="AM608" s="79" t="s">
        <v>1841</v>
      </c>
      <c r="AN608" s="79" t="b">
        <v>0</v>
      </c>
      <c r="AO608" s="85" t="s">
        <v>1424</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1</v>
      </c>
      <c r="BC608" s="78" t="str">
        <f>REPLACE(INDEX(GroupVertices[Group],MATCH(Edges[[#This Row],[Vertex 2]],GroupVertices[Vertex],0)),1,1,"")</f>
        <v>1</v>
      </c>
      <c r="BD608" s="48"/>
      <c r="BE608" s="49"/>
      <c r="BF608" s="48"/>
      <c r="BG608" s="49"/>
      <c r="BH608" s="48"/>
      <c r="BI608" s="49"/>
      <c r="BJ608" s="48"/>
      <c r="BK608" s="49"/>
      <c r="BL608" s="48"/>
    </row>
    <row r="609" spans="1:64" ht="15">
      <c r="A609" s="64" t="s">
        <v>217</v>
      </c>
      <c r="B609" s="64" t="s">
        <v>566</v>
      </c>
      <c r="C609" s="65" t="s">
        <v>5514</v>
      </c>
      <c r="D609" s="66">
        <v>3</v>
      </c>
      <c r="E609" s="67" t="s">
        <v>132</v>
      </c>
      <c r="F609" s="68">
        <v>35</v>
      </c>
      <c r="G609" s="65"/>
      <c r="H609" s="69"/>
      <c r="I609" s="70"/>
      <c r="J609" s="70"/>
      <c r="K609" s="34" t="s">
        <v>65</v>
      </c>
      <c r="L609" s="77">
        <v>609</v>
      </c>
      <c r="M609" s="77"/>
      <c r="N609" s="72"/>
      <c r="O609" s="79" t="s">
        <v>570</v>
      </c>
      <c r="P609" s="81">
        <v>43278.70966435185</v>
      </c>
      <c r="Q609" s="79" t="s">
        <v>577</v>
      </c>
      <c r="R609" s="83" t="s">
        <v>742</v>
      </c>
      <c r="S609" s="79" t="s">
        <v>805</v>
      </c>
      <c r="T609" s="79" t="s">
        <v>835</v>
      </c>
      <c r="U609" s="79"/>
      <c r="V609" s="83" t="s">
        <v>894</v>
      </c>
      <c r="W609" s="81">
        <v>43278.70966435185</v>
      </c>
      <c r="X609" s="83" t="s">
        <v>1103</v>
      </c>
      <c r="Y609" s="79"/>
      <c r="Z609" s="79"/>
      <c r="AA609" s="85" t="s">
        <v>1424</v>
      </c>
      <c r="AB609" s="79"/>
      <c r="AC609" s="79" t="b">
        <v>0</v>
      </c>
      <c r="AD609" s="79">
        <v>22</v>
      </c>
      <c r="AE609" s="85" t="s">
        <v>1779</v>
      </c>
      <c r="AF609" s="79" t="b">
        <v>0</v>
      </c>
      <c r="AG609" s="79" t="s">
        <v>1829</v>
      </c>
      <c r="AH609" s="79"/>
      <c r="AI609" s="85" t="s">
        <v>1779</v>
      </c>
      <c r="AJ609" s="79" t="b">
        <v>0</v>
      </c>
      <c r="AK609" s="79">
        <v>11</v>
      </c>
      <c r="AL609" s="85" t="s">
        <v>1779</v>
      </c>
      <c r="AM609" s="79" t="s">
        <v>1839</v>
      </c>
      <c r="AN609" s="79" t="b">
        <v>0</v>
      </c>
      <c r="AO609" s="85" t="s">
        <v>1424</v>
      </c>
      <c r="AP609" s="79" t="s">
        <v>1852</v>
      </c>
      <c r="AQ609" s="79">
        <v>0</v>
      </c>
      <c r="AR609" s="79">
        <v>0</v>
      </c>
      <c r="AS609" s="79"/>
      <c r="AT609" s="79"/>
      <c r="AU609" s="79"/>
      <c r="AV609" s="79"/>
      <c r="AW609" s="79"/>
      <c r="AX609" s="79"/>
      <c r="AY609" s="79"/>
      <c r="AZ609" s="79"/>
      <c r="BA609">
        <v>1</v>
      </c>
      <c r="BB609" s="78" t="str">
        <f>REPLACE(INDEX(GroupVertices[Group],MATCH(Edges[[#This Row],[Vertex 1]],GroupVertices[Vertex],0)),1,1,"")</f>
        <v>1</v>
      </c>
      <c r="BC609" s="78" t="str">
        <f>REPLACE(INDEX(GroupVertices[Group],MATCH(Edges[[#This Row],[Vertex 2]],GroupVertices[Vertex],0)),1,1,"")</f>
        <v>1</v>
      </c>
      <c r="BD609" s="48"/>
      <c r="BE609" s="49"/>
      <c r="BF609" s="48"/>
      <c r="BG609" s="49"/>
      <c r="BH609" s="48"/>
      <c r="BI609" s="49"/>
      <c r="BJ609" s="48"/>
      <c r="BK609" s="49"/>
      <c r="BL609" s="48"/>
    </row>
    <row r="610" spans="1:64" ht="15">
      <c r="A610" s="64" t="s">
        <v>437</v>
      </c>
      <c r="B610" s="64" t="s">
        <v>566</v>
      </c>
      <c r="C610" s="65" t="s">
        <v>5514</v>
      </c>
      <c r="D610" s="66">
        <v>3</v>
      </c>
      <c r="E610" s="67" t="s">
        <v>132</v>
      </c>
      <c r="F610" s="68">
        <v>35</v>
      </c>
      <c r="G610" s="65"/>
      <c r="H610" s="69"/>
      <c r="I610" s="70"/>
      <c r="J610" s="70"/>
      <c r="K610" s="34" t="s">
        <v>65</v>
      </c>
      <c r="L610" s="77">
        <v>610</v>
      </c>
      <c r="M610" s="77"/>
      <c r="N610" s="72"/>
      <c r="O610" s="79" t="s">
        <v>570</v>
      </c>
      <c r="P610" s="81">
        <v>43746.654641203706</v>
      </c>
      <c r="Q610" s="79" t="s">
        <v>726</v>
      </c>
      <c r="R610" s="79"/>
      <c r="S610" s="79"/>
      <c r="T610" s="79" t="s">
        <v>835</v>
      </c>
      <c r="U610" s="79"/>
      <c r="V610" s="83" t="s">
        <v>1089</v>
      </c>
      <c r="W610" s="81">
        <v>43746.654641203706</v>
      </c>
      <c r="X610" s="83" t="s">
        <v>1406</v>
      </c>
      <c r="Y610" s="79"/>
      <c r="Z610" s="79"/>
      <c r="AA610" s="85" t="s">
        <v>1727</v>
      </c>
      <c r="AB610" s="79"/>
      <c r="AC610" s="79" t="b">
        <v>0</v>
      </c>
      <c r="AD610" s="79">
        <v>0</v>
      </c>
      <c r="AE610" s="85" t="s">
        <v>1779</v>
      </c>
      <c r="AF610" s="79" t="b">
        <v>0</v>
      </c>
      <c r="AG610" s="79" t="s">
        <v>1829</v>
      </c>
      <c r="AH610" s="79"/>
      <c r="AI610" s="85" t="s">
        <v>1779</v>
      </c>
      <c r="AJ610" s="79" t="b">
        <v>0</v>
      </c>
      <c r="AK610" s="79">
        <v>11</v>
      </c>
      <c r="AL610" s="85" t="s">
        <v>1424</v>
      </c>
      <c r="AM610" s="79" t="s">
        <v>1841</v>
      </c>
      <c r="AN610" s="79" t="b">
        <v>0</v>
      </c>
      <c r="AO610" s="85" t="s">
        <v>1424</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217</v>
      </c>
      <c r="B611" s="64" t="s">
        <v>567</v>
      </c>
      <c r="C611" s="65" t="s">
        <v>5514</v>
      </c>
      <c r="D611" s="66">
        <v>3</v>
      </c>
      <c r="E611" s="67" t="s">
        <v>132</v>
      </c>
      <c r="F611" s="68">
        <v>35</v>
      </c>
      <c r="G611" s="65"/>
      <c r="H611" s="69"/>
      <c r="I611" s="70"/>
      <c r="J611" s="70"/>
      <c r="K611" s="34" t="s">
        <v>65</v>
      </c>
      <c r="L611" s="77">
        <v>611</v>
      </c>
      <c r="M611" s="77"/>
      <c r="N611" s="72"/>
      <c r="O611" s="79" t="s">
        <v>570</v>
      </c>
      <c r="P611" s="81">
        <v>43278.70966435185</v>
      </c>
      <c r="Q611" s="79" t="s">
        <v>577</v>
      </c>
      <c r="R611" s="83" t="s">
        <v>742</v>
      </c>
      <c r="S611" s="79" t="s">
        <v>805</v>
      </c>
      <c r="T611" s="79" t="s">
        <v>835</v>
      </c>
      <c r="U611" s="79"/>
      <c r="V611" s="83" t="s">
        <v>894</v>
      </c>
      <c r="W611" s="81">
        <v>43278.70966435185</v>
      </c>
      <c r="X611" s="83" t="s">
        <v>1103</v>
      </c>
      <c r="Y611" s="79"/>
      <c r="Z611" s="79"/>
      <c r="AA611" s="85" t="s">
        <v>1424</v>
      </c>
      <c r="AB611" s="79"/>
      <c r="AC611" s="79" t="b">
        <v>0</v>
      </c>
      <c r="AD611" s="79">
        <v>22</v>
      </c>
      <c r="AE611" s="85" t="s">
        <v>1779</v>
      </c>
      <c r="AF611" s="79" t="b">
        <v>0</v>
      </c>
      <c r="AG611" s="79" t="s">
        <v>1829</v>
      </c>
      <c r="AH611" s="79"/>
      <c r="AI611" s="85" t="s">
        <v>1779</v>
      </c>
      <c r="AJ611" s="79" t="b">
        <v>0</v>
      </c>
      <c r="AK611" s="79">
        <v>11</v>
      </c>
      <c r="AL611" s="85" t="s">
        <v>1779</v>
      </c>
      <c r="AM611" s="79" t="s">
        <v>1839</v>
      </c>
      <c r="AN611" s="79" t="b">
        <v>0</v>
      </c>
      <c r="AO611" s="85" t="s">
        <v>1424</v>
      </c>
      <c r="AP611" s="79" t="s">
        <v>1852</v>
      </c>
      <c r="AQ611" s="79">
        <v>0</v>
      </c>
      <c r="AR611" s="79">
        <v>0</v>
      </c>
      <c r="AS611" s="79"/>
      <c r="AT611" s="79"/>
      <c r="AU611" s="79"/>
      <c r="AV611" s="79"/>
      <c r="AW611" s="79"/>
      <c r="AX611" s="79"/>
      <c r="AY611" s="79"/>
      <c r="AZ611" s="79"/>
      <c r="BA611">
        <v>1</v>
      </c>
      <c r="BB611" s="78" t="str">
        <f>REPLACE(INDEX(GroupVertices[Group],MATCH(Edges[[#This Row],[Vertex 1]],GroupVertices[Vertex],0)),1,1,"")</f>
        <v>1</v>
      </c>
      <c r="BC611" s="78" t="str">
        <f>REPLACE(INDEX(GroupVertices[Group],MATCH(Edges[[#This Row],[Vertex 2]],GroupVertices[Vertex],0)),1,1,"")</f>
        <v>1</v>
      </c>
      <c r="BD611" s="48"/>
      <c r="BE611" s="49"/>
      <c r="BF611" s="48"/>
      <c r="BG611" s="49"/>
      <c r="BH611" s="48"/>
      <c r="BI611" s="49"/>
      <c r="BJ611" s="48"/>
      <c r="BK611" s="49"/>
      <c r="BL611" s="48"/>
    </row>
    <row r="612" spans="1:64" ht="15">
      <c r="A612" s="64" t="s">
        <v>437</v>
      </c>
      <c r="B612" s="64" t="s">
        <v>567</v>
      </c>
      <c r="C612" s="65" t="s">
        <v>5514</v>
      </c>
      <c r="D612" s="66">
        <v>3</v>
      </c>
      <c r="E612" s="67" t="s">
        <v>132</v>
      </c>
      <c r="F612" s="68">
        <v>35</v>
      </c>
      <c r="G612" s="65"/>
      <c r="H612" s="69"/>
      <c r="I612" s="70"/>
      <c r="J612" s="70"/>
      <c r="K612" s="34" t="s">
        <v>65</v>
      </c>
      <c r="L612" s="77">
        <v>612</v>
      </c>
      <c r="M612" s="77"/>
      <c r="N612" s="72"/>
      <c r="O612" s="79" t="s">
        <v>570</v>
      </c>
      <c r="P612" s="81">
        <v>43746.654641203706</v>
      </c>
      <c r="Q612" s="79" t="s">
        <v>726</v>
      </c>
      <c r="R612" s="79"/>
      <c r="S612" s="79"/>
      <c r="T612" s="79" t="s">
        <v>835</v>
      </c>
      <c r="U612" s="79"/>
      <c r="V612" s="83" t="s">
        <v>1089</v>
      </c>
      <c r="W612" s="81">
        <v>43746.654641203706</v>
      </c>
      <c r="X612" s="83" t="s">
        <v>1406</v>
      </c>
      <c r="Y612" s="79"/>
      <c r="Z612" s="79"/>
      <c r="AA612" s="85" t="s">
        <v>1727</v>
      </c>
      <c r="AB612" s="79"/>
      <c r="AC612" s="79" t="b">
        <v>0</v>
      </c>
      <c r="AD612" s="79">
        <v>0</v>
      </c>
      <c r="AE612" s="85" t="s">
        <v>1779</v>
      </c>
      <c r="AF612" s="79" t="b">
        <v>0</v>
      </c>
      <c r="AG612" s="79" t="s">
        <v>1829</v>
      </c>
      <c r="AH612" s="79"/>
      <c r="AI612" s="85" t="s">
        <v>1779</v>
      </c>
      <c r="AJ612" s="79" t="b">
        <v>0</v>
      </c>
      <c r="AK612" s="79">
        <v>11</v>
      </c>
      <c r="AL612" s="85" t="s">
        <v>1424</v>
      </c>
      <c r="AM612" s="79" t="s">
        <v>1841</v>
      </c>
      <c r="AN612" s="79" t="b">
        <v>0</v>
      </c>
      <c r="AO612" s="85" t="s">
        <v>1424</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1</v>
      </c>
      <c r="BC612" s="78" t="str">
        <f>REPLACE(INDEX(GroupVertices[Group],MATCH(Edges[[#This Row],[Vertex 2]],GroupVertices[Vertex],0)),1,1,"")</f>
        <v>1</v>
      </c>
      <c r="BD612" s="48"/>
      <c r="BE612" s="49"/>
      <c r="BF612" s="48"/>
      <c r="BG612" s="49"/>
      <c r="BH612" s="48"/>
      <c r="BI612" s="49"/>
      <c r="BJ612" s="48"/>
      <c r="BK612" s="49"/>
      <c r="BL612" s="48"/>
    </row>
    <row r="613" spans="1:64" ht="15">
      <c r="A613" s="64" t="s">
        <v>217</v>
      </c>
      <c r="B613" s="64" t="s">
        <v>568</v>
      </c>
      <c r="C613" s="65" t="s">
        <v>5514</v>
      </c>
      <c r="D613" s="66">
        <v>3</v>
      </c>
      <c r="E613" s="67" t="s">
        <v>132</v>
      </c>
      <c r="F613" s="68">
        <v>35</v>
      </c>
      <c r="G613" s="65"/>
      <c r="H613" s="69"/>
      <c r="I613" s="70"/>
      <c r="J613" s="70"/>
      <c r="K613" s="34" t="s">
        <v>65</v>
      </c>
      <c r="L613" s="77">
        <v>613</v>
      </c>
      <c r="M613" s="77"/>
      <c r="N613" s="72"/>
      <c r="O613" s="79" t="s">
        <v>570</v>
      </c>
      <c r="P613" s="81">
        <v>43278.70966435185</v>
      </c>
      <c r="Q613" s="79" t="s">
        <v>577</v>
      </c>
      <c r="R613" s="83" t="s">
        <v>742</v>
      </c>
      <c r="S613" s="79" t="s">
        <v>805</v>
      </c>
      <c r="T613" s="79" t="s">
        <v>835</v>
      </c>
      <c r="U613" s="79"/>
      <c r="V613" s="83" t="s">
        <v>894</v>
      </c>
      <c r="W613" s="81">
        <v>43278.70966435185</v>
      </c>
      <c r="X613" s="83" t="s">
        <v>1103</v>
      </c>
      <c r="Y613" s="79"/>
      <c r="Z613" s="79"/>
      <c r="AA613" s="85" t="s">
        <v>1424</v>
      </c>
      <c r="AB613" s="79"/>
      <c r="AC613" s="79" t="b">
        <v>0</v>
      </c>
      <c r="AD613" s="79">
        <v>22</v>
      </c>
      <c r="AE613" s="85" t="s">
        <v>1779</v>
      </c>
      <c r="AF613" s="79" t="b">
        <v>0</v>
      </c>
      <c r="AG613" s="79" t="s">
        <v>1829</v>
      </c>
      <c r="AH613" s="79"/>
      <c r="AI613" s="85" t="s">
        <v>1779</v>
      </c>
      <c r="AJ613" s="79" t="b">
        <v>0</v>
      </c>
      <c r="AK613" s="79">
        <v>11</v>
      </c>
      <c r="AL613" s="85" t="s">
        <v>1779</v>
      </c>
      <c r="AM613" s="79" t="s">
        <v>1839</v>
      </c>
      <c r="AN613" s="79" t="b">
        <v>0</v>
      </c>
      <c r="AO613" s="85" t="s">
        <v>1424</v>
      </c>
      <c r="AP613" s="79" t="s">
        <v>1852</v>
      </c>
      <c r="AQ613" s="79">
        <v>0</v>
      </c>
      <c r="AR613" s="79">
        <v>0</v>
      </c>
      <c r="AS613" s="79"/>
      <c r="AT613" s="79"/>
      <c r="AU613" s="79"/>
      <c r="AV613" s="79"/>
      <c r="AW613" s="79"/>
      <c r="AX613" s="79"/>
      <c r="AY613" s="79"/>
      <c r="AZ613" s="79"/>
      <c r="BA613">
        <v>1</v>
      </c>
      <c r="BB613" s="78" t="str">
        <f>REPLACE(INDEX(GroupVertices[Group],MATCH(Edges[[#This Row],[Vertex 1]],GroupVertices[Vertex],0)),1,1,"")</f>
        <v>1</v>
      </c>
      <c r="BC613" s="78" t="str">
        <f>REPLACE(INDEX(GroupVertices[Group],MATCH(Edges[[#This Row],[Vertex 2]],GroupVertices[Vertex],0)),1,1,"")</f>
        <v>1</v>
      </c>
      <c r="BD613" s="48">
        <v>0</v>
      </c>
      <c r="BE613" s="49">
        <v>0</v>
      </c>
      <c r="BF613" s="48">
        <v>0</v>
      </c>
      <c r="BG613" s="49">
        <v>0</v>
      </c>
      <c r="BH613" s="48">
        <v>0</v>
      </c>
      <c r="BI613" s="49">
        <v>0</v>
      </c>
      <c r="BJ613" s="48">
        <v>17</v>
      </c>
      <c r="BK613" s="49">
        <v>100</v>
      </c>
      <c r="BL613" s="48">
        <v>17</v>
      </c>
    </row>
    <row r="614" spans="1:64" ht="15">
      <c r="A614" s="64" t="s">
        <v>437</v>
      </c>
      <c r="B614" s="64" t="s">
        <v>568</v>
      </c>
      <c r="C614" s="65" t="s">
        <v>5514</v>
      </c>
      <c r="D614" s="66">
        <v>3</v>
      </c>
      <c r="E614" s="67" t="s">
        <v>132</v>
      </c>
      <c r="F614" s="68">
        <v>35</v>
      </c>
      <c r="G614" s="65"/>
      <c r="H614" s="69"/>
      <c r="I614" s="70"/>
      <c r="J614" s="70"/>
      <c r="K614" s="34" t="s">
        <v>65</v>
      </c>
      <c r="L614" s="77">
        <v>614</v>
      </c>
      <c r="M614" s="77"/>
      <c r="N614" s="72"/>
      <c r="O614" s="79" t="s">
        <v>570</v>
      </c>
      <c r="P614" s="81">
        <v>43746.654641203706</v>
      </c>
      <c r="Q614" s="79" t="s">
        <v>726</v>
      </c>
      <c r="R614" s="79"/>
      <c r="S614" s="79"/>
      <c r="T614" s="79" t="s">
        <v>835</v>
      </c>
      <c r="U614" s="79"/>
      <c r="V614" s="83" t="s">
        <v>1089</v>
      </c>
      <c r="W614" s="81">
        <v>43746.654641203706</v>
      </c>
      <c r="X614" s="83" t="s">
        <v>1406</v>
      </c>
      <c r="Y614" s="79"/>
      <c r="Z614" s="79"/>
      <c r="AA614" s="85" t="s">
        <v>1727</v>
      </c>
      <c r="AB614" s="79"/>
      <c r="AC614" s="79" t="b">
        <v>0</v>
      </c>
      <c r="AD614" s="79">
        <v>0</v>
      </c>
      <c r="AE614" s="85" t="s">
        <v>1779</v>
      </c>
      <c r="AF614" s="79" t="b">
        <v>0</v>
      </c>
      <c r="AG614" s="79" t="s">
        <v>1829</v>
      </c>
      <c r="AH614" s="79"/>
      <c r="AI614" s="85" t="s">
        <v>1779</v>
      </c>
      <c r="AJ614" s="79" t="b">
        <v>0</v>
      </c>
      <c r="AK614" s="79">
        <v>11</v>
      </c>
      <c r="AL614" s="85" t="s">
        <v>1424</v>
      </c>
      <c r="AM614" s="79" t="s">
        <v>1841</v>
      </c>
      <c r="AN614" s="79" t="b">
        <v>0</v>
      </c>
      <c r="AO614" s="85" t="s">
        <v>1424</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v>0</v>
      </c>
      <c r="BE614" s="49">
        <v>0</v>
      </c>
      <c r="BF614" s="48">
        <v>0</v>
      </c>
      <c r="BG614" s="49">
        <v>0</v>
      </c>
      <c r="BH614" s="48">
        <v>0</v>
      </c>
      <c r="BI614" s="49">
        <v>0</v>
      </c>
      <c r="BJ614" s="48">
        <v>18</v>
      </c>
      <c r="BK614" s="49">
        <v>100</v>
      </c>
      <c r="BL614" s="48">
        <v>18</v>
      </c>
    </row>
    <row r="615" spans="1:64" ht="15">
      <c r="A615" s="64" t="s">
        <v>217</v>
      </c>
      <c r="B615" s="64" t="s">
        <v>437</v>
      </c>
      <c r="C615" s="65" t="s">
        <v>5514</v>
      </c>
      <c r="D615" s="66">
        <v>3</v>
      </c>
      <c r="E615" s="67" t="s">
        <v>132</v>
      </c>
      <c r="F615" s="68">
        <v>35</v>
      </c>
      <c r="G615" s="65"/>
      <c r="H615" s="69"/>
      <c r="I615" s="70"/>
      <c r="J615" s="70"/>
      <c r="K615" s="34" t="s">
        <v>66</v>
      </c>
      <c r="L615" s="77">
        <v>615</v>
      </c>
      <c r="M615" s="77"/>
      <c r="N615" s="72"/>
      <c r="O615" s="79" t="s">
        <v>570</v>
      </c>
      <c r="P615" s="81">
        <v>43278.70966435185</v>
      </c>
      <c r="Q615" s="79" t="s">
        <v>577</v>
      </c>
      <c r="R615" s="83" t="s">
        <v>742</v>
      </c>
      <c r="S615" s="79" t="s">
        <v>805</v>
      </c>
      <c r="T615" s="79" t="s">
        <v>835</v>
      </c>
      <c r="U615" s="79"/>
      <c r="V615" s="83" t="s">
        <v>894</v>
      </c>
      <c r="W615" s="81">
        <v>43278.70966435185</v>
      </c>
      <c r="X615" s="83" t="s">
        <v>1103</v>
      </c>
      <c r="Y615" s="79"/>
      <c r="Z615" s="79"/>
      <c r="AA615" s="85" t="s">
        <v>1424</v>
      </c>
      <c r="AB615" s="79"/>
      <c r="AC615" s="79" t="b">
        <v>0</v>
      </c>
      <c r="AD615" s="79">
        <v>22</v>
      </c>
      <c r="AE615" s="85" t="s">
        <v>1779</v>
      </c>
      <c r="AF615" s="79" t="b">
        <v>0</v>
      </c>
      <c r="AG615" s="79" t="s">
        <v>1829</v>
      </c>
      <c r="AH615" s="79"/>
      <c r="AI615" s="85" t="s">
        <v>1779</v>
      </c>
      <c r="AJ615" s="79" t="b">
        <v>0</v>
      </c>
      <c r="AK615" s="79">
        <v>11</v>
      </c>
      <c r="AL615" s="85" t="s">
        <v>1779</v>
      </c>
      <c r="AM615" s="79" t="s">
        <v>1839</v>
      </c>
      <c r="AN615" s="79" t="b">
        <v>0</v>
      </c>
      <c r="AO615" s="85" t="s">
        <v>1424</v>
      </c>
      <c r="AP615" s="79" t="s">
        <v>1852</v>
      </c>
      <c r="AQ615" s="79">
        <v>0</v>
      </c>
      <c r="AR615" s="79">
        <v>0</v>
      </c>
      <c r="AS615" s="79"/>
      <c r="AT615" s="79"/>
      <c r="AU615" s="79"/>
      <c r="AV615" s="79"/>
      <c r="AW615" s="79"/>
      <c r="AX615" s="79"/>
      <c r="AY615" s="79"/>
      <c r="AZ615" s="79"/>
      <c r="BA615">
        <v>1</v>
      </c>
      <c r="BB615" s="78" t="str">
        <f>REPLACE(INDEX(GroupVertices[Group],MATCH(Edges[[#This Row],[Vertex 1]],GroupVertices[Vertex],0)),1,1,"")</f>
        <v>1</v>
      </c>
      <c r="BC615" s="78" t="str">
        <f>REPLACE(INDEX(GroupVertices[Group],MATCH(Edges[[#This Row],[Vertex 2]],GroupVertices[Vertex],0)),1,1,"")</f>
        <v>1</v>
      </c>
      <c r="BD615" s="48"/>
      <c r="BE615" s="49"/>
      <c r="BF615" s="48"/>
      <c r="BG615" s="49"/>
      <c r="BH615" s="48"/>
      <c r="BI615" s="49"/>
      <c r="BJ615" s="48"/>
      <c r="BK615" s="49"/>
      <c r="BL615" s="48"/>
    </row>
    <row r="616" spans="1:64" ht="15">
      <c r="A616" s="64" t="s">
        <v>437</v>
      </c>
      <c r="B616" s="64" t="s">
        <v>217</v>
      </c>
      <c r="C616" s="65" t="s">
        <v>5514</v>
      </c>
      <c r="D616" s="66">
        <v>3</v>
      </c>
      <c r="E616" s="67" t="s">
        <v>132</v>
      </c>
      <c r="F616" s="68">
        <v>35</v>
      </c>
      <c r="G616" s="65"/>
      <c r="H616" s="69"/>
      <c r="I616" s="70"/>
      <c r="J616" s="70"/>
      <c r="K616" s="34" t="s">
        <v>66</v>
      </c>
      <c r="L616" s="77">
        <v>616</v>
      </c>
      <c r="M616" s="77"/>
      <c r="N616" s="72"/>
      <c r="O616" s="79" t="s">
        <v>570</v>
      </c>
      <c r="P616" s="81">
        <v>43746.654641203706</v>
      </c>
      <c r="Q616" s="79" t="s">
        <v>726</v>
      </c>
      <c r="R616" s="79"/>
      <c r="S616" s="79"/>
      <c r="T616" s="79" t="s">
        <v>835</v>
      </c>
      <c r="U616" s="79"/>
      <c r="V616" s="83" t="s">
        <v>1089</v>
      </c>
      <c r="W616" s="81">
        <v>43746.654641203706</v>
      </c>
      <c r="X616" s="83" t="s">
        <v>1406</v>
      </c>
      <c r="Y616" s="79"/>
      <c r="Z616" s="79"/>
      <c r="AA616" s="85" t="s">
        <v>1727</v>
      </c>
      <c r="AB616" s="79"/>
      <c r="AC616" s="79" t="b">
        <v>0</v>
      </c>
      <c r="AD616" s="79">
        <v>0</v>
      </c>
      <c r="AE616" s="85" t="s">
        <v>1779</v>
      </c>
      <c r="AF616" s="79" t="b">
        <v>0</v>
      </c>
      <c r="AG616" s="79" t="s">
        <v>1829</v>
      </c>
      <c r="AH616" s="79"/>
      <c r="AI616" s="85" t="s">
        <v>1779</v>
      </c>
      <c r="AJ616" s="79" t="b">
        <v>0</v>
      </c>
      <c r="AK616" s="79">
        <v>11</v>
      </c>
      <c r="AL616" s="85" t="s">
        <v>1424</v>
      </c>
      <c r="AM616" s="79" t="s">
        <v>1841</v>
      </c>
      <c r="AN616" s="79" t="b">
        <v>0</v>
      </c>
      <c r="AO616" s="85" t="s">
        <v>1424</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1</v>
      </c>
      <c r="BC616" s="78" t="str">
        <f>REPLACE(INDEX(GroupVertices[Group],MATCH(Edges[[#This Row],[Vertex 2]],GroupVertices[Vertex],0)),1,1,"")</f>
        <v>1</v>
      </c>
      <c r="BD616" s="48"/>
      <c r="BE616" s="49"/>
      <c r="BF616" s="48"/>
      <c r="BG616" s="49"/>
      <c r="BH616" s="48"/>
      <c r="BI616" s="49"/>
      <c r="BJ616" s="48"/>
      <c r="BK616" s="49"/>
      <c r="BL616" s="48"/>
    </row>
    <row r="617" spans="1:64" ht="15">
      <c r="A617" s="64" t="s">
        <v>437</v>
      </c>
      <c r="B617" s="64" t="s">
        <v>437</v>
      </c>
      <c r="C617" s="65" t="s">
        <v>5515</v>
      </c>
      <c r="D617" s="66">
        <v>10</v>
      </c>
      <c r="E617" s="67" t="s">
        <v>136</v>
      </c>
      <c r="F617" s="68">
        <v>12</v>
      </c>
      <c r="G617" s="65"/>
      <c r="H617" s="69"/>
      <c r="I617" s="70"/>
      <c r="J617" s="70"/>
      <c r="K617" s="34" t="s">
        <v>65</v>
      </c>
      <c r="L617" s="77">
        <v>617</v>
      </c>
      <c r="M617" s="77"/>
      <c r="N617" s="72"/>
      <c r="O617" s="79" t="s">
        <v>176</v>
      </c>
      <c r="P617" s="81">
        <v>43678.665034722224</v>
      </c>
      <c r="Q617" s="79" t="s">
        <v>727</v>
      </c>
      <c r="R617" s="83" t="s">
        <v>743</v>
      </c>
      <c r="S617" s="79" t="s">
        <v>806</v>
      </c>
      <c r="T617" s="79"/>
      <c r="U617" s="83" t="s">
        <v>886</v>
      </c>
      <c r="V617" s="83" t="s">
        <v>886</v>
      </c>
      <c r="W617" s="81">
        <v>43678.665034722224</v>
      </c>
      <c r="X617" s="83" t="s">
        <v>1407</v>
      </c>
      <c r="Y617" s="79"/>
      <c r="Z617" s="79"/>
      <c r="AA617" s="85" t="s">
        <v>1728</v>
      </c>
      <c r="AB617" s="79"/>
      <c r="AC617" s="79" t="b">
        <v>0</v>
      </c>
      <c r="AD617" s="79">
        <v>49</v>
      </c>
      <c r="AE617" s="85" t="s">
        <v>1779</v>
      </c>
      <c r="AF617" s="79" t="b">
        <v>0</v>
      </c>
      <c r="AG617" s="79" t="s">
        <v>1829</v>
      </c>
      <c r="AH617" s="79"/>
      <c r="AI617" s="85" t="s">
        <v>1779</v>
      </c>
      <c r="AJ617" s="79" t="b">
        <v>0</v>
      </c>
      <c r="AK617" s="79">
        <v>31</v>
      </c>
      <c r="AL617" s="85" t="s">
        <v>1779</v>
      </c>
      <c r="AM617" s="79" t="s">
        <v>1847</v>
      </c>
      <c r="AN617" s="79" t="b">
        <v>0</v>
      </c>
      <c r="AO617" s="85" t="s">
        <v>1728</v>
      </c>
      <c r="AP617" s="79" t="s">
        <v>176</v>
      </c>
      <c r="AQ617" s="79">
        <v>0</v>
      </c>
      <c r="AR617" s="79">
        <v>0</v>
      </c>
      <c r="AS617" s="79"/>
      <c r="AT617" s="79"/>
      <c r="AU617" s="79"/>
      <c r="AV617" s="79"/>
      <c r="AW617" s="79"/>
      <c r="AX617" s="79"/>
      <c r="AY617" s="79"/>
      <c r="AZ617" s="79"/>
      <c r="BA617">
        <v>8</v>
      </c>
      <c r="BB617" s="78" t="str">
        <f>REPLACE(INDEX(GroupVertices[Group],MATCH(Edges[[#This Row],[Vertex 1]],GroupVertices[Vertex],0)),1,1,"")</f>
        <v>1</v>
      </c>
      <c r="BC617" s="78" t="str">
        <f>REPLACE(INDEX(GroupVertices[Group],MATCH(Edges[[#This Row],[Vertex 2]],GroupVertices[Vertex],0)),1,1,"")</f>
        <v>1</v>
      </c>
      <c r="BD617" s="48">
        <v>1</v>
      </c>
      <c r="BE617" s="49">
        <v>2.7777777777777777</v>
      </c>
      <c r="BF617" s="48">
        <v>0</v>
      </c>
      <c r="BG617" s="49">
        <v>0</v>
      </c>
      <c r="BH617" s="48">
        <v>0</v>
      </c>
      <c r="BI617" s="49">
        <v>0</v>
      </c>
      <c r="BJ617" s="48">
        <v>35</v>
      </c>
      <c r="BK617" s="49">
        <v>97.22222222222223</v>
      </c>
      <c r="BL617" s="48">
        <v>36</v>
      </c>
    </row>
    <row r="618" spans="1:64" ht="15">
      <c r="A618" s="64" t="s">
        <v>437</v>
      </c>
      <c r="B618" s="64" t="s">
        <v>437</v>
      </c>
      <c r="C618" s="65" t="s">
        <v>5515</v>
      </c>
      <c r="D618" s="66">
        <v>10</v>
      </c>
      <c r="E618" s="67" t="s">
        <v>136</v>
      </c>
      <c r="F618" s="68">
        <v>12</v>
      </c>
      <c r="G618" s="65"/>
      <c r="H618" s="69"/>
      <c r="I618" s="70"/>
      <c r="J618" s="70"/>
      <c r="K618" s="34" t="s">
        <v>65</v>
      </c>
      <c r="L618" s="77">
        <v>618</v>
      </c>
      <c r="M618" s="77"/>
      <c r="N618" s="72"/>
      <c r="O618" s="79" t="s">
        <v>176</v>
      </c>
      <c r="P618" s="81">
        <v>43678.679085648146</v>
      </c>
      <c r="Q618" s="79" t="s">
        <v>728</v>
      </c>
      <c r="R618" s="79" t="s">
        <v>799</v>
      </c>
      <c r="S618" s="79" t="s">
        <v>829</v>
      </c>
      <c r="T618" s="79"/>
      <c r="U618" s="83" t="s">
        <v>887</v>
      </c>
      <c r="V618" s="83" t="s">
        <v>887</v>
      </c>
      <c r="W618" s="81">
        <v>43678.679085648146</v>
      </c>
      <c r="X618" s="83" t="s">
        <v>1408</v>
      </c>
      <c r="Y618" s="79"/>
      <c r="Z618" s="79"/>
      <c r="AA618" s="85" t="s">
        <v>1729</v>
      </c>
      <c r="AB618" s="79"/>
      <c r="AC618" s="79" t="b">
        <v>0</v>
      </c>
      <c r="AD618" s="79">
        <v>5</v>
      </c>
      <c r="AE618" s="85" t="s">
        <v>1779</v>
      </c>
      <c r="AF618" s="79" t="b">
        <v>0</v>
      </c>
      <c r="AG618" s="79" t="s">
        <v>1829</v>
      </c>
      <c r="AH618" s="79"/>
      <c r="AI618" s="85" t="s">
        <v>1779</v>
      </c>
      <c r="AJ618" s="79" t="b">
        <v>0</v>
      </c>
      <c r="AK618" s="79">
        <v>0</v>
      </c>
      <c r="AL618" s="85" t="s">
        <v>1779</v>
      </c>
      <c r="AM618" s="79" t="s">
        <v>1847</v>
      </c>
      <c r="AN618" s="79" t="b">
        <v>0</v>
      </c>
      <c r="AO618" s="85" t="s">
        <v>1729</v>
      </c>
      <c r="AP618" s="79" t="s">
        <v>176</v>
      </c>
      <c r="AQ618" s="79">
        <v>0</v>
      </c>
      <c r="AR618" s="79">
        <v>0</v>
      </c>
      <c r="AS618" s="79"/>
      <c r="AT618" s="79"/>
      <c r="AU618" s="79"/>
      <c r="AV618" s="79"/>
      <c r="AW618" s="79"/>
      <c r="AX618" s="79"/>
      <c r="AY618" s="79"/>
      <c r="AZ618" s="79"/>
      <c r="BA618">
        <v>8</v>
      </c>
      <c r="BB618" s="78" t="str">
        <f>REPLACE(INDEX(GroupVertices[Group],MATCH(Edges[[#This Row],[Vertex 1]],GroupVertices[Vertex],0)),1,1,"")</f>
        <v>1</v>
      </c>
      <c r="BC618" s="78" t="str">
        <f>REPLACE(INDEX(GroupVertices[Group],MATCH(Edges[[#This Row],[Vertex 2]],GroupVertices[Vertex],0)),1,1,"")</f>
        <v>1</v>
      </c>
      <c r="BD618" s="48">
        <v>0</v>
      </c>
      <c r="BE618" s="49">
        <v>0</v>
      </c>
      <c r="BF618" s="48">
        <v>0</v>
      </c>
      <c r="BG618" s="49">
        <v>0</v>
      </c>
      <c r="BH618" s="48">
        <v>0</v>
      </c>
      <c r="BI618" s="49">
        <v>0</v>
      </c>
      <c r="BJ618" s="48">
        <v>27</v>
      </c>
      <c r="BK618" s="49">
        <v>100</v>
      </c>
      <c r="BL618" s="48">
        <v>27</v>
      </c>
    </row>
    <row r="619" spans="1:64" ht="15">
      <c r="A619" s="64" t="s">
        <v>437</v>
      </c>
      <c r="B619" s="64" t="s">
        <v>437</v>
      </c>
      <c r="C619" s="65" t="s">
        <v>5515</v>
      </c>
      <c r="D619" s="66">
        <v>10</v>
      </c>
      <c r="E619" s="67" t="s">
        <v>136</v>
      </c>
      <c r="F619" s="68">
        <v>12</v>
      </c>
      <c r="G619" s="65"/>
      <c r="H619" s="69"/>
      <c r="I619" s="70"/>
      <c r="J619" s="70"/>
      <c r="K619" s="34" t="s">
        <v>65</v>
      </c>
      <c r="L619" s="77">
        <v>619</v>
      </c>
      <c r="M619" s="77"/>
      <c r="N619" s="72"/>
      <c r="O619" s="79" t="s">
        <v>176</v>
      </c>
      <c r="P619" s="81">
        <v>43698.90430555555</v>
      </c>
      <c r="Q619" s="79" t="s">
        <v>729</v>
      </c>
      <c r="R619" s="79"/>
      <c r="S619" s="79"/>
      <c r="T619" s="79" t="s">
        <v>854</v>
      </c>
      <c r="U619" s="79"/>
      <c r="V619" s="83" t="s">
        <v>1089</v>
      </c>
      <c r="W619" s="81">
        <v>43698.90430555555</v>
      </c>
      <c r="X619" s="83" t="s">
        <v>1409</v>
      </c>
      <c r="Y619" s="79"/>
      <c r="Z619" s="79"/>
      <c r="AA619" s="85" t="s">
        <v>1730</v>
      </c>
      <c r="AB619" s="79"/>
      <c r="AC619" s="79" t="b">
        <v>0</v>
      </c>
      <c r="AD619" s="79">
        <v>6</v>
      </c>
      <c r="AE619" s="85" t="s">
        <v>1779</v>
      </c>
      <c r="AF619" s="79" t="b">
        <v>0</v>
      </c>
      <c r="AG619" s="79" t="s">
        <v>1829</v>
      </c>
      <c r="AH619" s="79"/>
      <c r="AI619" s="85" t="s">
        <v>1779</v>
      </c>
      <c r="AJ619" s="79" t="b">
        <v>0</v>
      </c>
      <c r="AK619" s="79">
        <v>4</v>
      </c>
      <c r="AL619" s="85" t="s">
        <v>1779</v>
      </c>
      <c r="AM619" s="79" t="s">
        <v>1841</v>
      </c>
      <c r="AN619" s="79" t="b">
        <v>0</v>
      </c>
      <c r="AO619" s="85" t="s">
        <v>1730</v>
      </c>
      <c r="AP619" s="79" t="s">
        <v>176</v>
      </c>
      <c r="AQ619" s="79">
        <v>0</v>
      </c>
      <c r="AR619" s="79">
        <v>0</v>
      </c>
      <c r="AS619" s="79"/>
      <c r="AT619" s="79"/>
      <c r="AU619" s="79"/>
      <c r="AV619" s="79"/>
      <c r="AW619" s="79"/>
      <c r="AX619" s="79"/>
      <c r="AY619" s="79"/>
      <c r="AZ619" s="79"/>
      <c r="BA619">
        <v>8</v>
      </c>
      <c r="BB619" s="78" t="str">
        <f>REPLACE(INDEX(GroupVertices[Group],MATCH(Edges[[#This Row],[Vertex 1]],GroupVertices[Vertex],0)),1,1,"")</f>
        <v>1</v>
      </c>
      <c r="BC619" s="78" t="str">
        <f>REPLACE(INDEX(GroupVertices[Group],MATCH(Edges[[#This Row],[Vertex 2]],GroupVertices[Vertex],0)),1,1,"")</f>
        <v>1</v>
      </c>
      <c r="BD619" s="48">
        <v>1</v>
      </c>
      <c r="BE619" s="49">
        <v>2.1739130434782608</v>
      </c>
      <c r="BF619" s="48">
        <v>0</v>
      </c>
      <c r="BG619" s="49">
        <v>0</v>
      </c>
      <c r="BH619" s="48">
        <v>0</v>
      </c>
      <c r="BI619" s="49">
        <v>0</v>
      </c>
      <c r="BJ619" s="48">
        <v>45</v>
      </c>
      <c r="BK619" s="49">
        <v>97.82608695652173</v>
      </c>
      <c r="BL619" s="48">
        <v>46</v>
      </c>
    </row>
    <row r="620" spans="1:64" ht="15">
      <c r="A620" s="64" t="s">
        <v>437</v>
      </c>
      <c r="B620" s="64" t="s">
        <v>437</v>
      </c>
      <c r="C620" s="65" t="s">
        <v>5515</v>
      </c>
      <c r="D620" s="66">
        <v>10</v>
      </c>
      <c r="E620" s="67" t="s">
        <v>136</v>
      </c>
      <c r="F620" s="68">
        <v>12</v>
      </c>
      <c r="G620" s="65"/>
      <c r="H620" s="69"/>
      <c r="I620" s="70"/>
      <c r="J620" s="70"/>
      <c r="K620" s="34" t="s">
        <v>65</v>
      </c>
      <c r="L620" s="77">
        <v>620</v>
      </c>
      <c r="M620" s="77"/>
      <c r="N620" s="72"/>
      <c r="O620" s="79" t="s">
        <v>176</v>
      </c>
      <c r="P620" s="81">
        <v>43711.9444212963</v>
      </c>
      <c r="Q620" s="79" t="s">
        <v>730</v>
      </c>
      <c r="R620" s="83" t="s">
        <v>779</v>
      </c>
      <c r="S620" s="79" t="s">
        <v>823</v>
      </c>
      <c r="T620" s="79" t="s">
        <v>846</v>
      </c>
      <c r="U620" s="83" t="s">
        <v>888</v>
      </c>
      <c r="V620" s="83" t="s">
        <v>888</v>
      </c>
      <c r="W620" s="81">
        <v>43711.9444212963</v>
      </c>
      <c r="X620" s="83" t="s">
        <v>1410</v>
      </c>
      <c r="Y620" s="79"/>
      <c r="Z620" s="79"/>
      <c r="AA620" s="85" t="s">
        <v>1731</v>
      </c>
      <c r="AB620" s="79"/>
      <c r="AC620" s="79" t="b">
        <v>0</v>
      </c>
      <c r="AD620" s="79">
        <v>5</v>
      </c>
      <c r="AE620" s="85" t="s">
        <v>1779</v>
      </c>
      <c r="AF620" s="79" t="b">
        <v>0</v>
      </c>
      <c r="AG620" s="79" t="s">
        <v>1829</v>
      </c>
      <c r="AH620" s="79"/>
      <c r="AI620" s="85" t="s">
        <v>1779</v>
      </c>
      <c r="AJ620" s="79" t="b">
        <v>0</v>
      </c>
      <c r="AK620" s="79">
        <v>6</v>
      </c>
      <c r="AL620" s="85" t="s">
        <v>1779</v>
      </c>
      <c r="AM620" s="79" t="s">
        <v>1841</v>
      </c>
      <c r="AN620" s="79" t="b">
        <v>0</v>
      </c>
      <c r="AO620" s="85" t="s">
        <v>1731</v>
      </c>
      <c r="AP620" s="79" t="s">
        <v>176</v>
      </c>
      <c r="AQ620" s="79">
        <v>0</v>
      </c>
      <c r="AR620" s="79">
        <v>0</v>
      </c>
      <c r="AS620" s="79"/>
      <c r="AT620" s="79"/>
      <c r="AU620" s="79"/>
      <c r="AV620" s="79"/>
      <c r="AW620" s="79"/>
      <c r="AX620" s="79"/>
      <c r="AY620" s="79"/>
      <c r="AZ620" s="79"/>
      <c r="BA620">
        <v>8</v>
      </c>
      <c r="BB620" s="78" t="str">
        <f>REPLACE(INDEX(GroupVertices[Group],MATCH(Edges[[#This Row],[Vertex 1]],GroupVertices[Vertex],0)),1,1,"")</f>
        <v>1</v>
      </c>
      <c r="BC620" s="78" t="str">
        <f>REPLACE(INDEX(GroupVertices[Group],MATCH(Edges[[#This Row],[Vertex 2]],GroupVertices[Vertex],0)),1,1,"")</f>
        <v>1</v>
      </c>
      <c r="BD620" s="48">
        <v>0</v>
      </c>
      <c r="BE620" s="49">
        <v>0</v>
      </c>
      <c r="BF620" s="48">
        <v>0</v>
      </c>
      <c r="BG620" s="49">
        <v>0</v>
      </c>
      <c r="BH620" s="48">
        <v>0</v>
      </c>
      <c r="BI620" s="49">
        <v>0</v>
      </c>
      <c r="BJ620" s="48">
        <v>37</v>
      </c>
      <c r="BK620" s="49">
        <v>100</v>
      </c>
      <c r="BL620" s="48">
        <v>37</v>
      </c>
    </row>
    <row r="621" spans="1:64" ht="15">
      <c r="A621" s="64" t="s">
        <v>437</v>
      </c>
      <c r="B621" s="64" t="s">
        <v>437</v>
      </c>
      <c r="C621" s="65" t="s">
        <v>5515</v>
      </c>
      <c r="D621" s="66">
        <v>10</v>
      </c>
      <c r="E621" s="67" t="s">
        <v>136</v>
      </c>
      <c r="F621" s="68">
        <v>12</v>
      </c>
      <c r="G621" s="65"/>
      <c r="H621" s="69"/>
      <c r="I621" s="70"/>
      <c r="J621" s="70"/>
      <c r="K621" s="34" t="s">
        <v>65</v>
      </c>
      <c r="L621" s="77">
        <v>621</v>
      </c>
      <c r="M621" s="77"/>
      <c r="N621" s="72"/>
      <c r="O621" s="79" t="s">
        <v>176</v>
      </c>
      <c r="P621" s="81">
        <v>43716.88358796296</v>
      </c>
      <c r="Q621" s="79" t="s">
        <v>731</v>
      </c>
      <c r="R621" s="79"/>
      <c r="S621" s="79"/>
      <c r="T621" s="79" t="s">
        <v>839</v>
      </c>
      <c r="U621" s="83" t="s">
        <v>881</v>
      </c>
      <c r="V621" s="83" t="s">
        <v>881</v>
      </c>
      <c r="W621" s="81">
        <v>43716.88358796296</v>
      </c>
      <c r="X621" s="83" t="s">
        <v>1411</v>
      </c>
      <c r="Y621" s="79"/>
      <c r="Z621" s="79"/>
      <c r="AA621" s="85" t="s">
        <v>1732</v>
      </c>
      <c r="AB621" s="79"/>
      <c r="AC621" s="79" t="b">
        <v>0</v>
      </c>
      <c r="AD621" s="79">
        <v>11</v>
      </c>
      <c r="AE621" s="85" t="s">
        <v>1779</v>
      </c>
      <c r="AF621" s="79" t="b">
        <v>0</v>
      </c>
      <c r="AG621" s="79" t="s">
        <v>1829</v>
      </c>
      <c r="AH621" s="79"/>
      <c r="AI621" s="85" t="s">
        <v>1779</v>
      </c>
      <c r="AJ621" s="79" t="b">
        <v>0</v>
      </c>
      <c r="AK621" s="79">
        <v>3</v>
      </c>
      <c r="AL621" s="85" t="s">
        <v>1779</v>
      </c>
      <c r="AM621" s="79" t="s">
        <v>1842</v>
      </c>
      <c r="AN621" s="79" t="b">
        <v>0</v>
      </c>
      <c r="AO621" s="85" t="s">
        <v>1732</v>
      </c>
      <c r="AP621" s="79" t="s">
        <v>176</v>
      </c>
      <c r="AQ621" s="79">
        <v>0</v>
      </c>
      <c r="AR621" s="79">
        <v>0</v>
      </c>
      <c r="AS621" s="79"/>
      <c r="AT621" s="79"/>
      <c r="AU621" s="79"/>
      <c r="AV621" s="79"/>
      <c r="AW621" s="79"/>
      <c r="AX621" s="79"/>
      <c r="AY621" s="79"/>
      <c r="AZ621" s="79"/>
      <c r="BA621">
        <v>8</v>
      </c>
      <c r="BB621" s="78" t="str">
        <f>REPLACE(INDEX(GroupVertices[Group],MATCH(Edges[[#This Row],[Vertex 1]],GroupVertices[Vertex],0)),1,1,"")</f>
        <v>1</v>
      </c>
      <c r="BC621" s="78" t="str">
        <f>REPLACE(INDEX(GroupVertices[Group],MATCH(Edges[[#This Row],[Vertex 2]],GroupVertices[Vertex],0)),1,1,"")</f>
        <v>1</v>
      </c>
      <c r="BD621" s="48">
        <v>0</v>
      </c>
      <c r="BE621" s="49">
        <v>0</v>
      </c>
      <c r="BF621" s="48">
        <v>0</v>
      </c>
      <c r="BG621" s="49">
        <v>0</v>
      </c>
      <c r="BH621" s="48">
        <v>0</v>
      </c>
      <c r="BI621" s="49">
        <v>0</v>
      </c>
      <c r="BJ621" s="48">
        <v>15</v>
      </c>
      <c r="BK621" s="49">
        <v>100</v>
      </c>
      <c r="BL621" s="48">
        <v>15</v>
      </c>
    </row>
    <row r="622" spans="1:64" ht="15">
      <c r="A622" s="64" t="s">
        <v>437</v>
      </c>
      <c r="B622" s="64" t="s">
        <v>437</v>
      </c>
      <c r="C622" s="65" t="s">
        <v>5515</v>
      </c>
      <c r="D622" s="66">
        <v>10</v>
      </c>
      <c r="E622" s="67" t="s">
        <v>136</v>
      </c>
      <c r="F622" s="68">
        <v>12</v>
      </c>
      <c r="G622" s="65"/>
      <c r="H622" s="69"/>
      <c r="I622" s="70"/>
      <c r="J622" s="70"/>
      <c r="K622" s="34" t="s">
        <v>65</v>
      </c>
      <c r="L622" s="77">
        <v>622</v>
      </c>
      <c r="M622" s="77"/>
      <c r="N622" s="72"/>
      <c r="O622" s="79" t="s">
        <v>176</v>
      </c>
      <c r="P622" s="81">
        <v>43720.846284722225</v>
      </c>
      <c r="Q622" s="79" t="s">
        <v>732</v>
      </c>
      <c r="R622" s="83" t="s">
        <v>779</v>
      </c>
      <c r="S622" s="79" t="s">
        <v>823</v>
      </c>
      <c r="T622" s="79" t="s">
        <v>846</v>
      </c>
      <c r="U622" s="83" t="s">
        <v>889</v>
      </c>
      <c r="V622" s="83" t="s">
        <v>889</v>
      </c>
      <c r="W622" s="81">
        <v>43720.846284722225</v>
      </c>
      <c r="X622" s="83" t="s">
        <v>1412</v>
      </c>
      <c r="Y622" s="79"/>
      <c r="Z622" s="79"/>
      <c r="AA622" s="85" t="s">
        <v>1733</v>
      </c>
      <c r="AB622" s="79"/>
      <c r="AC622" s="79" t="b">
        <v>0</v>
      </c>
      <c r="AD622" s="79">
        <v>11</v>
      </c>
      <c r="AE622" s="85" t="s">
        <v>1779</v>
      </c>
      <c r="AF622" s="79" t="b">
        <v>0</v>
      </c>
      <c r="AG622" s="79" t="s">
        <v>1829</v>
      </c>
      <c r="AH622" s="79"/>
      <c r="AI622" s="85" t="s">
        <v>1779</v>
      </c>
      <c r="AJ622" s="79" t="b">
        <v>0</v>
      </c>
      <c r="AK622" s="79">
        <v>6</v>
      </c>
      <c r="AL622" s="85" t="s">
        <v>1779</v>
      </c>
      <c r="AM622" s="79" t="s">
        <v>1841</v>
      </c>
      <c r="AN622" s="79" t="b">
        <v>0</v>
      </c>
      <c r="AO622" s="85" t="s">
        <v>1733</v>
      </c>
      <c r="AP622" s="79" t="s">
        <v>176</v>
      </c>
      <c r="AQ622" s="79">
        <v>0</v>
      </c>
      <c r="AR622" s="79">
        <v>0</v>
      </c>
      <c r="AS622" s="79"/>
      <c r="AT622" s="79"/>
      <c r="AU622" s="79"/>
      <c r="AV622" s="79"/>
      <c r="AW622" s="79"/>
      <c r="AX622" s="79"/>
      <c r="AY622" s="79"/>
      <c r="AZ622" s="79"/>
      <c r="BA622">
        <v>8</v>
      </c>
      <c r="BB622" s="78" t="str">
        <f>REPLACE(INDEX(GroupVertices[Group],MATCH(Edges[[#This Row],[Vertex 1]],GroupVertices[Vertex],0)),1,1,"")</f>
        <v>1</v>
      </c>
      <c r="BC622" s="78" t="str">
        <f>REPLACE(INDEX(GroupVertices[Group],MATCH(Edges[[#This Row],[Vertex 2]],GroupVertices[Vertex],0)),1,1,"")</f>
        <v>1</v>
      </c>
      <c r="BD622" s="48">
        <v>0</v>
      </c>
      <c r="BE622" s="49">
        <v>0</v>
      </c>
      <c r="BF622" s="48">
        <v>0</v>
      </c>
      <c r="BG622" s="49">
        <v>0</v>
      </c>
      <c r="BH622" s="48">
        <v>0</v>
      </c>
      <c r="BI622" s="49">
        <v>0</v>
      </c>
      <c r="BJ622" s="48">
        <v>39</v>
      </c>
      <c r="BK622" s="49">
        <v>100</v>
      </c>
      <c r="BL622" s="48">
        <v>39</v>
      </c>
    </row>
    <row r="623" spans="1:64" ht="15">
      <c r="A623" s="64" t="s">
        <v>437</v>
      </c>
      <c r="B623" s="64" t="s">
        <v>437</v>
      </c>
      <c r="C623" s="65" t="s">
        <v>5515</v>
      </c>
      <c r="D623" s="66">
        <v>10</v>
      </c>
      <c r="E623" s="67" t="s">
        <v>136</v>
      </c>
      <c r="F623" s="68">
        <v>12</v>
      </c>
      <c r="G623" s="65"/>
      <c r="H623" s="69"/>
      <c r="I623" s="70"/>
      <c r="J623" s="70"/>
      <c r="K623" s="34" t="s">
        <v>65</v>
      </c>
      <c r="L623" s="77">
        <v>623</v>
      </c>
      <c r="M623" s="77"/>
      <c r="N623" s="72"/>
      <c r="O623" s="79" t="s">
        <v>176</v>
      </c>
      <c r="P623" s="81">
        <v>43721.74435185185</v>
      </c>
      <c r="Q623" s="79" t="s">
        <v>733</v>
      </c>
      <c r="R623" s="83" t="s">
        <v>779</v>
      </c>
      <c r="S623" s="79" t="s">
        <v>823</v>
      </c>
      <c r="T623" s="79"/>
      <c r="U623" s="83" t="s">
        <v>890</v>
      </c>
      <c r="V623" s="83" t="s">
        <v>890</v>
      </c>
      <c r="W623" s="81">
        <v>43721.74435185185</v>
      </c>
      <c r="X623" s="83" t="s">
        <v>1413</v>
      </c>
      <c r="Y623" s="79"/>
      <c r="Z623" s="79"/>
      <c r="AA623" s="85" t="s">
        <v>1734</v>
      </c>
      <c r="AB623" s="79"/>
      <c r="AC623" s="79" t="b">
        <v>0</v>
      </c>
      <c r="AD623" s="79">
        <v>2</v>
      </c>
      <c r="AE623" s="85" t="s">
        <v>1779</v>
      </c>
      <c r="AF623" s="79" t="b">
        <v>0</v>
      </c>
      <c r="AG623" s="79" t="s">
        <v>1829</v>
      </c>
      <c r="AH623" s="79"/>
      <c r="AI623" s="85" t="s">
        <v>1779</v>
      </c>
      <c r="AJ623" s="79" t="b">
        <v>0</v>
      </c>
      <c r="AK623" s="79">
        <v>1</v>
      </c>
      <c r="AL623" s="85" t="s">
        <v>1779</v>
      </c>
      <c r="AM623" s="79" t="s">
        <v>1841</v>
      </c>
      <c r="AN623" s="79" t="b">
        <v>0</v>
      </c>
      <c r="AO623" s="85" t="s">
        <v>1734</v>
      </c>
      <c r="AP623" s="79" t="s">
        <v>176</v>
      </c>
      <c r="AQ623" s="79">
        <v>0</v>
      </c>
      <c r="AR623" s="79">
        <v>0</v>
      </c>
      <c r="AS623" s="79"/>
      <c r="AT623" s="79"/>
      <c r="AU623" s="79"/>
      <c r="AV623" s="79"/>
      <c r="AW623" s="79"/>
      <c r="AX623" s="79"/>
      <c r="AY623" s="79"/>
      <c r="AZ623" s="79"/>
      <c r="BA623">
        <v>8</v>
      </c>
      <c r="BB623" s="78" t="str">
        <f>REPLACE(INDEX(GroupVertices[Group],MATCH(Edges[[#This Row],[Vertex 1]],GroupVertices[Vertex],0)),1,1,"")</f>
        <v>1</v>
      </c>
      <c r="BC623" s="78" t="str">
        <f>REPLACE(INDEX(GroupVertices[Group],MATCH(Edges[[#This Row],[Vertex 2]],GroupVertices[Vertex],0)),1,1,"")</f>
        <v>1</v>
      </c>
      <c r="BD623" s="48">
        <v>1</v>
      </c>
      <c r="BE623" s="49">
        <v>2.9411764705882355</v>
      </c>
      <c r="BF623" s="48">
        <v>0</v>
      </c>
      <c r="BG623" s="49">
        <v>0</v>
      </c>
      <c r="BH623" s="48">
        <v>0</v>
      </c>
      <c r="BI623" s="49">
        <v>0</v>
      </c>
      <c r="BJ623" s="48">
        <v>33</v>
      </c>
      <c r="BK623" s="49">
        <v>97.05882352941177</v>
      </c>
      <c r="BL623" s="48">
        <v>34</v>
      </c>
    </row>
    <row r="624" spans="1:64" ht="15">
      <c r="A624" s="64" t="s">
        <v>437</v>
      </c>
      <c r="B624" s="64" t="s">
        <v>437</v>
      </c>
      <c r="C624" s="65" t="s">
        <v>5515</v>
      </c>
      <c r="D624" s="66">
        <v>10</v>
      </c>
      <c r="E624" s="67" t="s">
        <v>136</v>
      </c>
      <c r="F624" s="68">
        <v>12</v>
      </c>
      <c r="G624" s="65"/>
      <c r="H624" s="69"/>
      <c r="I624" s="70"/>
      <c r="J624" s="70"/>
      <c r="K624" s="34" t="s">
        <v>65</v>
      </c>
      <c r="L624" s="77">
        <v>624</v>
      </c>
      <c r="M624" s="77"/>
      <c r="N624" s="72"/>
      <c r="O624" s="79" t="s">
        <v>176</v>
      </c>
      <c r="P624" s="81">
        <v>43724.00372685185</v>
      </c>
      <c r="Q624" s="79" t="s">
        <v>734</v>
      </c>
      <c r="R624" s="83" t="s">
        <v>779</v>
      </c>
      <c r="S624" s="79" t="s">
        <v>823</v>
      </c>
      <c r="T624" s="79" t="s">
        <v>839</v>
      </c>
      <c r="U624" s="83" t="s">
        <v>891</v>
      </c>
      <c r="V624" s="83" t="s">
        <v>891</v>
      </c>
      <c r="W624" s="81">
        <v>43724.00372685185</v>
      </c>
      <c r="X624" s="83" t="s">
        <v>1414</v>
      </c>
      <c r="Y624" s="79"/>
      <c r="Z624" s="79"/>
      <c r="AA624" s="85" t="s">
        <v>1735</v>
      </c>
      <c r="AB624" s="79"/>
      <c r="AC624" s="79" t="b">
        <v>0</v>
      </c>
      <c r="AD624" s="79">
        <v>3</v>
      </c>
      <c r="AE624" s="85" t="s">
        <v>1779</v>
      </c>
      <c r="AF624" s="79" t="b">
        <v>0</v>
      </c>
      <c r="AG624" s="79" t="s">
        <v>1829</v>
      </c>
      <c r="AH624" s="79"/>
      <c r="AI624" s="85" t="s">
        <v>1779</v>
      </c>
      <c r="AJ624" s="79" t="b">
        <v>0</v>
      </c>
      <c r="AK624" s="79">
        <v>1</v>
      </c>
      <c r="AL624" s="85" t="s">
        <v>1779</v>
      </c>
      <c r="AM624" s="79" t="s">
        <v>1841</v>
      </c>
      <c r="AN624" s="79" t="b">
        <v>0</v>
      </c>
      <c r="AO624" s="85" t="s">
        <v>1735</v>
      </c>
      <c r="AP624" s="79" t="s">
        <v>176</v>
      </c>
      <c r="AQ624" s="79">
        <v>0</v>
      </c>
      <c r="AR624" s="79">
        <v>0</v>
      </c>
      <c r="AS624" s="79"/>
      <c r="AT624" s="79"/>
      <c r="AU624" s="79"/>
      <c r="AV624" s="79"/>
      <c r="AW624" s="79"/>
      <c r="AX624" s="79"/>
      <c r="AY624" s="79"/>
      <c r="AZ624" s="79"/>
      <c r="BA624">
        <v>8</v>
      </c>
      <c r="BB624" s="78" t="str">
        <f>REPLACE(INDEX(GroupVertices[Group],MATCH(Edges[[#This Row],[Vertex 1]],GroupVertices[Vertex],0)),1,1,"")</f>
        <v>1</v>
      </c>
      <c r="BC624" s="78" t="str">
        <f>REPLACE(INDEX(GroupVertices[Group],MATCH(Edges[[#This Row],[Vertex 2]],GroupVertices[Vertex],0)),1,1,"")</f>
        <v>1</v>
      </c>
      <c r="BD624" s="48">
        <v>1</v>
      </c>
      <c r="BE624" s="49">
        <v>2.1739130434782608</v>
      </c>
      <c r="BF624" s="48">
        <v>0</v>
      </c>
      <c r="BG624" s="49">
        <v>0</v>
      </c>
      <c r="BH624" s="48">
        <v>0</v>
      </c>
      <c r="BI624" s="49">
        <v>0</v>
      </c>
      <c r="BJ624" s="48">
        <v>45</v>
      </c>
      <c r="BK624" s="49">
        <v>97.82608695652173</v>
      </c>
      <c r="BL624" s="48">
        <v>46</v>
      </c>
    </row>
    <row r="625" spans="1:64" ht="15">
      <c r="A625" s="64" t="s">
        <v>444</v>
      </c>
      <c r="B625" s="64" t="s">
        <v>569</v>
      </c>
      <c r="C625" s="65" t="s">
        <v>5514</v>
      </c>
      <c r="D625" s="66">
        <v>3</v>
      </c>
      <c r="E625" s="67" t="s">
        <v>132</v>
      </c>
      <c r="F625" s="68">
        <v>35</v>
      </c>
      <c r="G625" s="65"/>
      <c r="H625" s="69"/>
      <c r="I625" s="70"/>
      <c r="J625" s="70"/>
      <c r="K625" s="34" t="s">
        <v>65</v>
      </c>
      <c r="L625" s="77">
        <v>625</v>
      </c>
      <c r="M625" s="77"/>
      <c r="N625" s="72"/>
      <c r="O625" s="79" t="s">
        <v>571</v>
      </c>
      <c r="P625" s="81">
        <v>43699.99590277778</v>
      </c>
      <c r="Q625" s="79" t="s">
        <v>735</v>
      </c>
      <c r="R625" s="79"/>
      <c r="S625" s="79"/>
      <c r="T625" s="79"/>
      <c r="U625" s="79"/>
      <c r="V625" s="83" t="s">
        <v>1096</v>
      </c>
      <c r="W625" s="81">
        <v>43699.99590277778</v>
      </c>
      <c r="X625" s="83" t="s">
        <v>1415</v>
      </c>
      <c r="Y625" s="79"/>
      <c r="Z625" s="79"/>
      <c r="AA625" s="85" t="s">
        <v>1736</v>
      </c>
      <c r="AB625" s="85" t="s">
        <v>1777</v>
      </c>
      <c r="AC625" s="79" t="b">
        <v>0</v>
      </c>
      <c r="AD625" s="79">
        <v>0</v>
      </c>
      <c r="AE625" s="85" t="s">
        <v>1827</v>
      </c>
      <c r="AF625" s="79" t="b">
        <v>0</v>
      </c>
      <c r="AG625" s="79" t="s">
        <v>1833</v>
      </c>
      <c r="AH625" s="79"/>
      <c r="AI625" s="85" t="s">
        <v>1779</v>
      </c>
      <c r="AJ625" s="79" t="b">
        <v>0</v>
      </c>
      <c r="AK625" s="79">
        <v>0</v>
      </c>
      <c r="AL625" s="85" t="s">
        <v>1779</v>
      </c>
      <c r="AM625" s="79" t="s">
        <v>1842</v>
      </c>
      <c r="AN625" s="79" t="b">
        <v>0</v>
      </c>
      <c r="AO625" s="85" t="s">
        <v>1777</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22</v>
      </c>
      <c r="BC625" s="78" t="str">
        <f>REPLACE(INDEX(GroupVertices[Group],MATCH(Edges[[#This Row],[Vertex 2]],GroupVertices[Vertex],0)),1,1,"")</f>
        <v>22</v>
      </c>
      <c r="BD625" s="48">
        <v>0</v>
      </c>
      <c r="BE625" s="49">
        <v>0</v>
      </c>
      <c r="BF625" s="48">
        <v>0</v>
      </c>
      <c r="BG625" s="49">
        <v>0</v>
      </c>
      <c r="BH625" s="48">
        <v>0</v>
      </c>
      <c r="BI625" s="49">
        <v>0</v>
      </c>
      <c r="BJ625" s="48">
        <v>7</v>
      </c>
      <c r="BK625" s="49">
        <v>100</v>
      </c>
      <c r="BL625" s="48">
        <v>7</v>
      </c>
    </row>
    <row r="626" spans="1:64" ht="15">
      <c r="A626" s="64" t="s">
        <v>444</v>
      </c>
      <c r="B626" s="64" t="s">
        <v>444</v>
      </c>
      <c r="C626" s="65" t="s">
        <v>5515</v>
      </c>
      <c r="D626" s="66">
        <v>10</v>
      </c>
      <c r="E626" s="67" t="s">
        <v>136</v>
      </c>
      <c r="F626" s="68">
        <v>12</v>
      </c>
      <c r="G626" s="65"/>
      <c r="H626" s="69"/>
      <c r="I626" s="70"/>
      <c r="J626" s="70"/>
      <c r="K626" s="34" t="s">
        <v>65</v>
      </c>
      <c r="L626" s="77">
        <v>626</v>
      </c>
      <c r="M626" s="77"/>
      <c r="N626" s="72"/>
      <c r="O626" s="79" t="s">
        <v>176</v>
      </c>
      <c r="P626" s="81">
        <v>43693.25645833334</v>
      </c>
      <c r="Q626" s="79" t="s">
        <v>736</v>
      </c>
      <c r="R626" s="83" t="s">
        <v>800</v>
      </c>
      <c r="S626" s="79" t="s">
        <v>830</v>
      </c>
      <c r="T626" s="79"/>
      <c r="U626" s="83" t="s">
        <v>892</v>
      </c>
      <c r="V626" s="83" t="s">
        <v>892</v>
      </c>
      <c r="W626" s="81">
        <v>43693.25645833334</v>
      </c>
      <c r="X626" s="83" t="s">
        <v>1416</v>
      </c>
      <c r="Y626" s="79"/>
      <c r="Z626" s="79"/>
      <c r="AA626" s="85" t="s">
        <v>1737</v>
      </c>
      <c r="AB626" s="79"/>
      <c r="AC626" s="79" t="b">
        <v>0</v>
      </c>
      <c r="AD626" s="79">
        <v>9</v>
      </c>
      <c r="AE626" s="85" t="s">
        <v>1779</v>
      </c>
      <c r="AF626" s="79" t="b">
        <v>0</v>
      </c>
      <c r="AG626" s="79" t="s">
        <v>1833</v>
      </c>
      <c r="AH626" s="79"/>
      <c r="AI626" s="85" t="s">
        <v>1779</v>
      </c>
      <c r="AJ626" s="79" t="b">
        <v>0</v>
      </c>
      <c r="AK626" s="79">
        <v>0</v>
      </c>
      <c r="AL626" s="85" t="s">
        <v>1779</v>
      </c>
      <c r="AM626" s="79" t="s">
        <v>1841</v>
      </c>
      <c r="AN626" s="79" t="b">
        <v>0</v>
      </c>
      <c r="AO626" s="85" t="s">
        <v>1737</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22</v>
      </c>
      <c r="BC626" s="78" t="str">
        <f>REPLACE(INDEX(GroupVertices[Group],MATCH(Edges[[#This Row],[Vertex 2]],GroupVertices[Vertex],0)),1,1,"")</f>
        <v>22</v>
      </c>
      <c r="BD626" s="48">
        <v>0</v>
      </c>
      <c r="BE626" s="49">
        <v>0</v>
      </c>
      <c r="BF626" s="48">
        <v>0</v>
      </c>
      <c r="BG626" s="49">
        <v>0</v>
      </c>
      <c r="BH626" s="48">
        <v>0</v>
      </c>
      <c r="BI626" s="49">
        <v>0</v>
      </c>
      <c r="BJ626" s="48">
        <v>5</v>
      </c>
      <c r="BK626" s="49">
        <v>100</v>
      </c>
      <c r="BL626" s="48">
        <v>5</v>
      </c>
    </row>
    <row r="627" spans="1:64" ht="15">
      <c r="A627" s="64" t="s">
        <v>444</v>
      </c>
      <c r="B627" s="64" t="s">
        <v>444</v>
      </c>
      <c r="C627" s="65" t="s">
        <v>5515</v>
      </c>
      <c r="D627" s="66">
        <v>10</v>
      </c>
      <c r="E627" s="67" t="s">
        <v>136</v>
      </c>
      <c r="F627" s="68">
        <v>12</v>
      </c>
      <c r="G627" s="65"/>
      <c r="H627" s="69"/>
      <c r="I627" s="70"/>
      <c r="J627" s="70"/>
      <c r="K627" s="34" t="s">
        <v>65</v>
      </c>
      <c r="L627" s="77">
        <v>627</v>
      </c>
      <c r="M627" s="77"/>
      <c r="N627" s="72"/>
      <c r="O627" s="79" t="s">
        <v>176</v>
      </c>
      <c r="P627" s="81">
        <v>43748.37368055555</v>
      </c>
      <c r="Q627" s="79" t="s">
        <v>737</v>
      </c>
      <c r="R627" s="83" t="s">
        <v>801</v>
      </c>
      <c r="S627" s="79" t="s">
        <v>831</v>
      </c>
      <c r="T627" s="79"/>
      <c r="U627" s="79"/>
      <c r="V627" s="83" t="s">
        <v>1096</v>
      </c>
      <c r="W627" s="81">
        <v>43748.37368055555</v>
      </c>
      <c r="X627" s="83" t="s">
        <v>1417</v>
      </c>
      <c r="Y627" s="79"/>
      <c r="Z627" s="79"/>
      <c r="AA627" s="85" t="s">
        <v>1738</v>
      </c>
      <c r="AB627" s="79"/>
      <c r="AC627" s="79" t="b">
        <v>0</v>
      </c>
      <c r="AD627" s="79">
        <v>0</v>
      </c>
      <c r="AE627" s="85" t="s">
        <v>1779</v>
      </c>
      <c r="AF627" s="79" t="b">
        <v>0</v>
      </c>
      <c r="AG627" s="79" t="s">
        <v>1833</v>
      </c>
      <c r="AH627" s="79"/>
      <c r="AI627" s="85" t="s">
        <v>1779</v>
      </c>
      <c r="AJ627" s="79" t="b">
        <v>0</v>
      </c>
      <c r="AK627" s="79">
        <v>0</v>
      </c>
      <c r="AL627" s="85" t="s">
        <v>1779</v>
      </c>
      <c r="AM627" s="79" t="s">
        <v>1842</v>
      </c>
      <c r="AN627" s="79" t="b">
        <v>0</v>
      </c>
      <c r="AO627" s="85" t="s">
        <v>1738</v>
      </c>
      <c r="AP627" s="79" t="s">
        <v>176</v>
      </c>
      <c r="AQ627" s="79">
        <v>0</v>
      </c>
      <c r="AR627" s="79">
        <v>0</v>
      </c>
      <c r="AS627" s="79"/>
      <c r="AT627" s="79"/>
      <c r="AU627" s="79"/>
      <c r="AV627" s="79"/>
      <c r="AW627" s="79"/>
      <c r="AX627" s="79"/>
      <c r="AY627" s="79"/>
      <c r="AZ627" s="79"/>
      <c r="BA627">
        <v>2</v>
      </c>
      <c r="BB627" s="78" t="str">
        <f>REPLACE(INDEX(GroupVertices[Group],MATCH(Edges[[#This Row],[Vertex 1]],GroupVertices[Vertex],0)),1,1,"")</f>
        <v>22</v>
      </c>
      <c r="BC627" s="78" t="str">
        <f>REPLACE(INDEX(GroupVertices[Group],MATCH(Edges[[#This Row],[Vertex 2]],GroupVertices[Vertex],0)),1,1,"")</f>
        <v>22</v>
      </c>
      <c r="BD627" s="48">
        <v>0</v>
      </c>
      <c r="BE627" s="49">
        <v>0</v>
      </c>
      <c r="BF627" s="48">
        <v>0</v>
      </c>
      <c r="BG627" s="49">
        <v>0</v>
      </c>
      <c r="BH627" s="48">
        <v>0</v>
      </c>
      <c r="BI627" s="49">
        <v>0</v>
      </c>
      <c r="BJ627" s="48">
        <v>10</v>
      </c>
      <c r="BK627" s="49">
        <v>100</v>
      </c>
      <c r="BL627" s="48">
        <v>10</v>
      </c>
    </row>
    <row r="628" spans="1:64" ht="15">
      <c r="A628" s="64" t="s">
        <v>445</v>
      </c>
      <c r="B628" s="64" t="s">
        <v>445</v>
      </c>
      <c r="C628" s="65" t="s">
        <v>5514</v>
      </c>
      <c r="D628" s="66">
        <v>3</v>
      </c>
      <c r="E628" s="67" t="s">
        <v>132</v>
      </c>
      <c r="F628" s="68">
        <v>35</v>
      </c>
      <c r="G628" s="65"/>
      <c r="H628" s="69"/>
      <c r="I628" s="70"/>
      <c r="J628" s="70"/>
      <c r="K628" s="34" t="s">
        <v>65</v>
      </c>
      <c r="L628" s="77">
        <v>628</v>
      </c>
      <c r="M628" s="77"/>
      <c r="N628" s="72"/>
      <c r="O628" s="79" t="s">
        <v>176</v>
      </c>
      <c r="P628" s="81">
        <v>43749.55447916667</v>
      </c>
      <c r="Q628" s="79" t="s">
        <v>738</v>
      </c>
      <c r="R628" s="79"/>
      <c r="S628" s="79"/>
      <c r="T628" s="79"/>
      <c r="U628" s="79"/>
      <c r="V628" s="83" t="s">
        <v>1097</v>
      </c>
      <c r="W628" s="81">
        <v>43749.55447916667</v>
      </c>
      <c r="X628" s="83" t="s">
        <v>1418</v>
      </c>
      <c r="Y628" s="79"/>
      <c r="Z628" s="79"/>
      <c r="AA628" s="85" t="s">
        <v>1739</v>
      </c>
      <c r="AB628" s="85" t="s">
        <v>1778</v>
      </c>
      <c r="AC628" s="79" t="b">
        <v>0</v>
      </c>
      <c r="AD628" s="79">
        <v>0</v>
      </c>
      <c r="AE628" s="85" t="s">
        <v>1828</v>
      </c>
      <c r="AF628" s="79" t="b">
        <v>0</v>
      </c>
      <c r="AG628" s="79" t="s">
        <v>1829</v>
      </c>
      <c r="AH628" s="79"/>
      <c r="AI628" s="85" t="s">
        <v>1779</v>
      </c>
      <c r="AJ628" s="79" t="b">
        <v>0</v>
      </c>
      <c r="AK628" s="79">
        <v>0</v>
      </c>
      <c r="AL628" s="85" t="s">
        <v>1779</v>
      </c>
      <c r="AM628" s="79" t="s">
        <v>1841</v>
      </c>
      <c r="AN628" s="79" t="b">
        <v>0</v>
      </c>
      <c r="AO628" s="85" t="s">
        <v>1778</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4</v>
      </c>
      <c r="BC628" s="78" t="str">
        <f>REPLACE(INDEX(GroupVertices[Group],MATCH(Edges[[#This Row],[Vertex 2]],GroupVertices[Vertex],0)),1,1,"")</f>
        <v>4</v>
      </c>
      <c r="BD628" s="48">
        <v>1</v>
      </c>
      <c r="BE628" s="49">
        <v>2.0833333333333335</v>
      </c>
      <c r="BF628" s="48">
        <v>0</v>
      </c>
      <c r="BG628" s="49">
        <v>0</v>
      </c>
      <c r="BH628" s="48">
        <v>0</v>
      </c>
      <c r="BI628" s="49">
        <v>0</v>
      </c>
      <c r="BJ628" s="48">
        <v>47</v>
      </c>
      <c r="BK628" s="49">
        <v>97.91666666666667</v>
      </c>
      <c r="BL628" s="48">
        <v>48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8"/>
    <dataValidation allowBlank="1" showErrorMessage="1" sqref="N2:N6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8"/>
    <dataValidation allowBlank="1" showInputMessage="1" promptTitle="Edge Color" prompt="To select an optional edge color, right-click and select Select Color on the right-click menu." sqref="C3:C628"/>
    <dataValidation allowBlank="1" showInputMessage="1" promptTitle="Edge Width" prompt="Enter an optional edge width between 1 and 10." errorTitle="Invalid Edge Width" error="The optional edge width must be a whole number between 1 and 10." sqref="D3:D628"/>
    <dataValidation allowBlank="1" showInputMessage="1" promptTitle="Edge Opacity" prompt="Enter an optional edge opacity between 0 (transparent) and 100 (opaque)." errorTitle="Invalid Edge Opacity" error="The optional edge opacity must be a whole number between 0 and 10." sqref="F3:F6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8">
      <formula1>ValidEdgeVisibilities</formula1>
    </dataValidation>
    <dataValidation allowBlank="1" showInputMessage="1" showErrorMessage="1" promptTitle="Vertex 1 Name" prompt="Enter the name of the edge's first vertex." sqref="A3:A628"/>
    <dataValidation allowBlank="1" showInputMessage="1" showErrorMessage="1" promptTitle="Vertex 2 Name" prompt="Enter the name of the edge's second vertex." sqref="B3:B628"/>
    <dataValidation allowBlank="1" showInputMessage="1" showErrorMessage="1" promptTitle="Edge Label" prompt="Enter an optional edge label." errorTitle="Invalid Edge Visibility" error="You have entered an unrecognized edge visibility.  Try selecting from the drop-down list instead." sqref="H3:H6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8"/>
  </dataValidations>
  <hyperlinks>
    <hyperlink ref="R3" r:id="rId1" display="https://www.aaai.org/ojs/index.php/ICWSM/article/view/3207/3075"/>
    <hyperlink ref="R4" r:id="rId2" display="https://www.aaai.org/ojs/index.php/ICWSM/article/view/3207/3075"/>
    <hyperlink ref="R6" r:id="rId3" display="https://www.cambridge.org/core/journals/perspectives-on-politics/article/dont-republicans-tweet-too-using-twitter-to-assess-the-consequences-of-political-endorsements-by-celebrities/B2915BB8FBD93D0555D8C3D77CB00E65"/>
    <hyperlink ref="R7" r:id="rId4" display="https://www.topcoder.com/challenges/30100548"/>
    <hyperlink ref="R8" r:id="rId5" display="https://www.topcoder.com/challenges/30100548"/>
    <hyperlink ref="R9" r:id="rId6" display="https://www.topcoder.com/challenges/30100548"/>
    <hyperlink ref="R10" r:id="rId7" display="https://www.topcoder.com/challenges/30100548"/>
    <hyperlink ref="R12" r:id="rId8" display="https://www.wired.com/story/academic-emoji-conference/"/>
    <hyperlink ref="R13" r:id="rId9" display="https://www.wired.com/story/academic-emoji-conference/"/>
    <hyperlink ref="R16" r:id="rId10" display="https://icwsm.org/2020/"/>
    <hyperlink ref="R17" r:id="rId11" display="https://icwsm.org/2020/"/>
    <hyperlink ref="R18" r:id="rId12" display="https://twitter.com/icwsm/status/1156957172686868480"/>
    <hyperlink ref="R19" r:id="rId13" display="https://icwsm.org/2020/"/>
    <hyperlink ref="R20" r:id="rId14" display="https://icwsm.org/2020/"/>
    <hyperlink ref="R21" r:id="rId15" display="https://icwsm.org/2020/"/>
    <hyperlink ref="R22" r:id="rId16" display="https://icwsm.org/2020/"/>
    <hyperlink ref="R23" r:id="rId17" display="https://icwsm.org/2020/"/>
    <hyperlink ref="R30" r:id="rId18" display="https://icwsm.org/2020/"/>
    <hyperlink ref="R31" r:id="rId19" display="https://icwsm.org/2020/"/>
    <hyperlink ref="R32" r:id="rId20" display="https://icwsm.org/2020/"/>
    <hyperlink ref="R33" r:id="rId21" display="https://icwsm.org/2020/"/>
    <hyperlink ref="R34" r:id="rId22" display="https://icwsm.org/2020/"/>
    <hyperlink ref="R35" r:id="rId23" display="https://icwsm.org/2020/"/>
    <hyperlink ref="R36" r:id="rId24" display="https://icwsm.org/2020/"/>
    <hyperlink ref="R46" r:id="rId25" display="https://icwsm.org/2020/"/>
    <hyperlink ref="R47" r:id="rId26" display="https://icwsm.org/2020/"/>
    <hyperlink ref="R48" r:id="rId27" display="http://www.ccs.neu.edu/~amislove/publications/Weather-ICWSM.pdf"/>
    <hyperlink ref="R59" r:id="rId28" display="https://icwsm.org/2020/"/>
    <hyperlink ref="R60" r:id="rId29" display="https://iussp.org/en/workshop-demographic-research-web-and-social-media-data"/>
    <hyperlink ref="R66" r:id="rId30" display="https://iussp.org/en/workshop-demographic-research-web-and-social-media-data"/>
    <hyperlink ref="R75" r:id="rId31" display="https://www.aaai.org/ocs/index.php/ICWSM/ICWSM16/paper/download/13166/12817"/>
    <hyperlink ref="R78" r:id="rId32" display="https://iussp.org/en/workshop-demographic-research-web-and-social-media-data"/>
    <hyperlink ref="R79" r:id="rId33" display="https://iussp.org/en/workshop-demographic-research-web-and-social-media-data"/>
    <hyperlink ref="R84" r:id="rId34" display="https://www.aaai.org/ocs/index.php/ICWSM/ICWSM13/paper/viewFile/6124/6351"/>
    <hyperlink ref="R85" r:id="rId35" display="https://www.aaai.org/ojs/index.php/ICWSM/article/view/3212"/>
    <hyperlink ref="R86" r:id="rId36" display="https://www.aaai.org/ojs/index.php/ICWSM/article/view/3212"/>
    <hyperlink ref="R87" r:id="rId37" display="https://www.aaai.org/ocs/index.php/ICWSM/ICWSM13/paper/viewFile/6093/6350"/>
    <hyperlink ref="R92" r:id="rId38" display="https://research.fb.com/request-for-proposals-for-economic-opportunity-research-announced-at-icwsm-2019/?utm_campaign=everyonesocial&amp;utm_source=178996&amp;utm_medium=twitter&amp;es_p=9808567"/>
    <hyperlink ref="R95" r:id="rId39" display="https://icwsm.org/2020/"/>
    <hyperlink ref="R98" r:id="rId40" display="https://www.aaai.org/ocs/index.php/ICWSM/ICWSM13/paper/viewFile/6124/6351"/>
    <hyperlink ref="R101" r:id="rId41" display="https://www.kaskus.co.id/surl/iCwsm"/>
    <hyperlink ref="R102" r:id="rId42" display="https://www.kaskus.co.id/surl/iCwsm"/>
    <hyperlink ref="R103" r:id="rId43" display="https://www.kaskus.co.id/surl/iCwsm"/>
    <hyperlink ref="R104" r:id="rId44" display="https://www.kaskus.co.id/surl/iCwsm"/>
    <hyperlink ref="R105" r:id="rId45" display="https://www.kaskus.co.id/surl/iCwsm"/>
    <hyperlink ref="R106" r:id="rId46" display="https://www.kaskus.co.id/surl/iCwsm"/>
    <hyperlink ref="R107" r:id="rId47" display="https://www.kaskus.co.id/surl/iCwsm"/>
    <hyperlink ref="R108" r:id="rId48" display="https://www.kaskus.co.id/surl/iCwsm"/>
    <hyperlink ref="R109" r:id="rId49" display="https://www.kaskus.co.id/surl/iCwsm"/>
    <hyperlink ref="R110" r:id="rId50" display="https://www.kaskus.co.id/surl/iCwsm"/>
    <hyperlink ref="R111" r:id="rId51" display="https://www.kaskus.co.id/surl/iCwsm"/>
    <hyperlink ref="R112" r:id="rId52" display="https://www.kaskus.co.id/surl/iCwsm"/>
    <hyperlink ref="R113" r:id="rId53" display="https://www.kaskus.co.id/surl/iCwsm"/>
    <hyperlink ref="R114" r:id="rId54" display="https://www.kaskus.co.id/surl/iCwsm"/>
    <hyperlink ref="R118" r:id="rId55" display="https://arxiv.org/abs/1908.05409"/>
    <hyperlink ref="R119" r:id="rId56" display="https://icwsm.org/2020/"/>
    <hyperlink ref="R123" r:id="rId57" display="https://research.fb.com/safety-experiences-on-social-media/"/>
    <hyperlink ref="R124" r:id="rId58" display="https://research.fb.com/safety-experiences-on-social-media/"/>
    <hyperlink ref="R125" r:id="rId59" display="https://research.fb.com/safety-experiences-on-social-media/"/>
    <hyperlink ref="R140" r:id="rId60" display="https://icwsm.org/2020/"/>
    <hyperlink ref="R145" r:id="rId61" display="https://icwsm.org/2020/"/>
    <hyperlink ref="R153" r:id="rId62" display="https://www.aaai.org/ocs/index.php/ICWSM/ICWSM16/paper/view/13167/12746"/>
    <hyperlink ref="R156" r:id="rId63" display="http://ktsukuda.me/research_topic/creator-collaboration/"/>
    <hyperlink ref="R157" r:id="rId64" display="https://www.aaai.org/ojs/index.php/ICWSM/article/view/3205"/>
    <hyperlink ref="R158" r:id="rId65" display="https://www.aaai.org/ojs/index.php/ICWSM/article/view/3205"/>
    <hyperlink ref="R161" r:id="rId66" display="https://www.aaai.org/ojs/index.php/ICWSM/article/view/3205"/>
    <hyperlink ref="R163" r:id="rId67" display="https://www.aaai.org/ocs/index.php/ICWSM/ICWSM10/paper/viewPaper/1509"/>
    <hyperlink ref="R172" r:id="rId68" display="https://www.aaai.org/ojs/index.php/ICWSM/article/view/3205"/>
    <hyperlink ref="R173" r:id="rId69" display="https://scholar.google.com/citations?hl=en&amp;view_op=list_hcore&amp;venue=eH4qSzdbVtwJ.2019&amp;vq=eng_databasesinformationsystems&amp;cstart=0"/>
    <hyperlink ref="R177" r:id="rId70" display="https://aaai.org/ocs/index.php/ICWSM/ICWSM17/paper/download/15587/14817"/>
    <hyperlink ref="R178" r:id="rId71" display="https://aaai.org/ocs/index.php/ICWSM/ICWSM17/paper/download/15587/14817"/>
    <hyperlink ref="R179" r:id="rId72" display="https://aaai.org/ocs/index.php/ICWSM/ICWSM17/paper/download/15587/14817"/>
    <hyperlink ref="R180" r:id="rId73" display="https://aaai.org/ocs/index.php/ICWSM/ICWSM17/paper/download/15587/14817"/>
    <hyperlink ref="R181" r:id="rId74" display="https://aaai.org/ocs/index.php/ICWSM/ICWSM17/paper/download/15587/14817"/>
    <hyperlink ref="R182" r:id="rId75" display="https://aaai.org/ocs/index.php/ICWSM/ICWSM17/paper/download/15587/14817"/>
    <hyperlink ref="R183" r:id="rId76" display="https://aaai.org/ocs/index.php/ICWSM/ICWSM17/paper/download/15587/14817"/>
    <hyperlink ref="R184" r:id="rId77" display="https://aaai.org/ocs/index.php/ICWSM/ICWSM17/paper/download/15587/14817"/>
    <hyperlink ref="R185" r:id="rId78" display="https://aaai.org/ocs/index.php/ICWSM/ICWSM17/paper/download/15587/14817"/>
    <hyperlink ref="R186" r:id="rId79" display="https://aaai.org/ocs/index.php/ICWSM/ICWSM17/paper/download/15587/14817"/>
    <hyperlink ref="R187" r:id="rId80" display="https://aaai.org/ocs/index.php/ICWSM/ICWSM17/paper/download/15587/14817"/>
    <hyperlink ref="R188" r:id="rId81" display="https://aaai.org/ocs/index.php/ICWSM/ICWSM17/paper/download/15587/14817"/>
    <hyperlink ref="R189" r:id="rId82" display="https://aaai.org/ocs/index.php/ICWSM/ICWSM17/paper/download/15587/14817"/>
    <hyperlink ref="R190" r:id="rId83" display="https://aaai.org/ocs/index.php/ICWSM/ICWSM17/paper/download/15587/14817"/>
    <hyperlink ref="R191" r:id="rId84" display="https://aaai.org/ocs/index.php/ICWSM/ICWSM17/paper/download/15587/14817"/>
    <hyperlink ref="R192" r:id="rId85" display="https://aaai.org/ocs/index.php/ICWSM/ICWSM17/paper/download/15587/14817"/>
    <hyperlink ref="R193" r:id="rId86" display="https://aaai.org/ocs/index.php/ICWSM/ICWSM17/paper/download/15587/14817"/>
    <hyperlink ref="R194" r:id="rId87" display="https://aaai.org/ocs/index.php/ICWSM/ICWSM17/paper/download/15587/14817"/>
    <hyperlink ref="R195" r:id="rId88" display="https://aaai.org/ocs/index.php/ICWSM/ICWSM17/paper/download/15587/14817"/>
    <hyperlink ref="R196" r:id="rId89" display="https://aaai.org/ocs/index.php/ICWSM/ICWSM17/paper/download/15587/14817"/>
    <hyperlink ref="R197" r:id="rId90" display="https://aaai.org/ocs/index.php/ICWSM/ICWSM17/paper/download/15587/14817"/>
    <hyperlink ref="R198" r:id="rId91" display="https://aaai.org/ocs/index.php/ICWSM/ICWSM17/paper/download/15587/14817"/>
    <hyperlink ref="R199" r:id="rId92" display="https://aaai.org/ocs/index.php/ICWSM/ICWSM17/paper/download/15587/14817"/>
    <hyperlink ref="R200" r:id="rId93" display="https://aaai.org/ocs/index.php/ICWSM/ICWSM17/paper/download/15587/14817"/>
    <hyperlink ref="R201" r:id="rId94" display="https://aaai.org/ocs/index.php/ICWSM/ICWSM17/paper/download/15587/14817"/>
    <hyperlink ref="R202" r:id="rId95" display="https://aaai.org/ocs/index.php/ICWSM/ICWSM17/paper/download/15587/14817"/>
    <hyperlink ref="R203" r:id="rId96" display="https://www.aaai.org/ojs/index.php/ICWSM/article/view/3357/3225"/>
    <hyperlink ref="R204" r:id="rId97" display="https://www.aaai.org/ojs/index.php/ICWSM/article/view/3357/3225"/>
    <hyperlink ref="R205" r:id="rId98" display="https://www.aaai.org/ocs/index.php/ICWSM/ICWSM13/paper/viewFile/6093/6350"/>
    <hyperlink ref="R206" r:id="rId99" display="https://www.aaai.org/ocs/index.php/ICWSM/ICWSM16/paper/view/13003/12748"/>
    <hyperlink ref="R207" r:id="rId100" display="https://www.aaai.org/ocs/index.php/ICWSM/ICWSM16/paper/view/13003/12748"/>
    <hyperlink ref="R208" r:id="rId101" display="https://www.aaai.org/ocs/index.php/ICWSM/ICWSM16/paper/view/13003/12748"/>
    <hyperlink ref="R209" r:id="rId102" display="https://www.aaai.org/ocs/index.php/ICWSM/ICWSM16/paper/view/13003/12748"/>
    <hyperlink ref="R210" r:id="rId103" display="https://www.aaai.org/ocs/index.php/ICWSM/ICWSM16/paper/view/13003/12748"/>
    <hyperlink ref="R211" r:id="rId104" display="https://www.aaai.org/ocs/index.php/ICWSM/ICWSM16/paper/view/13003/12748"/>
    <hyperlink ref="R212" r:id="rId105" display="https://www.aaai.org/ocs/index.php/ICWSM/ICWSM16/paper/view/13003/12748"/>
    <hyperlink ref="R213" r:id="rId106" display="https://www.aaai.org/ocs/index.php/ICWSM/ICWSM16/paper/view/13003/12748"/>
    <hyperlink ref="R214" r:id="rId107" display="https://www.aaai.org/ocs/index.php/ICWSM/ICWSM16/paper/view/13003/12748"/>
    <hyperlink ref="R215" r:id="rId108" display="https://www.aaai.org/ocs/index.php/ICWSM/ICWSM16/paper/view/13003/12748"/>
    <hyperlink ref="R217" r:id="rId109" display="https://www.aaai.org/ocs/index.php/ICWSM/ICWSM15/paper/viewPaper/10469"/>
    <hyperlink ref="R220" r:id="rId110" display="https://www.aaai.org/ocs/index.php/ICWSM/ICWSM10/paper/viewFile/1536/1842"/>
    <hyperlink ref="R221" r:id="rId111" display="https://www.aaai.org/ojs/index.php/ICWSM/article/view/3210"/>
    <hyperlink ref="R222" r:id="rId112" display="https://www.aaai.org/ojs/index.php/ICWSM/article/view/3210"/>
    <hyperlink ref="R223" r:id="rId113" display="https://www.aaai.org/ojs/index.php/ICWSM/article/view/3210"/>
    <hyperlink ref="R224" r:id="rId114" display="https://aaai.org/ocs/index.php/ICWSM/ICWSM18/paper/view/17861/17060"/>
    <hyperlink ref="R225" r:id="rId115" display="https://aaai.org/ocs/index.php/ICWSM/ICWSM18/paper/view/17861/17060"/>
    <hyperlink ref="R226" r:id="rId116" display="https://aaai.org/ocs/index.php/ICWSM/ICWSM18/paper/view/17861/17060"/>
    <hyperlink ref="R227" r:id="rId117" display="https://aaai.org/ocs/index.php/ICWSM/ICWSM18/paper/view/17861/17060"/>
    <hyperlink ref="R236" r:id="rId118" display="https://icwsm.org/2020/"/>
    <hyperlink ref="R266" r:id="rId119" display="https://www.frontiersin.org/article/10.3389/fdata.2019.00029/full"/>
    <hyperlink ref="R267" r:id="rId120" display="https://www.frontiersin.org/research-topics/9706/workshop-proceedings-of-the-13th-international-aaai-conference-on-web-and-social-media#articles"/>
    <hyperlink ref="R274" r:id="rId121" display="https://twitter.com/IgorBrigadir/status/553230370569994240"/>
    <hyperlink ref="R281" r:id="rId122" display="https://jobs.illinois.edu/academic-job-board/job-details?jobID=121227&amp;job=college-of-liberal-arts-sciences-assistant-professor-department-of-communication-121227&amp;fbclid=IwAR3wT3gfz47FGd9qoOz1gKcUklwTwawht6wKGogwDKFMQ5MNgYB-0HnVaz4"/>
    <hyperlink ref="R284" r:id="rId123" display="https://jobs.illinois.edu/academic-job-board/job-details?jobID=121227&amp;job=college-of-liberal-arts-sciences-assistant-professor-department-of-communication-121227&amp;fbclid=IwAR3wT3gfz47FGd9qoOz1gKcUklwTwawht6wKGogwDKFMQ5MNgYB-0HnVaz4"/>
    <hyperlink ref="R292" r:id="rId124" display="https://icwsm.org/2020/"/>
    <hyperlink ref="R299" r:id="rId125" display="http://faculty.washington.edu/kstarbi/Starbird-et-al-ICWSM-2018-Echosystem-final.pdf"/>
    <hyperlink ref="R300" r:id="rId126" display="http://faculty.washington.edu/kstarbi/Starbird-et-al-ICWSM-2018-Echosystem-final.pdf"/>
    <hyperlink ref="R301" r:id="rId127" display="http://faculty.washington.edu/kstarbi/Starbird-et-al-ICWSM-2018-Echosystem-final.pdf"/>
    <hyperlink ref="R302" r:id="rId128" display="http://faculty.washington.edu/kstarbi/Starbird-et-al-ICWSM-2018-Echosystem-final.pdf"/>
    <hyperlink ref="R334" r:id="rId129" display="https://aaai.org/ojs/index.php/ICWSM/article/view/3357"/>
    <hyperlink ref="R347" r:id="rId130" display="https://arxiv.org/abs/1909.03543"/>
    <hyperlink ref="R408" r:id="rId131" display="https://icwsm.org/2020/"/>
    <hyperlink ref="R445" r:id="rId132" display="https://new.precisionconference.com/user/login?society=aaai"/>
    <hyperlink ref="R446" r:id="rId133" display="https://new.precisionconference.com/user/login?society=aaai"/>
    <hyperlink ref="R447" r:id="rId134" display="https://icwsm.org/2020/"/>
    <hyperlink ref="R448" r:id="rId135" display="https://new.precisionconference.com/user/login?society=aaai"/>
    <hyperlink ref="R449" r:id="rId136" display="https://icwsm.org/2020/"/>
    <hyperlink ref="R452" r:id="rId137" display="https://new.precisionconference.com/user/login?society=aaai"/>
    <hyperlink ref="R453" r:id="rId138" display="https://icwsm.org/2020/"/>
    <hyperlink ref="R454" r:id="rId139" display="https://new.precisionconference.com/user/login?society=aaai"/>
    <hyperlink ref="R457" r:id="rId140" display="https://icwsm.org/2020/"/>
    <hyperlink ref="R465" r:id="rId141" display="https://www.aaai.org/ocs/index.php/ICWSM/ICWSM13/paper/viewFile/5988/6372"/>
    <hyperlink ref="R467" r:id="rId142" display="https://faculty.washington.edu/kstarbi/Starbird-et-al-ICWSM-2018-Echosystem-final.pdf"/>
    <hyperlink ref="R468" r:id="rId143" display="https://faculty.washington.edu/kstarbi/Starbird-et-al-ICWSM-2018-Echosystem-final.pdf"/>
    <hyperlink ref="R470" r:id="rId144" display="https://faculty.washington.edu/kstarbi/Starbird-et-al-ICWSM-2018-Echosystem-final.pdf"/>
    <hyperlink ref="R471" r:id="rId145" display="https://faculty.washington.edu/kstarbi/Starbird-et-al-ICWSM-2018-Echosystem-final.pdf"/>
    <hyperlink ref="R472" r:id="rId146" display="https://faculty.washington.edu/kstarbi/Starbird-et-al-ICWSM-2018-Echosystem-final.pdf"/>
    <hyperlink ref="R473" r:id="rId147" display="https://icwsm.org/2020/"/>
    <hyperlink ref="R491" r:id="rId148" display="https://twitter.com/rogueCHI/status/1174776264227311616"/>
    <hyperlink ref="R492" r:id="rId149" display="https://twitter.com/rogueCHI/status/1174776264227311616"/>
    <hyperlink ref="R493" r:id="rId150" display="https://twitter.com/rogueCHI/status/1174776264227311616"/>
    <hyperlink ref="R497" r:id="rId151" display="https://www.aaai.org/ojs/index.php/ICWSM/article/view/3360"/>
    <hyperlink ref="R498" r:id="rId152" display="https://users.ics.aalto.fi/kiran/whatsapp-tutorial/"/>
    <hyperlink ref="R499" r:id="rId153" display="https://arxiv.org/abs/1909.03543"/>
    <hyperlink ref="R501" r:id="rId154" display="https://arxiv.org/abs/1909.03543"/>
    <hyperlink ref="R503" r:id="rId155" display="https://arxiv.org/abs/1909.03543"/>
    <hyperlink ref="R505" r:id="rId156" display="https://aaai.org/ojs/index.php/ICWSM/index"/>
    <hyperlink ref="R506" r:id="rId157" display="https://aaai.org/ojs/index.php/ICWSM/index"/>
    <hyperlink ref="R512" r:id="rId158" display="https://www.aaai.org/ocs/index.php/ICWSM/ICWSM18/paper/download/17839/17066"/>
    <hyperlink ref="R514" r:id="rId159" display="https://aaai.org/ocs/index.php/ICWSM/ICWSM18/paper/download/17861/17060"/>
    <hyperlink ref="R515" r:id="rId160" display="https://aaai.org/ocs/index.php/ICWSM/ICWSM18/paper/download/17861/17060"/>
    <hyperlink ref="R516" r:id="rId161" display="https://www.aaai.org/ojs/index.php/ICWSM/article/download/3209/3077/&amp;ved=2ahUKEwjd6Yv31_bkAhVeAhAIHYMOBp0QFjACegQIAxAB&amp;usg=AOvVaw2Un7T7D4KyrhyEMSGjUlqH"/>
    <hyperlink ref="R522" r:id="rId162" display="http://faculty.washington.edu/kstarbi/Starbird-et-al-ICWSM-2018-Echosystem-final.pdf"/>
    <hyperlink ref="R527" r:id="rId163" display="https://www.aaai.org/ocs/index.php/ICWSM/ICWSM16/paper/view/13171/12837"/>
    <hyperlink ref="R529" r:id="rId164" display="https://www.aaai.org/ocs/index.php/ICWSM/ICWSM16/paper/view/13171/12837"/>
    <hyperlink ref="R531" r:id="rId165" display="https://www-users.cs.umn.edu/~levon003/files/levonian_icwsm2020_preprint.pdf"/>
    <hyperlink ref="R540" r:id="rId166" display="https://jobs.illinois.edu/academic-job-board/job-details?jobID=121227&amp;job=college-of-liberal-arts-sciences-assistant-professor-department-of-communication-121227&amp;fbclid=IwAR3wT3gfz47FGd9qoOz1gKcUklwTwawht6wKGogwDKFMQ5MNgYB-0HnVaz4"/>
    <hyperlink ref="R541" r:id="rId167" display="https://jobs.illinois.edu/academic-job-board/job-details?jobID=121227&amp;job=college-of-liberal-arts-sciences-assistant-professor-department-of-communication-121227&amp;fbclid=IwAR3wT3gfz47FGd9qoOz1gKcUklwTwawht6wKGogwDKFMQ5MNgYB-0HnVaz4"/>
    <hyperlink ref="R546" r:id="rId168" display="https://www.frontiersin.org/article/10.3389/fdata.2019.00029/full"/>
    <hyperlink ref="R548" r:id="rId169" display="https://www.frontiersin.org/article/10.3389/fdata.2019.00029/full"/>
    <hyperlink ref="R549" r:id="rId170" display="https://www.frontiersin.org/research-topics/9706/workshop-proceedings-of-the-13th-international-aaai-conference-on-web-and-social-media#articles"/>
    <hyperlink ref="R553" r:id="rId171" display="https://www.cambridge.org/core/journals/perspectives-on-politics/article/dont-republicans-tweet-too-using-twitter-to-assess-the-consequences-of-political-endorsements-by-celebrities/B2915BB8FBD93D0555D8C3D77CB00E65"/>
    <hyperlink ref="R555" r:id="rId172" display="https://www.cambridge.org/core/journals/perspectives-on-politics/article/dont-republicans-tweet-too-using-twitter-to-assess-the-consequences-of-political-endorsements-by-celebrities/B2915BB8FBD93D0555D8C3D77CB00E65"/>
    <hyperlink ref="R557" r:id="rId173" display="https://www.cambridge.org/core/journals/perspectives-on-politics/article/dont-republicans-tweet-too-using-twitter-to-assess-the-consequences-of-political-endorsements-by-celebrities/B2915BB8FBD93D0555D8C3D77CB00E65"/>
    <hyperlink ref="R561" r:id="rId174" display="https://twitter.com/CJR/status/1171406154741604354"/>
    <hyperlink ref="R562" r:id="rId175" display="https://twitter.com/CJR/status/1171406154741604354"/>
    <hyperlink ref="R563" r:id="rId176" display="https://twitter.com/CJR/status/1171406154741604354"/>
    <hyperlink ref="R567" r:id="rId177" display="https://twitter.com/CJR/status/1171406154741604354"/>
    <hyperlink ref="R569" r:id="rId178" display="https://twitter.com/CJR/status/1171406154741604354"/>
    <hyperlink ref="R575" r:id="rId179" display="https://twitter.com/icwsm/status/1172243143074492418"/>
    <hyperlink ref="R579" r:id="rId180" display="https://cj2020.northeastern.edu/"/>
    <hyperlink ref="R580" r:id="rId181" display="https://icwsm.org/2020/"/>
    <hyperlink ref="R581" r:id="rId182" display="https://twitter.com/CJR/status/1171406154741604354"/>
    <hyperlink ref="R583" r:id="rId183" display="https://cj2020.northeastern.edu/"/>
    <hyperlink ref="R584" r:id="rId184" display="https://icwsm.org/"/>
    <hyperlink ref="R587" r:id="rId185" display="https://icwsm.org/2020/"/>
    <hyperlink ref="R590" r:id="rId186" display="https://new.precisionconference.com/user/login?society=aaai"/>
    <hyperlink ref="R593" r:id="rId187" display="https://twitter.com/icwsm/status/1173387363231371265"/>
    <hyperlink ref="R601" r:id="rId188" display="https://twitter.com/smunson/status/1175084989815222272"/>
    <hyperlink ref="R609" r:id="rId189" display="https://www.wired.com/story/academic-emoji-conference/"/>
    <hyperlink ref="R611" r:id="rId190" display="https://www.wired.com/story/academic-emoji-conference/"/>
    <hyperlink ref="R613" r:id="rId191" display="https://www.wired.com/story/academic-emoji-conference/"/>
    <hyperlink ref="R615" r:id="rId192" display="https://www.wired.com/story/academic-emoji-conference/"/>
    <hyperlink ref="R617" r:id="rId193" display="https://icwsm.org/2020/"/>
    <hyperlink ref="R620" r:id="rId194" display="https://new.precisionconference.com/user/login?society=aaai"/>
    <hyperlink ref="R622" r:id="rId195" display="https://new.precisionconference.com/user/login?society=aaai"/>
    <hyperlink ref="R623" r:id="rId196" display="https://new.precisionconference.com/user/login?society=aaai"/>
    <hyperlink ref="R624" r:id="rId197" display="https://new.precisionconference.com/user/login?society=aaai"/>
    <hyperlink ref="R626" r:id="rId198" display="https://nodexlgraphgallery.org/Pages/InteractiveGraph.aspx?graphID=199783"/>
    <hyperlink ref="R627" r:id="rId199" display="https://jp.reuters.com/article/hongkong-protests-apple-idJPKBN1WP0K0"/>
    <hyperlink ref="U3" r:id="rId200" display="https://pbs.twimg.com/media/D871cKLW4AEYUaz.png"/>
    <hyperlink ref="U4" r:id="rId201" display="https://pbs.twimg.com/media/D871cKLW4AEYUaz.png"/>
    <hyperlink ref="U5" r:id="rId202" display="https://pbs.twimg.com/media/EBgeAsWU0AAkNRa.jpg"/>
    <hyperlink ref="U6" r:id="rId203" display="https://pbs.twimg.com/media/EEGJtPgW4AAprNE.png"/>
    <hyperlink ref="U11" r:id="rId204" display="https://pbs.twimg.com/tweet_video_thumb/EGS_napX0AQyPmo.jpg"/>
    <hyperlink ref="U60" r:id="rId205" display="https://pbs.twimg.com/media/EBNn7AqW4AcJ8DJ.jpg"/>
    <hyperlink ref="U66" r:id="rId206" display="https://pbs.twimg.com/media/EBNn7AqW4AcJ8DJ.jpg"/>
    <hyperlink ref="U78" r:id="rId207" display="https://pbs.twimg.com/media/EBNn7AqW4AcJ8DJ.jpg"/>
    <hyperlink ref="U79" r:id="rId208" display="https://pbs.twimg.com/media/EBNn7AqW4AcJ8DJ.jpg"/>
    <hyperlink ref="U84" r:id="rId209" display="https://pbs.twimg.com/media/EBepBuGXsAEaWxA.png"/>
    <hyperlink ref="U85" r:id="rId210" display="https://pbs.twimg.com/media/D9aPxBJXYAUJfII.jpg"/>
    <hyperlink ref="U87" r:id="rId211" display="https://pbs.twimg.com/media/DP-FIKUXcAEzm8f.png"/>
    <hyperlink ref="U101" r:id="rId212" display="https://pbs.twimg.com/media/ECODBC3VUAAwljg.jpg"/>
    <hyperlink ref="U102" r:id="rId213" display="https://pbs.twimg.com/media/ECODxNMUwAEjNJA.jpg"/>
    <hyperlink ref="U103" r:id="rId214" display="https://pbs.twimg.com/media/ECOQAl1UEAAErV0.jpg"/>
    <hyperlink ref="U104" r:id="rId215" display="https://pbs.twimg.com/media/ECOQtRLUIAA7b6h.jpg"/>
    <hyperlink ref="U105" r:id="rId216" display="https://pbs.twimg.com/media/ECORAzmUIAAloEz.jpg"/>
    <hyperlink ref="U106" r:id="rId217" display="https://pbs.twimg.com/media/ECORhPYU0AAZdce.jpg"/>
    <hyperlink ref="U107" r:id="rId218" display="https://pbs.twimg.com/media/ECOTxrbU0AAtVig.jpg"/>
    <hyperlink ref="U108" r:id="rId219" display="https://pbs.twimg.com/media/ECOURwBUEAA5tWW.jpg"/>
    <hyperlink ref="U109" r:id="rId220" display="https://pbs.twimg.com/media/ECOUwcwU4AAh7Xr.jpg"/>
    <hyperlink ref="U110" r:id="rId221" display="https://pbs.twimg.com/media/ECOVLJTU0AEIlJV.jpg"/>
    <hyperlink ref="U111" r:id="rId222" display="https://pbs.twimg.com/media/ECOVuGCUcAAGGUa.jpg"/>
    <hyperlink ref="U112" r:id="rId223" display="https://pbs.twimg.com/media/ECOWHwgUYAAniNW.jpg"/>
    <hyperlink ref="U113" r:id="rId224" display="https://pbs.twimg.com/media/ECOWjBgUEAUDp6t.jpg"/>
    <hyperlink ref="U114" r:id="rId225" display="https://pbs.twimg.com/media/ECOXBRDU0AEKAcn.jpg"/>
    <hyperlink ref="U118" r:id="rId226" display="https://pbs.twimg.com/media/ECQ2ZAtVUAA1gZ4.jpg"/>
    <hyperlink ref="U123" r:id="rId227" display="https://pbs.twimg.com/media/D8_PDusXsAAsuzb.jpg"/>
    <hyperlink ref="U124" r:id="rId228" display="https://pbs.twimg.com/media/D8_PDusXsAAsuzb.jpg"/>
    <hyperlink ref="U125" r:id="rId229" display="https://pbs.twimg.com/media/D8_PDusXsAAsuzb.jpg"/>
    <hyperlink ref="U157" r:id="rId230" display="https://pbs.twimg.com/media/D8vInQhX4AE1nAC.png"/>
    <hyperlink ref="U158" r:id="rId231" display="https://pbs.twimg.com/media/D8vInQhX4AE1nAC.png"/>
    <hyperlink ref="U161" r:id="rId232" display="https://pbs.twimg.com/media/D8vInQhX4AE1nAC.png"/>
    <hyperlink ref="U172" r:id="rId233" display="https://pbs.twimg.com/media/D8vInQhX4AE1nAC.png"/>
    <hyperlink ref="U216" r:id="rId234" display="https://pbs.twimg.com/media/EC-ZgJQWwAARGO-.jpg"/>
    <hyperlink ref="U275" r:id="rId235" display="https://pbs.twimg.com/tweet_video_thumb/ED-K26PXoAAg-Ep.jpg"/>
    <hyperlink ref="U277" r:id="rId236" display="https://pbs.twimg.com/tweet_video_thumb/ED-K26PXoAAg-Ep.jpg"/>
    <hyperlink ref="U291" r:id="rId237" display="https://pbs.twimg.com/tweet_video_thumb/ED-K26PXoAAg-Ep.jpg"/>
    <hyperlink ref="U293" r:id="rId238" display="https://pbs.twimg.com/tweet_video_thumb/ED-K26PXoAAg-Ep.jpg"/>
    <hyperlink ref="U455" r:id="rId239" display="https://pbs.twimg.com/media/EEYudiZW4AEatQ1.jpg"/>
    <hyperlink ref="U456" r:id="rId240" display="https://pbs.twimg.com/media/EBgeAsWU0AAkNRa.jpg"/>
    <hyperlink ref="U459" r:id="rId241" display="https://pbs.twimg.com/tweet_video_thumb/ED-K26PXoAAg-Ep.jpg"/>
    <hyperlink ref="U516" r:id="rId242" display="https://pbs.twimg.com/media/EFp1dCsXkAUoVnr.jpg"/>
    <hyperlink ref="U531" r:id="rId243" display="https://pbs.twimg.com/media/EA-ORCaW4AAJDGb.jpg"/>
    <hyperlink ref="U553" r:id="rId244" display="https://pbs.twimg.com/media/EEGJtPgW4AAprNE.png"/>
    <hyperlink ref="U555" r:id="rId245" display="https://pbs.twimg.com/media/EEGJtPgW4AAprNE.png"/>
    <hyperlink ref="U557" r:id="rId246" display="https://pbs.twimg.com/media/EEGJtPgW4AAprNE.png"/>
    <hyperlink ref="U584" r:id="rId247" display="https://pbs.twimg.com/media/ECBFsVkXYAAy0qq.png"/>
    <hyperlink ref="U589" r:id="rId248" display="https://pbs.twimg.com/tweet_video_thumb/ED-K26PXoAAg-Ep.jpg"/>
    <hyperlink ref="U617" r:id="rId249" display="https://pbs.twimg.com/media/EA5WL5zXsAAw7y-.png"/>
    <hyperlink ref="U618" r:id="rId250" display="https://pbs.twimg.com/media/EA5a0YwX4AEPLhT.jpg"/>
    <hyperlink ref="U620" r:id="rId251" display="https://pbs.twimg.com/media/EDku9ikXYAAZutZ.jpg"/>
    <hyperlink ref="U621" r:id="rId252" display="https://pbs.twimg.com/tweet_video_thumb/ED-K26PXoAAg-Ep.jpg"/>
    <hyperlink ref="U622" r:id="rId253" display="https://pbs.twimg.com/media/EESk6wlWkAsFMka.png"/>
    <hyperlink ref="U623" r:id="rId254" display="https://pbs.twimg.com/media/EEXM611W4AAEFSK.png"/>
    <hyperlink ref="U624" r:id="rId255" display="https://pbs.twimg.com/tweet_video_thumb/EEi1lPoX4AASikp.jpg"/>
    <hyperlink ref="U626" r:id="rId256" display="https://pbs.twimg.com/media/ECEfmU1U4AEFqcL.jpg"/>
    <hyperlink ref="V3" r:id="rId257" display="https://pbs.twimg.com/media/D871cKLW4AEYUaz.png"/>
    <hyperlink ref="V4" r:id="rId258" display="https://pbs.twimg.com/media/D871cKLW4AEYUaz.png"/>
    <hyperlink ref="V5" r:id="rId259" display="https://pbs.twimg.com/media/EBgeAsWU0AAkNRa.jpg"/>
    <hyperlink ref="V6" r:id="rId260" display="https://pbs.twimg.com/media/EEGJtPgW4AAprNE.png"/>
    <hyperlink ref="V7" r:id="rId261" display="http://pbs.twimg.com/profile_images/378800000420122852/2467751b5eaf8575bac07dc86db66004_normal.png"/>
    <hyperlink ref="V8" r:id="rId262" display="http://pbs.twimg.com/profile_images/378800000420122852/2467751b5eaf8575bac07dc86db66004_normal.png"/>
    <hyperlink ref="V9" r:id="rId263" display="http://pbs.twimg.com/profile_images/378800000420122852/2467751b5eaf8575bac07dc86db66004_normal.png"/>
    <hyperlink ref="V10" r:id="rId264" display="http://pbs.twimg.com/profile_images/378800000420122852/2467751b5eaf8575bac07dc86db66004_normal.png"/>
    <hyperlink ref="V11" r:id="rId265" display="https://pbs.twimg.com/tweet_video_thumb/EGS_napX0AQyPmo.jpg"/>
    <hyperlink ref="V12" r:id="rId266" display="http://pbs.twimg.com/profile_images/510517460773007360/UKfBppaU_normal.jpeg"/>
    <hyperlink ref="V13" r:id="rId267" display="http://pbs.twimg.com/profile_images/510517460773007360/UKfBppaU_normal.jpeg"/>
    <hyperlink ref="V14" r:id="rId268" display="http://pbs.twimg.com/profile_images/640563362452099075/Ksw0Ouzp_normal.jpg"/>
    <hyperlink ref="V15" r:id="rId269" display="http://pbs.twimg.com/profile_images/802383084557582336/Ruy5hUWa_normal.jpg"/>
    <hyperlink ref="V16" r:id="rId270" display="http://pbs.twimg.com/profile_images/903344761343541249/M1cKZg2S_normal.jpg"/>
    <hyperlink ref="V17" r:id="rId271" display="http://pbs.twimg.com/profile_images/378800000401092475/b8e2ff437bd0a2bb21d022a73b82756e_normal.png"/>
    <hyperlink ref="V18" r:id="rId272" display="http://pbs.twimg.com/profile_images/840083692735283200/24ITv3YL_normal.jpg"/>
    <hyperlink ref="V19" r:id="rId273" display="http://pbs.twimg.com/profile_images/378800000858276714/dXQvaol1_normal.jpeg"/>
    <hyperlink ref="V20" r:id="rId274" display="http://pbs.twimg.com/profile_images/1791004539/strohmaier_normal.jpg"/>
    <hyperlink ref="V21" r:id="rId275" display="http://pbs.twimg.com/profile_images/1162086970539040769/OuFXPVkb_normal.jpg"/>
    <hyperlink ref="V22" r:id="rId276" display="http://pbs.twimg.com/profile_images/525366265309720576/8kYn2EfB_normal.jpeg"/>
    <hyperlink ref="V23" r:id="rId277" display="http://pbs.twimg.com/profile_images/802975423936098304/D4XkoOnz_normal.jpg"/>
    <hyperlink ref="V24" r:id="rId278" display="http://pbs.twimg.com/profile_images/1170576209261907968/w2IVPPFv_normal.jpg"/>
    <hyperlink ref="V25" r:id="rId279" display="http://pbs.twimg.com/profile_images/1170576209261907968/w2IVPPFv_normal.jpg"/>
    <hyperlink ref="V26" r:id="rId280" display="http://pbs.twimg.com/profile_images/1170576209261907968/w2IVPPFv_normal.jpg"/>
    <hyperlink ref="V27" r:id="rId281" display="http://pbs.twimg.com/profile_images/1143536112088035331/XDEmFAaj_normal.png"/>
    <hyperlink ref="V28" r:id="rId282" display="http://pbs.twimg.com/profile_images/1143536112088035331/XDEmFAaj_normal.png"/>
    <hyperlink ref="V29" r:id="rId283" display="http://pbs.twimg.com/profile_images/1143536112088035331/XDEmFAaj_normal.png"/>
    <hyperlink ref="V30" r:id="rId284" display="http://pbs.twimg.com/profile_images/533324309646045184/gCb_hFpF_normal.jpeg"/>
    <hyperlink ref="V31" r:id="rId285" display="http://pbs.twimg.com/profile_images/885550153603588096/FctoJfEm_normal.jpg"/>
    <hyperlink ref="V32" r:id="rId286" display="http://pbs.twimg.com/profile_images/826802386442342400/ChCqD4xd_normal.jpg"/>
    <hyperlink ref="V33" r:id="rId287" display="http://pbs.twimg.com/profile_images/1032511675872763904/1uqAxB9w_normal.jpg"/>
    <hyperlink ref="V34" r:id="rId288" display="http://pbs.twimg.com/profile_images/1132450916047630338/kMhyelCS_normal.jpg"/>
    <hyperlink ref="V35" r:id="rId289" display="http://pbs.twimg.com/profile_images/922010198142803968/w8-pO6P4_normal.jpg"/>
    <hyperlink ref="V36" r:id="rId290" display="http://pbs.twimg.com/profile_images/634559746830266368/DSL2nEU0_normal.png"/>
    <hyperlink ref="V37" r:id="rId291" display="http://pbs.twimg.com/profile_images/832989901708750849/9CuoIZnE_normal.jpg"/>
    <hyperlink ref="V38" r:id="rId292" display="http://pbs.twimg.com/profile_images/832989901708750849/9CuoIZnE_normal.jpg"/>
    <hyperlink ref="V39" r:id="rId293" display="http://pbs.twimg.com/profile_images/378800000380161537/b6fa868dce43807d4e67462587d0b0d2_normal.png"/>
    <hyperlink ref="V40" r:id="rId294" display="http://pbs.twimg.com/profile_images/378800000380161537/b6fa868dce43807d4e67462587d0b0d2_normal.png"/>
    <hyperlink ref="V41" r:id="rId295" display="http://pbs.twimg.com/profile_images/1089993283823169537/77BLUIKp_normal.jpg"/>
    <hyperlink ref="V42" r:id="rId296" display="http://pbs.twimg.com/profile_images/1089993283823169537/77BLUIKp_normal.jpg"/>
    <hyperlink ref="V43" r:id="rId297" display="http://abs.twimg.com/sticky/default_profile_images/default_profile_normal.png"/>
    <hyperlink ref="V44" r:id="rId298" display="http://pbs.twimg.com/profile_images/991062240060166144/MObB3-Mv_normal.jpg"/>
    <hyperlink ref="V45" r:id="rId299" display="http://pbs.twimg.com/profile_images/991062240060166144/MObB3-Mv_normal.jpg"/>
    <hyperlink ref="V46" r:id="rId300" display="http://pbs.twimg.com/profile_images/1143592355058061312/BDRTebQX_normal.jpg"/>
    <hyperlink ref="V47" r:id="rId301" display="http://pbs.twimg.com/profile_images/1118366365939916805/ZXO-UfGD_normal.jpg"/>
    <hyperlink ref="V48" r:id="rId302" display="http://pbs.twimg.com/profile_images/1156235193633710080/9_ivAt-Y_normal.jpg"/>
    <hyperlink ref="V49" r:id="rId303" display="http://pbs.twimg.com/profile_images/464495701242552320/wtpAXKAI_normal.jpeg"/>
    <hyperlink ref="V50" r:id="rId304" display="http://pbs.twimg.com/profile_images/464495701242552320/wtpAXKAI_normal.jpeg"/>
    <hyperlink ref="V51" r:id="rId305" display="http://pbs.twimg.com/profile_images/934099097111408642/x7U9BuLG_normal.jpg"/>
    <hyperlink ref="V52" r:id="rId306" display="http://pbs.twimg.com/profile_images/934099097111408642/x7U9BuLG_normal.jpg"/>
    <hyperlink ref="V53" r:id="rId307" display="http://pbs.twimg.com/profile_images/565437941132972032/qaHmxFaB_normal.jpeg"/>
    <hyperlink ref="V54" r:id="rId308" display="http://pbs.twimg.com/profile_images/565437941132972032/qaHmxFaB_normal.jpeg"/>
    <hyperlink ref="V55" r:id="rId309" display="http://pbs.twimg.com/profile_images/600742982870929408/a9CXOlnW_normal.png"/>
    <hyperlink ref="V56" r:id="rId310" display="http://pbs.twimg.com/profile_images/600742982870929408/a9CXOlnW_normal.png"/>
    <hyperlink ref="V57" r:id="rId311" display="http://pbs.twimg.com/profile_images/697861531006971905/H95uSJZ1_normal.jpg"/>
    <hyperlink ref="V58" r:id="rId312" display="http://pbs.twimg.com/profile_images/697861531006971905/H95uSJZ1_normal.jpg"/>
    <hyperlink ref="V59" r:id="rId313" display="http://pbs.twimg.com/profile_images/1168535728483184641/32qO7SVn_normal.jpg"/>
    <hyperlink ref="V60" r:id="rId314" display="https://pbs.twimg.com/media/EBNn7AqW4AcJ8DJ.jpg"/>
    <hyperlink ref="V61" r:id="rId315" display="http://pbs.twimg.com/profile_images/1126435295174508544/sX4gZJej_normal.png"/>
    <hyperlink ref="V62" r:id="rId316" display="http://pbs.twimg.com/profile_images/1126435295174508544/sX4gZJej_normal.png"/>
    <hyperlink ref="V63" r:id="rId317" display="http://pbs.twimg.com/profile_images/1158075400683163648/iS2onlK6_normal.jpg"/>
    <hyperlink ref="V64" r:id="rId318" display="http://pbs.twimg.com/profile_images/1158075400683163648/iS2onlK6_normal.jpg"/>
    <hyperlink ref="V65" r:id="rId319" display="http://pbs.twimg.com/profile_images/1158075400683163648/iS2onlK6_normal.jpg"/>
    <hyperlink ref="V66" r:id="rId320" display="https://pbs.twimg.com/media/EBNn7AqW4AcJ8DJ.jpg"/>
    <hyperlink ref="V67" r:id="rId321" display="http://pbs.twimg.com/profile_images/529859193730121729/QSDFtYXF_normal.jpeg"/>
    <hyperlink ref="V68" r:id="rId322" display="http://pbs.twimg.com/profile_images/529859193730121729/QSDFtYXF_normal.jpeg"/>
    <hyperlink ref="V69" r:id="rId323" display="http://pbs.twimg.com/profile_images/529859193730121729/QSDFtYXF_normal.jpeg"/>
    <hyperlink ref="V70" r:id="rId324" display="http://pbs.twimg.com/profile_images/1083333523392602112/YUSrahyh_normal.jpg"/>
    <hyperlink ref="V71" r:id="rId325" display="http://pbs.twimg.com/profile_images/1083333523392602112/YUSrahyh_normal.jpg"/>
    <hyperlink ref="V72" r:id="rId326" display="http://pbs.twimg.com/profile_images/1083333523392602112/YUSrahyh_normal.jpg"/>
    <hyperlink ref="V73" r:id="rId327" display="http://pbs.twimg.com/profile_images/953251712021737472/S79Qd5K2_normal.jpg"/>
    <hyperlink ref="V74" r:id="rId328" display="http://pbs.twimg.com/profile_images/953251712021737472/S79Qd5K2_normal.jpg"/>
    <hyperlink ref="V75" r:id="rId329" display="http://pbs.twimg.com/profile_images/1142468375173423105/WnZcbPmN_normal.jpg"/>
    <hyperlink ref="V76" r:id="rId330" display="http://pbs.twimg.com/profile_images/887356378448375808/Fr4tSKNy_normal.jpg"/>
    <hyperlink ref="V77" r:id="rId331" display="http://pbs.twimg.com/profile_images/887356378448375808/Fr4tSKNy_normal.jpg"/>
    <hyperlink ref="V78" r:id="rId332" display="https://pbs.twimg.com/media/EBNn7AqW4AcJ8DJ.jpg"/>
    <hyperlink ref="V79" r:id="rId333" display="https://pbs.twimg.com/media/EBNn7AqW4AcJ8DJ.jpg"/>
    <hyperlink ref="V80" r:id="rId334" display="http://pbs.twimg.com/profile_images/618336146456588288/Px9EsoAk_normal.png"/>
    <hyperlink ref="V81" r:id="rId335" display="http://pbs.twimg.com/profile_images/618336146456588288/Px9EsoAk_normal.png"/>
    <hyperlink ref="V82" r:id="rId336" display="http://pbs.twimg.com/profile_images/714450639095525377/oK5tNwcZ_normal.jpg"/>
    <hyperlink ref="V83" r:id="rId337" display="http://pbs.twimg.com/profile_images/714450639095525377/oK5tNwcZ_normal.jpg"/>
    <hyperlink ref="V84" r:id="rId338" display="https://pbs.twimg.com/media/EBepBuGXsAEaWxA.png"/>
    <hyperlink ref="V85" r:id="rId339" display="https://pbs.twimg.com/media/D9aPxBJXYAUJfII.jpg"/>
    <hyperlink ref="V86" r:id="rId340" display="http://pbs.twimg.com/profile_images/887117820106035200/M9HpQt3I_normal.jpg"/>
    <hyperlink ref="V87" r:id="rId341" display="https://pbs.twimg.com/media/DP-FIKUXcAEzm8f.png"/>
    <hyperlink ref="V88" r:id="rId342" display="http://pbs.twimg.com/profile_images/505272827453272064/P1XJIgEU_normal.jpeg"/>
    <hyperlink ref="V89" r:id="rId343" display="http://pbs.twimg.com/profile_images/845189010028822529/7OpfQ7sd_normal.jpg"/>
    <hyperlink ref="V90" r:id="rId344" display="http://pbs.twimg.com/profile_images/845189010028822529/7OpfQ7sd_normal.jpg"/>
    <hyperlink ref="V91" r:id="rId345" display="http://pbs.twimg.com/profile_images/845189010028822529/7OpfQ7sd_normal.jpg"/>
    <hyperlink ref="V92" r:id="rId346" display="http://pbs.twimg.com/profile_images/1032689134249209858/BNgtjTtD_normal.jpg"/>
    <hyperlink ref="V93" r:id="rId347" display="http://pbs.twimg.com/profile_images/1158421931898626048/zGBI6TJm_normal.jpg"/>
    <hyperlink ref="V94" r:id="rId348" display="http://pbs.twimg.com/profile_images/1099396215538626561/b8OM6dBK_normal.png"/>
    <hyperlink ref="V95" r:id="rId349" display="http://pbs.twimg.com/profile_images/664544029225320452/s_W4ACEB_normal.png"/>
    <hyperlink ref="V96" r:id="rId350" display="http://pbs.twimg.com/profile_images/664544029225320452/s_W4ACEB_normal.png"/>
    <hyperlink ref="V97" r:id="rId351" display="http://pbs.twimg.com/profile_images/877903010042707968/1Ct2NPI__normal.jpg"/>
    <hyperlink ref="V98" r:id="rId352" display="http://pbs.twimg.com/profile_images/1149651502975221761/dPm-cLlU_normal.jpg"/>
    <hyperlink ref="V99" r:id="rId353" display="http://pbs.twimg.com/profile_images/868721336482508800/ChgstUnn_normal.jpg"/>
    <hyperlink ref="V100" r:id="rId354" display="http://abs.twimg.com/sticky/default_profile_images/default_profile_normal.png"/>
    <hyperlink ref="V101" r:id="rId355" display="https://pbs.twimg.com/media/ECODBC3VUAAwljg.jpg"/>
    <hyperlink ref="V102" r:id="rId356" display="https://pbs.twimg.com/media/ECODxNMUwAEjNJA.jpg"/>
    <hyperlink ref="V103" r:id="rId357" display="https://pbs.twimg.com/media/ECOQAl1UEAAErV0.jpg"/>
    <hyperlink ref="V104" r:id="rId358" display="https://pbs.twimg.com/media/ECOQtRLUIAA7b6h.jpg"/>
    <hyperlink ref="V105" r:id="rId359" display="https://pbs.twimg.com/media/ECORAzmUIAAloEz.jpg"/>
    <hyperlink ref="V106" r:id="rId360" display="https://pbs.twimg.com/media/ECORhPYU0AAZdce.jpg"/>
    <hyperlink ref="V107" r:id="rId361" display="https://pbs.twimg.com/media/ECOTxrbU0AAtVig.jpg"/>
    <hyperlink ref="V108" r:id="rId362" display="https://pbs.twimg.com/media/ECOURwBUEAA5tWW.jpg"/>
    <hyperlink ref="V109" r:id="rId363" display="https://pbs.twimg.com/media/ECOUwcwU4AAh7Xr.jpg"/>
    <hyperlink ref="V110" r:id="rId364" display="https://pbs.twimg.com/media/ECOVLJTU0AEIlJV.jpg"/>
    <hyperlink ref="V111" r:id="rId365" display="https://pbs.twimg.com/media/ECOVuGCUcAAGGUa.jpg"/>
    <hyperlink ref="V112" r:id="rId366" display="https://pbs.twimg.com/media/ECOWHwgUYAAniNW.jpg"/>
    <hyperlink ref="V113" r:id="rId367" display="https://pbs.twimg.com/media/ECOWjBgUEAUDp6t.jpg"/>
    <hyperlink ref="V114" r:id="rId368" display="https://pbs.twimg.com/media/ECOXBRDU0AEKAcn.jpg"/>
    <hyperlink ref="V115" r:id="rId369" display="http://pbs.twimg.com/profile_images/823358151886065664/6uV1H2iZ_normal.jpg"/>
    <hyperlink ref="V116" r:id="rId370" display="http://pbs.twimg.com/profile_images/823358151886065664/6uV1H2iZ_normal.jpg"/>
    <hyperlink ref="V117" r:id="rId371" display="http://pbs.twimg.com/profile_images/823358151886065664/6uV1H2iZ_normal.jpg"/>
    <hyperlink ref="V118" r:id="rId372" display="https://pbs.twimg.com/media/ECQ2ZAtVUAA1gZ4.jpg"/>
    <hyperlink ref="V119" r:id="rId373" display="http://pbs.twimg.com/profile_images/733970020519292928/YjuSdhj7_normal.jpg"/>
    <hyperlink ref="V120" r:id="rId374" display="http://pbs.twimg.com/profile_images/716992148219019264/vqerpZId_normal.jpg"/>
    <hyperlink ref="V121" r:id="rId375" display="http://pbs.twimg.com/profile_images/716992148219019264/vqerpZId_normal.jpg"/>
    <hyperlink ref="V122" r:id="rId376" display="http://pbs.twimg.com/profile_images/1175754605013151746/8lUYmXWv_normal.jpg"/>
    <hyperlink ref="V123" r:id="rId377" display="https://pbs.twimg.com/media/D8_PDusXsAAsuzb.jpg"/>
    <hyperlink ref="V124" r:id="rId378" display="https://pbs.twimg.com/media/D8_PDusXsAAsuzb.jpg"/>
    <hyperlink ref="V125" r:id="rId379" display="https://pbs.twimg.com/media/D8_PDusXsAAsuzb.jpg"/>
    <hyperlink ref="V126" r:id="rId380" display="http://pbs.twimg.com/profile_images/1157378921354137600/uSijM077_normal.jpg"/>
    <hyperlink ref="V127" r:id="rId381" display="http://pbs.twimg.com/profile_images/1157378921354137600/uSijM077_normal.jpg"/>
    <hyperlink ref="V128" r:id="rId382" display="http://pbs.twimg.com/profile_images/1157378921354137600/uSijM077_normal.jpg"/>
    <hyperlink ref="V129" r:id="rId383" display="http://pbs.twimg.com/profile_images/1157378921354137600/uSijM077_normal.jpg"/>
    <hyperlink ref="V130" r:id="rId384" display="http://pbs.twimg.com/profile_images/1157378921354137600/uSijM077_normal.jpg"/>
    <hyperlink ref="V131" r:id="rId385" display="http://pbs.twimg.com/profile_images/1157378921354137600/uSijM077_normal.jpg"/>
    <hyperlink ref="V132" r:id="rId386" display="http://pbs.twimg.com/profile_images/1157378921354137600/uSijM077_normal.jpg"/>
    <hyperlink ref="V133" r:id="rId387" display="http://pbs.twimg.com/profile_images/907313081595789312/49ZBUvCC_normal.jpg"/>
    <hyperlink ref="V134" r:id="rId388" display="http://pbs.twimg.com/profile_images/921869485425885184/UXTl2-ZN_normal.jpg"/>
    <hyperlink ref="V135" r:id="rId389" display="http://pbs.twimg.com/profile_images/900443799129702400/x6loB2Tp_normal.jpg"/>
    <hyperlink ref="V136" r:id="rId390" display="http://pbs.twimg.com/profile_images/907313081595789312/49ZBUvCC_normal.jpg"/>
    <hyperlink ref="V137" r:id="rId391" display="http://pbs.twimg.com/profile_images/921869485425885184/UXTl2-ZN_normal.jpg"/>
    <hyperlink ref="V138" r:id="rId392" display="http://pbs.twimg.com/profile_images/900443799129702400/x6loB2Tp_normal.jpg"/>
    <hyperlink ref="V139" r:id="rId393" display="http://pbs.twimg.com/profile_images/907313081595789312/49ZBUvCC_normal.jpg"/>
    <hyperlink ref="V140" r:id="rId394" display="http://pbs.twimg.com/profile_images/921869485425885184/UXTl2-ZN_normal.jpg"/>
    <hyperlink ref="V141" r:id="rId395" display="http://pbs.twimg.com/profile_images/921869485425885184/UXTl2-ZN_normal.jpg"/>
    <hyperlink ref="V142" r:id="rId396" display="http://pbs.twimg.com/profile_images/921869485425885184/UXTl2-ZN_normal.jpg"/>
    <hyperlink ref="V143" r:id="rId397" display="http://pbs.twimg.com/profile_images/921869485425885184/UXTl2-ZN_normal.jpg"/>
    <hyperlink ref="V144" r:id="rId398" display="http://pbs.twimg.com/profile_images/900443799129702400/x6loB2Tp_normal.jpg"/>
    <hyperlink ref="V145" r:id="rId399" display="http://pbs.twimg.com/profile_images/907313081595789312/49ZBUvCC_normal.jpg"/>
    <hyperlink ref="V146" r:id="rId400" display="http://pbs.twimg.com/profile_images/907313081595789312/49ZBUvCC_normal.jpg"/>
    <hyperlink ref="V147" r:id="rId401" display="http://pbs.twimg.com/profile_images/907313081595789312/49ZBUvCC_normal.jpg"/>
    <hyperlink ref="V148" r:id="rId402" display="http://pbs.twimg.com/profile_images/907313081595789312/49ZBUvCC_normal.jpg"/>
    <hyperlink ref="V149" r:id="rId403" display="http://pbs.twimg.com/profile_images/907313081595789312/49ZBUvCC_normal.jpg"/>
    <hyperlink ref="V150" r:id="rId404" display="http://pbs.twimg.com/profile_images/900443799129702400/x6loB2Tp_normal.jpg"/>
    <hyperlink ref="V151" r:id="rId405" display="http://pbs.twimg.com/profile_images/900443799129702400/x6loB2Tp_normal.jpg"/>
    <hyperlink ref="V152" r:id="rId406" display="http://pbs.twimg.com/profile_images/426002680297713664/TiKLm5Sa_normal.jpeg"/>
    <hyperlink ref="V153" r:id="rId407" display="http://pbs.twimg.com/profile_images/1060937068531068929/zyQEOC-k_normal.jpg"/>
    <hyperlink ref="V154" r:id="rId408" display="http://pbs.twimg.com/profile_images/1043951271831621637/bAj-6HGE_normal.jpg"/>
    <hyperlink ref="V155" r:id="rId409" display="http://pbs.twimg.com/profile_images/1043951271831621637/bAj-6HGE_normal.jpg"/>
    <hyperlink ref="V156" r:id="rId410" display="http://pbs.twimg.com/profile_images/1166569194051293184/sID6YwMV_normal.jpg"/>
    <hyperlink ref="V157" r:id="rId411" display="https://pbs.twimg.com/media/D8vInQhX4AE1nAC.png"/>
    <hyperlink ref="V158" r:id="rId412" display="https://pbs.twimg.com/media/D8vInQhX4AE1nAC.png"/>
    <hyperlink ref="V159" r:id="rId413" display="http://pbs.twimg.com/profile_images/669388577248153601/aB5vhnqL_normal.jpg"/>
    <hyperlink ref="V160" r:id="rId414" display="http://pbs.twimg.com/profile_images/669388577248153601/aB5vhnqL_normal.jpg"/>
    <hyperlink ref="V161" r:id="rId415" display="https://pbs.twimg.com/media/D8vInQhX4AE1nAC.png"/>
    <hyperlink ref="V162" r:id="rId416" display="http://pbs.twimg.com/profile_images/669388577248153601/aB5vhnqL_normal.jpg"/>
    <hyperlink ref="V163" r:id="rId417" display="http://pbs.twimg.com/profile_images/1165381409013321728/StxOlYYu_normal.jpg"/>
    <hyperlink ref="V164" r:id="rId418" display="http://pbs.twimg.com/profile_images/669388577248153601/aB5vhnqL_normal.jpg"/>
    <hyperlink ref="V165" r:id="rId419" display="http://pbs.twimg.com/profile_images/993211909909438465/kuYG1P3H_normal.jpg"/>
    <hyperlink ref="V166" r:id="rId420" display="http://pbs.twimg.com/profile_images/669388577248153601/aB5vhnqL_normal.jpg"/>
    <hyperlink ref="V167" r:id="rId421" display="http://pbs.twimg.com/profile_images/993211909909438465/kuYG1P3H_normal.jpg"/>
    <hyperlink ref="V168" r:id="rId422" display="http://pbs.twimg.com/profile_images/669388577248153601/aB5vhnqL_normal.jpg"/>
    <hyperlink ref="V169" r:id="rId423" display="http://pbs.twimg.com/profile_images/993211909909438465/kuYG1P3H_normal.jpg"/>
    <hyperlink ref="V170" r:id="rId424" display="http://pbs.twimg.com/profile_images/669388577248153601/aB5vhnqL_normal.jpg"/>
    <hyperlink ref="V171" r:id="rId425" display="http://pbs.twimg.com/profile_images/993211909909438465/kuYG1P3H_normal.jpg"/>
    <hyperlink ref="V172" r:id="rId426" display="https://pbs.twimg.com/media/D8vInQhX4AE1nAC.png"/>
    <hyperlink ref="V173" r:id="rId427" display="http://pbs.twimg.com/profile_images/669388577248153601/aB5vhnqL_normal.jpg"/>
    <hyperlink ref="V174" r:id="rId428" display="http://pbs.twimg.com/profile_images/669388577248153601/aB5vhnqL_normal.jpg"/>
    <hyperlink ref="V175" r:id="rId429" display="http://pbs.twimg.com/profile_images/669388577248153601/aB5vhnqL_normal.jpg"/>
    <hyperlink ref="V176" r:id="rId430" display="http://pbs.twimg.com/profile_images/993211909909438465/kuYG1P3H_normal.jpg"/>
    <hyperlink ref="V177" r:id="rId431" display="http://pbs.twimg.com/profile_images/760698401088471044/rItGqFwI_normal.jpg"/>
    <hyperlink ref="V178" r:id="rId432" display="http://pbs.twimg.com/profile_images/760698401088471044/rItGqFwI_normal.jpg"/>
    <hyperlink ref="V179" r:id="rId433" display="http://pbs.twimg.com/profile_images/760698401088471044/rItGqFwI_normal.jpg"/>
    <hyperlink ref="V180" r:id="rId434" display="http://pbs.twimg.com/profile_images/760698401088471044/rItGqFwI_normal.jpg"/>
    <hyperlink ref="V181" r:id="rId435" display="http://pbs.twimg.com/profile_images/760698401088471044/rItGqFwI_normal.jpg"/>
    <hyperlink ref="V182" r:id="rId436" display="http://pbs.twimg.com/profile_images/760698401088471044/rItGqFwI_normal.jpg"/>
    <hyperlink ref="V183" r:id="rId437" display="http://pbs.twimg.com/profile_images/760698401088471044/rItGqFwI_normal.jpg"/>
    <hyperlink ref="V184" r:id="rId438" display="http://pbs.twimg.com/profile_images/760698401088471044/rItGqFwI_normal.jpg"/>
    <hyperlink ref="V185" r:id="rId439" display="http://pbs.twimg.com/profile_images/760698401088471044/rItGqFwI_normal.jpg"/>
    <hyperlink ref="V186" r:id="rId440" display="http://pbs.twimg.com/profile_images/760698401088471044/rItGqFwI_normal.jpg"/>
    <hyperlink ref="V187" r:id="rId441" display="http://pbs.twimg.com/profile_images/760698401088471044/rItGqFwI_normal.jpg"/>
    <hyperlink ref="V188" r:id="rId442" display="http://pbs.twimg.com/profile_images/760698401088471044/rItGqFwI_normal.jpg"/>
    <hyperlink ref="V189" r:id="rId443" display="http://pbs.twimg.com/profile_images/760698401088471044/rItGqFwI_normal.jpg"/>
    <hyperlink ref="V190" r:id="rId444" display="http://pbs.twimg.com/profile_images/760698401088471044/rItGqFwI_normal.jpg"/>
    <hyperlink ref="V191" r:id="rId445" display="http://pbs.twimg.com/profile_images/760698401088471044/rItGqFwI_normal.jpg"/>
    <hyperlink ref="V192" r:id="rId446" display="http://pbs.twimg.com/profile_images/760698401088471044/rItGqFwI_normal.jpg"/>
    <hyperlink ref="V193" r:id="rId447" display="http://pbs.twimg.com/profile_images/760698401088471044/rItGqFwI_normal.jpg"/>
    <hyperlink ref="V194" r:id="rId448" display="http://pbs.twimg.com/profile_images/760698401088471044/rItGqFwI_normal.jpg"/>
    <hyperlink ref="V195" r:id="rId449" display="http://pbs.twimg.com/profile_images/760698401088471044/rItGqFwI_normal.jpg"/>
    <hyperlink ref="V196" r:id="rId450" display="http://pbs.twimg.com/profile_images/760698401088471044/rItGqFwI_normal.jpg"/>
    <hyperlink ref="V197" r:id="rId451" display="http://pbs.twimg.com/profile_images/760698401088471044/rItGqFwI_normal.jpg"/>
    <hyperlink ref="V198" r:id="rId452" display="http://pbs.twimg.com/profile_images/760698401088471044/rItGqFwI_normal.jpg"/>
    <hyperlink ref="V199" r:id="rId453" display="http://pbs.twimg.com/profile_images/760698401088471044/rItGqFwI_normal.jpg"/>
    <hyperlink ref="V200" r:id="rId454" display="http://pbs.twimg.com/profile_images/760698401088471044/rItGqFwI_normal.jpg"/>
    <hyperlink ref="V201" r:id="rId455" display="http://pbs.twimg.com/profile_images/760698401088471044/rItGqFwI_normal.jpg"/>
    <hyperlink ref="V202" r:id="rId456" display="http://pbs.twimg.com/profile_images/760698401088471044/rItGqFwI_normal.jpg"/>
    <hyperlink ref="V203" r:id="rId457" display="http://pbs.twimg.com/profile_images/1038222790271283200/K33xY3Sr_normal.jpg"/>
    <hyperlink ref="V204" r:id="rId458" display="http://pbs.twimg.com/profile_images/1038222790271283200/K33xY3Sr_normal.jpg"/>
    <hyperlink ref="V205" r:id="rId459" display="http://pbs.twimg.com/profile_images/524912457744015360/kS_NyuED_normal.jpeg"/>
    <hyperlink ref="V206" r:id="rId460" display="http://pbs.twimg.com/profile_images/988548526060851201/1VB_Wfs__normal.jpg"/>
    <hyperlink ref="V207" r:id="rId461" display="http://pbs.twimg.com/profile_images/988548526060851201/1VB_Wfs__normal.jpg"/>
    <hyperlink ref="V208" r:id="rId462" display="http://pbs.twimg.com/profile_images/988548526060851201/1VB_Wfs__normal.jpg"/>
    <hyperlink ref="V209" r:id="rId463" display="http://pbs.twimg.com/profile_images/988548526060851201/1VB_Wfs__normal.jpg"/>
    <hyperlink ref="V210" r:id="rId464" display="http://pbs.twimg.com/profile_images/988548526060851201/1VB_Wfs__normal.jpg"/>
    <hyperlink ref="V211" r:id="rId465" display="http://pbs.twimg.com/profile_images/988548526060851201/1VB_Wfs__normal.jpg"/>
    <hyperlink ref="V212" r:id="rId466" display="http://pbs.twimg.com/profile_images/988548526060851201/1VB_Wfs__normal.jpg"/>
    <hyperlink ref="V213" r:id="rId467" display="http://pbs.twimg.com/profile_images/988548526060851201/1VB_Wfs__normal.jpg"/>
    <hyperlink ref="V214" r:id="rId468" display="http://pbs.twimg.com/profile_images/988548526060851201/1VB_Wfs__normal.jpg"/>
    <hyperlink ref="V215" r:id="rId469" display="http://pbs.twimg.com/profile_images/988548526060851201/1VB_Wfs__normal.jpg"/>
    <hyperlink ref="V216" r:id="rId470" display="https://pbs.twimg.com/media/EC-ZgJQWwAARGO-.jpg"/>
    <hyperlink ref="V217" r:id="rId471" display="http://pbs.twimg.com/profile_images/957177571069763584/8G-H0-rB_normal.jpg"/>
    <hyperlink ref="V218" r:id="rId472" display="http://pbs.twimg.com/profile_images/1154968505734840320/m8lpd0Nw_normal.jpg"/>
    <hyperlink ref="V219" r:id="rId473" display="http://pbs.twimg.com/profile_images/1154968505734840320/m8lpd0Nw_normal.jpg"/>
    <hyperlink ref="V220" r:id="rId474" display="http://pbs.twimg.com/profile_images/1153589727947350016/x6WgPfpN_normal.jpg"/>
    <hyperlink ref="V221" r:id="rId475" display="http://pbs.twimg.com/profile_images/1385427915/Andreas_Jungherr_normal.jpeg"/>
    <hyperlink ref="V222" r:id="rId476" display="http://pbs.twimg.com/profile_images/1385427915/Andreas_Jungherr_normal.jpeg"/>
    <hyperlink ref="V223" r:id="rId477" display="http://pbs.twimg.com/profile_images/1385427915/Andreas_Jungherr_normal.jpeg"/>
    <hyperlink ref="V224" r:id="rId478" display="http://pbs.twimg.com/profile_images/1147128736082538496/stFo0NL5_normal.png"/>
    <hyperlink ref="V225" r:id="rId479" display="http://pbs.twimg.com/profile_images/1147128736082538496/stFo0NL5_normal.png"/>
    <hyperlink ref="V226" r:id="rId480" display="http://pbs.twimg.com/profile_images/1147128736082538496/stFo0NL5_normal.png"/>
    <hyperlink ref="V227" r:id="rId481" display="http://pbs.twimg.com/profile_images/1147128736082538496/stFo0NL5_normal.png"/>
    <hyperlink ref="V228" r:id="rId482" display="http://pbs.twimg.com/profile_images/450095045832478720/7VJH0zPA_normal.jpeg"/>
    <hyperlink ref="V229" r:id="rId483" display="http://pbs.twimg.com/profile_images/3207164109/b91c4372db2f4165249a76bc85da3c9b_normal.png"/>
    <hyperlink ref="V230" r:id="rId484" display="http://pbs.twimg.com/profile_images/984264970689916928/47zINsuF_normal.jpg"/>
    <hyperlink ref="V231" r:id="rId485" display="http://pbs.twimg.com/profile_images/984264970689916928/47zINsuF_normal.jpg"/>
    <hyperlink ref="V232" r:id="rId486" display="http://pbs.twimg.com/profile_images/1146562318488068096/4h23mLMm_normal.png"/>
    <hyperlink ref="V233" r:id="rId487" display="http://pbs.twimg.com/profile_images/1146562318488068096/4h23mLMm_normal.png"/>
    <hyperlink ref="V234" r:id="rId488" display="http://pbs.twimg.com/profile_images/1133890118278877184/m7KhqiKc_normal.jpg"/>
    <hyperlink ref="V235" r:id="rId489" display="http://pbs.twimg.com/profile_images/657255935170203648/8XeGA0K5_normal.jpg"/>
    <hyperlink ref="V236" r:id="rId490" display="http://pbs.twimg.com/profile_images/859076004211458053/unCr0ZxT_normal.jpg"/>
    <hyperlink ref="V237" r:id="rId491" display="http://pbs.twimg.com/profile_images/859076004211458053/unCr0ZxT_normal.jpg"/>
    <hyperlink ref="V238" r:id="rId492" display="http://pbs.twimg.com/profile_images/1129562289961488385/YTUdiFkd_normal.png"/>
    <hyperlink ref="V239" r:id="rId493" display="http://pbs.twimg.com/profile_images/872125951806779393/NkcasGkc_normal.jpg"/>
    <hyperlink ref="V240" r:id="rId494" display="http://pbs.twimg.com/profile_images/753650370652405760/D7EdJEpC_normal.jpg"/>
    <hyperlink ref="V241" r:id="rId495" display="http://pbs.twimg.com/profile_images/677894642063433728/ti5xTvth_normal.jpg"/>
    <hyperlink ref="V242" r:id="rId496" display="http://pbs.twimg.com/profile_images/684105827100299264/wxulRNEs_normal.jpg"/>
    <hyperlink ref="V243" r:id="rId497" display="http://pbs.twimg.com/profile_images/915510174101725185/FhxfOZfv_normal.jpg"/>
    <hyperlink ref="V244" r:id="rId498" display="http://pbs.twimg.com/profile_images/1083548531363737600/rPp2Zz8j_normal.jpg"/>
    <hyperlink ref="V245" r:id="rId499" display="http://pbs.twimg.com/profile_images/690638708513640448/9o8Nw9Y9_normal.jpg"/>
    <hyperlink ref="V246" r:id="rId500" display="http://pbs.twimg.com/profile_images/1134192358365569025/Mia3Bo4x_normal.jpg"/>
    <hyperlink ref="V247" r:id="rId501" display="http://pbs.twimg.com/profile_images/1137439230576209924/jAS7s20K_normal.png"/>
    <hyperlink ref="V248" r:id="rId502" display="http://pbs.twimg.com/profile_images/740956436117721088/-th-TSpy_normal.jpg"/>
    <hyperlink ref="V249" r:id="rId503" display="http://pbs.twimg.com/profile_images/1162780042977525762/v6nLRu_5_normal.jpg"/>
    <hyperlink ref="V250" r:id="rId504" display="http://pbs.twimg.com/profile_images/931169103850635265/hE5S4j2k_normal.jpg"/>
    <hyperlink ref="V251" r:id="rId505" display="http://pbs.twimg.com/profile_images/784349242110406656/Z4M-uYUx_normal.jpg"/>
    <hyperlink ref="V252" r:id="rId506" display="http://pbs.twimg.com/profile_images/847543147274129408/iweRcu-p_normal.jpg"/>
    <hyperlink ref="V253" r:id="rId507" display="http://pbs.twimg.com/profile_images/506985389546938368/P8lHZLf7_normal.jpeg"/>
    <hyperlink ref="V254" r:id="rId508" display="http://pbs.twimg.com/profile_images/947736243101614080/7glzFPOG_normal.jpg"/>
    <hyperlink ref="V255" r:id="rId509" display="http://pbs.twimg.com/profile_images/1137364164932919297/C_lFhOIL_normal.jpg"/>
    <hyperlink ref="V256" r:id="rId510" display="http://pbs.twimg.com/profile_images/1133778817116442624/4tR9kxp__normal.jpg"/>
    <hyperlink ref="V257" r:id="rId511" display="http://pbs.twimg.com/profile_images/1131144826848776192/ZL4KqC4e_normal.png"/>
    <hyperlink ref="V258" r:id="rId512" display="http://pbs.twimg.com/profile_images/921788597761708032/UVjBPNc1_normal.jpg"/>
    <hyperlink ref="V259" r:id="rId513" display="http://pbs.twimg.com/profile_images/885710906/hauschke_normal.jpg"/>
    <hyperlink ref="V260" r:id="rId514" display="http://pbs.twimg.com/profile_images/885710906/hauschke_normal.jpg"/>
    <hyperlink ref="V261" r:id="rId515" display="http://pbs.twimg.com/profile_images/875687478472183808/ZUxlVIGa_normal.jpg"/>
    <hyperlink ref="V262" r:id="rId516" display="http://pbs.twimg.com/profile_images/875687478472183808/ZUxlVIGa_normal.jpg"/>
    <hyperlink ref="V263" r:id="rId517" display="http://pbs.twimg.com/profile_images/716806382532427776/e9HW_HC3_normal.jpg"/>
    <hyperlink ref="V264" r:id="rId518" display="http://pbs.twimg.com/profile_images/801014235195179008/H9Pc9Pwt_normal.jpg"/>
    <hyperlink ref="V265" r:id="rId519" display="http://pbs.twimg.com/profile_images/1131668702372306944/wfKk66NL_normal.png"/>
    <hyperlink ref="V266" r:id="rId520" display="http://pbs.twimg.com/profile_images/3585253114/ac0eb46b98e381977d0bb32371516bf8_normal.png"/>
    <hyperlink ref="V267" r:id="rId521" display="http://pbs.twimg.com/profile_images/3585253114/ac0eb46b98e381977d0bb32371516bf8_normal.png"/>
    <hyperlink ref="V268" r:id="rId522" display="http://pbs.twimg.com/profile_images/693324946462920704/z4tGvMgJ_normal.jpg"/>
    <hyperlink ref="V269" r:id="rId523" display="http://pbs.twimg.com/profile_images/677266390433341440/CVX_l_ks_normal.jpg"/>
    <hyperlink ref="V270" r:id="rId524" display="http://pbs.twimg.com/profile_images/677266390433341440/CVX_l_ks_normal.jpg"/>
    <hyperlink ref="V271" r:id="rId525" display="http://pbs.twimg.com/profile_images/674522696760303616/jZzlRQou_normal.jpg"/>
    <hyperlink ref="V272" r:id="rId526" display="http://pbs.twimg.com/profile_images/674522696760303616/jZzlRQou_normal.jpg"/>
    <hyperlink ref="V273" r:id="rId527" display="http://pbs.twimg.com/profile_images/378800000847548445/046678f6398ab9ac4a795a37cdc7b872_normal.jpeg"/>
    <hyperlink ref="V274" r:id="rId528" display="http://pbs.twimg.com/profile_images/2538946114/xiveugt78rc97y1dasxf_normal.jpeg"/>
    <hyperlink ref="V275" r:id="rId529" display="https://pbs.twimg.com/tweet_video_thumb/ED-K26PXoAAg-Ep.jpg"/>
    <hyperlink ref="V276" r:id="rId530" display="http://pbs.twimg.com/profile_images/1159757467/huanliu_normal.jpg"/>
    <hyperlink ref="V277" r:id="rId531" display="https://pbs.twimg.com/tweet_video_thumb/ED-K26PXoAAg-Ep.jpg"/>
    <hyperlink ref="V278" r:id="rId532" display="http://pbs.twimg.com/profile_images/1161402778775904256/c33gux6j_normal.jpg"/>
    <hyperlink ref="V279" r:id="rId533" display="http://pbs.twimg.com/profile_images/1161402778775904256/c33gux6j_normal.jpg"/>
    <hyperlink ref="V280" r:id="rId534" display="http://pbs.twimg.com/profile_images/708281203/PolCom-mark_normal.gif"/>
    <hyperlink ref="V281" r:id="rId535" display="http://pbs.twimg.com/profile_images/1161402778775904256/c33gux6j_normal.jpg"/>
    <hyperlink ref="V282" r:id="rId536" display="http://pbs.twimg.com/profile_images/1161402778775904256/c33gux6j_normal.jpg"/>
    <hyperlink ref="V283" r:id="rId537" display="http://pbs.twimg.com/profile_images/777888342490898432/rIo6X_Oj_normal.jpg"/>
    <hyperlink ref="V284" r:id="rId538" display="http://pbs.twimg.com/profile_images/1161402778775904256/c33gux6j_normal.jpg"/>
    <hyperlink ref="V285" r:id="rId539" display="http://pbs.twimg.com/profile_images/1161402778775904256/c33gux6j_normal.jpg"/>
    <hyperlink ref="V286" r:id="rId540" display="http://pbs.twimg.com/profile_images/1161402778775904256/c33gux6j_normal.jpg"/>
    <hyperlink ref="V287" r:id="rId541" display="http://pbs.twimg.com/profile_images/1161402778775904256/c33gux6j_normal.jpg"/>
    <hyperlink ref="V288" r:id="rId542" display="http://pbs.twimg.com/profile_images/1161402778775904256/c33gux6j_normal.jpg"/>
    <hyperlink ref="V289" r:id="rId543" display="http://pbs.twimg.com/profile_images/1161402778775904256/c33gux6j_normal.jpg"/>
    <hyperlink ref="V290" r:id="rId544" display="http://pbs.twimg.com/profile_images/792086614990348288/weV2c7i4_normal.jpg"/>
    <hyperlink ref="V291" r:id="rId545" display="https://pbs.twimg.com/tweet_video_thumb/ED-K26PXoAAg-Ep.jpg"/>
    <hyperlink ref="V292" r:id="rId546" display="http://pbs.twimg.com/profile_images/1101664340925734912/q8PnFz12_normal.png"/>
    <hyperlink ref="V293" r:id="rId547" display="https://pbs.twimg.com/tweet_video_thumb/ED-K26PXoAAg-Ep.jpg"/>
    <hyperlink ref="V294" r:id="rId548" display="http://pbs.twimg.com/profile_images/1072580599666360320/vV_9Fdvy_normal.jpg"/>
    <hyperlink ref="V295" r:id="rId549" display="http://pbs.twimg.com/profile_images/1072580599666360320/vV_9Fdvy_normal.jpg"/>
    <hyperlink ref="V296" r:id="rId550" display="http://pbs.twimg.com/profile_images/1072580599666360320/vV_9Fdvy_normal.jpg"/>
    <hyperlink ref="V297" r:id="rId551" display="http://pbs.twimg.com/profile_images/1072580599666360320/vV_9Fdvy_normal.jpg"/>
    <hyperlink ref="V298" r:id="rId552" display="http://pbs.twimg.com/profile_images/1072580599666360320/vV_9Fdvy_normal.jpg"/>
    <hyperlink ref="V299" r:id="rId553" display="http://pbs.twimg.com/profile_images/378800000508682532/3c6a88fe941d1fa4874821678f9c5958_normal.jpeg"/>
    <hyperlink ref="V300" r:id="rId554" display="http://pbs.twimg.com/profile_images/1570539496/Shuster_boy_small_normal.jpg"/>
    <hyperlink ref="V301" r:id="rId555" display="http://pbs.twimg.com/profile_images/1017567898800250880/Ku3cGF4l_normal.jpg"/>
    <hyperlink ref="V302" r:id="rId556" display="http://pbs.twimg.com/profile_images/875919581830725632/S2kdmmwb_normal.jpg"/>
    <hyperlink ref="V303" r:id="rId557" display="http://pbs.twimg.com/profile_images/1828415167/ariel_icon_normal.jpg"/>
    <hyperlink ref="V304" r:id="rId558" display="http://pbs.twimg.com/profile_images/970765972960350208/tfvtrs0O_normal.jpg"/>
    <hyperlink ref="V305" r:id="rId559" display="http://pbs.twimg.com/profile_images/1776303492/120123-160050_normal.jpg"/>
    <hyperlink ref="V306" r:id="rId560" display="http://pbs.twimg.com/profile_images/2512872613/3h1zbsh2eb9wj7dlr0ac_normal.jpeg"/>
    <hyperlink ref="V307" r:id="rId561" display="http://pbs.twimg.com/profile_images/2512872613/3h1zbsh2eb9wj7dlr0ac_normal.jpeg"/>
    <hyperlink ref="V308" r:id="rId562" display="http://pbs.twimg.com/profile_images/2512872613/3h1zbsh2eb9wj7dlr0ac_normal.jpeg"/>
    <hyperlink ref="V309" r:id="rId563" display="http://pbs.twimg.com/profile_images/2512872613/3h1zbsh2eb9wj7dlr0ac_normal.jpeg"/>
    <hyperlink ref="V310" r:id="rId564" display="http://pbs.twimg.com/profile_images/1173279886124965893/H10oq8GW_normal.jpg"/>
    <hyperlink ref="V311" r:id="rId565" display="http://pbs.twimg.com/profile_images/1173279886124965893/H10oq8GW_normal.jpg"/>
    <hyperlink ref="V312" r:id="rId566" display="http://pbs.twimg.com/profile_images/1173279886124965893/H10oq8GW_normal.jpg"/>
    <hyperlink ref="V313" r:id="rId567" display="http://pbs.twimg.com/profile_images/1173279886124965893/H10oq8GW_normal.jpg"/>
    <hyperlink ref="V314" r:id="rId568" display="http://pbs.twimg.com/profile_images/669258805197283328/2PneQNSV_normal.jpg"/>
    <hyperlink ref="V315" r:id="rId569" display="http://pbs.twimg.com/profile_images/669258805197283328/2PneQNSV_normal.jpg"/>
    <hyperlink ref="V316" r:id="rId570" display="http://pbs.twimg.com/profile_images/669258805197283328/2PneQNSV_normal.jpg"/>
    <hyperlink ref="V317" r:id="rId571" display="http://pbs.twimg.com/profile_images/669258805197283328/2PneQNSV_normal.jpg"/>
    <hyperlink ref="V318" r:id="rId572" display="http://pbs.twimg.com/profile_images/378800000151204653/8dda416c8b9efeda53e90ad3509a7ea4_normal.jpeg"/>
    <hyperlink ref="V319" r:id="rId573" display="http://pbs.twimg.com/profile_images/378800000151204653/8dda416c8b9efeda53e90ad3509a7ea4_normal.jpeg"/>
    <hyperlink ref="V320" r:id="rId574" display="http://pbs.twimg.com/profile_images/378800000151204653/8dda416c8b9efeda53e90ad3509a7ea4_normal.jpeg"/>
    <hyperlink ref="V321" r:id="rId575" display="http://pbs.twimg.com/profile_images/378800000151204653/8dda416c8b9efeda53e90ad3509a7ea4_normal.jpeg"/>
    <hyperlink ref="V322" r:id="rId576" display="http://pbs.twimg.com/profile_images/770888725240750080/B2dP9CHq_normal.jpg"/>
    <hyperlink ref="V323" r:id="rId577" display="http://pbs.twimg.com/profile_images/770888725240750080/B2dP9CHq_normal.jpg"/>
    <hyperlink ref="V324" r:id="rId578" display="http://pbs.twimg.com/profile_images/770888725240750080/B2dP9CHq_normal.jpg"/>
    <hyperlink ref="V325" r:id="rId579" display="http://pbs.twimg.com/profile_images/770888725240750080/B2dP9CHq_normal.jpg"/>
    <hyperlink ref="V326" r:id="rId580" display="http://pbs.twimg.com/profile_images/746338228001726464/V0ZZ49wd_normal.jpg"/>
    <hyperlink ref="V327" r:id="rId581" display="http://pbs.twimg.com/profile_images/746338228001726464/V0ZZ49wd_normal.jpg"/>
    <hyperlink ref="V328" r:id="rId582" display="http://pbs.twimg.com/profile_images/746338228001726464/V0ZZ49wd_normal.jpg"/>
    <hyperlink ref="V329" r:id="rId583" display="http://pbs.twimg.com/profile_images/746338228001726464/V0ZZ49wd_normal.jpg"/>
    <hyperlink ref="V330" r:id="rId584" display="http://pbs.twimg.com/profile_images/943377966867693568/YYNLpkjO_normal.jpg"/>
    <hyperlink ref="V331" r:id="rId585" display="http://pbs.twimg.com/profile_images/943377966867693568/YYNLpkjO_normal.jpg"/>
    <hyperlink ref="V332" r:id="rId586" display="http://pbs.twimg.com/profile_images/943377966867693568/YYNLpkjO_normal.jpg"/>
    <hyperlink ref="V333" r:id="rId587" display="http://pbs.twimg.com/profile_images/943377966867693568/YYNLpkjO_normal.jpg"/>
    <hyperlink ref="V334" r:id="rId588" display="http://pbs.twimg.com/profile_images/1020866479363829760/3-7F2Rpv_normal.jpg"/>
    <hyperlink ref="V335" r:id="rId589" display="http://pbs.twimg.com/profile_images/1020866479363829760/3-7F2Rpv_normal.jpg"/>
    <hyperlink ref="V336" r:id="rId590" display="http://pbs.twimg.com/profile_images/1020866479363829760/3-7F2Rpv_normal.jpg"/>
    <hyperlink ref="V337" r:id="rId591" display="http://pbs.twimg.com/profile_images/1020866479363829760/3-7F2Rpv_normal.jpg"/>
    <hyperlink ref="V338" r:id="rId592" display="http://pbs.twimg.com/profile_images/1020866479363829760/3-7F2Rpv_normal.jpg"/>
    <hyperlink ref="V339" r:id="rId593" display="http://pbs.twimg.com/profile_images/1142733479127453696/60VPUy83_normal.jpg"/>
    <hyperlink ref="V340" r:id="rId594" display="http://pbs.twimg.com/profile_images/1142733479127453696/60VPUy83_normal.jpg"/>
    <hyperlink ref="V341" r:id="rId595" display="http://pbs.twimg.com/profile_images/1142733479127453696/60VPUy83_normal.jpg"/>
    <hyperlink ref="V342" r:id="rId596" display="http://pbs.twimg.com/profile_images/1142733479127453696/60VPUy83_normal.jpg"/>
    <hyperlink ref="V343" r:id="rId597" display="http://pbs.twimg.com/profile_images/746838319477075968/Xd_CUYwh_normal.jpg"/>
    <hyperlink ref="V344" r:id="rId598" display="http://pbs.twimg.com/profile_images/746838319477075968/Xd_CUYwh_normal.jpg"/>
    <hyperlink ref="V345" r:id="rId599" display="http://pbs.twimg.com/profile_images/746838319477075968/Xd_CUYwh_normal.jpg"/>
    <hyperlink ref="V346" r:id="rId600" display="http://pbs.twimg.com/profile_images/746838319477075968/Xd_CUYwh_normal.jpg"/>
    <hyperlink ref="V347" r:id="rId601" display="http://pbs.twimg.com/profile_images/889954706285449216/8OOZEX7X_normal.jpg"/>
    <hyperlink ref="V348" r:id="rId602" display="http://pbs.twimg.com/profile_images/1183191691/Sharad_Goel_normal.jpeg"/>
    <hyperlink ref="V349" r:id="rId603" display="http://pbs.twimg.com/profile_images/1183191691/Sharad_Goel_normal.jpeg"/>
    <hyperlink ref="V350" r:id="rId604" display="http://pbs.twimg.com/profile_images/1183191691/Sharad_Goel_normal.jpeg"/>
    <hyperlink ref="V351" r:id="rId605" display="http://pbs.twimg.com/profile_images/1183191691/Sharad_Goel_normal.jpeg"/>
    <hyperlink ref="V352" r:id="rId606" display="http://pbs.twimg.com/profile_images/1017038003909287936/0d2A3sn-_normal.jpg"/>
    <hyperlink ref="V353" r:id="rId607" display="http://pbs.twimg.com/profile_images/1017038003909287936/0d2A3sn-_normal.jpg"/>
    <hyperlink ref="V354" r:id="rId608" display="http://pbs.twimg.com/profile_images/1017038003909287936/0d2A3sn-_normal.jpg"/>
    <hyperlink ref="V355" r:id="rId609" display="http://pbs.twimg.com/profile_images/1017038003909287936/0d2A3sn-_normal.jpg"/>
    <hyperlink ref="V356" r:id="rId610" display="http://pbs.twimg.com/profile_images/1063581394100805632/wZ_I9e6s_normal.jpg"/>
    <hyperlink ref="V357" r:id="rId611" display="http://pbs.twimg.com/profile_images/1063581394100805632/wZ_I9e6s_normal.jpg"/>
    <hyperlink ref="V358" r:id="rId612" display="http://pbs.twimg.com/profile_images/1063581394100805632/wZ_I9e6s_normal.jpg"/>
    <hyperlink ref="V359" r:id="rId613" display="http://pbs.twimg.com/profile_images/1063581394100805632/wZ_I9e6s_normal.jpg"/>
    <hyperlink ref="V360" r:id="rId614" display="http://pbs.twimg.com/profile_images/1064642902721204224/0dDeUghS_normal.jpg"/>
    <hyperlink ref="V361" r:id="rId615" display="http://pbs.twimg.com/profile_images/1064642902721204224/0dDeUghS_normal.jpg"/>
    <hyperlink ref="V362" r:id="rId616" display="http://pbs.twimg.com/profile_images/1064642902721204224/0dDeUghS_normal.jpg"/>
    <hyperlink ref="V363" r:id="rId617" display="http://pbs.twimg.com/profile_images/1064642902721204224/0dDeUghS_normal.jpg"/>
    <hyperlink ref="V364" r:id="rId618" display="http://pbs.twimg.com/profile_images/955997033084608512/W7TAa00r_normal.jpg"/>
    <hyperlink ref="V365" r:id="rId619" display="http://pbs.twimg.com/profile_images/955997033084608512/W7TAa00r_normal.jpg"/>
    <hyperlink ref="V366" r:id="rId620" display="http://pbs.twimg.com/profile_images/955997033084608512/W7TAa00r_normal.jpg"/>
    <hyperlink ref="V367" r:id="rId621" display="http://pbs.twimg.com/profile_images/955997033084608512/W7TAa00r_normal.jpg"/>
    <hyperlink ref="V368" r:id="rId622" display="http://pbs.twimg.com/profile_images/983587324935024641/utuieP5M_normal.jpg"/>
    <hyperlink ref="V369" r:id="rId623" display="http://pbs.twimg.com/profile_images/983587324935024641/utuieP5M_normal.jpg"/>
    <hyperlink ref="V370" r:id="rId624" display="http://pbs.twimg.com/profile_images/983587324935024641/utuieP5M_normal.jpg"/>
    <hyperlink ref="V371" r:id="rId625" display="http://pbs.twimg.com/profile_images/983587324935024641/utuieP5M_normal.jpg"/>
    <hyperlink ref="V372" r:id="rId626" display="http://pbs.twimg.com/profile_images/715752209930174464/63AVhJQS_normal.jpg"/>
    <hyperlink ref="V373" r:id="rId627" display="http://pbs.twimg.com/profile_images/715752209930174464/63AVhJQS_normal.jpg"/>
    <hyperlink ref="V374" r:id="rId628" display="http://pbs.twimg.com/profile_images/715752209930174464/63AVhJQS_normal.jpg"/>
    <hyperlink ref="V375" r:id="rId629" display="http://pbs.twimg.com/profile_images/715752209930174464/63AVhJQS_normal.jpg"/>
    <hyperlink ref="V376" r:id="rId630" display="http://pbs.twimg.com/profile_images/624445967811514368/bPp1Gdsb_normal.jpg"/>
    <hyperlink ref="V377" r:id="rId631" display="http://pbs.twimg.com/profile_images/624445967811514368/bPp1Gdsb_normal.jpg"/>
    <hyperlink ref="V378" r:id="rId632" display="http://pbs.twimg.com/profile_images/624445967811514368/bPp1Gdsb_normal.jpg"/>
    <hyperlink ref="V379" r:id="rId633" display="http://pbs.twimg.com/profile_images/624445967811514368/bPp1Gdsb_normal.jpg"/>
    <hyperlink ref="V380" r:id="rId634" display="http://pbs.twimg.com/profile_images/2554415250/portrait2_normal.jpg"/>
    <hyperlink ref="V381" r:id="rId635" display="http://pbs.twimg.com/profile_images/2554415250/portrait2_normal.jpg"/>
    <hyperlink ref="V382" r:id="rId636" display="http://pbs.twimg.com/profile_images/2554415250/portrait2_normal.jpg"/>
    <hyperlink ref="V383" r:id="rId637" display="http://pbs.twimg.com/profile_images/2554415250/portrait2_normal.jpg"/>
    <hyperlink ref="V384" r:id="rId638" display="http://pbs.twimg.com/profile_images/690726278706634752/pXDYM4Sp_normal.jpg"/>
    <hyperlink ref="V385" r:id="rId639" display="http://pbs.twimg.com/profile_images/690726278706634752/pXDYM4Sp_normal.jpg"/>
    <hyperlink ref="V386" r:id="rId640" display="http://pbs.twimg.com/profile_images/690726278706634752/pXDYM4Sp_normal.jpg"/>
    <hyperlink ref="V387" r:id="rId641" display="http://pbs.twimg.com/profile_images/690726278706634752/pXDYM4Sp_normal.jpg"/>
    <hyperlink ref="V388" r:id="rId642" display="http://pbs.twimg.com/profile_images/1169673918086410240/9x6nUlYg_normal.png"/>
    <hyperlink ref="V389" r:id="rId643" display="http://pbs.twimg.com/profile_images/1169673918086410240/9x6nUlYg_normal.png"/>
    <hyperlink ref="V390" r:id="rId644" display="http://pbs.twimg.com/profile_images/1169673918086410240/9x6nUlYg_normal.png"/>
    <hyperlink ref="V391" r:id="rId645" display="http://pbs.twimg.com/profile_images/1169673918086410240/9x6nUlYg_normal.png"/>
    <hyperlink ref="V392" r:id="rId646" display="http://pbs.twimg.com/profile_images/803418473732997120/MvRK6pV6_normal.jpg"/>
    <hyperlink ref="V393" r:id="rId647" display="http://pbs.twimg.com/profile_images/803418473732997120/MvRK6pV6_normal.jpg"/>
    <hyperlink ref="V394" r:id="rId648" display="http://pbs.twimg.com/profile_images/803418473732997120/MvRK6pV6_normal.jpg"/>
    <hyperlink ref="V395" r:id="rId649" display="http://pbs.twimg.com/profile_images/803418473732997120/MvRK6pV6_normal.jpg"/>
    <hyperlink ref="V396" r:id="rId650" display="http://pbs.twimg.com/profile_images/531225079481257984/oofcfNPz_normal.jpeg"/>
    <hyperlink ref="V397" r:id="rId651" display="http://pbs.twimg.com/profile_images/531225079481257984/oofcfNPz_normal.jpeg"/>
    <hyperlink ref="V398" r:id="rId652" display="http://pbs.twimg.com/profile_images/531225079481257984/oofcfNPz_normal.jpeg"/>
    <hyperlink ref="V399" r:id="rId653" display="http://pbs.twimg.com/profile_images/531225079481257984/oofcfNPz_normal.jpeg"/>
    <hyperlink ref="V400" r:id="rId654" display="http://pbs.twimg.com/profile_images/592774240845340673/15noASOk_normal.jpg"/>
    <hyperlink ref="V401" r:id="rId655" display="http://pbs.twimg.com/profile_images/592774240845340673/15noASOk_normal.jpg"/>
    <hyperlink ref="V402" r:id="rId656" display="http://pbs.twimg.com/profile_images/592774240845340673/15noASOk_normal.jpg"/>
    <hyperlink ref="V403" r:id="rId657" display="http://pbs.twimg.com/profile_images/592774240845340673/15noASOk_normal.jpg"/>
    <hyperlink ref="V404" r:id="rId658" display="http://pbs.twimg.com/profile_images/1133986994369978369/Z2T-kYhj_normal.jpg"/>
    <hyperlink ref="V405" r:id="rId659" display="http://pbs.twimg.com/profile_images/1133986994369978369/Z2T-kYhj_normal.jpg"/>
    <hyperlink ref="V406" r:id="rId660" display="http://pbs.twimg.com/profile_images/1133986994369978369/Z2T-kYhj_normal.jpg"/>
    <hyperlink ref="V407" r:id="rId661" display="http://pbs.twimg.com/profile_images/1133986994369978369/Z2T-kYhj_normal.jpg"/>
    <hyperlink ref="V408" r:id="rId662" display="http://pbs.twimg.com/profile_images/1095203377581940737/MuaMbMqm_normal.jpg"/>
    <hyperlink ref="V409" r:id="rId663" display="http://pbs.twimg.com/profile_images/1095203377581940737/MuaMbMqm_normal.jpg"/>
    <hyperlink ref="V410" r:id="rId664" display="http://pbs.twimg.com/profile_images/1095203377581940737/MuaMbMqm_normal.jpg"/>
    <hyperlink ref="V411" r:id="rId665" display="http://pbs.twimg.com/profile_images/1095203377581940737/MuaMbMqm_normal.jpg"/>
    <hyperlink ref="V412" r:id="rId666" display="http://pbs.twimg.com/profile_images/1095203377581940737/MuaMbMqm_normal.jpg"/>
    <hyperlink ref="V413" r:id="rId667" display="http://pbs.twimg.com/profile_images/766720541185101824/FCovLUeg_normal.jpg"/>
    <hyperlink ref="V414" r:id="rId668" display="http://pbs.twimg.com/profile_images/766720541185101824/FCovLUeg_normal.jpg"/>
    <hyperlink ref="V415" r:id="rId669" display="http://pbs.twimg.com/profile_images/766720541185101824/FCovLUeg_normal.jpg"/>
    <hyperlink ref="V416" r:id="rId670" display="http://pbs.twimg.com/profile_images/766720541185101824/FCovLUeg_normal.jpg"/>
    <hyperlink ref="V417" r:id="rId671" display="http://pbs.twimg.com/profile_images/1002513180294242304/TGJTFz-s_normal.jpg"/>
    <hyperlink ref="V418" r:id="rId672" display="http://pbs.twimg.com/profile_images/1002513180294242304/TGJTFz-s_normal.jpg"/>
    <hyperlink ref="V419" r:id="rId673" display="http://pbs.twimg.com/profile_images/1002513180294242304/TGJTFz-s_normal.jpg"/>
    <hyperlink ref="V420" r:id="rId674" display="http://pbs.twimg.com/profile_images/1002513180294242304/TGJTFz-s_normal.jpg"/>
    <hyperlink ref="V421" r:id="rId675" display="http://pbs.twimg.com/profile_images/423979175200817152/GkyFvRmI_normal.png"/>
    <hyperlink ref="V422" r:id="rId676" display="http://pbs.twimg.com/profile_images/423979175200817152/GkyFvRmI_normal.png"/>
    <hyperlink ref="V423" r:id="rId677" display="http://pbs.twimg.com/profile_images/423979175200817152/GkyFvRmI_normal.png"/>
    <hyperlink ref="V424" r:id="rId678" display="http://pbs.twimg.com/profile_images/423979175200817152/GkyFvRmI_normal.png"/>
    <hyperlink ref="V425" r:id="rId679" display="http://pbs.twimg.com/profile_images/1147181014298451969/p2_bACEk_normal.jpg"/>
    <hyperlink ref="V426" r:id="rId680" display="http://pbs.twimg.com/profile_images/1147181014298451969/p2_bACEk_normal.jpg"/>
    <hyperlink ref="V427" r:id="rId681" display="http://pbs.twimg.com/profile_images/1147181014298451969/p2_bACEk_normal.jpg"/>
    <hyperlink ref="V428" r:id="rId682" display="http://pbs.twimg.com/profile_images/1147181014298451969/p2_bACEk_normal.jpg"/>
    <hyperlink ref="V429" r:id="rId683" display="http://pbs.twimg.com/profile_images/557161853726384128/dx6v1teK_normal.jpeg"/>
    <hyperlink ref="V430" r:id="rId684" display="http://pbs.twimg.com/profile_images/557161853726384128/dx6v1teK_normal.jpeg"/>
    <hyperlink ref="V431" r:id="rId685" display="http://pbs.twimg.com/profile_images/557161853726384128/dx6v1teK_normal.jpeg"/>
    <hyperlink ref="V432" r:id="rId686" display="http://pbs.twimg.com/profile_images/557161853726384128/dx6v1teK_normal.jpeg"/>
    <hyperlink ref="V433" r:id="rId687" display="http://pbs.twimg.com/profile_images/1160753072697724928/siHkJDQD_normal.jpg"/>
    <hyperlink ref="V434" r:id="rId688" display="http://pbs.twimg.com/profile_images/1160753072697724928/siHkJDQD_normal.jpg"/>
    <hyperlink ref="V435" r:id="rId689" display="http://pbs.twimg.com/profile_images/1160753072697724928/siHkJDQD_normal.jpg"/>
    <hyperlink ref="V436" r:id="rId690" display="http://pbs.twimg.com/profile_images/1160753072697724928/siHkJDQD_normal.jpg"/>
    <hyperlink ref="V437" r:id="rId691" display="http://pbs.twimg.com/profile_images/841803825665187841/-Ok2hipH_normal.jpg"/>
    <hyperlink ref="V438" r:id="rId692" display="http://pbs.twimg.com/profile_images/841803825665187841/-Ok2hipH_normal.jpg"/>
    <hyperlink ref="V439" r:id="rId693" display="http://pbs.twimg.com/profile_images/841803825665187841/-Ok2hipH_normal.jpg"/>
    <hyperlink ref="V440" r:id="rId694" display="http://pbs.twimg.com/profile_images/841803825665187841/-Ok2hipH_normal.jpg"/>
    <hyperlink ref="V441" r:id="rId695" display="http://pbs.twimg.com/profile_images/841803825665187841/-Ok2hipH_normal.jpg"/>
    <hyperlink ref="V442" r:id="rId696" display="http://pbs.twimg.com/profile_images/841803825665187841/-Ok2hipH_normal.jpg"/>
    <hyperlink ref="V443" r:id="rId697" display="http://pbs.twimg.com/profile_images/841803825665187841/-Ok2hipH_normal.jpg"/>
    <hyperlink ref="V444" r:id="rId698" display="http://pbs.twimg.com/profile_images/841803825665187841/-Ok2hipH_normal.jpg"/>
    <hyperlink ref="V445" r:id="rId699" display="http://pbs.twimg.com/profile_images/841803825665187841/-Ok2hipH_normal.jpg"/>
    <hyperlink ref="V446" r:id="rId700" display="http://pbs.twimg.com/profile_images/882983595744165889/1cDtYfZV_normal.jpg"/>
    <hyperlink ref="V447" r:id="rId701" display="http://pbs.twimg.com/profile_images/1148562177378459648/g_cOqg6Q_normal.jpg"/>
    <hyperlink ref="V448" r:id="rId702" display="http://pbs.twimg.com/profile_images/1148562177378459648/g_cOqg6Q_normal.jpg"/>
    <hyperlink ref="V449" r:id="rId703" display="http://pbs.twimg.com/profile_images/2820996416/5cdddcba9eaee0880bb5d99c1e4e60cc_normal.jpeg"/>
    <hyperlink ref="V450" r:id="rId704" display="http://pbs.twimg.com/profile_images/2820996416/5cdddcba9eaee0880bb5d99c1e4e60cc_normal.jpeg"/>
    <hyperlink ref="V451" r:id="rId705" display="http://pbs.twimg.com/profile_images/2820996416/5cdddcba9eaee0880bb5d99c1e4e60cc_normal.jpeg"/>
    <hyperlink ref="V452" r:id="rId706" display="http://pbs.twimg.com/profile_images/2820996416/5cdddcba9eaee0880bb5d99c1e4e60cc_normal.jpeg"/>
    <hyperlink ref="V453" r:id="rId707" display="http://pbs.twimg.com/profile_images/1092151974475182080/jVHCNHcA_normal.jpg"/>
    <hyperlink ref="V454" r:id="rId708" display="http://pbs.twimg.com/profile_images/1092151974475182080/jVHCNHcA_normal.jpg"/>
    <hyperlink ref="V455" r:id="rId709" display="https://pbs.twimg.com/media/EEYudiZW4AEatQ1.jpg"/>
    <hyperlink ref="V456" r:id="rId710" display="https://pbs.twimg.com/media/EBgeAsWU0AAkNRa.jpg"/>
    <hyperlink ref="V457" r:id="rId711" display="http://pbs.twimg.com/profile_images/876913351158362112/2RJy5c_U_normal.jpg"/>
    <hyperlink ref="V458" r:id="rId712" display="http://pbs.twimg.com/profile_images/876913351158362112/2RJy5c_U_normal.jpg"/>
    <hyperlink ref="V459" r:id="rId713" display="https://pbs.twimg.com/tweet_video_thumb/ED-K26PXoAAg-Ep.jpg"/>
    <hyperlink ref="V460" r:id="rId714" display="http://pbs.twimg.com/profile_images/876913351158362112/2RJy5c_U_normal.jpg"/>
    <hyperlink ref="V461" r:id="rId715" display="http://pbs.twimg.com/profile_images/876913351158362112/2RJy5c_U_normal.jpg"/>
    <hyperlink ref="V462" r:id="rId716" display="http://pbs.twimg.com/profile_images/1089275377279741954/pO6hnPgT_normal.jpg"/>
    <hyperlink ref="V463" r:id="rId717" display="http://pbs.twimg.com/profile_images/1111252220731756545/SHEtxW_k_normal.jpg"/>
    <hyperlink ref="V464" r:id="rId718" display="http://pbs.twimg.com/profile_images/1147913742841257985/c4GhCyD0_normal.jpg"/>
    <hyperlink ref="V465" r:id="rId719" display="http://pbs.twimg.com/profile_images/1170428760333651970/gODKZDKd_normal.jpg"/>
    <hyperlink ref="V466" r:id="rId720" display="http://pbs.twimg.com/profile_images/973364839975473153/UOhpUsXd_normal.jpg"/>
    <hyperlink ref="V467" r:id="rId721" display="http://pbs.twimg.com/profile_images/1134084820395536384/I9p-ps8o_normal.jpg"/>
    <hyperlink ref="V468" r:id="rId722" display="http://pbs.twimg.com/profile_images/1134084820395536384/I9p-ps8o_normal.jpg"/>
    <hyperlink ref="V469" r:id="rId723" display="http://pbs.twimg.com/profile_images/1153207878230118400/48NCIHJf_normal.png"/>
    <hyperlink ref="V470" r:id="rId724" display="http://pbs.twimg.com/profile_images/1134084820395536384/I9p-ps8o_normal.jpg"/>
    <hyperlink ref="V471" r:id="rId725" display="http://pbs.twimg.com/profile_images/1134084820395536384/I9p-ps8o_normal.jpg"/>
    <hyperlink ref="V472" r:id="rId726" display="http://pbs.twimg.com/profile_images/1134084820395536384/I9p-ps8o_normal.jpg"/>
    <hyperlink ref="V473" r:id="rId727" display="http://pbs.twimg.com/profile_images/765687785219039233/w5bRXIYM_normal.jpg"/>
    <hyperlink ref="V474" r:id="rId728" display="http://pbs.twimg.com/profile_images/765687785219039233/w5bRXIYM_normal.jpg"/>
    <hyperlink ref="V475" r:id="rId729" display="http://pbs.twimg.com/profile_images/765687785219039233/w5bRXIYM_normal.jpg"/>
    <hyperlink ref="V476" r:id="rId730" display="http://pbs.twimg.com/profile_images/765687785219039233/w5bRXIYM_normal.jpg"/>
    <hyperlink ref="V477" r:id="rId731" display="http://pbs.twimg.com/profile_images/765687785219039233/w5bRXIYM_normal.jpg"/>
    <hyperlink ref="V478" r:id="rId732" display="http://pbs.twimg.com/profile_images/1074878911962443776/GzUtUN0a_normal.jpg"/>
    <hyperlink ref="V479" r:id="rId733" display="http://pbs.twimg.com/profile_images/1074878911962443776/GzUtUN0a_normal.jpg"/>
    <hyperlink ref="V480" r:id="rId734" display="http://pbs.twimg.com/profile_images/1074878911962443776/GzUtUN0a_normal.jpg"/>
    <hyperlink ref="V481" r:id="rId735" display="http://pbs.twimg.com/profile_images/1074878911962443776/GzUtUN0a_normal.jpg"/>
    <hyperlink ref="V482" r:id="rId736" display="http://pbs.twimg.com/profile_images/1074878911962443776/GzUtUN0a_normal.jpg"/>
    <hyperlink ref="V483" r:id="rId737" display="http://pbs.twimg.com/profile_images/443814601432391680/Oj7pkcry_normal.jpeg"/>
    <hyperlink ref="V484" r:id="rId738" display="http://pbs.twimg.com/profile_images/1074878911962443776/GzUtUN0a_normal.jpg"/>
    <hyperlink ref="V485" r:id="rId739" display="http://pbs.twimg.com/profile_images/443814601432391680/Oj7pkcry_normal.jpeg"/>
    <hyperlink ref="V486" r:id="rId740" display="http://pbs.twimg.com/profile_images/1074878911962443776/GzUtUN0a_normal.jpg"/>
    <hyperlink ref="V487" r:id="rId741" display="http://pbs.twimg.com/profile_images/443814601432391680/Oj7pkcry_normal.jpeg"/>
    <hyperlink ref="V488" r:id="rId742" display="http://pbs.twimg.com/profile_images/1074878911962443776/GzUtUN0a_normal.jpg"/>
    <hyperlink ref="V489" r:id="rId743" display="http://pbs.twimg.com/profile_images/520210645916995585/miag5hB6_normal.jpeg"/>
    <hyperlink ref="V490" r:id="rId744" display="http://pbs.twimg.com/profile_images/520210645916995585/miag5hB6_normal.jpeg"/>
    <hyperlink ref="V491" r:id="rId745" display="http://pbs.twimg.com/profile_images/1166203093010137088/fPKN8ZWN_normal.png"/>
    <hyperlink ref="V492" r:id="rId746" display="http://pbs.twimg.com/profile_images/1166203093010137088/fPKN8ZWN_normal.png"/>
    <hyperlink ref="V493" r:id="rId747" display="http://pbs.twimg.com/profile_images/1166203093010137088/fPKN8ZWN_normal.png"/>
    <hyperlink ref="V494" r:id="rId748" display="http://pbs.twimg.com/profile_images/1048455956407832576/B3679yHS_normal.jpg"/>
    <hyperlink ref="V495" r:id="rId749" display="http://pbs.twimg.com/profile_images/1048455956407832576/B3679yHS_normal.jpg"/>
    <hyperlink ref="V496" r:id="rId750" display="http://pbs.twimg.com/profile_images/1048455956407832576/B3679yHS_normal.jpg"/>
    <hyperlink ref="V497" r:id="rId751" display="http://pbs.twimg.com/profile_images/683705081070358529/eOx52gue_normal.png"/>
    <hyperlink ref="V498" r:id="rId752" display="http://pbs.twimg.com/profile_images/482000571210031104/CdTuSt_7_normal.jpeg"/>
    <hyperlink ref="V499" r:id="rId753" display="http://pbs.twimg.com/profile_images/889954706285449216/8OOZEX7X_normal.jpg"/>
    <hyperlink ref="V500" r:id="rId754" display="http://pbs.twimg.com/profile_images/2406090394/w4ls9jww8trs2u2r0bsz_normal.jpeg"/>
    <hyperlink ref="V501" r:id="rId755" display="http://pbs.twimg.com/profile_images/889954706285449216/8OOZEX7X_normal.jpg"/>
    <hyperlink ref="V502" r:id="rId756" display="http://pbs.twimg.com/profile_images/2406090394/w4ls9jww8trs2u2r0bsz_normal.jpeg"/>
    <hyperlink ref="V503" r:id="rId757" display="http://pbs.twimg.com/profile_images/889954706285449216/8OOZEX7X_normal.jpg"/>
    <hyperlink ref="V504" r:id="rId758" display="http://pbs.twimg.com/profile_images/2406090394/w4ls9jww8trs2u2r0bsz_normal.jpeg"/>
    <hyperlink ref="V505" r:id="rId759" display="http://pbs.twimg.com/profile_images/693173481853341696/24DGCmiT_normal.jpg"/>
    <hyperlink ref="V506" r:id="rId760" display="http://pbs.twimg.com/profile_images/693173481853341696/24DGCmiT_normal.jpg"/>
    <hyperlink ref="V507" r:id="rId761" display="http://pbs.twimg.com/profile_images/693173481853341696/24DGCmiT_normal.jpg"/>
    <hyperlink ref="V508" r:id="rId762" display="http://pbs.twimg.com/profile_images/693173481853341696/24DGCmiT_normal.jpg"/>
    <hyperlink ref="V509" r:id="rId763" display="http://pbs.twimg.com/profile_images/693173481853341696/24DGCmiT_normal.jpg"/>
    <hyperlink ref="V510" r:id="rId764" display="http://pbs.twimg.com/profile_images/693173481853341696/24DGCmiT_normal.jpg"/>
    <hyperlink ref="V511" r:id="rId765" display="http://pbs.twimg.com/profile_images/693173481853341696/24DGCmiT_normal.jpg"/>
    <hyperlink ref="V512" r:id="rId766" display="http://pbs.twimg.com/profile_images/841806866891984896/DTwq5g4x_normal.jpg"/>
    <hyperlink ref="V513" r:id="rId767" display="http://pbs.twimg.com/profile_images/99978402/HarishPillaycloseupshot_normal.jpg"/>
    <hyperlink ref="V514" r:id="rId768" display="http://pbs.twimg.com/profile_images/598705897959919616/3D38GB71_normal.jpg"/>
    <hyperlink ref="V515" r:id="rId769" display="http://pbs.twimg.com/profile_images/598705897959919616/3D38GB71_normal.jpg"/>
    <hyperlink ref="V516" r:id="rId770" display="https://pbs.twimg.com/media/EFp1dCsXkAUoVnr.jpg"/>
    <hyperlink ref="V517" r:id="rId771" display="http://pbs.twimg.com/profile_images/858732102862483456/rzI0kX-i_normal.jpg"/>
    <hyperlink ref="V518" r:id="rId772" display="http://pbs.twimg.com/profile_images/861540695940714498/qqksZ8UK_normal.jpg"/>
    <hyperlink ref="V519" r:id="rId773" display="http://pbs.twimg.com/profile_images/858732102862483456/rzI0kX-i_normal.jpg"/>
    <hyperlink ref="V520" r:id="rId774" display="http://pbs.twimg.com/profile_images/861540695940714498/qqksZ8UK_normal.jpg"/>
    <hyperlink ref="V521" r:id="rId775" display="http://pbs.twimg.com/profile_images/861540695940714498/qqksZ8UK_normal.jpg"/>
    <hyperlink ref="V522" r:id="rId776" display="http://pbs.twimg.com/profile_images/822692976304340993/jMQjWo1h_normal.jpg"/>
    <hyperlink ref="V523" r:id="rId777" display="http://pbs.twimg.com/profile_images/861540695940714498/qqksZ8UK_normal.jpg"/>
    <hyperlink ref="V524" r:id="rId778" display="http://pbs.twimg.com/profile_images/1113037453311520769/sBb_3KZm_normal.jpg"/>
    <hyperlink ref="V525" r:id="rId779" display="http://pbs.twimg.com/profile_images/861540695940714498/qqksZ8UK_normal.jpg"/>
    <hyperlink ref="V526" r:id="rId780" display="http://pbs.twimg.com/profile_images/1113037453311520769/sBb_3KZm_normal.jpg"/>
    <hyperlink ref="V527" r:id="rId781" display="http://pbs.twimg.com/profile_images/989733170068144129/JrgW58w3_normal.jpg"/>
    <hyperlink ref="V528" r:id="rId782" display="http://pbs.twimg.com/profile_images/1014664309815689216/zZZGcN3c_normal.jpg"/>
    <hyperlink ref="V529" r:id="rId783" display="http://pbs.twimg.com/profile_images/989733170068144129/JrgW58w3_normal.jpg"/>
    <hyperlink ref="V530" r:id="rId784" display="http://pbs.twimg.com/profile_images/1014664309815689216/zZZGcN3c_normal.jpg"/>
    <hyperlink ref="V531" r:id="rId785" display="https://pbs.twimg.com/media/EA-ORCaW4AAJDGb.jpg"/>
    <hyperlink ref="V532" r:id="rId786" display="http://pbs.twimg.com/profile_images/633957468528373761/mD-uuuWj_normal.jpg"/>
    <hyperlink ref="V533" r:id="rId787" display="http://pbs.twimg.com/profile_images/1173500289338376193/8DeB1hBc_normal.jpg"/>
    <hyperlink ref="V534" r:id="rId788" display="http://pbs.twimg.com/profile_images/633957468528373761/mD-uuuWj_normal.jpg"/>
    <hyperlink ref="V535" r:id="rId789" display="http://pbs.twimg.com/profile_images/865915523804037120/cBg9O608_normal.jpg"/>
    <hyperlink ref="V536" r:id="rId790" display="http://pbs.twimg.com/profile_images/865915523804037120/cBg9O608_normal.jpg"/>
    <hyperlink ref="V537" r:id="rId791" display="http://pbs.twimg.com/profile_images/865915523804037120/cBg9O608_normal.jpg"/>
    <hyperlink ref="V538" r:id="rId792" display="http://pbs.twimg.com/profile_images/865915523804037120/cBg9O608_normal.jpg"/>
    <hyperlink ref="V539" r:id="rId793" display="http://pbs.twimg.com/profile_images/633957468528373761/mD-uuuWj_normal.jpg"/>
    <hyperlink ref="V540" r:id="rId794" display="http://pbs.twimg.com/profile_images/1161402778775904256/c33gux6j_normal.jpg"/>
    <hyperlink ref="V541" r:id="rId795" display="http://pbs.twimg.com/profile_images/1161402778775904256/c33gux6j_normal.jpg"/>
    <hyperlink ref="V542" r:id="rId796" display="http://pbs.twimg.com/profile_images/1161402778775904256/c33gux6j_normal.jpg"/>
    <hyperlink ref="V543" r:id="rId797" display="http://pbs.twimg.com/profile_images/1161402778775904256/c33gux6j_normal.jpg"/>
    <hyperlink ref="V544" r:id="rId798" display="http://pbs.twimg.com/profile_images/633957468528373761/mD-uuuWj_normal.jpg"/>
    <hyperlink ref="V545" r:id="rId799" display="http://pbs.twimg.com/profile_images/1044560201557430272/NcZVdGwo_normal.jpg"/>
    <hyperlink ref="V546" r:id="rId800" display="http://pbs.twimg.com/profile_images/3585253114/ac0eb46b98e381977d0bb32371516bf8_normal.png"/>
    <hyperlink ref="V547" r:id="rId801" display="http://pbs.twimg.com/profile_images/633957468528373761/mD-uuuWj_normal.jpg"/>
    <hyperlink ref="V548" r:id="rId802" display="http://pbs.twimg.com/profile_images/3585253114/ac0eb46b98e381977d0bb32371516bf8_normal.png"/>
    <hyperlink ref="V549" r:id="rId803" display="http://pbs.twimg.com/profile_images/3585253114/ac0eb46b98e381977d0bb32371516bf8_normal.png"/>
    <hyperlink ref="V550" r:id="rId804" display="http://pbs.twimg.com/profile_images/633957468528373761/mD-uuuWj_normal.jpg"/>
    <hyperlink ref="V551" r:id="rId805" display="http://pbs.twimg.com/profile_images/633957468528373761/mD-uuuWj_normal.jpg"/>
    <hyperlink ref="V552" r:id="rId806" display="http://pbs.twimg.com/profile_images/633957468528373761/mD-uuuWj_normal.jpg"/>
    <hyperlink ref="V553" r:id="rId807" display="https://pbs.twimg.com/media/EEGJtPgW4AAprNE.png"/>
    <hyperlink ref="V554" r:id="rId808" display="http://pbs.twimg.com/profile_images/633957468528373761/mD-uuuWj_normal.jpg"/>
    <hyperlink ref="V555" r:id="rId809" display="https://pbs.twimg.com/media/EEGJtPgW4AAprNE.png"/>
    <hyperlink ref="V556" r:id="rId810" display="http://pbs.twimg.com/profile_images/633957468528373761/mD-uuuWj_normal.jpg"/>
    <hyperlink ref="V557" r:id="rId811" display="https://pbs.twimg.com/media/EEGJtPgW4AAprNE.png"/>
    <hyperlink ref="V558" r:id="rId812" display="http://pbs.twimg.com/profile_images/633957468528373761/mD-uuuWj_normal.jpg"/>
    <hyperlink ref="V559" r:id="rId813" display="http://pbs.twimg.com/profile_images/633957468528373761/mD-uuuWj_normal.jpg"/>
    <hyperlink ref="V560" r:id="rId814" display="http://pbs.twimg.com/profile_images/633957468528373761/mD-uuuWj_normal.jpg"/>
    <hyperlink ref="V561" r:id="rId815" display="http://pbs.twimg.com/profile_images/1027598664653402112/yTTqkBbA_normal.jpg"/>
    <hyperlink ref="V562" r:id="rId816" display="http://pbs.twimg.com/profile_images/1027598664653402112/yTTqkBbA_normal.jpg"/>
    <hyperlink ref="V563" r:id="rId817" display="http://pbs.twimg.com/profile_images/776255219722313728/7l16enZp_normal.jpg"/>
    <hyperlink ref="V564" r:id="rId818" display="http://pbs.twimg.com/profile_images/776255219722313728/7l16enZp_normal.jpg"/>
    <hyperlink ref="V565" r:id="rId819" display="http://pbs.twimg.com/profile_images/633957468528373761/mD-uuuWj_normal.jpg"/>
    <hyperlink ref="V566" r:id="rId820" display="http://pbs.twimg.com/profile_images/633957468528373761/mD-uuuWj_normal.jpg"/>
    <hyperlink ref="V567" r:id="rId821" display="http://pbs.twimg.com/profile_images/776255219722313728/7l16enZp_normal.jpg"/>
    <hyperlink ref="V568" r:id="rId822" display="http://pbs.twimg.com/profile_images/633957468528373761/mD-uuuWj_normal.jpg"/>
    <hyperlink ref="V569" r:id="rId823" display="http://pbs.twimg.com/profile_images/776255219722313728/7l16enZp_normal.jpg"/>
    <hyperlink ref="V570" r:id="rId824" display="http://pbs.twimg.com/profile_images/633957468528373761/mD-uuuWj_normal.jpg"/>
    <hyperlink ref="V571" r:id="rId825" display="http://pbs.twimg.com/profile_images/633957468528373761/mD-uuuWj_normal.jpg"/>
    <hyperlink ref="V572" r:id="rId826" display="http://pbs.twimg.com/profile_images/1089275377279741954/pO6hnPgT_normal.jpg"/>
    <hyperlink ref="V573" r:id="rId827" display="http://pbs.twimg.com/profile_images/1089275377279741954/pO6hnPgT_normal.jpg"/>
    <hyperlink ref="V574" r:id="rId828" display="http://pbs.twimg.com/profile_images/633957468528373761/mD-uuuWj_normal.jpg"/>
    <hyperlink ref="V575" r:id="rId829" display="http://pbs.twimg.com/profile_images/1111252220731756545/SHEtxW_k_normal.jpg"/>
    <hyperlink ref="V576" r:id="rId830" display="http://pbs.twimg.com/profile_images/1111252220731756545/SHEtxW_k_normal.jpg"/>
    <hyperlink ref="V577" r:id="rId831" display="http://pbs.twimg.com/profile_images/1111252220731756545/SHEtxW_k_normal.jpg"/>
    <hyperlink ref="V578" r:id="rId832" display="http://pbs.twimg.com/profile_images/633957468528373761/mD-uuuWj_normal.jpg"/>
    <hyperlink ref="V579" r:id="rId833" display="http://pbs.twimg.com/profile_images/776255219722313728/7l16enZp_normal.jpg"/>
    <hyperlink ref="V580" r:id="rId834" display="http://pbs.twimg.com/profile_images/776255219722313728/7l16enZp_normal.jpg"/>
    <hyperlink ref="V581" r:id="rId835" display="http://pbs.twimg.com/profile_images/776255219722313728/7l16enZp_normal.jpg"/>
    <hyperlink ref="V582" r:id="rId836" display="http://pbs.twimg.com/profile_images/633957468528373761/mD-uuuWj_normal.jpg"/>
    <hyperlink ref="V583" r:id="rId837" display="http://pbs.twimg.com/profile_images/633957468528373761/mD-uuuWj_normal.jpg"/>
    <hyperlink ref="V584" r:id="rId838" display="https://pbs.twimg.com/media/ECBFsVkXYAAy0qq.png"/>
    <hyperlink ref="V585" r:id="rId839" display="http://pbs.twimg.com/profile_images/633957468528373761/mD-uuuWj_normal.jpg"/>
    <hyperlink ref="V586" r:id="rId840" display="http://pbs.twimg.com/profile_images/633957468528373761/mD-uuuWj_normal.jpg"/>
    <hyperlink ref="V587" r:id="rId841" display="http://pbs.twimg.com/profile_images/720332841305812992/Raq_tVbf_normal.jpg"/>
    <hyperlink ref="V588" r:id="rId842" display="http://pbs.twimg.com/profile_images/720332841305812992/Raq_tVbf_normal.jpg"/>
    <hyperlink ref="V589" r:id="rId843" display="https://pbs.twimg.com/tweet_video_thumb/ED-K26PXoAAg-Ep.jpg"/>
    <hyperlink ref="V590" r:id="rId844" display="http://pbs.twimg.com/profile_images/720332841305812992/Raq_tVbf_normal.jpg"/>
    <hyperlink ref="V591" r:id="rId845" display="http://pbs.twimg.com/profile_images/720332841305812992/Raq_tVbf_normal.jpg"/>
    <hyperlink ref="V592" r:id="rId846" display="http://pbs.twimg.com/profile_images/720332841305812992/Raq_tVbf_normal.jpg"/>
    <hyperlink ref="V593" r:id="rId847" display="http://pbs.twimg.com/profile_images/720332841305812992/Raq_tVbf_normal.jpg"/>
    <hyperlink ref="V594" r:id="rId848" display="http://pbs.twimg.com/profile_images/720332841305812992/Raq_tVbf_normal.jpg"/>
    <hyperlink ref="V595" r:id="rId849" display="http://pbs.twimg.com/profile_images/720332841305812992/Raq_tVbf_normal.jpg"/>
    <hyperlink ref="V596" r:id="rId850" display="http://pbs.twimg.com/profile_images/1074878911962443776/GzUtUN0a_normal.jpg"/>
    <hyperlink ref="V597" r:id="rId851" display="http://pbs.twimg.com/profile_images/1074878911962443776/GzUtUN0a_normal.jpg"/>
    <hyperlink ref="V598" r:id="rId852" display="http://pbs.twimg.com/profile_images/1074878911962443776/GzUtUN0a_normal.jpg"/>
    <hyperlink ref="V599" r:id="rId853" display="http://pbs.twimg.com/profile_images/633957468528373761/mD-uuuWj_normal.jpg"/>
    <hyperlink ref="V600" r:id="rId854" display="http://pbs.twimg.com/profile_images/633957468528373761/mD-uuuWj_normal.jpg"/>
    <hyperlink ref="V601" r:id="rId855" display="http://pbs.twimg.com/profile_images/1074878911962443776/GzUtUN0a_normal.jpg"/>
    <hyperlink ref="V602" r:id="rId856" display="http://pbs.twimg.com/profile_images/1074878911962443776/GzUtUN0a_normal.jpg"/>
    <hyperlink ref="V603" r:id="rId857" display="http://pbs.twimg.com/profile_images/1074878911962443776/GzUtUN0a_normal.jpg"/>
    <hyperlink ref="V604" r:id="rId858" display="http://pbs.twimg.com/profile_images/1074878911962443776/GzUtUN0a_normal.jpg"/>
    <hyperlink ref="V605" r:id="rId859" display="http://pbs.twimg.com/profile_images/633957468528373761/mD-uuuWj_normal.jpg"/>
    <hyperlink ref="V606" r:id="rId860" display="http://pbs.twimg.com/profile_images/633957468528373761/mD-uuuWj_normal.jpg"/>
    <hyperlink ref="V607" r:id="rId861" display="http://pbs.twimg.com/profile_images/633957468528373761/mD-uuuWj_normal.jpg"/>
    <hyperlink ref="V608" r:id="rId862" display="http://pbs.twimg.com/profile_images/633957468528373761/mD-uuuWj_normal.jpg"/>
    <hyperlink ref="V609" r:id="rId863" display="http://pbs.twimg.com/profile_images/510517460773007360/UKfBppaU_normal.jpeg"/>
    <hyperlink ref="V610" r:id="rId864" display="http://pbs.twimg.com/profile_images/633957468528373761/mD-uuuWj_normal.jpg"/>
    <hyperlink ref="V611" r:id="rId865" display="http://pbs.twimg.com/profile_images/510517460773007360/UKfBppaU_normal.jpeg"/>
    <hyperlink ref="V612" r:id="rId866" display="http://pbs.twimg.com/profile_images/633957468528373761/mD-uuuWj_normal.jpg"/>
    <hyperlink ref="V613" r:id="rId867" display="http://pbs.twimg.com/profile_images/510517460773007360/UKfBppaU_normal.jpeg"/>
    <hyperlink ref="V614" r:id="rId868" display="http://pbs.twimg.com/profile_images/633957468528373761/mD-uuuWj_normal.jpg"/>
    <hyperlink ref="V615" r:id="rId869" display="http://pbs.twimg.com/profile_images/510517460773007360/UKfBppaU_normal.jpeg"/>
    <hyperlink ref="V616" r:id="rId870" display="http://pbs.twimg.com/profile_images/633957468528373761/mD-uuuWj_normal.jpg"/>
    <hyperlink ref="V617" r:id="rId871" display="https://pbs.twimg.com/media/EA5WL5zXsAAw7y-.png"/>
    <hyperlink ref="V618" r:id="rId872" display="https://pbs.twimg.com/media/EA5a0YwX4AEPLhT.jpg"/>
    <hyperlink ref="V619" r:id="rId873" display="http://pbs.twimg.com/profile_images/633957468528373761/mD-uuuWj_normal.jpg"/>
    <hyperlink ref="V620" r:id="rId874" display="https://pbs.twimg.com/media/EDku9ikXYAAZutZ.jpg"/>
    <hyperlink ref="V621" r:id="rId875" display="https://pbs.twimg.com/tweet_video_thumb/ED-K26PXoAAg-Ep.jpg"/>
    <hyperlink ref="V622" r:id="rId876" display="https://pbs.twimg.com/media/EESk6wlWkAsFMka.png"/>
    <hyperlink ref="V623" r:id="rId877" display="https://pbs.twimg.com/media/EEXM611W4AAEFSK.png"/>
    <hyperlink ref="V624" r:id="rId878" display="https://pbs.twimg.com/tweet_video_thumb/EEi1lPoX4AASikp.jpg"/>
    <hyperlink ref="V625" r:id="rId879" display="http://pbs.twimg.com/profile_images/854589472716890112/bYPrnwMv_normal.jpg"/>
    <hyperlink ref="V626" r:id="rId880" display="https://pbs.twimg.com/media/ECEfmU1U4AEFqcL.jpg"/>
    <hyperlink ref="V627" r:id="rId881" display="http://pbs.twimg.com/profile_images/854589472716890112/bYPrnwMv_normal.jpg"/>
    <hyperlink ref="V628" r:id="rId882" display="http://pbs.twimg.com/profile_images/1545711218/Poker_Baays_normal.jpg"/>
    <hyperlink ref="X3" r:id="rId883" display="https://twitter.com/#!/wikiresearch/status/1139117807734546432"/>
    <hyperlink ref="X4" r:id="rId884" display="https://twitter.com/#!/wikiresearch/status/1139117807734546432"/>
    <hyperlink ref="X5" r:id="rId885" display="https://twitter.com/#!/swarnadas18/status/1159709921820073984"/>
    <hyperlink ref="X6" r:id="rId886" display="https://twitter.com/#!/25lettori/status/1171368795044286464"/>
    <hyperlink ref="X7" r:id="rId887" display="https://twitter.com/#!/knowlab/status/1171440415863496704"/>
    <hyperlink ref="X8" r:id="rId888" display="https://twitter.com/#!/knowlab/status/1171440415863496704"/>
    <hyperlink ref="X9" r:id="rId889" display="https://twitter.com/#!/knowlab/status/1171440415863496704"/>
    <hyperlink ref="X10" r:id="rId890" display="https://twitter.com/#!/knowlab/status/1171440415863496704"/>
    <hyperlink ref="X11" r:id="rId891" display="https://twitter.com/#!/ic2s2/status/1181279698044588032"/>
    <hyperlink ref="X12" r:id="rId892" display="https://twitter.com/#!/bgzimmer/status/1012018198932283393"/>
    <hyperlink ref="X13" r:id="rId893" display="https://twitter.com/#!/bgzimmer/status/1012018198932283393"/>
    <hyperlink ref="X14" r:id="rId894" display="https://twitter.com/#!/rejectionking/status/1156926687814344704"/>
    <hyperlink ref="X15" r:id="rId895" display="https://twitter.com/#!/faineg/status/1156926932757483521"/>
    <hyperlink ref="X16" r:id="rId896" display="https://twitter.com/#!/arkaitz/status/1156957442946805761"/>
    <hyperlink ref="X17" r:id="rId897" display="https://twitter.com/#!/natematias/status/1156957939464396800"/>
    <hyperlink ref="X18" r:id="rId898" display="https://twitter.com/#!/aaroniidx/status/1156962861454782464"/>
    <hyperlink ref="X19" r:id="rId899" display="https://twitter.com/#!/dilrukshi_isac/status/1156967754659971072"/>
    <hyperlink ref="X20" r:id="rId900" display="https://twitter.com/#!/mstrohm/status/1157013000601182209"/>
    <hyperlink ref="X21" r:id="rId901" display="https://twitter.com/#!/ctrattner/status/1157016559249973251"/>
    <hyperlink ref="X22" r:id="rId902" display="https://twitter.com/#!/emmaspiro/status/1157048458865336320"/>
    <hyperlink ref="X23" r:id="rId903" display="https://twitter.com/#!/snchancellor/status/1157055733197918208"/>
    <hyperlink ref="X24" r:id="rId904" display="https://twitter.com/#!/eliminare/status/1157058804086759426"/>
    <hyperlink ref="X25" r:id="rId905" display="https://twitter.com/#!/eliminare/status/1157058804086759426"/>
    <hyperlink ref="X26" r:id="rId906" display="https://twitter.com/#!/eliminare/status/1157058804086759426"/>
    <hyperlink ref="X27" r:id="rId907" display="https://twitter.com/#!/femtech_/status/1157058826178314240"/>
    <hyperlink ref="X28" r:id="rId908" display="https://twitter.com/#!/femtech_/status/1157058826178314240"/>
    <hyperlink ref="X29" r:id="rId909" display="https://twitter.com/#!/femtech_/status/1157058826178314240"/>
    <hyperlink ref="X30" r:id="rId910" display="https://twitter.com/#!/haewoon/status/1157063975730917376"/>
    <hyperlink ref="X31" r:id="rId911" display="https://twitter.com/#!/gvrkiran/status/1157067127716765696"/>
    <hyperlink ref="X32" r:id="rId912" display="https://twitter.com/#!/clauwa/status/1157180114301591552"/>
    <hyperlink ref="X33" r:id="rId913" display="https://twitter.com/#!/davlanade/status/1157182838569152512"/>
    <hyperlink ref="X34" r:id="rId914" display="https://twitter.com/#!/mathcolorstrees/status/1157185611473625088"/>
    <hyperlink ref="X35" r:id="rId915" display="https://twitter.com/#!/kareem2darwish/status/1157201346728271873"/>
    <hyperlink ref="X36" r:id="rId916" display="https://twitter.com/#!/aekpalakorn/status/1157235271957532674"/>
    <hyperlink ref="X37" r:id="rId917" display="https://twitter.com/#!/m_eliciacortes/status/1157249237647863810"/>
    <hyperlink ref="X38" r:id="rId918" display="https://twitter.com/#!/m_eliciacortes/status/1157249237647863810"/>
    <hyperlink ref="X39" r:id="rId919" display="https://twitter.com/#!/grouplens/status/1157301012400693249"/>
    <hyperlink ref="X40" r:id="rId920" display="https://twitter.com/#!/grouplens/status/1157301012400693249"/>
    <hyperlink ref="X41" r:id="rId921" display="https://twitter.com/#!/jmhessel/status/1157323393739345920"/>
    <hyperlink ref="X42" r:id="rId922" display="https://twitter.com/#!/jmhessel/status/1157323393739345920"/>
    <hyperlink ref="X43" r:id="rId923" display="https://twitter.com/#!/bolu_kya/status/1157371013140602880"/>
    <hyperlink ref="X44" r:id="rId924" display="https://twitter.com/#!/suriname0/status/1157393204167303169"/>
    <hyperlink ref="X45" r:id="rId925" display="https://twitter.com/#!/suriname0/status/1157393204167303169"/>
    <hyperlink ref="X46" r:id="rId926" display="https://twitter.com/#!/marquettecs/status/1157446417935405056"/>
    <hyperlink ref="X47" r:id="rId927" display="https://twitter.com/#!/shanhaha3/status/1157768252887429120"/>
    <hyperlink ref="X48" r:id="rId928" display="https://twitter.com/#!/rlhoyle/status/1157780377957818370"/>
    <hyperlink ref="X49" r:id="rId929" display="https://twitter.com/#!/htenenbaum/status/1158294467184680961"/>
    <hyperlink ref="X50" r:id="rId930" display="https://twitter.com/#!/htenenbaum/status/1158294467184680961"/>
    <hyperlink ref="X51" r:id="rId931" display="https://twitter.com/#!/a_papasavva/status/1158301751608520704"/>
    <hyperlink ref="X52" r:id="rId932" display="https://twitter.com/#!/a_papasavva/status/1158301751608520704"/>
    <hyperlink ref="X53" r:id="rId933" display="https://twitter.com/#!/uclisec/status/1158342009775689729"/>
    <hyperlink ref="X54" r:id="rId934" display="https://twitter.com/#!/uclisec/status/1158342009775689729"/>
    <hyperlink ref="X55" r:id="rId935" display="https://twitter.com/#!/genomeprivacy/status/1158367181366792194"/>
    <hyperlink ref="X56" r:id="rId936" display="https://twitter.com/#!/genomeprivacy/status/1158367181366792194"/>
    <hyperlink ref="X57" r:id="rId937" display="https://twitter.com/#!/encase_h2020/status/1158370075155587073"/>
    <hyperlink ref="X58" r:id="rId938" display="https://twitter.com/#!/encase_h2020/status/1158370075155587073"/>
    <hyperlink ref="X59" r:id="rId939" display="https://twitter.com/#!/sof14g1l/status/1157019255164088320"/>
    <hyperlink ref="X60" r:id="rId940" display="https://twitter.com/#!/d_alburez/status/1158384124157206528"/>
    <hyperlink ref="X61" r:id="rId941" display="https://twitter.com/#!/privacurity/status/1158390773852905473"/>
    <hyperlink ref="X62" r:id="rId942" display="https://twitter.com/#!/privacurity/status/1158390773852905473"/>
    <hyperlink ref="X63" r:id="rId943" display="https://twitter.com/#!/guijacob91/status/1158412120536625153"/>
    <hyperlink ref="X64" r:id="rId944" display="https://twitter.com/#!/guijacob91/status/1158412120536625153"/>
    <hyperlink ref="X65" r:id="rId945" display="https://twitter.com/#!/guijacob91/status/1158412120536625153"/>
    <hyperlink ref="X66" r:id="rId946" display="https://twitter.com/#!/d_alburez/status/1158384124157206528"/>
    <hyperlink ref="X67" r:id="rId947" display="https://twitter.com/#!/ezagheni/status/1158415784839995398"/>
    <hyperlink ref="X68" r:id="rId948" display="https://twitter.com/#!/ezagheni/status/1158415784839995398"/>
    <hyperlink ref="X69" r:id="rId949" display="https://twitter.com/#!/ezagheni/status/1158415784839995398"/>
    <hyperlink ref="X70" r:id="rId950" display="https://twitter.com/#!/demografia_csic/status/1158483876123222016"/>
    <hyperlink ref="X71" r:id="rId951" display="https://twitter.com/#!/demografia_csic/status/1158483876123222016"/>
    <hyperlink ref="X72" r:id="rId952" display="https://twitter.com/#!/demografia_csic/status/1158483876123222016"/>
    <hyperlink ref="X73" r:id="rId953" display="https://twitter.com/#!/benwagne_r/status/1158627560038834176"/>
    <hyperlink ref="X74" r:id="rId954" display="https://twitter.com/#!/benwagne_r/status/1158627560038834176"/>
    <hyperlink ref="X75" r:id="rId955" display="https://twitter.com/#!/yusrilim_/status/1158690847430328320"/>
    <hyperlink ref="X76" r:id="rId956" display="https://twitter.com/#!/enricomariconti/status/1158750512981979136"/>
    <hyperlink ref="X77" r:id="rId957" display="https://twitter.com/#!/enricomariconti/status/1158750512981979136"/>
    <hyperlink ref="X78" r:id="rId958" display="https://twitter.com/#!/d_alburez/status/1158384124157206528"/>
    <hyperlink ref="X79" r:id="rId959" display="https://twitter.com/#!/d_alburez/status/1158384124157206528"/>
    <hyperlink ref="X80" r:id="rId960" display="https://twitter.com/#!/iussp/status/1159095960632512512"/>
    <hyperlink ref="X81" r:id="rId961" display="https://twitter.com/#!/iussp/status/1159095960632512512"/>
    <hyperlink ref="X82" r:id="rId962" display="https://twitter.com/#!/pvachher/status/1159564216916832257"/>
    <hyperlink ref="X83" r:id="rId963" display="https://twitter.com/#!/pvachher/status/1159564216916832257"/>
    <hyperlink ref="X84" r:id="rId964" display="https://twitter.com/#!/cubic_logic/status/1159581281753206785"/>
    <hyperlink ref="X85" r:id="rId965" display="https://twitter.com/#!/degenrolf/status/1141258449403240448"/>
    <hyperlink ref="X86" r:id="rId966" display="https://twitter.com/#!/mln_26/status/1160198216303947776"/>
    <hyperlink ref="X87" r:id="rId967" display="https://twitter.com/#!/tahayasseri/status/936613947410612224"/>
    <hyperlink ref="X88" r:id="rId968" display="https://twitter.com/#!/bbeliteshoes/status/1160572686625456129"/>
    <hyperlink ref="X89" r:id="rId969" display="https://twitter.com/#!/dennis4its/status/1161721980585988096"/>
    <hyperlink ref="X90" r:id="rId970" display="https://twitter.com/#!/dennis4its/status/1161721980585988096"/>
    <hyperlink ref="X91" r:id="rId971" display="https://twitter.com/#!/dennis4its/status/1161721980585988096"/>
    <hyperlink ref="X92" r:id="rId972" display="https://twitter.com/#!/j_shotwell/status/1161774548704006144"/>
    <hyperlink ref="X93" r:id="rId973" display="https://twitter.com/#!/realyangzhang/status/1162007514017222656"/>
    <hyperlink ref="X94" r:id="rId974" display="https://twitter.com/#!/phonedude_mln/status/1162038025871904769"/>
    <hyperlink ref="X95" r:id="rId975" display="https://twitter.com/#!/bkeegan/status/1156977332654993409"/>
    <hyperlink ref="X96" r:id="rId976" display="https://twitter.com/#!/bkeegan/status/1162045323390246913"/>
    <hyperlink ref="X97" r:id="rId977" display="https://twitter.com/#!/cathrinesot/status/1162093109167173632"/>
    <hyperlink ref="X98" r:id="rId978" display="https://twitter.com/#!/themayden/status/1162275895442198528"/>
    <hyperlink ref="X99" r:id="rId979" display="https://twitter.com/#!/giuliorossetti/status/1162389451324186626"/>
    <hyperlink ref="X100" r:id="rId980" display="https://twitter.com/#!/richmatt2018/status/1162798890464292869"/>
    <hyperlink ref="X101" r:id="rId981" display="https://twitter.com/#!/meisiska14/status/1162917190191865857"/>
    <hyperlink ref="X102" r:id="rId982" display="https://twitter.com/#!/mariska_elv/status/1162918018281721857"/>
    <hyperlink ref="X103" r:id="rId983" display="https://twitter.com/#!/sitichaa9/status/1162931489639555072"/>
    <hyperlink ref="X104" r:id="rId984" display="https://twitter.com/#!/renjaniayu/status/1162932247277649920"/>
    <hyperlink ref="X105" r:id="rId985" display="https://twitter.com/#!/abdul_juga/status/1162932580255010816"/>
    <hyperlink ref="X106" r:id="rId986" display="https://twitter.com/#!/edwinjanuar8/status/1162933140299505664"/>
    <hyperlink ref="X107" r:id="rId987" display="https://twitter.com/#!/savira_hana/status/1162935635507679232"/>
    <hyperlink ref="X108" r:id="rId988" display="https://twitter.com/#!/indichaa/status/1162936169975336960"/>
    <hyperlink ref="X109" r:id="rId989" display="https://twitter.com/#!/aymiegoreng/status/1162936699002875905"/>
    <hyperlink ref="X110" r:id="rId990" display="https://twitter.com/#!/raza_aja/status/1162937155380862976"/>
    <hyperlink ref="X111" r:id="rId991" display="https://twitter.com/#!/farahdilah62/status/1162937767044587520"/>
    <hyperlink ref="X112" r:id="rId992" display="https://twitter.com/#!/vikaadriana1/status/1162938196662951937"/>
    <hyperlink ref="X113" r:id="rId993" display="https://twitter.com/#!/bekasi_gadis/status/1162938664894099456"/>
    <hyperlink ref="X114" r:id="rId994" display="https://twitter.com/#!/ekawatirani/status/1162939185239511040"/>
    <hyperlink ref="X115" r:id="rId995" display="https://twitter.com/#!/miadp/status/1163014461889941504"/>
    <hyperlink ref="X116" r:id="rId996" display="https://twitter.com/#!/miadp/status/1163014461889941504"/>
    <hyperlink ref="X117" r:id="rId997" display="https://twitter.com/#!/miadp/status/1163014461889941504"/>
    <hyperlink ref="X118" r:id="rId998" display="https://twitter.com/#!/caohancheng/status/1163114918356193282"/>
    <hyperlink ref="X119" r:id="rId999" display="https://twitter.com/#!/yelenamejova/status/1157202061974523905"/>
    <hyperlink ref="X120" r:id="rId1000" display="https://twitter.com/#!/dozee_sim/status/1163213448076857345"/>
    <hyperlink ref="X121" r:id="rId1001" display="https://twitter.com/#!/dozee_sim/status/1163213448076857345"/>
    <hyperlink ref="X122" r:id="rId1002" display="https://twitter.com/#!/rehamtamime/status/1163485061750149126"/>
    <hyperlink ref="X123" r:id="rId1003" display="https://twitter.com/#!/eredmil1/status/1139356924280037377"/>
    <hyperlink ref="X124" r:id="rId1004" display="https://twitter.com/#!/eredmil1/status/1139356924280037377"/>
    <hyperlink ref="X125" r:id="rId1005" display="https://twitter.com/#!/eredmil1/status/1139356924280037377"/>
    <hyperlink ref="X126" r:id="rId1006" display="https://twitter.com/#!/eredmil1/status/1162050805202948096"/>
    <hyperlink ref="X127" r:id="rId1007" display="https://twitter.com/#!/eredmil1/status/1163679733579542528"/>
    <hyperlink ref="X128" r:id="rId1008" display="https://twitter.com/#!/eredmil1/status/1163679733579542528"/>
    <hyperlink ref="X129" r:id="rId1009" display="https://twitter.com/#!/eredmil1/status/1163679733579542528"/>
    <hyperlink ref="X130" r:id="rId1010" display="https://twitter.com/#!/eredmil1/status/1163679733579542528"/>
    <hyperlink ref="X131" r:id="rId1011" display="https://twitter.com/#!/eredmil1/status/1163679733579542528"/>
    <hyperlink ref="X132" r:id="rId1012" display="https://twitter.com/#!/eredmil1/status/1163679733579542528"/>
    <hyperlink ref="X133" r:id="rId1013" display="https://twitter.com/#!/kous2v/status/1163666204197904384"/>
    <hyperlink ref="X134" r:id="rId1014" display="https://twitter.com/#!/emrek/status/1163674049257463808"/>
    <hyperlink ref="X135" r:id="rId1015" display="https://twitter.com/#!/icatgt/status/1163792418220728322"/>
    <hyperlink ref="X136" r:id="rId1016" display="https://twitter.com/#!/kous2v/status/1163666204197904384"/>
    <hyperlink ref="X137" r:id="rId1017" display="https://twitter.com/#!/emrek/status/1163674049257463808"/>
    <hyperlink ref="X138" r:id="rId1018" display="https://twitter.com/#!/icatgt/status/1163792418220728322"/>
    <hyperlink ref="X139" r:id="rId1019" display="https://twitter.com/#!/kous2v/status/1163666204197904384"/>
    <hyperlink ref="X140" r:id="rId1020" display="https://twitter.com/#!/emrek/status/1157053005453094912"/>
    <hyperlink ref="X141" r:id="rId1021" display="https://twitter.com/#!/emrek/status/1163674049257463808"/>
    <hyperlink ref="X142" r:id="rId1022" display="https://twitter.com/#!/emrek/status/1163674049257463808"/>
    <hyperlink ref="X143" r:id="rId1023" display="https://twitter.com/#!/emrek/status/1163674049257463808"/>
    <hyperlink ref="X144" r:id="rId1024" display="https://twitter.com/#!/icatgt/status/1163792418220728322"/>
    <hyperlink ref="X145" r:id="rId1025" display="https://twitter.com/#!/kous2v/status/1157110964891684865"/>
    <hyperlink ref="X146" r:id="rId1026" display="https://twitter.com/#!/kous2v/status/1157131092731686912"/>
    <hyperlink ref="X147" r:id="rId1027" display="https://twitter.com/#!/kous2v/status/1157131092731686912"/>
    <hyperlink ref="X148" r:id="rId1028" display="https://twitter.com/#!/kous2v/status/1163666204197904384"/>
    <hyperlink ref="X149" r:id="rId1029" display="https://twitter.com/#!/kous2v/status/1163666204197904384"/>
    <hyperlink ref="X150" r:id="rId1030" display="https://twitter.com/#!/icatgt/status/1163792418220728322"/>
    <hyperlink ref="X151" r:id="rId1031" display="https://twitter.com/#!/icatgt/status/1163792418220728322"/>
    <hyperlink ref="X152" r:id="rId1032" display="https://twitter.com/#!/alsothings/status/1164108531085258757"/>
    <hyperlink ref="X153" r:id="rId1033" display="https://twitter.com/#!/falkfischer/status/1164262385277919233"/>
    <hyperlink ref="X154" r:id="rId1034" display="https://twitter.com/#!/holden/status/1164367730385903616"/>
    <hyperlink ref="X155" r:id="rId1035" display="https://twitter.com/#!/holden/status/1164367730385903616"/>
    <hyperlink ref="X156" r:id="rId1036" display="https://twitter.com/#!/ktsukuda/status/1164372626799677440"/>
    <hyperlink ref="X157" r:id="rId1037" display="https://twitter.com/#!/emilio__ferrara/status/1138223920103022592"/>
    <hyperlink ref="X158" r:id="rId1038" display="https://twitter.com/#!/emilio__ferrara/status/1138223920103022592"/>
    <hyperlink ref="X159" r:id="rId1039" display="https://twitter.com/#!/emilio__ferrara/status/1163846577896611840"/>
    <hyperlink ref="X160" r:id="rId1040" display="https://twitter.com/#!/emilio__ferrara/status/1163846577896611840"/>
    <hyperlink ref="X161" r:id="rId1041" display="https://twitter.com/#!/emilio__ferrara/status/1138223920103022592"/>
    <hyperlink ref="X162" r:id="rId1042" display="https://twitter.com/#!/emilio__ferrara/status/1163846577896611840"/>
    <hyperlink ref="X163" r:id="rId1043" display="https://twitter.com/#!/xandaschofield/status/1165302245992189952"/>
    <hyperlink ref="X164" r:id="rId1044" display="https://twitter.com/#!/emilio__ferrara/status/1165022403681906688"/>
    <hyperlink ref="X165" r:id="rId1045" display="https://twitter.com/#!/mr_prime69/status/1165318996662673410"/>
    <hyperlink ref="X166" r:id="rId1046" display="https://twitter.com/#!/emilio__ferrara/status/1165022403681906688"/>
    <hyperlink ref="X167" r:id="rId1047" display="https://twitter.com/#!/mr_prime69/status/1165318996662673410"/>
    <hyperlink ref="X168" r:id="rId1048" display="https://twitter.com/#!/emilio__ferrara/status/1165022403681906688"/>
    <hyperlink ref="X169" r:id="rId1049" display="https://twitter.com/#!/mr_prime69/status/1165318996662673410"/>
    <hyperlink ref="X170" r:id="rId1050" display="https://twitter.com/#!/emilio__ferrara/status/1165022403681906688"/>
    <hyperlink ref="X171" r:id="rId1051" display="https://twitter.com/#!/mr_prime69/status/1165318996662673410"/>
    <hyperlink ref="X172" r:id="rId1052" display="https://twitter.com/#!/emilio__ferrara/status/1138223920103022592"/>
    <hyperlink ref="X173" r:id="rId1053" display="https://twitter.com/#!/emilio__ferrara/status/1156975335235313665"/>
    <hyperlink ref="X174" r:id="rId1054" display="https://twitter.com/#!/emilio__ferrara/status/1162212723343515649"/>
    <hyperlink ref="X175" r:id="rId1055" display="https://twitter.com/#!/emilio__ferrara/status/1165022403681906688"/>
    <hyperlink ref="X176" r:id="rId1056" display="https://twitter.com/#!/mr_prime69/status/1165318996662673410"/>
    <hyperlink ref="X177" r:id="rId1057" display="https://twitter.com/#!/jkineman/status/1165593753991561216"/>
    <hyperlink ref="X178" r:id="rId1058" display="https://twitter.com/#!/jkineman/status/1165593753991561216"/>
    <hyperlink ref="X179" r:id="rId1059" display="https://twitter.com/#!/jkineman/status/1165593753991561216"/>
    <hyperlink ref="X180" r:id="rId1060" display="https://twitter.com/#!/jkineman/status/1165593753991561216"/>
    <hyperlink ref="X181" r:id="rId1061" display="https://twitter.com/#!/jkineman/status/1165593753991561216"/>
    <hyperlink ref="X182" r:id="rId1062" display="https://twitter.com/#!/jkineman/status/1165593753991561216"/>
    <hyperlink ref="X183" r:id="rId1063" display="https://twitter.com/#!/jkineman/status/1165593753991561216"/>
    <hyperlink ref="X184" r:id="rId1064" display="https://twitter.com/#!/jkineman/status/1165593753991561216"/>
    <hyperlink ref="X185" r:id="rId1065" display="https://twitter.com/#!/jkineman/status/1165593753991561216"/>
    <hyperlink ref="X186" r:id="rId1066" display="https://twitter.com/#!/jkineman/status/1165593753991561216"/>
    <hyperlink ref="X187" r:id="rId1067" display="https://twitter.com/#!/jkineman/status/1165593753991561216"/>
    <hyperlink ref="X188" r:id="rId1068" display="https://twitter.com/#!/jkineman/status/1165593753991561216"/>
    <hyperlink ref="X189" r:id="rId1069" display="https://twitter.com/#!/jkineman/status/1165593753991561216"/>
    <hyperlink ref="X190" r:id="rId1070" display="https://twitter.com/#!/jkineman/status/1165593753991561216"/>
    <hyperlink ref="X191" r:id="rId1071" display="https://twitter.com/#!/jkineman/status/1165593753991561216"/>
    <hyperlink ref="X192" r:id="rId1072" display="https://twitter.com/#!/jkineman/status/1165593753991561216"/>
    <hyperlink ref="X193" r:id="rId1073" display="https://twitter.com/#!/jkineman/status/1165593753991561216"/>
    <hyperlink ref="X194" r:id="rId1074" display="https://twitter.com/#!/jkineman/status/1165593753991561216"/>
    <hyperlink ref="X195" r:id="rId1075" display="https://twitter.com/#!/jkineman/status/1165593753991561216"/>
    <hyperlink ref="X196" r:id="rId1076" display="https://twitter.com/#!/jkineman/status/1165593753991561216"/>
    <hyperlink ref="X197" r:id="rId1077" display="https://twitter.com/#!/jkineman/status/1165593753991561216"/>
    <hyperlink ref="X198" r:id="rId1078" display="https://twitter.com/#!/jkineman/status/1165593753991561216"/>
    <hyperlink ref="X199" r:id="rId1079" display="https://twitter.com/#!/jkineman/status/1165593753991561216"/>
    <hyperlink ref="X200" r:id="rId1080" display="https://twitter.com/#!/jkineman/status/1165593753991561216"/>
    <hyperlink ref="X201" r:id="rId1081" display="https://twitter.com/#!/jkineman/status/1165593753991561216"/>
    <hyperlink ref="X202" r:id="rId1082" display="https://twitter.com/#!/jkineman/status/1165593753991561216"/>
    <hyperlink ref="X203" r:id="rId1083" display="https://twitter.com/#!/blunter_/status/1165824138889453568"/>
    <hyperlink ref="X204" r:id="rId1084" display="https://twitter.com/#!/blunter_/status/1165824138889453568"/>
    <hyperlink ref="X205" r:id="rId1085" display="https://twitter.com/#!/justinpatchin/status/1165997950482440194"/>
    <hyperlink ref="X206" r:id="rId1086" display="https://twitter.com/#!/fabiorojas/status/1166159504796463104"/>
    <hyperlink ref="X207" r:id="rId1087" display="https://twitter.com/#!/fabiorojas/status/1166159504796463104"/>
    <hyperlink ref="X208" r:id="rId1088" display="https://twitter.com/#!/fabiorojas/status/1166159504796463104"/>
    <hyperlink ref="X209" r:id="rId1089" display="https://twitter.com/#!/fabiorojas/status/1166159504796463104"/>
    <hyperlink ref="X210" r:id="rId1090" display="https://twitter.com/#!/fabiorojas/status/1166159504796463104"/>
    <hyperlink ref="X211" r:id="rId1091" display="https://twitter.com/#!/fabiorojas/status/1166159504796463104"/>
    <hyperlink ref="X212" r:id="rId1092" display="https://twitter.com/#!/fabiorojas/status/1166159504796463104"/>
    <hyperlink ref="X213" r:id="rId1093" display="https://twitter.com/#!/fabiorojas/status/1166159504796463104"/>
    <hyperlink ref="X214" r:id="rId1094" display="https://twitter.com/#!/fabiorojas/status/1166159504796463104"/>
    <hyperlink ref="X215" r:id="rId1095" display="https://twitter.com/#!/fabiorojas/status/1166159504796463104"/>
    <hyperlink ref="X216" r:id="rId1096" display="https://twitter.com/#!/chss_hbku/status/1166319615124942848"/>
    <hyperlink ref="X217" r:id="rId1097" display="https://twitter.com/#!/celiphany/status/1166958113619988480"/>
    <hyperlink ref="X218" r:id="rId1098" display="https://twitter.com/#!/parissie084/status/1166961393192452097"/>
    <hyperlink ref="X219" r:id="rId1099" display="https://twitter.com/#!/parissie084/status/1166961393192452097"/>
    <hyperlink ref="X220" r:id="rId1100" display="https://twitter.com/#!/angryosman/status/1166993647721701376"/>
    <hyperlink ref="X221" r:id="rId1101" display="https://twitter.com/#!/ajungherr/status/1167062319911919617"/>
    <hyperlink ref="X222" r:id="rId1102" display="https://twitter.com/#!/ajungherr/status/1167062319911919617"/>
    <hyperlink ref="X223" r:id="rId1103" display="https://twitter.com/#!/ajungherr/status/1167062319911919617"/>
    <hyperlink ref="X224" r:id="rId1104" display="https://twitter.com/#!/leelum/status/1167370056537387013"/>
    <hyperlink ref="X225" r:id="rId1105" display="https://twitter.com/#!/leelum/status/1167370056537387013"/>
    <hyperlink ref="X226" r:id="rId1106" display="https://twitter.com/#!/leelum/status/1167370056537387013"/>
    <hyperlink ref="X227" r:id="rId1107" display="https://twitter.com/#!/leelum/status/1167370056537387013"/>
    <hyperlink ref="X228" r:id="rId1108" display="https://twitter.com/#!/latifajackson/status/1169023705130971136"/>
    <hyperlink ref="X229" r:id="rId1109" display="https://twitter.com/#!/sroylee/status/1169025195610398720"/>
    <hyperlink ref="X230" r:id="rId1110" display="https://twitter.com/#!/_conferencelist/status/1157062924457824258"/>
    <hyperlink ref="X231" r:id="rId1111" display="https://twitter.com/#!/_conferencelist/status/1169082255634878464"/>
    <hyperlink ref="X232" r:id="rId1112" display="https://twitter.com/#!/shawnmjones/status/1162053503830769665"/>
    <hyperlink ref="X233" r:id="rId1113" display="https://twitter.com/#!/shawnmjones/status/1169230321004367873"/>
    <hyperlink ref="X234" r:id="rId1114" display="https://twitter.com/#!/alvinyxz/status/1169616171676684288"/>
    <hyperlink ref="X235" r:id="rId1115" display="https://twitter.com/#!/meresophistry/status/1169616201632403458"/>
    <hyperlink ref="X236" r:id="rId1116" display="https://twitter.com/#!/elaragon/status/1157177584817496065"/>
    <hyperlink ref="X237" r:id="rId1117" display="https://twitter.com/#!/elaragon/status/1169616234310230020"/>
    <hyperlink ref="X238" r:id="rId1118" display="https://twitter.com/#!/followlori/status/1169616843369340929"/>
    <hyperlink ref="X239" r:id="rId1119" display="https://twitter.com/#!/griverorz/status/1169617788622819329"/>
    <hyperlink ref="X240" r:id="rId1120" display="https://twitter.com/#!/step_apsa/status/1169621787371552769"/>
    <hyperlink ref="X241" r:id="rId1121" display="https://twitter.com/#!/scott_althaus/status/1169624913516355584"/>
    <hyperlink ref="X242" r:id="rId1122" display="https://twitter.com/#!/dtracy2/status/1169625178596413441"/>
    <hyperlink ref="X243" r:id="rId1123" display="https://twitter.com/#!/reveluntsong/status/1169628636002996225"/>
    <hyperlink ref="X244" r:id="rId1124" display="https://twitter.com/#!/cuhkhailiang/status/1169636843328901120"/>
    <hyperlink ref="X245" r:id="rId1125" display="https://twitter.com/#!/ebigsby/status/1169646379389595650"/>
    <hyperlink ref="X246" r:id="rId1126" display="https://twitter.com/#!/britdavidson/status/1169652981081530371"/>
    <hyperlink ref="X247" r:id="rId1127" display="https://twitter.com/#!/allison_eden/status/1169655510913540096"/>
    <hyperlink ref="X248" r:id="rId1128" display="https://twitter.com/#!/ekvraga/status/1169667976397762561"/>
    <hyperlink ref="X249" r:id="rId1129" display="https://twitter.com/#!/dilarakkl/status/1169672505788948482"/>
    <hyperlink ref="X250" r:id="rId1130" display="https://twitter.com/#!/annie_waldherr/status/1169680234238631936"/>
    <hyperlink ref="X251" r:id="rId1131" display="https://twitter.com/#!/boomgaardenhg/status/1169706731066314754"/>
    <hyperlink ref="X252" r:id="rId1132" display="https://twitter.com/#!/tobias_keller/status/1169720684378898433"/>
    <hyperlink ref="X253" r:id="rId1133" display="https://twitter.com/#!/katypearce/status/1169820172317675520"/>
    <hyperlink ref="X254" r:id="rId1134" display="https://twitter.com/#!/kellybergstrom/status/1169824089210421248"/>
    <hyperlink ref="X255" r:id="rId1135" display="https://twitter.com/#!/rayoptland/status/1169824922811523077"/>
    <hyperlink ref="X256" r:id="rId1136" display="https://twitter.com/#!/sgonzalezbailon/status/1169830084649181186"/>
    <hyperlink ref="X257" r:id="rId1137" display="https://twitter.com/#!/pablodesoto/status/1169863495229132800"/>
    <hyperlink ref="X258" r:id="rId1138" display="https://twitter.com/#!/monrodriguez/status/1169882502921510913"/>
    <hyperlink ref="X259" r:id="rId1139" display="https://twitter.com/#!/hauschke/status/1169914377971163138"/>
    <hyperlink ref="X260" r:id="rId1140" display="https://twitter.com/#!/hauschke/status/1169914377971163138"/>
    <hyperlink ref="X261" r:id="rId1141" display="https://twitter.com/#!/lusantala/status/1169922604737736706"/>
    <hyperlink ref="X262" r:id="rId1142" display="https://twitter.com/#!/lusantala/status/1169922604737736706"/>
    <hyperlink ref="X263" r:id="rId1143" display="https://twitter.com/#!/jdfoote/status/1169932695092305920"/>
    <hyperlink ref="X264" r:id="rId1144" display="https://twitter.com/#!/researchcentrai/status/1169944068006318081"/>
    <hyperlink ref="X265" r:id="rId1145" display="https://twitter.com/#!/jjsantana/status/1169949087593979904"/>
    <hyperlink ref="X266" r:id="rId1146" display="https://twitter.com/#!/tullney/status/1169879066092007426"/>
    <hyperlink ref="X267" r:id="rId1147" display="https://twitter.com/#!/tullney/status/1169960002213306372"/>
    <hyperlink ref="X268" r:id="rId1148" display="https://twitter.com/#!/chrisjvargo/status/1169964439514357761"/>
    <hyperlink ref="X269" r:id="rId1149" display="https://twitter.com/#!/blasettiale/status/1170006123518337025"/>
    <hyperlink ref="X270" r:id="rId1150" display="https://twitter.com/#!/blasettiale/status/1170006123518337025"/>
    <hyperlink ref="X271" r:id="rId1151" display="https://twitter.com/#!/dhbbaw/status/1170059176283955201"/>
    <hyperlink ref="X272" r:id="rId1152" display="https://twitter.com/#!/dhbbaw/status/1170059176283955201"/>
    <hyperlink ref="X273" r:id="rId1153" display="https://twitter.com/#!/bjoern_buss/status/1170256936295682050"/>
    <hyperlink ref="X274" r:id="rId1154" display="https://twitter.com/#!/igorbrigadir/status/1170421082207244291"/>
    <hyperlink ref="X275" r:id="rId1155" display="https://twitter.com/#!/faabom/status/1170851214348754944"/>
    <hyperlink ref="X276" r:id="rId1156" display="https://twitter.com/#!/liuhuan/status/1162357687620734976"/>
    <hyperlink ref="X277" r:id="rId1157" display="https://twitter.com/#!/liuhuan/status/1171059653150511104"/>
    <hyperlink ref="X278" r:id="rId1158" display="https://twitter.com/#!/junghwanyang/status/1171074726426488832"/>
    <hyperlink ref="X279" r:id="rId1159" display="https://twitter.com/#!/junghwanyang/status/1171074726426488832"/>
    <hyperlink ref="X280" r:id="rId1160" display="https://twitter.com/#!/poli_com/status/1169618326475223040"/>
    <hyperlink ref="X281" r:id="rId1161" display="https://twitter.com/#!/junghwanyang/status/1169615625033064448"/>
    <hyperlink ref="X282" r:id="rId1162" display="https://twitter.com/#!/junghwanyang/status/1171074726426488832"/>
    <hyperlink ref="X283" r:id="rId1163" display="https://twitter.com/#!/ica_cm/status/1169644234548436992"/>
    <hyperlink ref="X284" r:id="rId1164" display="https://twitter.com/#!/junghwanyang/status/1169615625033064448"/>
    <hyperlink ref="X285" r:id="rId1165" display="https://twitter.com/#!/junghwanyang/status/1171074726426488832"/>
    <hyperlink ref="X286" r:id="rId1166" display="https://twitter.com/#!/junghwanyang/status/1171074726426488832"/>
    <hyperlink ref="X287" r:id="rId1167" display="https://twitter.com/#!/junghwanyang/status/1171074726426488832"/>
    <hyperlink ref="X288" r:id="rId1168" display="https://twitter.com/#!/junghwanyang/status/1171074726426488832"/>
    <hyperlink ref="X289" r:id="rId1169" display="https://twitter.com/#!/junghwanyang/status/1171074726426488832"/>
    <hyperlink ref="X290" r:id="rId1170" display="https://twitter.com/#!/cerenbudak/status/1162056474702467072"/>
    <hyperlink ref="X291" r:id="rId1171" display="https://twitter.com/#!/cerenbudak/status/1171202894747623425"/>
    <hyperlink ref="X292" r:id="rId1172" display="https://twitter.com/#!/tylersnetwork/status/1157142925374922752"/>
    <hyperlink ref="X293" r:id="rId1173" display="https://twitter.com/#!/tylersnetwork/status/1171346019264557056"/>
    <hyperlink ref="X294" r:id="rId1174" display="https://twitter.com/#!/michaelbolden/status/1171410604315136000"/>
    <hyperlink ref="X295" r:id="rId1175" display="https://twitter.com/#!/michaelbolden/status/1171410604315136000"/>
    <hyperlink ref="X296" r:id="rId1176" display="https://twitter.com/#!/michaelbolden/status/1171410604315136000"/>
    <hyperlink ref="X297" r:id="rId1177" display="https://twitter.com/#!/michaelbolden/status/1171410604315136000"/>
    <hyperlink ref="X298" r:id="rId1178" display="https://twitter.com/#!/michaelbolden/status/1171410604315136000"/>
    <hyperlink ref="X299" r:id="rId1179" display="https://twitter.com/#!/itsilverback/status/1171469926080499712"/>
    <hyperlink ref="X300" r:id="rId1180" display="https://twitter.com/#!/johnmshuster/status/1171469988495949825"/>
    <hyperlink ref="X301" r:id="rId1181" display="https://twitter.com/#!/rqskye/status/1171473246849363969"/>
    <hyperlink ref="X302" r:id="rId1182" display="https://twitter.com/#!/homegypsy/status/1171489110533402624"/>
    <hyperlink ref="X303" r:id="rId1183" display="https://twitter.com/#!/liwiebe/status/1171504360104198144"/>
    <hyperlink ref="X304" r:id="rId1184" display="https://twitter.com/#!/wendt_law/status/1171535333571223554"/>
    <hyperlink ref="X305" r:id="rId1185" display="https://twitter.com/#!/skotbotcambo/status/1171614638125047808"/>
    <hyperlink ref="X306" r:id="rId1186" display="https://twitter.com/#!/compstorylab/status/1171829368836038656"/>
    <hyperlink ref="X307" r:id="rId1187" display="https://twitter.com/#!/compstorylab/status/1171829368836038656"/>
    <hyperlink ref="X308" r:id="rId1188" display="https://twitter.com/#!/compstorylab/status/1171829368836038656"/>
    <hyperlink ref="X309" r:id="rId1189" display="https://twitter.com/#!/compstorylab/status/1171829368836038656"/>
    <hyperlink ref="X310" r:id="rId1190" display="https://twitter.com/#!/johnjhorton/status/1171835028080340997"/>
    <hyperlink ref="X311" r:id="rId1191" display="https://twitter.com/#!/johnjhorton/status/1171835028080340997"/>
    <hyperlink ref="X312" r:id="rId1192" display="https://twitter.com/#!/johnjhorton/status/1171835028080340997"/>
    <hyperlink ref="X313" r:id="rId1193" display="https://twitter.com/#!/johnjhorton/status/1171835028080340997"/>
    <hyperlink ref="X314" r:id="rId1194" display="https://twitter.com/#!/cnicolaides/status/1171836697673441280"/>
    <hyperlink ref="X315" r:id="rId1195" display="https://twitter.com/#!/cnicolaides/status/1171836697673441280"/>
    <hyperlink ref="X316" r:id="rId1196" display="https://twitter.com/#!/cnicolaides/status/1171836697673441280"/>
    <hyperlink ref="X317" r:id="rId1197" display="https://twitter.com/#!/cnicolaides/status/1171836697673441280"/>
    <hyperlink ref="X318" r:id="rId1198" display="https://twitter.com/#!/jessecshore/status/1171836830104375297"/>
    <hyperlink ref="X319" r:id="rId1199" display="https://twitter.com/#!/jessecshore/status/1171836830104375297"/>
    <hyperlink ref="X320" r:id="rId1200" display="https://twitter.com/#!/jessecshore/status/1171836830104375297"/>
    <hyperlink ref="X321" r:id="rId1201" display="https://twitter.com/#!/jessecshore/status/1171836830104375297"/>
    <hyperlink ref="X322" r:id="rId1202" display="https://twitter.com/#!/kamerondharris/status/1171838913343713280"/>
    <hyperlink ref="X323" r:id="rId1203" display="https://twitter.com/#!/kamerondharris/status/1171838913343713280"/>
    <hyperlink ref="X324" r:id="rId1204" display="https://twitter.com/#!/kamerondharris/status/1171838913343713280"/>
    <hyperlink ref="X325" r:id="rId1205" display="https://twitter.com/#!/kamerondharris/status/1171838913343713280"/>
    <hyperlink ref="X326" r:id="rId1206" display="https://twitter.com/#!/dg_rand/status/1171843175163543552"/>
    <hyperlink ref="X327" r:id="rId1207" display="https://twitter.com/#!/dg_rand/status/1171843175163543552"/>
    <hyperlink ref="X328" r:id="rId1208" display="https://twitter.com/#!/dg_rand/status/1171843175163543552"/>
    <hyperlink ref="X329" r:id="rId1209" display="https://twitter.com/#!/dg_rand/status/1171843175163543552"/>
    <hyperlink ref="X330" r:id="rId1210" display="https://twitter.com/#!/bjoseph/status/1171853719081586688"/>
    <hyperlink ref="X331" r:id="rId1211" display="https://twitter.com/#!/bjoseph/status/1171853719081586688"/>
    <hyperlink ref="X332" r:id="rId1212" display="https://twitter.com/#!/bjoseph/status/1171853719081586688"/>
    <hyperlink ref="X333" r:id="rId1213" display="https://twitter.com/#!/bjoseph/status/1171853719081586688"/>
    <hyperlink ref="X334" r:id="rId1214" display="https://twitter.com/#!/george_berry/status/1165357010768060416"/>
    <hyperlink ref="X335" r:id="rId1215" display="https://twitter.com/#!/george_berry/status/1171854070115655681"/>
    <hyperlink ref="X336" r:id="rId1216" display="https://twitter.com/#!/george_berry/status/1171854070115655681"/>
    <hyperlink ref="X337" r:id="rId1217" display="https://twitter.com/#!/george_berry/status/1171854070115655681"/>
    <hyperlink ref="X338" r:id="rId1218" display="https://twitter.com/#!/george_berry/status/1171854070115655681"/>
    <hyperlink ref="X339" r:id="rId1219" display="https://twitter.com/#!/ciro/status/1171872757077991425"/>
    <hyperlink ref="X340" r:id="rId1220" display="https://twitter.com/#!/ciro/status/1171872757077991425"/>
    <hyperlink ref="X341" r:id="rId1221" display="https://twitter.com/#!/ciro/status/1171872757077991425"/>
    <hyperlink ref="X342" r:id="rId1222" display="https://twitter.com/#!/ciro/status/1171872757077991425"/>
    <hyperlink ref="X343" r:id="rId1223" display="https://twitter.com/#!/soni_sandeep/status/1171873657037021184"/>
    <hyperlink ref="X344" r:id="rId1224" display="https://twitter.com/#!/soni_sandeep/status/1171873657037021184"/>
    <hyperlink ref="X345" r:id="rId1225" display="https://twitter.com/#!/soni_sandeep/status/1171873657037021184"/>
    <hyperlink ref="X346" r:id="rId1226" display="https://twitter.com/#!/soni_sandeep/status/1171873657037021184"/>
    <hyperlink ref="X347" r:id="rId1227" display="https://twitter.com/#!/jugander/status/1171820911638368256"/>
    <hyperlink ref="X348" r:id="rId1228" display="https://twitter.com/#!/5harad/status/1171883654429184003"/>
    <hyperlink ref="X349" r:id="rId1229" display="https://twitter.com/#!/5harad/status/1171883654429184003"/>
    <hyperlink ref="X350" r:id="rId1230" display="https://twitter.com/#!/5harad/status/1171883654429184003"/>
    <hyperlink ref="X351" r:id="rId1231" display="https://twitter.com/#!/5harad/status/1171883654429184003"/>
    <hyperlink ref="X352" r:id="rId1232" display="https://twitter.com/#!/alex_peys/status/1171884599582121984"/>
    <hyperlink ref="X353" r:id="rId1233" display="https://twitter.com/#!/alex_peys/status/1171884599582121984"/>
    <hyperlink ref="X354" r:id="rId1234" display="https://twitter.com/#!/alex_peys/status/1171884599582121984"/>
    <hyperlink ref="X355" r:id="rId1235" display="https://twitter.com/#!/alex_peys/status/1171884599582121984"/>
    <hyperlink ref="X356" r:id="rId1236" display="https://twitter.com/#!/complexexplorer/status/1171884678321704961"/>
    <hyperlink ref="X357" r:id="rId1237" display="https://twitter.com/#!/complexexplorer/status/1171884678321704961"/>
    <hyperlink ref="X358" r:id="rId1238" display="https://twitter.com/#!/complexexplorer/status/1171884678321704961"/>
    <hyperlink ref="X359" r:id="rId1239" display="https://twitter.com/#!/complexexplorer/status/1171884678321704961"/>
    <hyperlink ref="X360" r:id="rId1240" display="https://twitter.com/#!/sinanaral/status/1171886175969320960"/>
    <hyperlink ref="X361" r:id="rId1241" display="https://twitter.com/#!/sinanaral/status/1171886175969320960"/>
    <hyperlink ref="X362" r:id="rId1242" display="https://twitter.com/#!/sinanaral/status/1171886175969320960"/>
    <hyperlink ref="X363" r:id="rId1243" display="https://twitter.com/#!/sinanaral/status/1171886175969320960"/>
    <hyperlink ref="X364" r:id="rId1244" display="https://twitter.com/#!/iyadrahwan/status/1171887287854149634"/>
    <hyperlink ref="X365" r:id="rId1245" display="https://twitter.com/#!/iyadrahwan/status/1171887287854149634"/>
    <hyperlink ref="X366" r:id="rId1246" display="https://twitter.com/#!/iyadrahwan/status/1171887287854149634"/>
    <hyperlink ref="X367" r:id="rId1247" display="https://twitter.com/#!/iyadrahwan/status/1171887287854149634"/>
    <hyperlink ref="X368" r:id="rId1248" display="https://twitter.com/#!/ewancolman/status/1171888464700289027"/>
    <hyperlink ref="X369" r:id="rId1249" display="https://twitter.com/#!/ewancolman/status/1171888464700289027"/>
    <hyperlink ref="X370" r:id="rId1250" display="https://twitter.com/#!/ewancolman/status/1171888464700289027"/>
    <hyperlink ref="X371" r:id="rId1251" display="https://twitter.com/#!/ewancolman/status/1171888464700289027"/>
    <hyperlink ref="X372" r:id="rId1252" display="https://twitter.com/#!/msaveski/status/1171895632035905536"/>
    <hyperlink ref="X373" r:id="rId1253" display="https://twitter.com/#!/msaveski/status/1171895632035905536"/>
    <hyperlink ref="X374" r:id="rId1254" display="https://twitter.com/#!/msaveski/status/1171895632035905536"/>
    <hyperlink ref="X375" r:id="rId1255" display="https://twitter.com/#!/msaveski/status/1171895632035905536"/>
    <hyperlink ref="X376" r:id="rId1256" display="https://twitter.com/#!/eulersbridge/status/1171897368599379968"/>
    <hyperlink ref="X377" r:id="rId1257" display="https://twitter.com/#!/eulersbridge/status/1171897368599379968"/>
    <hyperlink ref="X378" r:id="rId1258" display="https://twitter.com/#!/eulersbridge/status/1171897368599379968"/>
    <hyperlink ref="X379" r:id="rId1259" display="https://twitter.com/#!/eulersbridge/status/1171897368599379968"/>
    <hyperlink ref="X380" r:id="rId1260" display="https://twitter.com/#!/nachristakis/status/1171922894412275714"/>
    <hyperlink ref="X381" r:id="rId1261" display="https://twitter.com/#!/nachristakis/status/1171922894412275714"/>
    <hyperlink ref="X382" r:id="rId1262" display="https://twitter.com/#!/nachristakis/status/1171922894412275714"/>
    <hyperlink ref="X383" r:id="rId1263" display="https://twitter.com/#!/nachristakis/status/1171922894412275714"/>
    <hyperlink ref="X384" r:id="rId1264" display="https://twitter.com/#!/raneeque/status/1171939394602688512"/>
    <hyperlink ref="X385" r:id="rId1265" display="https://twitter.com/#!/raneeque/status/1171939394602688512"/>
    <hyperlink ref="X386" r:id="rId1266" display="https://twitter.com/#!/raneeque/status/1171939394602688512"/>
    <hyperlink ref="X387" r:id="rId1267" display="https://twitter.com/#!/raneeque/status/1171939394602688512"/>
    <hyperlink ref="X388" r:id="rId1268" display="https://twitter.com/#!/djpardis/status/1171944976621506560"/>
    <hyperlink ref="X389" r:id="rId1269" display="https://twitter.com/#!/djpardis/status/1171944976621506560"/>
    <hyperlink ref="X390" r:id="rId1270" display="https://twitter.com/#!/djpardis/status/1171944976621506560"/>
    <hyperlink ref="X391" r:id="rId1271" display="https://twitter.com/#!/djpardis/status/1171944976621506560"/>
    <hyperlink ref="X392" r:id="rId1272" display="https://twitter.com/#!/ryanjgallag/status/1171945858520121344"/>
    <hyperlink ref="X393" r:id="rId1273" display="https://twitter.com/#!/ryanjgallag/status/1171945858520121344"/>
    <hyperlink ref="X394" r:id="rId1274" display="https://twitter.com/#!/ryanjgallag/status/1171945858520121344"/>
    <hyperlink ref="X395" r:id="rId1275" display="https://twitter.com/#!/ryanjgallag/status/1171945858520121344"/>
    <hyperlink ref="X396" r:id="rId1276" display="https://twitter.com/#!/kaizhu717/status/1171948433860628480"/>
    <hyperlink ref="X397" r:id="rId1277" display="https://twitter.com/#!/kaizhu717/status/1171948433860628480"/>
    <hyperlink ref="X398" r:id="rId1278" display="https://twitter.com/#!/kaizhu717/status/1171948433860628480"/>
    <hyperlink ref="X399" r:id="rId1279" display="https://twitter.com/#!/kaizhu717/status/1171948433860628480"/>
    <hyperlink ref="X400" r:id="rId1280" display="https://twitter.com/#!/seanjtaylor/status/1171950425156702208"/>
    <hyperlink ref="X401" r:id="rId1281" display="https://twitter.com/#!/seanjtaylor/status/1171950425156702208"/>
    <hyperlink ref="X402" r:id="rId1282" display="https://twitter.com/#!/seanjtaylor/status/1171950425156702208"/>
    <hyperlink ref="X403" r:id="rId1283" display="https://twitter.com/#!/seanjtaylor/status/1171950425156702208"/>
    <hyperlink ref="X404" r:id="rId1284" display="https://twitter.com/#!/rushibhavsar/status/1171962459747442689"/>
    <hyperlink ref="X405" r:id="rId1285" display="https://twitter.com/#!/rushibhavsar/status/1171962459747442689"/>
    <hyperlink ref="X406" r:id="rId1286" display="https://twitter.com/#!/rushibhavsar/status/1171962459747442689"/>
    <hyperlink ref="X407" r:id="rId1287" display="https://twitter.com/#!/rushibhavsar/status/1171962459747442689"/>
    <hyperlink ref="X408" r:id="rId1288" display="https://twitter.com/#!/timothyjgraham/status/1157032706959523840"/>
    <hyperlink ref="X409" r:id="rId1289" display="https://twitter.com/#!/timothyjgraham/status/1172117516878897152"/>
    <hyperlink ref="X410" r:id="rId1290" display="https://twitter.com/#!/timothyjgraham/status/1172117516878897152"/>
    <hyperlink ref="X411" r:id="rId1291" display="https://twitter.com/#!/timothyjgraham/status/1172117516878897152"/>
    <hyperlink ref="X412" r:id="rId1292" display="https://twitter.com/#!/timothyjgraham/status/1172117516878897152"/>
    <hyperlink ref="X413" r:id="rId1293" display="https://twitter.com/#!/jasonmfletcher/status/1172127459392798721"/>
    <hyperlink ref="X414" r:id="rId1294" display="https://twitter.com/#!/jasonmfletcher/status/1172127459392798721"/>
    <hyperlink ref="X415" r:id="rId1295" display="https://twitter.com/#!/jasonmfletcher/status/1172127459392798721"/>
    <hyperlink ref="X416" r:id="rId1296" display="https://twitter.com/#!/jasonmfletcher/status/1172127459392798721"/>
    <hyperlink ref="X417" r:id="rId1297" display="https://twitter.com/#!/t_takaguchi/status/1172128936462962693"/>
    <hyperlink ref="X418" r:id="rId1298" display="https://twitter.com/#!/t_takaguchi/status/1172128936462962693"/>
    <hyperlink ref="X419" r:id="rId1299" display="https://twitter.com/#!/t_takaguchi/status/1172128936462962693"/>
    <hyperlink ref="X420" r:id="rId1300" display="https://twitter.com/#!/t_takaguchi/status/1172128936462962693"/>
    <hyperlink ref="X421" r:id="rId1301" display="https://twitter.com/#!/bertil_hatt/status/1172131742200848384"/>
    <hyperlink ref="X422" r:id="rId1302" display="https://twitter.com/#!/bertil_hatt/status/1172131742200848384"/>
    <hyperlink ref="X423" r:id="rId1303" display="https://twitter.com/#!/bertil_hatt/status/1172131742200848384"/>
    <hyperlink ref="X424" r:id="rId1304" display="https://twitter.com/#!/bertil_hatt/status/1172131742200848384"/>
    <hyperlink ref="X425" r:id="rId1305" display="https://twitter.com/#!/soojongkim_1/status/1172149497805385731"/>
    <hyperlink ref="X426" r:id="rId1306" display="https://twitter.com/#!/soojongkim_1/status/1172149497805385731"/>
    <hyperlink ref="X427" r:id="rId1307" display="https://twitter.com/#!/soojongkim_1/status/1172149497805385731"/>
    <hyperlink ref="X428" r:id="rId1308" display="https://twitter.com/#!/soojongkim_1/status/1172149497805385731"/>
    <hyperlink ref="X429" r:id="rId1309" display="https://twitter.com/#!/anibalmastobiza/status/1172168056891744268"/>
    <hyperlink ref="X430" r:id="rId1310" display="https://twitter.com/#!/anibalmastobiza/status/1172168056891744268"/>
    <hyperlink ref="X431" r:id="rId1311" display="https://twitter.com/#!/anibalmastobiza/status/1172168056891744268"/>
    <hyperlink ref="X432" r:id="rId1312" display="https://twitter.com/#!/anibalmastobiza/status/1172168056891744268"/>
    <hyperlink ref="X433" r:id="rId1313" display="https://twitter.com/#!/alqithami/status/1172195695496957952"/>
    <hyperlink ref="X434" r:id="rId1314" display="https://twitter.com/#!/alqithami/status/1172195695496957952"/>
    <hyperlink ref="X435" r:id="rId1315" display="https://twitter.com/#!/alqithami/status/1172195695496957952"/>
    <hyperlink ref="X436" r:id="rId1316" display="https://twitter.com/#!/alqithami/status/1172195695496957952"/>
    <hyperlink ref="X437" r:id="rId1317" display="https://twitter.com/#!/jhblackb/status/1158359164541906944"/>
    <hyperlink ref="X438" r:id="rId1318" display="https://twitter.com/#!/jhblackb/status/1158359164541906944"/>
    <hyperlink ref="X439" r:id="rId1319" display="https://twitter.com/#!/jhblackb/status/1161707333183070210"/>
    <hyperlink ref="X440" r:id="rId1320" display="https://twitter.com/#!/jhblackb/status/1161707333183070210"/>
    <hyperlink ref="X441" r:id="rId1321" display="https://twitter.com/#!/jhblackb/status/1161707333183070210"/>
    <hyperlink ref="X442" r:id="rId1322" display="https://twitter.com/#!/jhblackb/status/1162425127864348672"/>
    <hyperlink ref="X443" r:id="rId1323" display="https://twitter.com/#!/jhblackb/status/1162425127864348672"/>
    <hyperlink ref="X444" r:id="rId1324" display="https://twitter.com/#!/jhblackb/status/1162425127864348672"/>
    <hyperlink ref="X445" r:id="rId1325" display="https://twitter.com/#!/jhblackb/status/1172243927467986959"/>
    <hyperlink ref="X446" r:id="rId1326" display="https://twitter.com/#!/idramalab/status/1172243990357401601"/>
    <hyperlink ref="X447" r:id="rId1327" display="https://twitter.com/#!/ingmarweber/status/1157105815402307584"/>
    <hyperlink ref="X448" r:id="rId1328" display="https://twitter.com/#!/ingmarweber/status/1172285800052080645"/>
    <hyperlink ref="X449" r:id="rId1329" display="https://twitter.com/#!/winteram/status/1157283061698088960"/>
    <hyperlink ref="X450" r:id="rId1330" display="https://twitter.com/#!/winteram/status/1162045142141952001"/>
    <hyperlink ref="X451" r:id="rId1331" display="https://twitter.com/#!/winteram/status/1169061113574678530"/>
    <hyperlink ref="X452" r:id="rId1332" display="https://twitter.com/#!/winteram/status/1172313120473092097"/>
    <hyperlink ref="X453" r:id="rId1333" display="https://twitter.com/#!/munmun10/status/1157009412524916736"/>
    <hyperlink ref="X454" r:id="rId1334" display="https://twitter.com/#!/munmun10/status/1172243644671234062"/>
    <hyperlink ref="X455" r:id="rId1335" display="https://twitter.com/#!/alethioguy/status/1172675860840833024"/>
    <hyperlink ref="X456" r:id="rId1336" display="https://twitter.com/#!/swarnadas18/status/1159709921820073984"/>
    <hyperlink ref="X457" r:id="rId1337" display="https://twitter.com/#!/jurgenpfeffer/status/1156959729475866624"/>
    <hyperlink ref="X458" r:id="rId1338" display="https://twitter.com/#!/jurgenpfeffer/status/1162006407601938432"/>
    <hyperlink ref="X459" r:id="rId1339" display="https://twitter.com/#!/jurgenpfeffer/status/1170807773187203072"/>
    <hyperlink ref="X460" r:id="rId1340" display="https://twitter.com/#!/jurgenpfeffer/status/1172944417524789248"/>
    <hyperlink ref="X461" r:id="rId1341" display="https://twitter.com/#!/jurgenpfeffer/status/1172944417524789248"/>
    <hyperlink ref="X462" r:id="rId1342" display="https://twitter.com/#!/raquelrecuero/status/1173191353662136320"/>
    <hyperlink ref="X463" r:id="rId1343" display="https://twitter.com/#!/keiichi_ochiai/status/1158799316909056000"/>
    <hyperlink ref="X464" r:id="rId1344" display="https://twitter.com/#!/knittedkittie/status/1173889531768127488"/>
    <hyperlink ref="X465" r:id="rId1345" display="https://twitter.com/#!/zerogravitasksc/status/1172651528034902016"/>
    <hyperlink ref="X466" r:id="rId1346" display="https://twitter.com/#!/moniquedhooghe/status/1173897760816414720"/>
    <hyperlink ref="X467" r:id="rId1347" display="https://twitter.com/#!/mountainherder/status/1156925704518426624"/>
    <hyperlink ref="X468" r:id="rId1348" display="https://twitter.com/#!/mountainherder/status/1156925704518426624"/>
    <hyperlink ref="X469" r:id="rId1349" display="https://twitter.com/#!/fabiogiglietto/status/1162016762004692993"/>
    <hyperlink ref="X470" r:id="rId1350" display="https://twitter.com/#!/mountainherder/status/1165253785473753088"/>
    <hyperlink ref="X471" r:id="rId1351" display="https://twitter.com/#!/mountainherder/status/1174711150719750146"/>
    <hyperlink ref="X472" r:id="rId1352" display="https://twitter.com/#!/mountainherder/status/1174711150719750146"/>
    <hyperlink ref="X473" r:id="rId1353" display="https://twitter.com/#!/shionguha/status/1157414177729908741"/>
    <hyperlink ref="X474" r:id="rId1354" display="https://twitter.com/#!/shionguha/status/1163500964395048960"/>
    <hyperlink ref="X475" r:id="rId1355" display="https://twitter.com/#!/shionguha/status/1163500964395048960"/>
    <hyperlink ref="X476" r:id="rId1356" display="https://twitter.com/#!/shionguha/status/1175100943332978688"/>
    <hyperlink ref="X477" r:id="rId1357" display="https://twitter.com/#!/shionguha/status/1175100943332978688"/>
    <hyperlink ref="X478" r:id="rId1358" display="https://twitter.com/#!/cfiesler/status/1164907993705529345"/>
    <hyperlink ref="X479" r:id="rId1359" display="https://twitter.com/#!/cfiesler/status/1164907993705529345"/>
    <hyperlink ref="X480" r:id="rId1360" display="https://twitter.com/#!/cfiesler/status/1164907993705529345"/>
    <hyperlink ref="X481" r:id="rId1361" display="https://twitter.com/#!/cfiesler/status/1164907993705529345"/>
    <hyperlink ref="X482" r:id="rId1362" display="https://twitter.com/#!/cfiesler/status/1164907993705529345"/>
    <hyperlink ref="X483" r:id="rId1363" display="https://twitter.com/#!/eegilbert/status/1173667605615235073"/>
    <hyperlink ref="X484" r:id="rId1364" display="https://twitter.com/#!/cfiesler/status/1173669335912476672"/>
    <hyperlink ref="X485" r:id="rId1365" display="https://twitter.com/#!/eegilbert/status/1173667605615235073"/>
    <hyperlink ref="X486" r:id="rId1366" display="https://twitter.com/#!/cfiesler/status/1173669335912476672"/>
    <hyperlink ref="X487" r:id="rId1367" display="https://twitter.com/#!/eegilbert/status/1173667605615235073"/>
    <hyperlink ref="X488" r:id="rId1368" display="https://twitter.com/#!/cfiesler/status/1173669335912476672"/>
    <hyperlink ref="X489" r:id="rId1369" display="https://twitter.com/#!/eszter/status/1175108442962497536"/>
    <hyperlink ref="X490" r:id="rId1370" display="https://twitter.com/#!/eszter/status/1175108442962497536"/>
    <hyperlink ref="X491" r:id="rId1371" display="https://twitter.com/#!/roguechi/status/1175109796699107328"/>
    <hyperlink ref="X492" r:id="rId1372" display="https://twitter.com/#!/roguechi/status/1175109796699107328"/>
    <hyperlink ref="X493" r:id="rId1373" display="https://twitter.com/#!/roguechi/status/1175109796699107328"/>
    <hyperlink ref="X494" r:id="rId1374" display="https://twitter.com/#!/mdekstrand/status/1175120364801839104"/>
    <hyperlink ref="X495" r:id="rId1375" display="https://twitter.com/#!/mdekstrand/status/1175120364801839104"/>
    <hyperlink ref="X496" r:id="rId1376" display="https://twitter.com/#!/mdekstrand/status/1175120364801839104"/>
    <hyperlink ref="X497" r:id="rId1377" display="https://twitter.com/#!/mariaglymour/status/1175143079130451973"/>
    <hyperlink ref="X498" r:id="rId1378" display="https://twitter.com/#!/theshubhanshu/status/1175237780345163776"/>
    <hyperlink ref="X499" r:id="rId1379" display="https://twitter.com/#!/jugander/status/1171820911638368256"/>
    <hyperlink ref="X500" r:id="rId1380" display="https://twitter.com/#!/krishna_kamath/status/1175751863196454917"/>
    <hyperlink ref="X501" r:id="rId1381" display="https://twitter.com/#!/jugander/status/1171820911638368256"/>
    <hyperlink ref="X502" r:id="rId1382" display="https://twitter.com/#!/krishna_kamath/status/1175751863196454917"/>
    <hyperlink ref="X503" r:id="rId1383" display="https://twitter.com/#!/jugander/status/1171820911638368256"/>
    <hyperlink ref="X504" r:id="rId1384" display="https://twitter.com/#!/krishna_kamath/status/1175751863196454917"/>
    <hyperlink ref="X505" r:id="rId1385" display="https://twitter.com/#!/syardi/status/1166378792043958273"/>
    <hyperlink ref="X506" r:id="rId1386" display="https://twitter.com/#!/syardi/status/1166378792043958273"/>
    <hyperlink ref="X507" r:id="rId1387" display="https://twitter.com/#!/syardi/status/1176126070598373376"/>
    <hyperlink ref="X508" r:id="rId1388" display="https://twitter.com/#!/syardi/status/1176151689717592077"/>
    <hyperlink ref="X509" r:id="rId1389" display="https://twitter.com/#!/syardi/status/1176126070598373376"/>
    <hyperlink ref="X510" r:id="rId1390" display="https://twitter.com/#!/syardi/status/1176151689717592077"/>
    <hyperlink ref="X511" r:id="rId1391" display="https://twitter.com/#!/syardi/status/1176151689717592077"/>
    <hyperlink ref="X512" r:id="rId1392" display="https://twitter.com/#!/alphaque/status/1152449684679430144"/>
    <hyperlink ref="X513" r:id="rId1393" display="https://twitter.com/#!/harishpillay/status/1176791516527742977"/>
    <hyperlink ref="X514" r:id="rId1394" display="https://twitter.com/#!/boomchatter/status/1177581655902392321"/>
    <hyperlink ref="X515" r:id="rId1395" display="https://twitter.com/#!/boomchatter/status/1177581655902392321"/>
    <hyperlink ref="X516" r:id="rId1396" display="https://twitter.com/#!/master_kula/status/1178383400048234498"/>
    <hyperlink ref="X517" r:id="rId1397" display="https://twitter.com/#!/gianluca_string/status/1161707219399745537"/>
    <hyperlink ref="X518" r:id="rId1398" display="https://twitter.com/#!/emilianoucl/status/1161709260813864965"/>
    <hyperlink ref="X519" r:id="rId1399" display="https://twitter.com/#!/gianluca_string/status/1161707219399745537"/>
    <hyperlink ref="X520" r:id="rId1400" display="https://twitter.com/#!/emilianoucl/status/1161709260813864965"/>
    <hyperlink ref="X521" r:id="rId1401" display="https://twitter.com/#!/emilianoucl/status/1161709260813864965"/>
    <hyperlink ref="X522" r:id="rId1402" display="https://twitter.com/#!/katestarbird/status/1171467707260100609"/>
    <hyperlink ref="X523" r:id="rId1403" display="https://twitter.com/#!/emilianoucl/status/1180480421718614017"/>
    <hyperlink ref="X524" r:id="rId1404" display="https://twitter.com/#!/ttoconference/status/1180480509824176128"/>
    <hyperlink ref="X525" r:id="rId1405" display="https://twitter.com/#!/emilianoucl/status/1158293321502121985"/>
    <hyperlink ref="X526" r:id="rId1406" display="https://twitter.com/#!/ttoconference/status/1180480509824176128"/>
    <hyperlink ref="X527" r:id="rId1407" display="https://twitter.com/#!/carmelva/status/1181093973735170048"/>
    <hyperlink ref="X528" r:id="rId1408" display="https://twitter.com/#!/standefer/status/1181095106536820738"/>
    <hyperlink ref="X529" r:id="rId1409" display="https://twitter.com/#!/carmelva/status/1181093973735170048"/>
    <hyperlink ref="X530" r:id="rId1410" display="https://twitter.com/#!/standefer/status/1181095106536820738"/>
    <hyperlink ref="X531" r:id="rId1411" display="https://twitter.com/#!/zwlevonian/status/1157300057596661761"/>
    <hyperlink ref="X532" r:id="rId1412" display="https://twitter.com/#!/icwsm/status/1157916218499772416"/>
    <hyperlink ref="X533" r:id="rId1413" display="https://twitter.com/#!/creativity_thre/status/1161697202487476224"/>
    <hyperlink ref="X534" r:id="rId1414" display="https://twitter.com/#!/icwsm/status/1162121005025976320"/>
    <hyperlink ref="X535" r:id="rId1415" display="https://twitter.com/#!/zsavvas90/status/1162019043030765569"/>
    <hyperlink ref="X536" r:id="rId1416" display="https://twitter.com/#!/zsavvas90/status/1162019043030765569"/>
    <hyperlink ref="X537" r:id="rId1417" display="https://twitter.com/#!/zsavvas90/status/1162425243048325120"/>
    <hyperlink ref="X538" r:id="rId1418" display="https://twitter.com/#!/zsavvas90/status/1162425243048325120"/>
    <hyperlink ref="X539" r:id="rId1419" display="https://twitter.com/#!/icwsm/status/1162424717577457664"/>
    <hyperlink ref="X540" r:id="rId1420" display="https://twitter.com/#!/junghwanyang/status/1169615625033064448"/>
    <hyperlink ref="X541" r:id="rId1421" display="https://twitter.com/#!/junghwanyang/status/1169615625033064448"/>
    <hyperlink ref="X542" r:id="rId1422" display="https://twitter.com/#!/junghwanyang/status/1171074726426488832"/>
    <hyperlink ref="X543" r:id="rId1423" display="https://twitter.com/#!/junghwanyang/status/1171074726426488832"/>
    <hyperlink ref="X544" r:id="rId1424" display="https://twitter.com/#!/icwsm/status/1169669725401559040"/>
    <hyperlink ref="X545" r:id="rId1425" display="https://twitter.com/#!/h_mihaljevic/status/1169948343071588352"/>
    <hyperlink ref="X546" r:id="rId1426" display="https://twitter.com/#!/tullney/status/1169879066092007426"/>
    <hyperlink ref="X547" r:id="rId1427" display="https://twitter.com/#!/icwsm/status/1170426677786284032"/>
    <hyperlink ref="X548" r:id="rId1428" display="https://twitter.com/#!/tullney/status/1169879066092007426"/>
    <hyperlink ref="X549" r:id="rId1429" display="https://twitter.com/#!/tullney/status/1169960002213306372"/>
    <hyperlink ref="X550" r:id="rId1430" display="https://twitter.com/#!/icwsm/status/1170426677786284032"/>
    <hyperlink ref="X551" r:id="rId1431" display="https://twitter.com/#!/icwsm/status/1170945946773053440"/>
    <hyperlink ref="X552" r:id="rId1432" display="https://twitter.com/#!/icwsm/status/1171862566760529928"/>
    <hyperlink ref="X553" r:id="rId1433" display="https://twitter.com/#!/25lettori/status/1171368795044286464"/>
    <hyperlink ref="X554" r:id="rId1434" display="https://twitter.com/#!/icwsm/status/1171862566760529928"/>
    <hyperlink ref="X555" r:id="rId1435" display="https://twitter.com/#!/25lettori/status/1171368795044286464"/>
    <hyperlink ref="X556" r:id="rId1436" display="https://twitter.com/#!/icwsm/status/1171862566760529928"/>
    <hyperlink ref="X557" r:id="rId1437" display="https://twitter.com/#!/25lettori/status/1171368795044286464"/>
    <hyperlink ref="X558" r:id="rId1438" display="https://twitter.com/#!/icwsm/status/1171862566760529928"/>
    <hyperlink ref="X559" r:id="rId1439" display="https://twitter.com/#!/icwsm/status/1171862566760529928"/>
    <hyperlink ref="X560" r:id="rId1440" display="https://twitter.com/#!/icwsm/status/1171863357147746305"/>
    <hyperlink ref="X561" r:id="rId1441" display="https://twitter.com/#!/jackbandy/status/1171485477733486595"/>
    <hyperlink ref="X562" r:id="rId1442" display="https://twitter.com/#!/jackbandy/status/1171485477733486595"/>
    <hyperlink ref="X563" r:id="rId1443" display="https://twitter.com/#!/ndiakopoulos/status/1171410078848733185"/>
    <hyperlink ref="X564" r:id="rId1444" display="https://twitter.com/#!/ndiakopoulos/status/1171486359447433217"/>
    <hyperlink ref="X565" r:id="rId1445" display="https://twitter.com/#!/icwsm/status/1171863306119852032"/>
    <hyperlink ref="X566" r:id="rId1446" display="https://twitter.com/#!/icwsm/status/1171863357147746305"/>
    <hyperlink ref="X567" r:id="rId1447" display="https://twitter.com/#!/ndiakopoulos/status/1171410078848733185"/>
    <hyperlink ref="X568" r:id="rId1448" display="https://twitter.com/#!/icwsm/status/1171863357147746305"/>
    <hyperlink ref="X569" r:id="rId1449" display="https://twitter.com/#!/ndiakopoulos/status/1171410078848733185"/>
    <hyperlink ref="X570" r:id="rId1450" display="https://twitter.com/#!/icwsm/status/1171863357147746305"/>
    <hyperlink ref="X571" r:id="rId1451" display="https://twitter.com/#!/icwsm/status/1171863722501033989"/>
    <hyperlink ref="X572" r:id="rId1452" display="https://twitter.com/#!/raquelrecuero/status/1172943623954075648"/>
    <hyperlink ref="X573" r:id="rId1453" display="https://twitter.com/#!/raquelrecuero/status/1173191353662136320"/>
    <hyperlink ref="X574" r:id="rId1454" display="https://twitter.com/#!/icwsm/status/1173283038106705923"/>
    <hyperlink ref="X575" r:id="rId1455" display="https://twitter.com/#!/keiichi_ochiai/status/1173147509473996800"/>
    <hyperlink ref="X576" r:id="rId1456" display="https://twitter.com/#!/keiichi_ochiai/status/1173394797878366209"/>
    <hyperlink ref="X577" r:id="rId1457" display="https://twitter.com/#!/keiichi_ochiai/status/1173516589762658304"/>
    <hyperlink ref="X578" r:id="rId1458" display="https://twitter.com/#!/icwsm/status/1173515959455404032"/>
    <hyperlink ref="X579" r:id="rId1459" display="https://twitter.com/#!/ndiakopoulos/status/1174313197534351361"/>
    <hyperlink ref="X580" r:id="rId1460" display="https://twitter.com/#!/ndiakopoulos/status/1157009697184059392"/>
    <hyperlink ref="X581" r:id="rId1461" display="https://twitter.com/#!/ndiakopoulos/status/1171410078848733185"/>
    <hyperlink ref="X582" r:id="rId1462" display="https://twitter.com/#!/icwsm/status/1171863357147746305"/>
    <hyperlink ref="X583" r:id="rId1463" display="https://twitter.com/#!/icwsm/status/1174328876736098307"/>
    <hyperlink ref="X584" r:id="rId1464" display="https://twitter.com/#!/icwsm/status/1162005607861424129"/>
    <hyperlink ref="X585" r:id="rId1465" display="https://twitter.com/#!/icwsm/status/1162424717577457664"/>
    <hyperlink ref="X586" r:id="rId1466" display="https://twitter.com/#!/icwsm/status/1175062856380899328"/>
    <hyperlink ref="X587" r:id="rId1467" display="https://twitter.com/#!/codybuntain/status/1156957345127325696"/>
    <hyperlink ref="X588" r:id="rId1468" display="https://twitter.com/#!/codybuntain/status/1169018357628264451"/>
    <hyperlink ref="X589" r:id="rId1469" display="https://twitter.com/#!/codybuntain/status/1170807260651675648"/>
    <hyperlink ref="X590" r:id="rId1470" display="https://twitter.com/#!/codybuntain/status/1172243380325244930"/>
    <hyperlink ref="X591" r:id="rId1471" display="https://twitter.com/#!/codybuntain/status/1172588719662161920"/>
    <hyperlink ref="X592" r:id="rId1472" display="https://twitter.com/#!/codybuntain/status/1173387479841431552"/>
    <hyperlink ref="X593" r:id="rId1473" display="https://twitter.com/#!/codybuntain/status/1173387615267151872"/>
    <hyperlink ref="X594" r:id="rId1474" display="https://twitter.com/#!/codybuntain/status/1175097902777208832"/>
    <hyperlink ref="X595" r:id="rId1475" display="https://twitter.com/#!/codybuntain/status/1175097902777208832"/>
    <hyperlink ref="X596" r:id="rId1476" display="https://twitter.com/#!/cfiesler/status/1175098502562512897"/>
    <hyperlink ref="X597" r:id="rId1477" display="https://twitter.com/#!/cfiesler/status/1175101151663906816"/>
    <hyperlink ref="X598" r:id="rId1478" display="https://twitter.com/#!/cfiesler/status/1175101450218663936"/>
    <hyperlink ref="X599" r:id="rId1479" display="https://twitter.com/#!/icwsm/status/1175099558860414977"/>
    <hyperlink ref="X600" r:id="rId1480" display="https://twitter.com/#!/icwsm/status/1175102670601936897"/>
    <hyperlink ref="X601" r:id="rId1481" display="https://twitter.com/#!/cfiesler/status/1175096154289127425"/>
    <hyperlink ref="X602" r:id="rId1482" display="https://twitter.com/#!/cfiesler/status/1175098502562512897"/>
    <hyperlink ref="X603" r:id="rId1483" display="https://twitter.com/#!/cfiesler/status/1175101151663906816"/>
    <hyperlink ref="X604" r:id="rId1484" display="https://twitter.com/#!/cfiesler/status/1175101450218663936"/>
    <hyperlink ref="X605" r:id="rId1485" display="https://twitter.com/#!/icwsm/status/1175099558860414977"/>
    <hyperlink ref="X606" r:id="rId1486" display="https://twitter.com/#!/icwsm/status/1175102670601936897"/>
    <hyperlink ref="X607" r:id="rId1487" display="https://twitter.com/#!/icwsm/status/1181595603786227713"/>
    <hyperlink ref="X608" r:id="rId1488" display="https://twitter.com/#!/icwsm/status/1181595780408381440"/>
    <hyperlink ref="X609" r:id="rId1489" display="https://twitter.com/#!/bgzimmer/status/1012018198932283393"/>
    <hyperlink ref="X610" r:id="rId1490" display="https://twitter.com/#!/icwsm/status/1181595780408381440"/>
    <hyperlink ref="X611" r:id="rId1491" display="https://twitter.com/#!/bgzimmer/status/1012018198932283393"/>
    <hyperlink ref="X612" r:id="rId1492" display="https://twitter.com/#!/icwsm/status/1181595780408381440"/>
    <hyperlink ref="X613" r:id="rId1493" display="https://twitter.com/#!/bgzimmer/status/1012018198932283393"/>
    <hyperlink ref="X614" r:id="rId1494" display="https://twitter.com/#!/icwsm/status/1181595780408381440"/>
    <hyperlink ref="X615" r:id="rId1495" display="https://twitter.com/#!/bgzimmer/status/1012018198932283393"/>
    <hyperlink ref="X616" r:id="rId1496" display="https://twitter.com/#!/icwsm/status/1181595780408381440"/>
    <hyperlink ref="X617" r:id="rId1497" display="https://twitter.com/#!/icwsm/status/1156957172686868480"/>
    <hyperlink ref="X618" r:id="rId1498" display="https://twitter.com/#!/icwsm/status/1156962264018235393"/>
    <hyperlink ref="X619" r:id="rId1499" display="https://twitter.com/#!/icwsm/status/1164291637373222913"/>
    <hyperlink ref="X620" r:id="rId1500" display="https://twitter.com/#!/icwsm/status/1169017215707963393"/>
    <hyperlink ref="X621" r:id="rId1501" display="https://twitter.com/#!/icwsm/status/1170807110285897728"/>
    <hyperlink ref="X622" r:id="rId1502" display="https://twitter.com/#!/icwsm/status/1172243143074492418"/>
    <hyperlink ref="X623" r:id="rId1503" display="https://twitter.com/#!/icwsm/status/1172568594053586955"/>
    <hyperlink ref="X624" r:id="rId1504" display="https://twitter.com/#!/icwsm/status/1173387363231371265"/>
    <hyperlink ref="X625" r:id="rId1505" display="https://twitter.com/#!/mtknnktm/status/1164687217635155968"/>
    <hyperlink ref="X626" r:id="rId1506" display="https://twitter.com/#!/mtknnktm/status/1162244926739869696"/>
    <hyperlink ref="X627" r:id="rId1507" display="https://twitter.com/#!/mtknnktm/status/1182218739749507075"/>
    <hyperlink ref="X628" r:id="rId1508" display="https://twitter.com/#!/anirudhacharya1/status/1182646647760670721"/>
    <hyperlink ref="AZ478" r:id="rId1509" display="https://api.twitter.com/1.1/geo/id/7b9254d3f3763854.json"/>
    <hyperlink ref="AZ479" r:id="rId1510" display="https://api.twitter.com/1.1/geo/id/7b9254d3f3763854.json"/>
    <hyperlink ref="AZ480" r:id="rId1511" display="https://api.twitter.com/1.1/geo/id/7b9254d3f3763854.json"/>
    <hyperlink ref="AZ481" r:id="rId1512" display="https://api.twitter.com/1.1/geo/id/7b9254d3f3763854.json"/>
    <hyperlink ref="AZ482" r:id="rId1513" display="https://api.twitter.com/1.1/geo/id/7b9254d3f3763854.json"/>
  </hyperlinks>
  <printOptions/>
  <pageMargins left="0.7" right="0.7" top="0.75" bottom="0.75" header="0.3" footer="0.3"/>
  <pageSetup horizontalDpi="600" verticalDpi="600" orientation="portrait" r:id="rId1517"/>
  <legacyDrawing r:id="rId1515"/>
  <tableParts>
    <tablePart r:id="rId15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5367</v>
      </c>
      <c r="B1" s="13" t="s">
        <v>5368</v>
      </c>
      <c r="C1" s="13" t="s">
        <v>5361</v>
      </c>
      <c r="D1" s="13" t="s">
        <v>5362</v>
      </c>
      <c r="E1" s="13" t="s">
        <v>5369</v>
      </c>
      <c r="F1" s="13" t="s">
        <v>144</v>
      </c>
      <c r="G1" s="13" t="s">
        <v>5370</v>
      </c>
      <c r="H1" s="13" t="s">
        <v>5371</v>
      </c>
      <c r="I1" s="13" t="s">
        <v>5372</v>
      </c>
      <c r="J1" s="13" t="s">
        <v>5373</v>
      </c>
      <c r="K1" s="13" t="s">
        <v>5374</v>
      </c>
      <c r="L1" s="13" t="s">
        <v>5375</v>
      </c>
    </row>
    <row r="2" spans="1:12" ht="15">
      <c r="A2" s="84" t="s">
        <v>437</v>
      </c>
      <c r="B2" s="84" t="s">
        <v>4397</v>
      </c>
      <c r="C2" s="84">
        <v>48</v>
      </c>
      <c r="D2" s="118">
        <v>0.00868889277503963</v>
      </c>
      <c r="E2" s="118">
        <v>1.3018505806637146</v>
      </c>
      <c r="F2" s="84" t="s">
        <v>5363</v>
      </c>
      <c r="G2" s="84" t="b">
        <v>0</v>
      </c>
      <c r="H2" s="84" t="b">
        <v>0</v>
      </c>
      <c r="I2" s="84" t="b">
        <v>0</v>
      </c>
      <c r="J2" s="84" t="b">
        <v>0</v>
      </c>
      <c r="K2" s="84" t="b">
        <v>0</v>
      </c>
      <c r="L2" s="84" t="b">
        <v>0</v>
      </c>
    </row>
    <row r="3" spans="1:12" ht="15">
      <c r="A3" s="84" t="s">
        <v>4400</v>
      </c>
      <c r="B3" s="84" t="s">
        <v>4398</v>
      </c>
      <c r="C3" s="84">
        <v>47</v>
      </c>
      <c r="D3" s="118">
        <v>0.008602135819269635</v>
      </c>
      <c r="E3" s="118">
        <v>1.8841184581146204</v>
      </c>
      <c r="F3" s="84" t="s">
        <v>5363</v>
      </c>
      <c r="G3" s="84" t="b">
        <v>0</v>
      </c>
      <c r="H3" s="84" t="b">
        <v>0</v>
      </c>
      <c r="I3" s="84" t="b">
        <v>0</v>
      </c>
      <c r="J3" s="84" t="b">
        <v>0</v>
      </c>
      <c r="K3" s="84" t="b">
        <v>0</v>
      </c>
      <c r="L3" s="84" t="b">
        <v>0</v>
      </c>
    </row>
    <row r="4" spans="1:12" ht="15">
      <c r="A4" s="84" t="s">
        <v>4405</v>
      </c>
      <c r="B4" s="84" t="s">
        <v>4392</v>
      </c>
      <c r="C4" s="84">
        <v>37</v>
      </c>
      <c r="D4" s="118">
        <v>0.007615095943957327</v>
      </c>
      <c r="E4" s="118">
        <v>1.6810806285813928</v>
      </c>
      <c r="F4" s="84" t="s">
        <v>5363</v>
      </c>
      <c r="G4" s="84" t="b">
        <v>0</v>
      </c>
      <c r="H4" s="84" t="b">
        <v>0</v>
      </c>
      <c r="I4" s="84" t="b">
        <v>0</v>
      </c>
      <c r="J4" s="84" t="b">
        <v>0</v>
      </c>
      <c r="K4" s="84" t="b">
        <v>0</v>
      </c>
      <c r="L4" s="84" t="b">
        <v>0</v>
      </c>
    </row>
    <row r="5" spans="1:12" ht="15">
      <c r="A5" s="84" t="s">
        <v>4392</v>
      </c>
      <c r="B5" s="84" t="s">
        <v>4406</v>
      </c>
      <c r="C5" s="84">
        <v>37</v>
      </c>
      <c r="D5" s="118">
        <v>0.007615095943957327</v>
      </c>
      <c r="E5" s="118">
        <v>1.6876416997561572</v>
      </c>
      <c r="F5" s="84" t="s">
        <v>5363</v>
      </c>
      <c r="G5" s="84" t="b">
        <v>0</v>
      </c>
      <c r="H5" s="84" t="b">
        <v>0</v>
      </c>
      <c r="I5" s="84" t="b">
        <v>0</v>
      </c>
      <c r="J5" s="84" t="b">
        <v>0</v>
      </c>
      <c r="K5" s="84" t="b">
        <v>0</v>
      </c>
      <c r="L5" s="84" t="b">
        <v>0</v>
      </c>
    </row>
    <row r="6" spans="1:12" ht="15">
      <c r="A6" s="84" t="s">
        <v>4401</v>
      </c>
      <c r="B6" s="84" t="s">
        <v>4395</v>
      </c>
      <c r="C6" s="84">
        <v>35</v>
      </c>
      <c r="D6" s="118">
        <v>0.007388746343915524</v>
      </c>
      <c r="E6" s="118">
        <v>1.7471644713075634</v>
      </c>
      <c r="F6" s="84" t="s">
        <v>5363</v>
      </c>
      <c r="G6" s="84" t="b">
        <v>0</v>
      </c>
      <c r="H6" s="84" t="b">
        <v>0</v>
      </c>
      <c r="I6" s="84" t="b">
        <v>0</v>
      </c>
      <c r="J6" s="84" t="b">
        <v>0</v>
      </c>
      <c r="K6" s="84" t="b">
        <v>0</v>
      </c>
      <c r="L6" s="84" t="b">
        <v>0</v>
      </c>
    </row>
    <row r="7" spans="1:12" ht="15">
      <c r="A7" s="84" t="s">
        <v>4415</v>
      </c>
      <c r="B7" s="84" t="s">
        <v>4416</v>
      </c>
      <c r="C7" s="84">
        <v>34</v>
      </c>
      <c r="D7" s="118">
        <v>0.007271526194851717</v>
      </c>
      <c r="E7" s="118">
        <v>1.8637329588118385</v>
      </c>
      <c r="F7" s="84" t="s">
        <v>5363</v>
      </c>
      <c r="G7" s="84" t="b">
        <v>0</v>
      </c>
      <c r="H7" s="84" t="b">
        <v>0</v>
      </c>
      <c r="I7" s="84" t="b">
        <v>0</v>
      </c>
      <c r="J7" s="84" t="b">
        <v>0</v>
      </c>
      <c r="K7" s="84" t="b">
        <v>0</v>
      </c>
      <c r="L7" s="84" t="b">
        <v>0</v>
      </c>
    </row>
    <row r="8" spans="1:12" ht="15">
      <c r="A8" s="84" t="s">
        <v>4416</v>
      </c>
      <c r="B8" s="84" t="s">
        <v>4417</v>
      </c>
      <c r="C8" s="84">
        <v>34</v>
      </c>
      <c r="D8" s="118">
        <v>0.007271526194851717</v>
      </c>
      <c r="E8" s="118">
        <v>1.8637329588118385</v>
      </c>
      <c r="F8" s="84" t="s">
        <v>5363</v>
      </c>
      <c r="G8" s="84" t="b">
        <v>0</v>
      </c>
      <c r="H8" s="84" t="b">
        <v>0</v>
      </c>
      <c r="I8" s="84" t="b">
        <v>0</v>
      </c>
      <c r="J8" s="84" t="b">
        <v>0</v>
      </c>
      <c r="K8" s="84" t="b">
        <v>0</v>
      </c>
      <c r="L8" s="84" t="b">
        <v>0</v>
      </c>
    </row>
    <row r="9" spans="1:12" ht="15">
      <c r="A9" s="84" t="s">
        <v>4417</v>
      </c>
      <c r="B9" s="84" t="s">
        <v>4418</v>
      </c>
      <c r="C9" s="84">
        <v>34</v>
      </c>
      <c r="D9" s="118">
        <v>0.007271526194851717</v>
      </c>
      <c r="E9" s="118">
        <v>2.0956820353325205</v>
      </c>
      <c r="F9" s="84" t="s">
        <v>5363</v>
      </c>
      <c r="G9" s="84" t="b">
        <v>0</v>
      </c>
      <c r="H9" s="84" t="b">
        <v>0</v>
      </c>
      <c r="I9" s="84" t="b">
        <v>0</v>
      </c>
      <c r="J9" s="84" t="b">
        <v>0</v>
      </c>
      <c r="K9" s="84" t="b">
        <v>0</v>
      </c>
      <c r="L9" s="84" t="b">
        <v>0</v>
      </c>
    </row>
    <row r="10" spans="1:12" ht="15">
      <c r="A10" s="84" t="s">
        <v>4418</v>
      </c>
      <c r="B10" s="84" t="s">
        <v>4392</v>
      </c>
      <c r="C10" s="84">
        <v>34</v>
      </c>
      <c r="D10" s="118">
        <v>0.007271526194851717</v>
      </c>
      <c r="E10" s="118">
        <v>1.692662501131208</v>
      </c>
      <c r="F10" s="84" t="s">
        <v>5363</v>
      </c>
      <c r="G10" s="84" t="b">
        <v>0</v>
      </c>
      <c r="H10" s="84" t="b">
        <v>0</v>
      </c>
      <c r="I10" s="84" t="b">
        <v>0</v>
      </c>
      <c r="J10" s="84" t="b">
        <v>0</v>
      </c>
      <c r="K10" s="84" t="b">
        <v>0</v>
      </c>
      <c r="L10" s="84" t="b">
        <v>0</v>
      </c>
    </row>
    <row r="11" spans="1:12" ht="15">
      <c r="A11" s="84" t="s">
        <v>4392</v>
      </c>
      <c r="B11" s="84" t="s">
        <v>4419</v>
      </c>
      <c r="C11" s="84">
        <v>34</v>
      </c>
      <c r="D11" s="118">
        <v>0.007271526194851717</v>
      </c>
      <c r="E11" s="118">
        <v>1.6750525724481367</v>
      </c>
      <c r="F11" s="84" t="s">
        <v>5363</v>
      </c>
      <c r="G11" s="84" t="b">
        <v>0</v>
      </c>
      <c r="H11" s="84" t="b">
        <v>0</v>
      </c>
      <c r="I11" s="84" t="b">
        <v>0</v>
      </c>
      <c r="J11" s="84" t="b">
        <v>0</v>
      </c>
      <c r="K11" s="84" t="b">
        <v>0</v>
      </c>
      <c r="L11" s="84" t="b">
        <v>0</v>
      </c>
    </row>
    <row r="12" spans="1:12" ht="15">
      <c r="A12" s="84" t="s">
        <v>4419</v>
      </c>
      <c r="B12" s="84" t="s">
        <v>4420</v>
      </c>
      <c r="C12" s="84">
        <v>34</v>
      </c>
      <c r="D12" s="118">
        <v>0.007271526194851717</v>
      </c>
      <c r="E12" s="118">
        <v>1.8985684814319561</v>
      </c>
      <c r="F12" s="84" t="s">
        <v>5363</v>
      </c>
      <c r="G12" s="84" t="b">
        <v>0</v>
      </c>
      <c r="H12" s="84" t="b">
        <v>0</v>
      </c>
      <c r="I12" s="84" t="b">
        <v>0</v>
      </c>
      <c r="J12" s="84" t="b">
        <v>0</v>
      </c>
      <c r="K12" s="84" t="b">
        <v>0</v>
      </c>
      <c r="L12" s="84" t="b">
        <v>0</v>
      </c>
    </row>
    <row r="13" spans="1:12" ht="15">
      <c r="A13" s="84" t="s">
        <v>4420</v>
      </c>
      <c r="B13" s="84" t="s">
        <v>4394</v>
      </c>
      <c r="C13" s="84">
        <v>34</v>
      </c>
      <c r="D13" s="118">
        <v>0.007271526194851717</v>
      </c>
      <c r="E13" s="118">
        <v>1.5511848462023623</v>
      </c>
      <c r="F13" s="84" t="s">
        <v>5363</v>
      </c>
      <c r="G13" s="84" t="b">
        <v>0</v>
      </c>
      <c r="H13" s="84" t="b">
        <v>0</v>
      </c>
      <c r="I13" s="84" t="b">
        <v>0</v>
      </c>
      <c r="J13" s="84" t="b">
        <v>0</v>
      </c>
      <c r="K13" s="84" t="b">
        <v>0</v>
      </c>
      <c r="L13" s="84" t="b">
        <v>0</v>
      </c>
    </row>
    <row r="14" spans="1:12" ht="15">
      <c r="A14" s="84" t="s">
        <v>4394</v>
      </c>
      <c r="B14" s="84" t="s">
        <v>536</v>
      </c>
      <c r="C14" s="84">
        <v>34</v>
      </c>
      <c r="D14" s="118">
        <v>0.007271526194851717</v>
      </c>
      <c r="E14" s="118">
        <v>1.7698284559435074</v>
      </c>
      <c r="F14" s="84" t="s">
        <v>5363</v>
      </c>
      <c r="G14" s="84" t="b">
        <v>0</v>
      </c>
      <c r="H14" s="84" t="b">
        <v>0</v>
      </c>
      <c r="I14" s="84" t="b">
        <v>0</v>
      </c>
      <c r="J14" s="84" t="b">
        <v>0</v>
      </c>
      <c r="K14" s="84" t="b">
        <v>0</v>
      </c>
      <c r="L14" s="84" t="b">
        <v>0</v>
      </c>
    </row>
    <row r="15" spans="1:12" ht="15">
      <c r="A15" s="84" t="s">
        <v>536</v>
      </c>
      <c r="B15" s="84" t="s">
        <v>424</v>
      </c>
      <c r="C15" s="84">
        <v>34</v>
      </c>
      <c r="D15" s="118">
        <v>0.007271526194851717</v>
      </c>
      <c r="E15" s="118">
        <v>2.0956820353325205</v>
      </c>
      <c r="F15" s="84" t="s">
        <v>5363</v>
      </c>
      <c r="G15" s="84" t="b">
        <v>0</v>
      </c>
      <c r="H15" s="84" t="b">
        <v>0</v>
      </c>
      <c r="I15" s="84" t="b">
        <v>0</v>
      </c>
      <c r="J15" s="84" t="b">
        <v>0</v>
      </c>
      <c r="K15" s="84" t="b">
        <v>0</v>
      </c>
      <c r="L15" s="84" t="b">
        <v>0</v>
      </c>
    </row>
    <row r="16" spans="1:12" ht="15">
      <c r="A16" s="84" t="s">
        <v>424</v>
      </c>
      <c r="B16" s="84" t="s">
        <v>535</v>
      </c>
      <c r="C16" s="84">
        <v>34</v>
      </c>
      <c r="D16" s="118">
        <v>0.007271526194851717</v>
      </c>
      <c r="E16" s="118">
        <v>2.0956820353325205</v>
      </c>
      <c r="F16" s="84" t="s">
        <v>5363</v>
      </c>
      <c r="G16" s="84" t="b">
        <v>0</v>
      </c>
      <c r="H16" s="84" t="b">
        <v>0</v>
      </c>
      <c r="I16" s="84" t="b">
        <v>0</v>
      </c>
      <c r="J16" s="84" t="b">
        <v>0</v>
      </c>
      <c r="K16" s="84" t="b">
        <v>0</v>
      </c>
      <c r="L16" s="84" t="b">
        <v>0</v>
      </c>
    </row>
    <row r="17" spans="1:12" ht="15">
      <c r="A17" s="84" t="s">
        <v>4410</v>
      </c>
      <c r="B17" s="84" t="s">
        <v>4411</v>
      </c>
      <c r="C17" s="84">
        <v>34</v>
      </c>
      <c r="D17" s="118">
        <v>0.007271526194851717</v>
      </c>
      <c r="E17" s="118">
        <v>2.0956820353325205</v>
      </c>
      <c r="F17" s="84" t="s">
        <v>5363</v>
      </c>
      <c r="G17" s="84" t="b">
        <v>0</v>
      </c>
      <c r="H17" s="84" t="b">
        <v>0</v>
      </c>
      <c r="I17" s="84" t="b">
        <v>0</v>
      </c>
      <c r="J17" s="84" t="b">
        <v>0</v>
      </c>
      <c r="K17" s="84" t="b">
        <v>0</v>
      </c>
      <c r="L17" s="84" t="b">
        <v>0</v>
      </c>
    </row>
    <row r="18" spans="1:12" ht="15">
      <c r="A18" s="84" t="s">
        <v>4393</v>
      </c>
      <c r="B18" s="84" t="s">
        <v>4401</v>
      </c>
      <c r="C18" s="84">
        <v>33</v>
      </c>
      <c r="D18" s="118">
        <v>0.0071515038502720975</v>
      </c>
      <c r="E18" s="118">
        <v>1.6059716533048376</v>
      </c>
      <c r="F18" s="84" t="s">
        <v>5363</v>
      </c>
      <c r="G18" s="84" t="b">
        <v>0</v>
      </c>
      <c r="H18" s="84" t="b">
        <v>0</v>
      </c>
      <c r="I18" s="84" t="b">
        <v>0</v>
      </c>
      <c r="J18" s="84" t="b">
        <v>0</v>
      </c>
      <c r="K18" s="84" t="b">
        <v>0</v>
      </c>
      <c r="L18" s="84" t="b">
        <v>0</v>
      </c>
    </row>
    <row r="19" spans="1:12" ht="15">
      <c r="A19" s="84" t="s">
        <v>379</v>
      </c>
      <c r="B19" s="84" t="s">
        <v>4415</v>
      </c>
      <c r="C19" s="84">
        <v>33</v>
      </c>
      <c r="D19" s="118">
        <v>0.0071515038502720975</v>
      </c>
      <c r="E19" s="118">
        <v>2.1086470124968884</v>
      </c>
      <c r="F19" s="84" t="s">
        <v>5363</v>
      </c>
      <c r="G19" s="84" t="b">
        <v>0</v>
      </c>
      <c r="H19" s="84" t="b">
        <v>0</v>
      </c>
      <c r="I19" s="84" t="b">
        <v>0</v>
      </c>
      <c r="J19" s="84" t="b">
        <v>0</v>
      </c>
      <c r="K19" s="84" t="b">
        <v>0</v>
      </c>
      <c r="L19" s="84" t="b">
        <v>0</v>
      </c>
    </row>
    <row r="20" spans="1:12" ht="15">
      <c r="A20" s="84" t="s">
        <v>4407</v>
      </c>
      <c r="B20" s="84" t="s">
        <v>4408</v>
      </c>
      <c r="C20" s="84">
        <v>33</v>
      </c>
      <c r="D20" s="118">
        <v>0.0071515038502720975</v>
      </c>
      <c r="E20" s="118">
        <v>2.1086470124968884</v>
      </c>
      <c r="F20" s="84" t="s">
        <v>5363</v>
      </c>
      <c r="G20" s="84" t="b">
        <v>0</v>
      </c>
      <c r="H20" s="84" t="b">
        <v>0</v>
      </c>
      <c r="I20" s="84" t="b">
        <v>0</v>
      </c>
      <c r="J20" s="84" t="b">
        <v>0</v>
      </c>
      <c r="K20" s="84" t="b">
        <v>0</v>
      </c>
      <c r="L20" s="84" t="b">
        <v>0</v>
      </c>
    </row>
    <row r="21" spans="1:12" ht="15">
      <c r="A21" s="84" t="s">
        <v>4408</v>
      </c>
      <c r="B21" s="84" t="s">
        <v>4409</v>
      </c>
      <c r="C21" s="84">
        <v>33</v>
      </c>
      <c r="D21" s="118">
        <v>0.0071515038502720975</v>
      </c>
      <c r="E21" s="118">
        <v>2.1086470124968884</v>
      </c>
      <c r="F21" s="84" t="s">
        <v>5363</v>
      </c>
      <c r="G21" s="84" t="b">
        <v>0</v>
      </c>
      <c r="H21" s="84" t="b">
        <v>0</v>
      </c>
      <c r="I21" s="84" t="b">
        <v>0</v>
      </c>
      <c r="J21" s="84" t="b">
        <v>0</v>
      </c>
      <c r="K21" s="84" t="b">
        <v>0</v>
      </c>
      <c r="L21" s="84" t="b">
        <v>0</v>
      </c>
    </row>
    <row r="22" spans="1:12" ht="15">
      <c r="A22" s="84" t="s">
        <v>4409</v>
      </c>
      <c r="B22" s="84" t="s">
        <v>4410</v>
      </c>
      <c r="C22" s="84">
        <v>33</v>
      </c>
      <c r="D22" s="118">
        <v>0.0071515038502720975</v>
      </c>
      <c r="E22" s="118">
        <v>2.0956820353325205</v>
      </c>
      <c r="F22" s="84" t="s">
        <v>5363</v>
      </c>
      <c r="G22" s="84" t="b">
        <v>0</v>
      </c>
      <c r="H22" s="84" t="b">
        <v>0</v>
      </c>
      <c r="I22" s="84" t="b">
        <v>0</v>
      </c>
      <c r="J22" s="84" t="b">
        <v>0</v>
      </c>
      <c r="K22" s="84" t="b">
        <v>0</v>
      </c>
      <c r="L22" s="84" t="b">
        <v>0</v>
      </c>
    </row>
    <row r="23" spans="1:12" ht="15">
      <c r="A23" s="84" t="s">
        <v>4411</v>
      </c>
      <c r="B23" s="84" t="s">
        <v>4412</v>
      </c>
      <c r="C23" s="84">
        <v>33</v>
      </c>
      <c r="D23" s="118">
        <v>0.0071515038502720975</v>
      </c>
      <c r="E23" s="118">
        <v>2.0956820353325205</v>
      </c>
      <c r="F23" s="84" t="s">
        <v>5363</v>
      </c>
      <c r="G23" s="84" t="b">
        <v>0</v>
      </c>
      <c r="H23" s="84" t="b">
        <v>0</v>
      </c>
      <c r="I23" s="84" t="b">
        <v>0</v>
      </c>
      <c r="J23" s="84" t="b">
        <v>0</v>
      </c>
      <c r="K23" s="84" t="b">
        <v>0</v>
      </c>
      <c r="L23" s="84" t="b">
        <v>0</v>
      </c>
    </row>
    <row r="24" spans="1:12" ht="15">
      <c r="A24" s="84" t="s">
        <v>4412</v>
      </c>
      <c r="B24" s="84" t="s">
        <v>4413</v>
      </c>
      <c r="C24" s="84">
        <v>33</v>
      </c>
      <c r="D24" s="118">
        <v>0.0071515038502720975</v>
      </c>
      <c r="E24" s="118">
        <v>2.0956820353325205</v>
      </c>
      <c r="F24" s="84" t="s">
        <v>5363</v>
      </c>
      <c r="G24" s="84" t="b">
        <v>0</v>
      </c>
      <c r="H24" s="84" t="b">
        <v>0</v>
      </c>
      <c r="I24" s="84" t="b">
        <v>0</v>
      </c>
      <c r="J24" s="84" t="b">
        <v>0</v>
      </c>
      <c r="K24" s="84" t="b">
        <v>0</v>
      </c>
      <c r="L24" s="84" t="b">
        <v>0</v>
      </c>
    </row>
    <row r="25" spans="1:12" ht="15">
      <c r="A25" s="84" t="s">
        <v>4413</v>
      </c>
      <c r="B25" s="84" t="s">
        <v>4978</v>
      </c>
      <c r="C25" s="84">
        <v>33</v>
      </c>
      <c r="D25" s="118">
        <v>0.0071515038502720975</v>
      </c>
      <c r="E25" s="118">
        <v>1.9295089899666702</v>
      </c>
      <c r="F25" s="84" t="s">
        <v>5363</v>
      </c>
      <c r="G25" s="84" t="b">
        <v>0</v>
      </c>
      <c r="H25" s="84" t="b">
        <v>0</v>
      </c>
      <c r="I25" s="84" t="b">
        <v>0</v>
      </c>
      <c r="J25" s="84" t="b">
        <v>0</v>
      </c>
      <c r="K25" s="84" t="b">
        <v>0</v>
      </c>
      <c r="L25" s="84" t="b">
        <v>0</v>
      </c>
    </row>
    <row r="26" spans="1:12" ht="15">
      <c r="A26" s="84" t="s">
        <v>4978</v>
      </c>
      <c r="B26" s="84" t="s">
        <v>4980</v>
      </c>
      <c r="C26" s="84">
        <v>33</v>
      </c>
      <c r="D26" s="118">
        <v>0.0071515038502720975</v>
      </c>
      <c r="E26" s="118">
        <v>1.9609834614350643</v>
      </c>
      <c r="F26" s="84" t="s">
        <v>5363</v>
      </c>
      <c r="G26" s="84" t="b">
        <v>0</v>
      </c>
      <c r="H26" s="84" t="b">
        <v>0</v>
      </c>
      <c r="I26" s="84" t="b">
        <v>0</v>
      </c>
      <c r="J26" s="84" t="b">
        <v>0</v>
      </c>
      <c r="K26" s="84" t="b">
        <v>0</v>
      </c>
      <c r="L26" s="84" t="b">
        <v>0</v>
      </c>
    </row>
    <row r="27" spans="1:12" ht="15">
      <c r="A27" s="84" t="s">
        <v>4980</v>
      </c>
      <c r="B27" s="84" t="s">
        <v>4405</v>
      </c>
      <c r="C27" s="84">
        <v>33</v>
      </c>
      <c r="D27" s="118">
        <v>0.0071515038502720975</v>
      </c>
      <c r="E27" s="118">
        <v>2.034412378593598</v>
      </c>
      <c r="F27" s="84" t="s">
        <v>5363</v>
      </c>
      <c r="G27" s="84" t="b">
        <v>0</v>
      </c>
      <c r="H27" s="84" t="b">
        <v>0</v>
      </c>
      <c r="I27" s="84" t="b">
        <v>0</v>
      </c>
      <c r="J27" s="84" t="b">
        <v>0</v>
      </c>
      <c r="K27" s="84" t="b">
        <v>0</v>
      </c>
      <c r="L27" s="84" t="b">
        <v>0</v>
      </c>
    </row>
    <row r="28" spans="1:12" ht="15">
      <c r="A28" s="84" t="s">
        <v>4979</v>
      </c>
      <c r="B28" s="84" t="s">
        <v>4477</v>
      </c>
      <c r="C28" s="84">
        <v>32</v>
      </c>
      <c r="D28" s="118">
        <v>0.007028594369536941</v>
      </c>
      <c r="E28" s="118">
        <v>1.9547744307648196</v>
      </c>
      <c r="F28" s="84" t="s">
        <v>5363</v>
      </c>
      <c r="G28" s="84" t="b">
        <v>1</v>
      </c>
      <c r="H28" s="84" t="b">
        <v>0</v>
      </c>
      <c r="I28" s="84" t="b">
        <v>0</v>
      </c>
      <c r="J28" s="84" t="b">
        <v>0</v>
      </c>
      <c r="K28" s="84" t="b">
        <v>0</v>
      </c>
      <c r="L28" s="84" t="b">
        <v>0</v>
      </c>
    </row>
    <row r="29" spans="1:12" ht="15">
      <c r="A29" s="84" t="s">
        <v>4477</v>
      </c>
      <c r="B29" s="84" t="s">
        <v>437</v>
      </c>
      <c r="C29" s="84">
        <v>32</v>
      </c>
      <c r="D29" s="118">
        <v>0.007028594369536941</v>
      </c>
      <c r="E29" s="118">
        <v>1.4419376237786228</v>
      </c>
      <c r="F29" s="84" t="s">
        <v>5363</v>
      </c>
      <c r="G29" s="84" t="b">
        <v>0</v>
      </c>
      <c r="H29" s="84" t="b">
        <v>0</v>
      </c>
      <c r="I29" s="84" t="b">
        <v>0</v>
      </c>
      <c r="J29" s="84" t="b">
        <v>0</v>
      </c>
      <c r="K29" s="84" t="b">
        <v>0</v>
      </c>
      <c r="L29" s="84" t="b">
        <v>0</v>
      </c>
    </row>
    <row r="30" spans="1:12" ht="15">
      <c r="A30" s="84" t="s">
        <v>4397</v>
      </c>
      <c r="B30" s="84" t="s">
        <v>4981</v>
      </c>
      <c r="C30" s="84">
        <v>32</v>
      </c>
      <c r="D30" s="118">
        <v>0.007028594369536941</v>
      </c>
      <c r="E30" s="118">
        <v>1.8977936471819952</v>
      </c>
      <c r="F30" s="84" t="s">
        <v>5363</v>
      </c>
      <c r="G30" s="84" t="b">
        <v>0</v>
      </c>
      <c r="H30" s="84" t="b">
        <v>0</v>
      </c>
      <c r="I30" s="84" t="b">
        <v>0</v>
      </c>
      <c r="J30" s="84" t="b">
        <v>0</v>
      </c>
      <c r="K30" s="84" t="b">
        <v>0</v>
      </c>
      <c r="L30" s="84" t="b">
        <v>0</v>
      </c>
    </row>
    <row r="31" spans="1:12" ht="15">
      <c r="A31" s="84" t="s">
        <v>4981</v>
      </c>
      <c r="B31" s="84" t="s">
        <v>4403</v>
      </c>
      <c r="C31" s="84">
        <v>32</v>
      </c>
      <c r="D31" s="118">
        <v>0.007028594369536941</v>
      </c>
      <c r="E31" s="118">
        <v>2.0830929080245</v>
      </c>
      <c r="F31" s="84" t="s">
        <v>5363</v>
      </c>
      <c r="G31" s="84" t="b">
        <v>0</v>
      </c>
      <c r="H31" s="84" t="b">
        <v>0</v>
      </c>
      <c r="I31" s="84" t="b">
        <v>0</v>
      </c>
      <c r="J31" s="84" t="b">
        <v>0</v>
      </c>
      <c r="K31" s="84" t="b">
        <v>0</v>
      </c>
      <c r="L31" s="84" t="b">
        <v>0</v>
      </c>
    </row>
    <row r="32" spans="1:12" ht="15">
      <c r="A32" s="84" t="s">
        <v>4403</v>
      </c>
      <c r="B32" s="84" t="s">
        <v>4982</v>
      </c>
      <c r="C32" s="84">
        <v>32</v>
      </c>
      <c r="D32" s="118">
        <v>0.007028594369536941</v>
      </c>
      <c r="E32" s="118">
        <v>2.0830929080245</v>
      </c>
      <c r="F32" s="84" t="s">
        <v>5363</v>
      </c>
      <c r="G32" s="84" t="b">
        <v>0</v>
      </c>
      <c r="H32" s="84" t="b">
        <v>0</v>
      </c>
      <c r="I32" s="84" t="b">
        <v>0</v>
      </c>
      <c r="J32" s="84" t="b">
        <v>0</v>
      </c>
      <c r="K32" s="84" t="b">
        <v>0</v>
      </c>
      <c r="L32" s="84" t="b">
        <v>0</v>
      </c>
    </row>
    <row r="33" spans="1:12" ht="15">
      <c r="A33" s="84" t="s">
        <v>4399</v>
      </c>
      <c r="B33" s="84" t="s">
        <v>4393</v>
      </c>
      <c r="C33" s="84">
        <v>32</v>
      </c>
      <c r="D33" s="118">
        <v>0.007028594369536941</v>
      </c>
      <c r="E33" s="118">
        <v>1.5500202479756877</v>
      </c>
      <c r="F33" s="84" t="s">
        <v>5363</v>
      </c>
      <c r="G33" s="84" t="b">
        <v>0</v>
      </c>
      <c r="H33" s="84" t="b">
        <v>0</v>
      </c>
      <c r="I33" s="84" t="b">
        <v>0</v>
      </c>
      <c r="J33" s="84" t="b">
        <v>0</v>
      </c>
      <c r="K33" s="84" t="b">
        <v>0</v>
      </c>
      <c r="L33" s="84" t="b">
        <v>0</v>
      </c>
    </row>
    <row r="34" spans="1:12" ht="15">
      <c r="A34" s="84" t="s">
        <v>356</v>
      </c>
      <c r="B34" s="84" t="s">
        <v>4407</v>
      </c>
      <c r="C34" s="84">
        <v>32</v>
      </c>
      <c r="D34" s="118">
        <v>0.007028594369536941</v>
      </c>
      <c r="E34" s="118">
        <v>2.1220109740548696</v>
      </c>
      <c r="F34" s="84" t="s">
        <v>5363</v>
      </c>
      <c r="G34" s="84" t="b">
        <v>0</v>
      </c>
      <c r="H34" s="84" t="b">
        <v>0</v>
      </c>
      <c r="I34" s="84" t="b">
        <v>0</v>
      </c>
      <c r="J34" s="84" t="b">
        <v>0</v>
      </c>
      <c r="K34" s="84" t="b">
        <v>0</v>
      </c>
      <c r="L34" s="84" t="b">
        <v>0</v>
      </c>
    </row>
    <row r="35" spans="1:12" ht="15">
      <c r="A35" s="84" t="s">
        <v>437</v>
      </c>
      <c r="B35" s="84" t="s">
        <v>4979</v>
      </c>
      <c r="C35" s="84">
        <v>31</v>
      </c>
      <c r="D35" s="118">
        <v>0.006902707500699404</v>
      </c>
      <c r="E35" s="118">
        <v>1.3392148186254627</v>
      </c>
      <c r="F35" s="84" t="s">
        <v>5363</v>
      </c>
      <c r="G35" s="84" t="b">
        <v>0</v>
      </c>
      <c r="H35" s="84" t="b">
        <v>0</v>
      </c>
      <c r="I35" s="84" t="b">
        <v>0</v>
      </c>
      <c r="J35" s="84" t="b">
        <v>1</v>
      </c>
      <c r="K35" s="84" t="b">
        <v>0</v>
      </c>
      <c r="L35" s="84" t="b">
        <v>0</v>
      </c>
    </row>
    <row r="36" spans="1:12" ht="15">
      <c r="A36" s="84" t="s">
        <v>4982</v>
      </c>
      <c r="B36" s="84" t="s">
        <v>4399</v>
      </c>
      <c r="C36" s="84">
        <v>30</v>
      </c>
      <c r="D36" s="118">
        <v>0.006773747166167205</v>
      </c>
      <c r="E36" s="118">
        <v>1.9089361487460186</v>
      </c>
      <c r="F36" s="84" t="s">
        <v>5363</v>
      </c>
      <c r="G36" s="84" t="b">
        <v>0</v>
      </c>
      <c r="H36" s="84" t="b">
        <v>0</v>
      </c>
      <c r="I36" s="84" t="b">
        <v>0</v>
      </c>
      <c r="J36" s="84" t="b">
        <v>0</v>
      </c>
      <c r="K36" s="84" t="b">
        <v>0</v>
      </c>
      <c r="L36" s="84" t="b">
        <v>0</v>
      </c>
    </row>
    <row r="37" spans="1:12" ht="15">
      <c r="A37" s="84" t="s">
        <v>4395</v>
      </c>
      <c r="B37" s="84" t="s">
        <v>4400</v>
      </c>
      <c r="C37" s="84">
        <v>30</v>
      </c>
      <c r="D37" s="118">
        <v>0.006773747166167205</v>
      </c>
      <c r="E37" s="118">
        <v>1.6258600193543575</v>
      </c>
      <c r="F37" s="84" t="s">
        <v>5363</v>
      </c>
      <c r="G37" s="84" t="b">
        <v>0</v>
      </c>
      <c r="H37" s="84" t="b">
        <v>0</v>
      </c>
      <c r="I37" s="84" t="b">
        <v>0</v>
      </c>
      <c r="J37" s="84" t="b">
        <v>0</v>
      </c>
      <c r="K37" s="84" t="b">
        <v>0</v>
      </c>
      <c r="L37" s="84" t="b">
        <v>0</v>
      </c>
    </row>
    <row r="38" spans="1:12" ht="15">
      <c r="A38" s="84" t="s">
        <v>4985</v>
      </c>
      <c r="B38" s="84" t="s">
        <v>4395</v>
      </c>
      <c r="C38" s="84">
        <v>21</v>
      </c>
      <c r="D38" s="118">
        <v>0.005455143779576664</v>
      </c>
      <c r="E38" s="118">
        <v>1.8168003994489579</v>
      </c>
      <c r="F38" s="84" t="s">
        <v>5363</v>
      </c>
      <c r="G38" s="84" t="b">
        <v>0</v>
      </c>
      <c r="H38" s="84" t="b">
        <v>0</v>
      </c>
      <c r="I38" s="84" t="b">
        <v>0</v>
      </c>
      <c r="J38" s="84" t="b">
        <v>0</v>
      </c>
      <c r="K38" s="84" t="b">
        <v>0</v>
      </c>
      <c r="L38" s="84" t="b">
        <v>0</v>
      </c>
    </row>
    <row r="39" spans="1:12" ht="15">
      <c r="A39" s="84" t="s">
        <v>4449</v>
      </c>
      <c r="B39" s="84" t="s">
        <v>4445</v>
      </c>
      <c r="C39" s="84">
        <v>16</v>
      </c>
      <c r="D39" s="118">
        <v>0.004570774467204027</v>
      </c>
      <c r="E39" s="118">
        <v>1.8789729253685754</v>
      </c>
      <c r="F39" s="84" t="s">
        <v>5363</v>
      </c>
      <c r="G39" s="84" t="b">
        <v>0</v>
      </c>
      <c r="H39" s="84" t="b">
        <v>0</v>
      </c>
      <c r="I39" s="84" t="b">
        <v>0</v>
      </c>
      <c r="J39" s="84" t="b">
        <v>0</v>
      </c>
      <c r="K39" s="84" t="b">
        <v>0</v>
      </c>
      <c r="L39" s="84" t="b">
        <v>0</v>
      </c>
    </row>
    <row r="40" spans="1:12" ht="15">
      <c r="A40" s="84" t="s">
        <v>4983</v>
      </c>
      <c r="B40" s="84" t="s">
        <v>4990</v>
      </c>
      <c r="C40" s="84">
        <v>16</v>
      </c>
      <c r="D40" s="118">
        <v>0.004669142437724732</v>
      </c>
      <c r="E40" s="118">
        <v>2.16476295447582</v>
      </c>
      <c r="F40" s="84" t="s">
        <v>5363</v>
      </c>
      <c r="G40" s="84" t="b">
        <v>0</v>
      </c>
      <c r="H40" s="84" t="b">
        <v>0</v>
      </c>
      <c r="I40" s="84" t="b">
        <v>0</v>
      </c>
      <c r="J40" s="84" t="b">
        <v>0</v>
      </c>
      <c r="K40" s="84" t="b">
        <v>0</v>
      </c>
      <c r="L40" s="84" t="b">
        <v>0</v>
      </c>
    </row>
    <row r="41" spans="1:12" ht="15">
      <c r="A41" s="84" t="s">
        <v>4984</v>
      </c>
      <c r="B41" s="84" t="s">
        <v>4393</v>
      </c>
      <c r="C41" s="84">
        <v>16</v>
      </c>
      <c r="D41" s="118">
        <v>0.004570774467204027</v>
      </c>
      <c r="E41" s="118">
        <v>1.558975090628614</v>
      </c>
      <c r="F41" s="84" t="s">
        <v>5363</v>
      </c>
      <c r="G41" s="84" t="b">
        <v>0</v>
      </c>
      <c r="H41" s="84" t="b">
        <v>0</v>
      </c>
      <c r="I41" s="84" t="b">
        <v>0</v>
      </c>
      <c r="J41" s="84" t="b">
        <v>0</v>
      </c>
      <c r="K41" s="84" t="b">
        <v>0</v>
      </c>
      <c r="L41" s="84" t="b">
        <v>0</v>
      </c>
    </row>
    <row r="42" spans="1:12" ht="15">
      <c r="A42" s="84" t="s">
        <v>4992</v>
      </c>
      <c r="B42" s="84" t="s">
        <v>437</v>
      </c>
      <c r="C42" s="84">
        <v>15</v>
      </c>
      <c r="D42" s="118">
        <v>0.004377321035366936</v>
      </c>
      <c r="E42" s="118">
        <v>1.5702561010383032</v>
      </c>
      <c r="F42" s="84" t="s">
        <v>5363</v>
      </c>
      <c r="G42" s="84" t="b">
        <v>0</v>
      </c>
      <c r="H42" s="84" t="b">
        <v>0</v>
      </c>
      <c r="I42" s="84" t="b">
        <v>0</v>
      </c>
      <c r="J42" s="84" t="b">
        <v>0</v>
      </c>
      <c r="K42" s="84" t="b">
        <v>0</v>
      </c>
      <c r="L42" s="84" t="b">
        <v>0</v>
      </c>
    </row>
    <row r="43" spans="1:12" ht="15">
      <c r="A43" s="84" t="s">
        <v>4996</v>
      </c>
      <c r="B43" s="84" t="s">
        <v>4997</v>
      </c>
      <c r="C43" s="84">
        <v>14</v>
      </c>
      <c r="D43" s="118">
        <v>0.004177512163670295</v>
      </c>
      <c r="E43" s="118">
        <v>2.4810329166965377</v>
      </c>
      <c r="F43" s="84" t="s">
        <v>5363</v>
      </c>
      <c r="G43" s="84" t="b">
        <v>1</v>
      </c>
      <c r="H43" s="84" t="b">
        <v>0</v>
      </c>
      <c r="I43" s="84" t="b">
        <v>0</v>
      </c>
      <c r="J43" s="84" t="b">
        <v>0</v>
      </c>
      <c r="K43" s="84" t="b">
        <v>0</v>
      </c>
      <c r="L43" s="84" t="b">
        <v>0</v>
      </c>
    </row>
    <row r="44" spans="1:12" ht="15">
      <c r="A44" s="84" t="s">
        <v>4997</v>
      </c>
      <c r="B44" s="84" t="s">
        <v>4998</v>
      </c>
      <c r="C44" s="84">
        <v>14</v>
      </c>
      <c r="D44" s="118">
        <v>0.004177512163670295</v>
      </c>
      <c r="E44" s="118">
        <v>2.4810329166965377</v>
      </c>
      <c r="F44" s="84" t="s">
        <v>5363</v>
      </c>
      <c r="G44" s="84" t="b">
        <v>0</v>
      </c>
      <c r="H44" s="84" t="b">
        <v>0</v>
      </c>
      <c r="I44" s="84" t="b">
        <v>0</v>
      </c>
      <c r="J44" s="84" t="b">
        <v>0</v>
      </c>
      <c r="K44" s="84" t="b">
        <v>0</v>
      </c>
      <c r="L44" s="84" t="b">
        <v>0</v>
      </c>
    </row>
    <row r="45" spans="1:12" ht="15">
      <c r="A45" s="84" t="s">
        <v>4998</v>
      </c>
      <c r="B45" s="84" t="s">
        <v>4399</v>
      </c>
      <c r="C45" s="84">
        <v>14</v>
      </c>
      <c r="D45" s="118">
        <v>0.004177512163670295</v>
      </c>
      <c r="E45" s="118">
        <v>1.936964872346262</v>
      </c>
      <c r="F45" s="84" t="s">
        <v>5363</v>
      </c>
      <c r="G45" s="84" t="b">
        <v>0</v>
      </c>
      <c r="H45" s="84" t="b">
        <v>0</v>
      </c>
      <c r="I45" s="84" t="b">
        <v>0</v>
      </c>
      <c r="J45" s="84" t="b">
        <v>0</v>
      </c>
      <c r="K45" s="84" t="b">
        <v>0</v>
      </c>
      <c r="L45" s="84" t="b">
        <v>0</v>
      </c>
    </row>
    <row r="46" spans="1:12" ht="15">
      <c r="A46" s="84" t="s">
        <v>4399</v>
      </c>
      <c r="B46" s="84" t="s">
        <v>4402</v>
      </c>
      <c r="C46" s="84">
        <v>14</v>
      </c>
      <c r="D46" s="118">
        <v>0.004177512163670295</v>
      </c>
      <c r="E46" s="118">
        <v>1.50330931140769</v>
      </c>
      <c r="F46" s="84" t="s">
        <v>5363</v>
      </c>
      <c r="G46" s="84" t="b">
        <v>0</v>
      </c>
      <c r="H46" s="84" t="b">
        <v>0</v>
      </c>
      <c r="I46" s="84" t="b">
        <v>0</v>
      </c>
      <c r="J46" s="84" t="b">
        <v>0</v>
      </c>
      <c r="K46" s="84" t="b">
        <v>0</v>
      </c>
      <c r="L46" s="84" t="b">
        <v>0</v>
      </c>
    </row>
    <row r="47" spans="1:12" ht="15">
      <c r="A47" s="84" t="s">
        <v>4402</v>
      </c>
      <c r="B47" s="84" t="s">
        <v>4984</v>
      </c>
      <c r="C47" s="84">
        <v>14</v>
      </c>
      <c r="D47" s="118">
        <v>0.004177512163670295</v>
      </c>
      <c r="E47" s="118">
        <v>1.7732889880530138</v>
      </c>
      <c r="F47" s="84" t="s">
        <v>5363</v>
      </c>
      <c r="G47" s="84" t="b">
        <v>0</v>
      </c>
      <c r="H47" s="84" t="b">
        <v>0</v>
      </c>
      <c r="I47" s="84" t="b">
        <v>0</v>
      </c>
      <c r="J47" s="84" t="b">
        <v>0</v>
      </c>
      <c r="K47" s="84" t="b">
        <v>0</v>
      </c>
      <c r="L47" s="84" t="b">
        <v>0</v>
      </c>
    </row>
    <row r="48" spans="1:12" ht="15">
      <c r="A48" s="84" t="s">
        <v>4393</v>
      </c>
      <c r="B48" s="84" t="s">
        <v>4985</v>
      </c>
      <c r="C48" s="84">
        <v>14</v>
      </c>
      <c r="D48" s="118">
        <v>0.004177512163670295</v>
      </c>
      <c r="E48" s="118">
        <v>1.5250704268629391</v>
      </c>
      <c r="F48" s="84" t="s">
        <v>5363</v>
      </c>
      <c r="G48" s="84" t="b">
        <v>0</v>
      </c>
      <c r="H48" s="84" t="b">
        <v>0</v>
      </c>
      <c r="I48" s="84" t="b">
        <v>0</v>
      </c>
      <c r="J48" s="84" t="b">
        <v>0</v>
      </c>
      <c r="K48" s="84" t="b">
        <v>0</v>
      </c>
      <c r="L48" s="84" t="b">
        <v>0</v>
      </c>
    </row>
    <row r="49" spans="1:12" ht="15">
      <c r="A49" s="84" t="s">
        <v>4395</v>
      </c>
      <c r="B49" s="84" t="s">
        <v>4432</v>
      </c>
      <c r="C49" s="84">
        <v>14</v>
      </c>
      <c r="D49" s="118">
        <v>0.004177512163670295</v>
      </c>
      <c r="E49" s="118">
        <v>1.6802176816769503</v>
      </c>
      <c r="F49" s="84" t="s">
        <v>5363</v>
      </c>
      <c r="G49" s="84" t="b">
        <v>0</v>
      </c>
      <c r="H49" s="84" t="b">
        <v>0</v>
      </c>
      <c r="I49" s="84" t="b">
        <v>0</v>
      </c>
      <c r="J49" s="84" t="b">
        <v>0</v>
      </c>
      <c r="K49" s="84" t="b">
        <v>0</v>
      </c>
      <c r="L49" s="84" t="b">
        <v>0</v>
      </c>
    </row>
    <row r="50" spans="1:12" ht="15">
      <c r="A50" s="84" t="s">
        <v>4432</v>
      </c>
      <c r="B50" s="84" t="s">
        <v>4993</v>
      </c>
      <c r="C50" s="84">
        <v>14</v>
      </c>
      <c r="D50" s="118">
        <v>0.004177512163670295</v>
      </c>
      <c r="E50" s="118">
        <v>2.2961677333333514</v>
      </c>
      <c r="F50" s="84" t="s">
        <v>5363</v>
      </c>
      <c r="G50" s="84" t="b">
        <v>0</v>
      </c>
      <c r="H50" s="84" t="b">
        <v>0</v>
      </c>
      <c r="I50" s="84" t="b">
        <v>0</v>
      </c>
      <c r="J50" s="84" t="b">
        <v>0</v>
      </c>
      <c r="K50" s="84" t="b">
        <v>0</v>
      </c>
      <c r="L50" s="84" t="b">
        <v>0</v>
      </c>
    </row>
    <row r="51" spans="1:12" ht="15">
      <c r="A51" s="84" t="s">
        <v>4993</v>
      </c>
      <c r="B51" s="84" t="s">
        <v>4991</v>
      </c>
      <c r="C51" s="84">
        <v>14</v>
      </c>
      <c r="D51" s="118">
        <v>0.004177512163670295</v>
      </c>
      <c r="E51" s="118">
        <v>2.4211064699416514</v>
      </c>
      <c r="F51" s="84" t="s">
        <v>5363</v>
      </c>
      <c r="G51" s="84" t="b">
        <v>0</v>
      </c>
      <c r="H51" s="84" t="b">
        <v>0</v>
      </c>
      <c r="I51" s="84" t="b">
        <v>0</v>
      </c>
      <c r="J51" s="84" t="b">
        <v>0</v>
      </c>
      <c r="K51" s="84" t="b">
        <v>0</v>
      </c>
      <c r="L51" s="84" t="b">
        <v>0</v>
      </c>
    </row>
    <row r="52" spans="1:12" ht="15">
      <c r="A52" s="84" t="s">
        <v>4991</v>
      </c>
      <c r="B52" s="84" t="s">
        <v>4400</v>
      </c>
      <c r="C52" s="84">
        <v>14</v>
      </c>
      <c r="D52" s="118">
        <v>0.004177512163670295</v>
      </c>
      <c r="E52" s="118">
        <v>1.8896275528993962</v>
      </c>
      <c r="F52" s="84" t="s">
        <v>5363</v>
      </c>
      <c r="G52" s="84" t="b">
        <v>0</v>
      </c>
      <c r="H52" s="84" t="b">
        <v>0</v>
      </c>
      <c r="I52" s="84" t="b">
        <v>0</v>
      </c>
      <c r="J52" s="84" t="b">
        <v>0</v>
      </c>
      <c r="K52" s="84" t="b">
        <v>0</v>
      </c>
      <c r="L52" s="84" t="b">
        <v>0</v>
      </c>
    </row>
    <row r="53" spans="1:12" ht="15">
      <c r="A53" s="84" t="s">
        <v>4392</v>
      </c>
      <c r="B53" s="84" t="s">
        <v>4978</v>
      </c>
      <c r="C53" s="84">
        <v>14</v>
      </c>
      <c r="D53" s="118">
        <v>0.00427634646224446</v>
      </c>
      <c r="E53" s="118">
        <v>1.1616718774986778</v>
      </c>
      <c r="F53" s="84" t="s">
        <v>5363</v>
      </c>
      <c r="G53" s="84" t="b">
        <v>0</v>
      </c>
      <c r="H53" s="84" t="b">
        <v>0</v>
      </c>
      <c r="I53" s="84" t="b">
        <v>0</v>
      </c>
      <c r="J53" s="84" t="b">
        <v>0</v>
      </c>
      <c r="K53" s="84" t="b">
        <v>0</v>
      </c>
      <c r="L53" s="84" t="b">
        <v>0</v>
      </c>
    </row>
    <row r="54" spans="1:12" ht="15">
      <c r="A54" s="84" t="s">
        <v>437</v>
      </c>
      <c r="B54" s="84" t="s">
        <v>4996</v>
      </c>
      <c r="C54" s="84">
        <v>13</v>
      </c>
      <c r="D54" s="118">
        <v>0.0039708931435127135</v>
      </c>
      <c r="E54" s="118">
        <v>1.3530031031110958</v>
      </c>
      <c r="F54" s="84" t="s">
        <v>5363</v>
      </c>
      <c r="G54" s="84" t="b">
        <v>0</v>
      </c>
      <c r="H54" s="84" t="b">
        <v>0</v>
      </c>
      <c r="I54" s="84" t="b">
        <v>0</v>
      </c>
      <c r="J54" s="84" t="b">
        <v>1</v>
      </c>
      <c r="K54" s="84" t="b">
        <v>0</v>
      </c>
      <c r="L54" s="84" t="b">
        <v>0</v>
      </c>
    </row>
    <row r="55" spans="1:12" ht="15">
      <c r="A55" s="84" t="s">
        <v>4402</v>
      </c>
      <c r="B55" s="84" t="s">
        <v>4994</v>
      </c>
      <c r="C55" s="84">
        <v>9</v>
      </c>
      <c r="D55" s="118">
        <v>0.003064348038317597</v>
      </c>
      <c r="E55" s="118">
        <v>1.8332154348079004</v>
      </c>
      <c r="F55" s="84" t="s">
        <v>5363</v>
      </c>
      <c r="G55" s="84" t="b">
        <v>0</v>
      </c>
      <c r="H55" s="84" t="b">
        <v>0</v>
      </c>
      <c r="I55" s="84" t="b">
        <v>0</v>
      </c>
      <c r="J55" s="84" t="b">
        <v>0</v>
      </c>
      <c r="K55" s="84" t="b">
        <v>0</v>
      </c>
      <c r="L55" s="84" t="b">
        <v>0</v>
      </c>
    </row>
    <row r="56" spans="1:12" ht="15">
      <c r="A56" s="84" t="s">
        <v>4988</v>
      </c>
      <c r="B56" s="84" t="s">
        <v>4988</v>
      </c>
      <c r="C56" s="84">
        <v>9</v>
      </c>
      <c r="D56" s="118">
        <v>0.0049481345232822655</v>
      </c>
      <c r="E56" s="118">
        <v>2.0956820353325205</v>
      </c>
      <c r="F56" s="84" t="s">
        <v>5363</v>
      </c>
      <c r="G56" s="84" t="b">
        <v>0</v>
      </c>
      <c r="H56" s="84" t="b">
        <v>0</v>
      </c>
      <c r="I56" s="84" t="b">
        <v>0</v>
      </c>
      <c r="J56" s="84" t="b">
        <v>0</v>
      </c>
      <c r="K56" s="84" t="b">
        <v>0</v>
      </c>
      <c r="L56" s="84" t="b">
        <v>0</v>
      </c>
    </row>
    <row r="57" spans="1:12" ht="15">
      <c r="A57" s="84" t="s">
        <v>5008</v>
      </c>
      <c r="B57" s="84" t="s">
        <v>437</v>
      </c>
      <c r="C57" s="84">
        <v>9</v>
      </c>
      <c r="D57" s="118">
        <v>0.003064348038317597</v>
      </c>
      <c r="E57" s="118">
        <v>1.5702561010383032</v>
      </c>
      <c r="F57" s="84" t="s">
        <v>5363</v>
      </c>
      <c r="G57" s="84" t="b">
        <v>0</v>
      </c>
      <c r="H57" s="84" t="b">
        <v>0</v>
      </c>
      <c r="I57" s="84" t="b">
        <v>0</v>
      </c>
      <c r="J57" s="84" t="b">
        <v>0</v>
      </c>
      <c r="K57" s="84" t="b">
        <v>0</v>
      </c>
      <c r="L57" s="84" t="b">
        <v>0</v>
      </c>
    </row>
    <row r="58" spans="1:12" ht="15">
      <c r="A58" s="84" t="s">
        <v>437</v>
      </c>
      <c r="B58" s="84" t="s">
        <v>4394</v>
      </c>
      <c r="C58" s="84">
        <v>9</v>
      </c>
      <c r="D58" s="118">
        <v>0.003064348038317597</v>
      </c>
      <c r="E58" s="118">
        <v>0.4321843491587208</v>
      </c>
      <c r="F58" s="84" t="s">
        <v>5363</v>
      </c>
      <c r="G58" s="84" t="b">
        <v>0</v>
      </c>
      <c r="H58" s="84" t="b">
        <v>0</v>
      </c>
      <c r="I58" s="84" t="b">
        <v>0</v>
      </c>
      <c r="J58" s="84" t="b">
        <v>0</v>
      </c>
      <c r="K58" s="84" t="b">
        <v>0</v>
      </c>
      <c r="L58" s="84" t="b">
        <v>0</v>
      </c>
    </row>
    <row r="59" spans="1:12" ht="15">
      <c r="A59" s="84" t="s">
        <v>4394</v>
      </c>
      <c r="B59" s="84" t="s">
        <v>5009</v>
      </c>
      <c r="C59" s="84">
        <v>9</v>
      </c>
      <c r="D59" s="118">
        <v>0.003064348038317597</v>
      </c>
      <c r="E59" s="118">
        <v>1.7698284559435074</v>
      </c>
      <c r="F59" s="84" t="s">
        <v>5363</v>
      </c>
      <c r="G59" s="84" t="b">
        <v>0</v>
      </c>
      <c r="H59" s="84" t="b">
        <v>0</v>
      </c>
      <c r="I59" s="84" t="b">
        <v>0</v>
      </c>
      <c r="J59" s="84" t="b">
        <v>0</v>
      </c>
      <c r="K59" s="84" t="b">
        <v>0</v>
      </c>
      <c r="L59" s="84" t="b">
        <v>0</v>
      </c>
    </row>
    <row r="60" spans="1:12" ht="15">
      <c r="A60" s="84" t="s">
        <v>5009</v>
      </c>
      <c r="B60" s="84" t="s">
        <v>5010</v>
      </c>
      <c r="C60" s="84">
        <v>9</v>
      </c>
      <c r="D60" s="118">
        <v>0.003064348038317597</v>
      </c>
      <c r="E60" s="118">
        <v>2.6729184429354507</v>
      </c>
      <c r="F60" s="84" t="s">
        <v>5363</v>
      </c>
      <c r="G60" s="84" t="b">
        <v>0</v>
      </c>
      <c r="H60" s="84" t="b">
        <v>0</v>
      </c>
      <c r="I60" s="84" t="b">
        <v>0</v>
      </c>
      <c r="J60" s="84" t="b">
        <v>0</v>
      </c>
      <c r="K60" s="84" t="b">
        <v>0</v>
      </c>
      <c r="L60" s="84" t="b">
        <v>0</v>
      </c>
    </row>
    <row r="61" spans="1:12" ht="15">
      <c r="A61" s="84" t="s">
        <v>5010</v>
      </c>
      <c r="B61" s="84" t="s">
        <v>5011</v>
      </c>
      <c r="C61" s="84">
        <v>9</v>
      </c>
      <c r="D61" s="118">
        <v>0.003064348038317597</v>
      </c>
      <c r="E61" s="118">
        <v>2.6729184429354507</v>
      </c>
      <c r="F61" s="84" t="s">
        <v>5363</v>
      </c>
      <c r="G61" s="84" t="b">
        <v>0</v>
      </c>
      <c r="H61" s="84" t="b">
        <v>0</v>
      </c>
      <c r="I61" s="84" t="b">
        <v>0</v>
      </c>
      <c r="J61" s="84" t="b">
        <v>0</v>
      </c>
      <c r="K61" s="84" t="b">
        <v>0</v>
      </c>
      <c r="L61" s="84" t="b">
        <v>0</v>
      </c>
    </row>
    <row r="62" spans="1:12" ht="15">
      <c r="A62" s="84" t="s">
        <v>5011</v>
      </c>
      <c r="B62" s="84" t="s">
        <v>4416</v>
      </c>
      <c r="C62" s="84">
        <v>9</v>
      </c>
      <c r="D62" s="118">
        <v>0.003064348038317597</v>
      </c>
      <c r="E62" s="118">
        <v>1.8637329588118385</v>
      </c>
      <c r="F62" s="84" t="s">
        <v>5363</v>
      </c>
      <c r="G62" s="84" t="b">
        <v>0</v>
      </c>
      <c r="H62" s="84" t="b">
        <v>0</v>
      </c>
      <c r="I62" s="84" t="b">
        <v>0</v>
      </c>
      <c r="J62" s="84" t="b">
        <v>0</v>
      </c>
      <c r="K62" s="84" t="b">
        <v>0</v>
      </c>
      <c r="L62" s="84" t="b">
        <v>0</v>
      </c>
    </row>
    <row r="63" spans="1:12" ht="15">
      <c r="A63" s="84" t="s">
        <v>4416</v>
      </c>
      <c r="B63" s="84" t="s">
        <v>5012</v>
      </c>
      <c r="C63" s="84">
        <v>9</v>
      </c>
      <c r="D63" s="118">
        <v>0.003064348038317597</v>
      </c>
      <c r="E63" s="118">
        <v>1.8637329588118385</v>
      </c>
      <c r="F63" s="84" t="s">
        <v>5363</v>
      </c>
      <c r="G63" s="84" t="b">
        <v>0</v>
      </c>
      <c r="H63" s="84" t="b">
        <v>0</v>
      </c>
      <c r="I63" s="84" t="b">
        <v>0</v>
      </c>
      <c r="J63" s="84" t="b">
        <v>0</v>
      </c>
      <c r="K63" s="84" t="b">
        <v>0</v>
      </c>
      <c r="L63" s="84" t="b">
        <v>0</v>
      </c>
    </row>
    <row r="64" spans="1:12" ht="15">
      <c r="A64" s="84" t="s">
        <v>5012</v>
      </c>
      <c r="B64" s="84" t="s">
        <v>5013</v>
      </c>
      <c r="C64" s="84">
        <v>9</v>
      </c>
      <c r="D64" s="118">
        <v>0.003064348038317597</v>
      </c>
      <c r="E64" s="118">
        <v>2.6729184429354507</v>
      </c>
      <c r="F64" s="84" t="s">
        <v>5363</v>
      </c>
      <c r="G64" s="84" t="b">
        <v>0</v>
      </c>
      <c r="H64" s="84" t="b">
        <v>0</v>
      </c>
      <c r="I64" s="84" t="b">
        <v>0</v>
      </c>
      <c r="J64" s="84" t="b">
        <v>0</v>
      </c>
      <c r="K64" s="84" t="b">
        <v>0</v>
      </c>
      <c r="L64" s="84" t="b">
        <v>0</v>
      </c>
    </row>
    <row r="65" spans="1:12" ht="15">
      <c r="A65" s="84" t="s">
        <v>5013</v>
      </c>
      <c r="B65" s="84" t="s">
        <v>5014</v>
      </c>
      <c r="C65" s="84">
        <v>9</v>
      </c>
      <c r="D65" s="118">
        <v>0.003064348038317597</v>
      </c>
      <c r="E65" s="118">
        <v>2.6729184429354507</v>
      </c>
      <c r="F65" s="84" t="s">
        <v>5363</v>
      </c>
      <c r="G65" s="84" t="b">
        <v>0</v>
      </c>
      <c r="H65" s="84" t="b">
        <v>0</v>
      </c>
      <c r="I65" s="84" t="b">
        <v>0</v>
      </c>
      <c r="J65" s="84" t="b">
        <v>0</v>
      </c>
      <c r="K65" s="84" t="b">
        <v>0</v>
      </c>
      <c r="L65" s="84" t="b">
        <v>0</v>
      </c>
    </row>
    <row r="66" spans="1:12" ht="15">
      <c r="A66" s="84" t="s">
        <v>5017</v>
      </c>
      <c r="B66" s="84" t="s">
        <v>5018</v>
      </c>
      <c r="C66" s="84">
        <v>8</v>
      </c>
      <c r="D66" s="118">
        <v>0.0028136258748197914</v>
      </c>
      <c r="E66" s="118">
        <v>2.724070965382832</v>
      </c>
      <c r="F66" s="84" t="s">
        <v>5363</v>
      </c>
      <c r="G66" s="84" t="b">
        <v>0</v>
      </c>
      <c r="H66" s="84" t="b">
        <v>0</v>
      </c>
      <c r="I66" s="84" t="b">
        <v>0</v>
      </c>
      <c r="J66" s="84" t="b">
        <v>0</v>
      </c>
      <c r="K66" s="84" t="b">
        <v>0</v>
      </c>
      <c r="L66" s="84" t="b">
        <v>0</v>
      </c>
    </row>
    <row r="67" spans="1:12" ht="15">
      <c r="A67" s="84" t="s">
        <v>5018</v>
      </c>
      <c r="B67" s="84" t="s">
        <v>5019</v>
      </c>
      <c r="C67" s="84">
        <v>8</v>
      </c>
      <c r="D67" s="118">
        <v>0.0028136258748197914</v>
      </c>
      <c r="E67" s="118">
        <v>2.724070965382832</v>
      </c>
      <c r="F67" s="84" t="s">
        <v>5363</v>
      </c>
      <c r="G67" s="84" t="b">
        <v>0</v>
      </c>
      <c r="H67" s="84" t="b">
        <v>0</v>
      </c>
      <c r="I67" s="84" t="b">
        <v>0</v>
      </c>
      <c r="J67" s="84" t="b">
        <v>0</v>
      </c>
      <c r="K67" s="84" t="b">
        <v>0</v>
      </c>
      <c r="L67" s="84" t="b">
        <v>0</v>
      </c>
    </row>
    <row r="68" spans="1:12" ht="15">
      <c r="A68" s="84" t="s">
        <v>4987</v>
      </c>
      <c r="B68" s="84" t="s">
        <v>5022</v>
      </c>
      <c r="C68" s="84">
        <v>8</v>
      </c>
      <c r="D68" s="118">
        <v>0.0028136258748197914</v>
      </c>
      <c r="E68" s="118">
        <v>2.37188844727147</v>
      </c>
      <c r="F68" s="84" t="s">
        <v>5363</v>
      </c>
      <c r="G68" s="84" t="b">
        <v>0</v>
      </c>
      <c r="H68" s="84" t="b">
        <v>0</v>
      </c>
      <c r="I68" s="84" t="b">
        <v>0</v>
      </c>
      <c r="J68" s="84" t="b">
        <v>0</v>
      </c>
      <c r="K68" s="84" t="b">
        <v>0</v>
      </c>
      <c r="L68" s="84" t="b">
        <v>0</v>
      </c>
    </row>
    <row r="69" spans="1:12" ht="15">
      <c r="A69" s="84" t="s">
        <v>5022</v>
      </c>
      <c r="B69" s="84" t="s">
        <v>4393</v>
      </c>
      <c r="C69" s="84">
        <v>8</v>
      </c>
      <c r="D69" s="118">
        <v>0.0028136258748197914</v>
      </c>
      <c r="E69" s="118">
        <v>1.7350663496842953</v>
      </c>
      <c r="F69" s="84" t="s">
        <v>5363</v>
      </c>
      <c r="G69" s="84" t="b">
        <v>0</v>
      </c>
      <c r="H69" s="84" t="b">
        <v>0</v>
      </c>
      <c r="I69" s="84" t="b">
        <v>0</v>
      </c>
      <c r="J69" s="84" t="b">
        <v>0</v>
      </c>
      <c r="K69" s="84" t="b">
        <v>0</v>
      </c>
      <c r="L69" s="84" t="b">
        <v>0</v>
      </c>
    </row>
    <row r="70" spans="1:12" ht="15">
      <c r="A70" s="84" t="s">
        <v>5000</v>
      </c>
      <c r="B70" s="84" t="s">
        <v>4445</v>
      </c>
      <c r="C70" s="84">
        <v>8</v>
      </c>
      <c r="D70" s="118">
        <v>0.0028136258748197914</v>
      </c>
      <c r="E70" s="118">
        <v>1.9837082758885884</v>
      </c>
      <c r="F70" s="84" t="s">
        <v>5363</v>
      </c>
      <c r="G70" s="84" t="b">
        <v>0</v>
      </c>
      <c r="H70" s="84" t="b">
        <v>0</v>
      </c>
      <c r="I70" s="84" t="b">
        <v>0</v>
      </c>
      <c r="J70" s="84" t="b">
        <v>0</v>
      </c>
      <c r="K70" s="84" t="b">
        <v>0</v>
      </c>
      <c r="L70" s="84" t="b">
        <v>0</v>
      </c>
    </row>
    <row r="71" spans="1:12" ht="15">
      <c r="A71" s="84" t="s">
        <v>5024</v>
      </c>
      <c r="B71" s="84" t="s">
        <v>4995</v>
      </c>
      <c r="C71" s="84">
        <v>8</v>
      </c>
      <c r="D71" s="118">
        <v>0.0028136258748197914</v>
      </c>
      <c r="E71" s="118">
        <v>2.5479797063271508</v>
      </c>
      <c r="F71" s="84" t="s">
        <v>5363</v>
      </c>
      <c r="G71" s="84" t="b">
        <v>1</v>
      </c>
      <c r="H71" s="84" t="b">
        <v>0</v>
      </c>
      <c r="I71" s="84" t="b">
        <v>0</v>
      </c>
      <c r="J71" s="84" t="b">
        <v>1</v>
      </c>
      <c r="K71" s="84" t="b">
        <v>0</v>
      </c>
      <c r="L71" s="84" t="b">
        <v>0</v>
      </c>
    </row>
    <row r="72" spans="1:12" ht="15">
      <c r="A72" s="84" t="s">
        <v>4995</v>
      </c>
      <c r="B72" s="84" t="s">
        <v>5025</v>
      </c>
      <c r="C72" s="84">
        <v>8</v>
      </c>
      <c r="D72" s="118">
        <v>0.0028136258748197914</v>
      </c>
      <c r="E72" s="118">
        <v>2.4810329166965377</v>
      </c>
      <c r="F72" s="84" t="s">
        <v>5363</v>
      </c>
      <c r="G72" s="84" t="b">
        <v>1</v>
      </c>
      <c r="H72" s="84" t="b">
        <v>0</v>
      </c>
      <c r="I72" s="84" t="b">
        <v>0</v>
      </c>
      <c r="J72" s="84" t="b">
        <v>0</v>
      </c>
      <c r="K72" s="84" t="b">
        <v>0</v>
      </c>
      <c r="L72" s="84" t="b">
        <v>0</v>
      </c>
    </row>
    <row r="73" spans="1:12" ht="15">
      <c r="A73" s="84" t="s">
        <v>5025</v>
      </c>
      <c r="B73" s="84" t="s">
        <v>5026</v>
      </c>
      <c r="C73" s="84">
        <v>8</v>
      </c>
      <c r="D73" s="118">
        <v>0.0028136258748197914</v>
      </c>
      <c r="E73" s="118">
        <v>2.724070965382832</v>
      </c>
      <c r="F73" s="84" t="s">
        <v>5363</v>
      </c>
      <c r="G73" s="84" t="b">
        <v>0</v>
      </c>
      <c r="H73" s="84" t="b">
        <v>0</v>
      </c>
      <c r="I73" s="84" t="b">
        <v>0</v>
      </c>
      <c r="J73" s="84" t="b">
        <v>0</v>
      </c>
      <c r="K73" s="84" t="b">
        <v>0</v>
      </c>
      <c r="L73" s="84" t="b">
        <v>0</v>
      </c>
    </row>
    <row r="74" spans="1:12" ht="15">
      <c r="A74" s="84" t="s">
        <v>5026</v>
      </c>
      <c r="B74" s="84" t="s">
        <v>4394</v>
      </c>
      <c r="C74" s="84">
        <v>8</v>
      </c>
      <c r="D74" s="118">
        <v>0.0028136258748197914</v>
      </c>
      <c r="E74" s="118">
        <v>1.7520996889830758</v>
      </c>
      <c r="F74" s="84" t="s">
        <v>5363</v>
      </c>
      <c r="G74" s="84" t="b">
        <v>0</v>
      </c>
      <c r="H74" s="84" t="b">
        <v>0</v>
      </c>
      <c r="I74" s="84" t="b">
        <v>0</v>
      </c>
      <c r="J74" s="84" t="b">
        <v>0</v>
      </c>
      <c r="K74" s="84" t="b">
        <v>0</v>
      </c>
      <c r="L74" s="84" t="b">
        <v>0</v>
      </c>
    </row>
    <row r="75" spans="1:12" ht="15">
      <c r="A75" s="84" t="s">
        <v>4394</v>
      </c>
      <c r="B75" s="84" t="s">
        <v>4992</v>
      </c>
      <c r="C75" s="84">
        <v>8</v>
      </c>
      <c r="D75" s="118">
        <v>0.0028136258748197914</v>
      </c>
      <c r="E75" s="118">
        <v>1.4968271838797698</v>
      </c>
      <c r="F75" s="84" t="s">
        <v>5363</v>
      </c>
      <c r="G75" s="84" t="b">
        <v>0</v>
      </c>
      <c r="H75" s="84" t="b">
        <v>0</v>
      </c>
      <c r="I75" s="84" t="b">
        <v>0</v>
      </c>
      <c r="J75" s="84" t="b">
        <v>0</v>
      </c>
      <c r="K75" s="84" t="b">
        <v>0</v>
      </c>
      <c r="L75" s="84" t="b">
        <v>0</v>
      </c>
    </row>
    <row r="76" spans="1:12" ht="15">
      <c r="A76" s="84" t="s">
        <v>4397</v>
      </c>
      <c r="B76" s="84" t="s">
        <v>4999</v>
      </c>
      <c r="C76" s="84">
        <v>8</v>
      </c>
      <c r="D76" s="118">
        <v>0.0028136258748197914</v>
      </c>
      <c r="E76" s="118">
        <v>1.7003042434250835</v>
      </c>
      <c r="F76" s="84" t="s">
        <v>5363</v>
      </c>
      <c r="G76" s="84" t="b">
        <v>0</v>
      </c>
      <c r="H76" s="84" t="b">
        <v>0</v>
      </c>
      <c r="I76" s="84" t="b">
        <v>0</v>
      </c>
      <c r="J76" s="84" t="b">
        <v>0</v>
      </c>
      <c r="K76" s="84" t="b">
        <v>0</v>
      </c>
      <c r="L76" s="84" t="b">
        <v>0</v>
      </c>
    </row>
    <row r="77" spans="1:12" ht="15">
      <c r="A77" s="84" t="s">
        <v>4999</v>
      </c>
      <c r="B77" s="84" t="s">
        <v>5006</v>
      </c>
      <c r="C77" s="84">
        <v>8</v>
      </c>
      <c r="D77" s="118">
        <v>0.0028136258748197914</v>
      </c>
      <c r="E77" s="118">
        <v>2.4620650776205575</v>
      </c>
      <c r="F77" s="84" t="s">
        <v>5363</v>
      </c>
      <c r="G77" s="84" t="b">
        <v>0</v>
      </c>
      <c r="H77" s="84" t="b">
        <v>0</v>
      </c>
      <c r="I77" s="84" t="b">
        <v>0</v>
      </c>
      <c r="J77" s="84" t="b">
        <v>0</v>
      </c>
      <c r="K77" s="84" t="b">
        <v>0</v>
      </c>
      <c r="L77" s="84" t="b">
        <v>0</v>
      </c>
    </row>
    <row r="78" spans="1:12" ht="15">
      <c r="A78" s="84" t="s">
        <v>5006</v>
      </c>
      <c r="B78" s="84" t="s">
        <v>5027</v>
      </c>
      <c r="C78" s="84">
        <v>8</v>
      </c>
      <c r="D78" s="118">
        <v>0.0028136258748197914</v>
      </c>
      <c r="E78" s="118">
        <v>2.6729184429354507</v>
      </c>
      <c r="F78" s="84" t="s">
        <v>5363</v>
      </c>
      <c r="G78" s="84" t="b">
        <v>0</v>
      </c>
      <c r="H78" s="84" t="b">
        <v>0</v>
      </c>
      <c r="I78" s="84" t="b">
        <v>0</v>
      </c>
      <c r="J78" s="84" t="b">
        <v>0</v>
      </c>
      <c r="K78" s="84" t="b">
        <v>0</v>
      </c>
      <c r="L78" s="84" t="b">
        <v>0</v>
      </c>
    </row>
    <row r="79" spans="1:12" ht="15">
      <c r="A79" s="84" t="s">
        <v>5027</v>
      </c>
      <c r="B79" s="84" t="s">
        <v>5007</v>
      </c>
      <c r="C79" s="84">
        <v>8</v>
      </c>
      <c r="D79" s="118">
        <v>0.0028136258748197914</v>
      </c>
      <c r="E79" s="118">
        <v>2.6729184429354507</v>
      </c>
      <c r="F79" s="84" t="s">
        <v>5363</v>
      </c>
      <c r="G79" s="84" t="b">
        <v>0</v>
      </c>
      <c r="H79" s="84" t="b">
        <v>0</v>
      </c>
      <c r="I79" s="84" t="b">
        <v>0</v>
      </c>
      <c r="J79" s="84" t="b">
        <v>0</v>
      </c>
      <c r="K79" s="84" t="b">
        <v>0</v>
      </c>
      <c r="L79" s="84" t="b">
        <v>0</v>
      </c>
    </row>
    <row r="80" spans="1:12" ht="15">
      <c r="A80" s="84" t="s">
        <v>431</v>
      </c>
      <c r="B80" s="84" t="s">
        <v>5008</v>
      </c>
      <c r="C80" s="84">
        <v>8</v>
      </c>
      <c r="D80" s="118">
        <v>0.0028136258748197914</v>
      </c>
      <c r="E80" s="118">
        <v>2.627160952374776</v>
      </c>
      <c r="F80" s="84" t="s">
        <v>5363</v>
      </c>
      <c r="G80" s="84" t="b">
        <v>0</v>
      </c>
      <c r="H80" s="84" t="b">
        <v>0</v>
      </c>
      <c r="I80" s="84" t="b">
        <v>0</v>
      </c>
      <c r="J80" s="84" t="b">
        <v>0</v>
      </c>
      <c r="K80" s="84" t="b">
        <v>0</v>
      </c>
      <c r="L80" s="84" t="b">
        <v>0</v>
      </c>
    </row>
    <row r="81" spans="1:12" ht="15">
      <c r="A81" s="84" t="s">
        <v>5014</v>
      </c>
      <c r="B81" s="84" t="s">
        <v>5029</v>
      </c>
      <c r="C81" s="84">
        <v>8</v>
      </c>
      <c r="D81" s="118">
        <v>0.0028136258748197914</v>
      </c>
      <c r="E81" s="118">
        <v>2.6729184429354507</v>
      </c>
      <c r="F81" s="84" t="s">
        <v>5363</v>
      </c>
      <c r="G81" s="84" t="b">
        <v>0</v>
      </c>
      <c r="H81" s="84" t="b">
        <v>0</v>
      </c>
      <c r="I81" s="84" t="b">
        <v>0</v>
      </c>
      <c r="J81" s="84" t="b">
        <v>0</v>
      </c>
      <c r="K81" s="84" t="b">
        <v>0</v>
      </c>
      <c r="L81" s="84" t="b">
        <v>0</v>
      </c>
    </row>
    <row r="82" spans="1:12" ht="15">
      <c r="A82" s="84" t="s">
        <v>5031</v>
      </c>
      <c r="B82" s="84" t="s">
        <v>4986</v>
      </c>
      <c r="C82" s="84">
        <v>8</v>
      </c>
      <c r="D82" s="118">
        <v>0.0028136258748197914</v>
      </c>
      <c r="E82" s="118">
        <v>2.3261309567107946</v>
      </c>
      <c r="F82" s="84" t="s">
        <v>5363</v>
      </c>
      <c r="G82" s="84" t="b">
        <v>0</v>
      </c>
      <c r="H82" s="84" t="b">
        <v>0</v>
      </c>
      <c r="I82" s="84" t="b">
        <v>0</v>
      </c>
      <c r="J82" s="84" t="b">
        <v>0</v>
      </c>
      <c r="K82" s="84" t="b">
        <v>0</v>
      </c>
      <c r="L82" s="84" t="b">
        <v>0</v>
      </c>
    </row>
    <row r="83" spans="1:12" ht="15">
      <c r="A83" s="84" t="s">
        <v>5016</v>
      </c>
      <c r="B83" s="84" t="s">
        <v>4449</v>
      </c>
      <c r="C83" s="84">
        <v>7</v>
      </c>
      <c r="D83" s="118">
        <v>0.002550964892900703</v>
      </c>
      <c r="E83" s="118">
        <v>2.1220109740548696</v>
      </c>
      <c r="F83" s="84" t="s">
        <v>5363</v>
      </c>
      <c r="G83" s="84" t="b">
        <v>0</v>
      </c>
      <c r="H83" s="84" t="b">
        <v>0</v>
      </c>
      <c r="I83" s="84" t="b">
        <v>0</v>
      </c>
      <c r="J83" s="84" t="b">
        <v>0</v>
      </c>
      <c r="K83" s="84" t="b">
        <v>0</v>
      </c>
      <c r="L83" s="84" t="b">
        <v>0</v>
      </c>
    </row>
    <row r="84" spans="1:12" ht="15">
      <c r="A84" s="84" t="s">
        <v>4445</v>
      </c>
      <c r="B84" s="84" t="s">
        <v>4450</v>
      </c>
      <c r="C84" s="84">
        <v>7</v>
      </c>
      <c r="D84" s="118">
        <v>0.002550964892900703</v>
      </c>
      <c r="E84" s="118">
        <v>1.7562556487542333</v>
      </c>
      <c r="F84" s="84" t="s">
        <v>5363</v>
      </c>
      <c r="G84" s="84" t="b">
        <v>0</v>
      </c>
      <c r="H84" s="84" t="b">
        <v>0</v>
      </c>
      <c r="I84" s="84" t="b">
        <v>0</v>
      </c>
      <c r="J84" s="84" t="b">
        <v>0</v>
      </c>
      <c r="K84" s="84" t="b">
        <v>0</v>
      </c>
      <c r="L84" s="84" t="b">
        <v>0</v>
      </c>
    </row>
    <row r="85" spans="1:12" ht="15">
      <c r="A85" s="84" t="s">
        <v>4450</v>
      </c>
      <c r="B85" s="84" t="s">
        <v>4420</v>
      </c>
      <c r="C85" s="84">
        <v>7</v>
      </c>
      <c r="D85" s="118">
        <v>0.002550964892900703</v>
      </c>
      <c r="E85" s="118">
        <v>1.4552256530902523</v>
      </c>
      <c r="F85" s="84" t="s">
        <v>5363</v>
      </c>
      <c r="G85" s="84" t="b">
        <v>0</v>
      </c>
      <c r="H85" s="84" t="b">
        <v>0</v>
      </c>
      <c r="I85" s="84" t="b">
        <v>0</v>
      </c>
      <c r="J85" s="84" t="b">
        <v>0</v>
      </c>
      <c r="K85" s="84" t="b">
        <v>0</v>
      </c>
      <c r="L85" s="84" t="b">
        <v>0</v>
      </c>
    </row>
    <row r="86" spans="1:12" ht="15">
      <c r="A86" s="84" t="s">
        <v>4420</v>
      </c>
      <c r="B86" s="84" t="s">
        <v>4402</v>
      </c>
      <c r="C86" s="84">
        <v>7</v>
      </c>
      <c r="D86" s="118">
        <v>0.002550964892900703</v>
      </c>
      <c r="E86" s="118">
        <v>1.160081635949254</v>
      </c>
      <c r="F86" s="84" t="s">
        <v>5363</v>
      </c>
      <c r="G86" s="84" t="b">
        <v>0</v>
      </c>
      <c r="H86" s="84" t="b">
        <v>0</v>
      </c>
      <c r="I86" s="84" t="b">
        <v>0</v>
      </c>
      <c r="J86" s="84" t="b">
        <v>0</v>
      </c>
      <c r="K86" s="84" t="b">
        <v>0</v>
      </c>
      <c r="L86" s="84" t="b">
        <v>0</v>
      </c>
    </row>
    <row r="87" spans="1:12" ht="15">
      <c r="A87" s="84" t="s">
        <v>4994</v>
      </c>
      <c r="B87" s="84" t="s">
        <v>4983</v>
      </c>
      <c r="C87" s="84">
        <v>7</v>
      </c>
      <c r="D87" s="118">
        <v>0.002550964892900703</v>
      </c>
      <c r="E87" s="118">
        <v>1.9459197149991885</v>
      </c>
      <c r="F87" s="84" t="s">
        <v>5363</v>
      </c>
      <c r="G87" s="84" t="b">
        <v>0</v>
      </c>
      <c r="H87" s="84" t="b">
        <v>0</v>
      </c>
      <c r="I87" s="84" t="b">
        <v>0</v>
      </c>
      <c r="J87" s="84" t="b">
        <v>0</v>
      </c>
      <c r="K87" s="84" t="b">
        <v>0</v>
      </c>
      <c r="L87" s="84" t="b">
        <v>0</v>
      </c>
    </row>
    <row r="88" spans="1:12" ht="15">
      <c r="A88" s="84" t="s">
        <v>4990</v>
      </c>
      <c r="B88" s="84" t="s">
        <v>4985</v>
      </c>
      <c r="C88" s="84">
        <v>7</v>
      </c>
      <c r="D88" s="118">
        <v>0.002550964892900703</v>
      </c>
      <c r="E88" s="118">
        <v>2.156288646932115</v>
      </c>
      <c r="F88" s="84" t="s">
        <v>5363</v>
      </c>
      <c r="G88" s="84" t="b">
        <v>0</v>
      </c>
      <c r="H88" s="84" t="b">
        <v>0</v>
      </c>
      <c r="I88" s="84" t="b">
        <v>0</v>
      </c>
      <c r="J88" s="84" t="b">
        <v>0</v>
      </c>
      <c r="K88" s="84" t="b">
        <v>0</v>
      </c>
      <c r="L88" s="84" t="b">
        <v>0</v>
      </c>
    </row>
    <row r="89" spans="1:12" ht="15">
      <c r="A89" s="84" t="s">
        <v>4395</v>
      </c>
      <c r="B89" s="84" t="s">
        <v>5017</v>
      </c>
      <c r="C89" s="84">
        <v>7</v>
      </c>
      <c r="D89" s="118">
        <v>0.002550964892900703</v>
      </c>
      <c r="E89" s="118">
        <v>1.7983169937549448</v>
      </c>
      <c r="F89" s="84" t="s">
        <v>5363</v>
      </c>
      <c r="G89" s="84" t="b">
        <v>0</v>
      </c>
      <c r="H89" s="84" t="b">
        <v>0</v>
      </c>
      <c r="I89" s="84" t="b">
        <v>0</v>
      </c>
      <c r="J89" s="84" t="b">
        <v>0</v>
      </c>
      <c r="K89" s="84" t="b">
        <v>0</v>
      </c>
      <c r="L89" s="84" t="b">
        <v>0</v>
      </c>
    </row>
    <row r="90" spans="1:12" ht="15">
      <c r="A90" s="84" t="s">
        <v>5034</v>
      </c>
      <c r="B90" s="84" t="s">
        <v>4449</v>
      </c>
      <c r="C90" s="84">
        <v>7</v>
      </c>
      <c r="D90" s="118">
        <v>0.002550964892900703</v>
      </c>
      <c r="E90" s="118">
        <v>2.1800029210325564</v>
      </c>
      <c r="F90" s="84" t="s">
        <v>5363</v>
      </c>
      <c r="G90" s="84" t="b">
        <v>0</v>
      </c>
      <c r="H90" s="84" t="b">
        <v>0</v>
      </c>
      <c r="I90" s="84" t="b">
        <v>0</v>
      </c>
      <c r="J90" s="84" t="b">
        <v>0</v>
      </c>
      <c r="K90" s="84" t="b">
        <v>0</v>
      </c>
      <c r="L90" s="84" t="b">
        <v>0</v>
      </c>
    </row>
    <row r="91" spans="1:12" ht="15">
      <c r="A91" s="84" t="s">
        <v>4445</v>
      </c>
      <c r="B91" s="84" t="s">
        <v>4401</v>
      </c>
      <c r="C91" s="84">
        <v>7</v>
      </c>
      <c r="D91" s="118">
        <v>0.002550964892900703</v>
      </c>
      <c r="E91" s="118">
        <v>1.4040731306428709</v>
      </c>
      <c r="F91" s="84" t="s">
        <v>5363</v>
      </c>
      <c r="G91" s="84" t="b">
        <v>0</v>
      </c>
      <c r="H91" s="84" t="b">
        <v>0</v>
      </c>
      <c r="I91" s="84" t="b">
        <v>0</v>
      </c>
      <c r="J91" s="84" t="b">
        <v>0</v>
      </c>
      <c r="K91" s="84" t="b">
        <v>0</v>
      </c>
      <c r="L91" s="84" t="b">
        <v>0</v>
      </c>
    </row>
    <row r="92" spans="1:12" ht="15">
      <c r="A92" s="84" t="s">
        <v>4401</v>
      </c>
      <c r="B92" s="84" t="s">
        <v>4393</v>
      </c>
      <c r="C92" s="84">
        <v>7</v>
      </c>
      <c r="D92" s="118">
        <v>0.002550964892900703</v>
      </c>
      <c r="E92" s="118">
        <v>0.9269518759232085</v>
      </c>
      <c r="F92" s="84" t="s">
        <v>5363</v>
      </c>
      <c r="G92" s="84" t="b">
        <v>0</v>
      </c>
      <c r="H92" s="84" t="b">
        <v>0</v>
      </c>
      <c r="I92" s="84" t="b">
        <v>0</v>
      </c>
      <c r="J92" s="84" t="b">
        <v>0</v>
      </c>
      <c r="K92" s="84" t="b">
        <v>0</v>
      </c>
      <c r="L92" s="84" t="b">
        <v>0</v>
      </c>
    </row>
    <row r="93" spans="1:12" ht="15">
      <c r="A93" s="84" t="s">
        <v>4393</v>
      </c>
      <c r="B93" s="84" t="s">
        <v>4402</v>
      </c>
      <c r="C93" s="84">
        <v>7</v>
      </c>
      <c r="D93" s="118">
        <v>0.002550964892900703</v>
      </c>
      <c r="E93" s="118">
        <v>1.0059846705997406</v>
      </c>
      <c r="F93" s="84" t="s">
        <v>5363</v>
      </c>
      <c r="G93" s="84" t="b">
        <v>0</v>
      </c>
      <c r="H93" s="84" t="b">
        <v>0</v>
      </c>
      <c r="I93" s="84" t="b">
        <v>0</v>
      </c>
      <c r="J93" s="84" t="b">
        <v>0</v>
      </c>
      <c r="K93" s="84" t="b">
        <v>0</v>
      </c>
      <c r="L93" s="84" t="b">
        <v>0</v>
      </c>
    </row>
    <row r="94" spans="1:12" ht="15">
      <c r="A94" s="84" t="s">
        <v>4402</v>
      </c>
      <c r="B94" s="84" t="s">
        <v>4450</v>
      </c>
      <c r="C94" s="84">
        <v>7</v>
      </c>
      <c r="D94" s="118">
        <v>0.002550964892900703</v>
      </c>
      <c r="E94" s="118">
        <v>1.569169005397089</v>
      </c>
      <c r="F94" s="84" t="s">
        <v>5363</v>
      </c>
      <c r="G94" s="84" t="b">
        <v>0</v>
      </c>
      <c r="H94" s="84" t="b">
        <v>0</v>
      </c>
      <c r="I94" s="84" t="b">
        <v>0</v>
      </c>
      <c r="J94" s="84" t="b">
        <v>0</v>
      </c>
      <c r="K94" s="84" t="b">
        <v>0</v>
      </c>
      <c r="L94" s="84" t="b">
        <v>0</v>
      </c>
    </row>
    <row r="95" spans="1:12" ht="15">
      <c r="A95" s="84" t="s">
        <v>4450</v>
      </c>
      <c r="B95" s="84" t="s">
        <v>4983</v>
      </c>
      <c r="C95" s="84">
        <v>7</v>
      </c>
      <c r="D95" s="118">
        <v>0.002550964892900703</v>
      </c>
      <c r="E95" s="118">
        <v>1.724070965382832</v>
      </c>
      <c r="F95" s="84" t="s">
        <v>5363</v>
      </c>
      <c r="G95" s="84" t="b">
        <v>0</v>
      </c>
      <c r="H95" s="84" t="b">
        <v>0</v>
      </c>
      <c r="I95" s="84" t="b">
        <v>0</v>
      </c>
      <c r="J95" s="84" t="b">
        <v>0</v>
      </c>
      <c r="K95" s="84" t="b">
        <v>0</v>
      </c>
      <c r="L95" s="84" t="b">
        <v>0</v>
      </c>
    </row>
    <row r="96" spans="1:12" ht="15">
      <c r="A96" s="84" t="s">
        <v>4402</v>
      </c>
      <c r="B96" s="84" t="s">
        <v>4393</v>
      </c>
      <c r="C96" s="84">
        <v>7</v>
      </c>
      <c r="D96" s="118">
        <v>0.002550964892900703</v>
      </c>
      <c r="E96" s="118">
        <v>0.9781043983705898</v>
      </c>
      <c r="F96" s="84" t="s">
        <v>5363</v>
      </c>
      <c r="G96" s="84" t="b">
        <v>0</v>
      </c>
      <c r="H96" s="84" t="b">
        <v>0</v>
      </c>
      <c r="I96" s="84" t="b">
        <v>0</v>
      </c>
      <c r="J96" s="84" t="b">
        <v>0</v>
      </c>
      <c r="K96" s="84" t="b">
        <v>0</v>
      </c>
      <c r="L96" s="84" t="b">
        <v>0</v>
      </c>
    </row>
    <row r="97" spans="1:12" ht="15">
      <c r="A97" s="84" t="s">
        <v>4393</v>
      </c>
      <c r="B97" s="84" t="s">
        <v>5020</v>
      </c>
      <c r="C97" s="84">
        <v>7</v>
      </c>
      <c r="D97" s="118">
        <v>0.002550964892900703</v>
      </c>
      <c r="E97" s="118">
        <v>1.6826782802246072</v>
      </c>
      <c r="F97" s="84" t="s">
        <v>5363</v>
      </c>
      <c r="G97" s="84" t="b">
        <v>0</v>
      </c>
      <c r="H97" s="84" t="b">
        <v>0</v>
      </c>
      <c r="I97" s="84" t="b">
        <v>0</v>
      </c>
      <c r="J97" s="84" t="b">
        <v>0</v>
      </c>
      <c r="K97" s="84" t="b">
        <v>0</v>
      </c>
      <c r="L97" s="84" t="b">
        <v>0</v>
      </c>
    </row>
    <row r="98" spans="1:12" ht="15">
      <c r="A98" s="84" t="s">
        <v>5020</v>
      </c>
      <c r="B98" s="84" t="s">
        <v>4445</v>
      </c>
      <c r="C98" s="84">
        <v>7</v>
      </c>
      <c r="D98" s="118">
        <v>0.002550964892900703</v>
      </c>
      <c r="E98" s="118">
        <v>2.0640190270771828</v>
      </c>
      <c r="F98" s="84" t="s">
        <v>5363</v>
      </c>
      <c r="G98" s="84" t="b">
        <v>0</v>
      </c>
      <c r="H98" s="84" t="b">
        <v>0</v>
      </c>
      <c r="I98" s="84" t="b">
        <v>0</v>
      </c>
      <c r="J98" s="84" t="b">
        <v>0</v>
      </c>
      <c r="K98" s="84" t="b">
        <v>0</v>
      </c>
      <c r="L98" s="84" t="b">
        <v>0</v>
      </c>
    </row>
    <row r="99" spans="1:12" ht="15">
      <c r="A99" s="84" t="s">
        <v>4445</v>
      </c>
      <c r="B99" s="84" t="s">
        <v>4987</v>
      </c>
      <c r="C99" s="84">
        <v>7</v>
      </c>
      <c r="D99" s="118">
        <v>0.002550964892900703</v>
      </c>
      <c r="E99" s="118">
        <v>1.8020131393149086</v>
      </c>
      <c r="F99" s="84" t="s">
        <v>5363</v>
      </c>
      <c r="G99" s="84" t="b">
        <v>0</v>
      </c>
      <c r="H99" s="84" t="b">
        <v>0</v>
      </c>
      <c r="I99" s="84" t="b">
        <v>0</v>
      </c>
      <c r="J99" s="84" t="b">
        <v>0</v>
      </c>
      <c r="K99" s="84" t="b">
        <v>0</v>
      </c>
      <c r="L99" s="84" t="b">
        <v>0</v>
      </c>
    </row>
    <row r="100" spans="1:12" ht="15">
      <c r="A100" s="84" t="s">
        <v>4987</v>
      </c>
      <c r="B100" s="84" t="s">
        <v>5005</v>
      </c>
      <c r="C100" s="84">
        <v>7</v>
      </c>
      <c r="D100" s="118">
        <v>0.002550964892900703</v>
      </c>
      <c r="E100" s="118">
        <v>2.2627439778464016</v>
      </c>
      <c r="F100" s="84" t="s">
        <v>5363</v>
      </c>
      <c r="G100" s="84" t="b">
        <v>0</v>
      </c>
      <c r="H100" s="84" t="b">
        <v>0</v>
      </c>
      <c r="I100" s="84" t="b">
        <v>0</v>
      </c>
      <c r="J100" s="84" t="b">
        <v>0</v>
      </c>
      <c r="K100" s="84" t="b">
        <v>0</v>
      </c>
      <c r="L100" s="84" t="b">
        <v>0</v>
      </c>
    </row>
    <row r="101" spans="1:12" ht="15">
      <c r="A101" s="84" t="s">
        <v>5005</v>
      </c>
      <c r="B101" s="84" t="s">
        <v>5021</v>
      </c>
      <c r="C101" s="84">
        <v>7</v>
      </c>
      <c r="D101" s="118">
        <v>0.002550964892900703</v>
      </c>
      <c r="E101" s="118">
        <v>2.6149264959577643</v>
      </c>
      <c r="F101" s="84" t="s">
        <v>5363</v>
      </c>
      <c r="G101" s="84" t="b">
        <v>0</v>
      </c>
      <c r="H101" s="84" t="b">
        <v>0</v>
      </c>
      <c r="I101" s="84" t="b">
        <v>0</v>
      </c>
      <c r="J101" s="84" t="b">
        <v>0</v>
      </c>
      <c r="K101" s="84" t="b">
        <v>0</v>
      </c>
      <c r="L101" s="84" t="b">
        <v>0</v>
      </c>
    </row>
    <row r="102" spans="1:12" ht="15">
      <c r="A102" s="84" t="s">
        <v>5021</v>
      </c>
      <c r="B102" s="84" t="s">
        <v>4987</v>
      </c>
      <c r="C102" s="84">
        <v>7</v>
      </c>
      <c r="D102" s="118">
        <v>0.002550964892900703</v>
      </c>
      <c r="E102" s="118">
        <v>2.313896500293783</v>
      </c>
      <c r="F102" s="84" t="s">
        <v>5363</v>
      </c>
      <c r="G102" s="84" t="b">
        <v>0</v>
      </c>
      <c r="H102" s="84" t="b">
        <v>0</v>
      </c>
      <c r="I102" s="84" t="b">
        <v>0</v>
      </c>
      <c r="J102" s="84" t="b">
        <v>0</v>
      </c>
      <c r="K102" s="84" t="b">
        <v>0</v>
      </c>
      <c r="L102" s="84" t="b">
        <v>0</v>
      </c>
    </row>
    <row r="103" spans="1:12" ht="15">
      <c r="A103" s="84" t="s">
        <v>4393</v>
      </c>
      <c r="B103" s="84" t="s">
        <v>5000</v>
      </c>
      <c r="C103" s="84">
        <v>7</v>
      </c>
      <c r="D103" s="118">
        <v>0.002550964892900703</v>
      </c>
      <c r="E103" s="118">
        <v>1.5857682672165507</v>
      </c>
      <c r="F103" s="84" t="s">
        <v>5363</v>
      </c>
      <c r="G103" s="84" t="b">
        <v>0</v>
      </c>
      <c r="H103" s="84" t="b">
        <v>0</v>
      </c>
      <c r="I103" s="84" t="b">
        <v>0</v>
      </c>
      <c r="J103" s="84" t="b">
        <v>0</v>
      </c>
      <c r="K103" s="84" t="b">
        <v>0</v>
      </c>
      <c r="L103" s="84" t="b">
        <v>0</v>
      </c>
    </row>
    <row r="104" spans="1:12" ht="15">
      <c r="A104" s="84" t="s">
        <v>436</v>
      </c>
      <c r="B104" s="84" t="s">
        <v>5024</v>
      </c>
      <c r="C104" s="84">
        <v>7</v>
      </c>
      <c r="D104" s="118">
        <v>0.002550964892900703</v>
      </c>
      <c r="E104" s="118">
        <v>2.782062912360519</v>
      </c>
      <c r="F104" s="84" t="s">
        <v>5363</v>
      </c>
      <c r="G104" s="84" t="b">
        <v>0</v>
      </c>
      <c r="H104" s="84" t="b">
        <v>0</v>
      </c>
      <c r="I104" s="84" t="b">
        <v>0</v>
      </c>
      <c r="J104" s="84" t="b">
        <v>1</v>
      </c>
      <c r="K104" s="84" t="b">
        <v>0</v>
      </c>
      <c r="L104" s="84" t="b">
        <v>0</v>
      </c>
    </row>
    <row r="105" spans="1:12" ht="15">
      <c r="A105" s="84" t="s">
        <v>5040</v>
      </c>
      <c r="B105" s="84" t="s">
        <v>4477</v>
      </c>
      <c r="C105" s="84">
        <v>7</v>
      </c>
      <c r="D105" s="118">
        <v>0.002653756629556613</v>
      </c>
      <c r="E105" s="118">
        <v>1.9936924967951892</v>
      </c>
      <c r="F105" s="84" t="s">
        <v>5363</v>
      </c>
      <c r="G105" s="84" t="b">
        <v>0</v>
      </c>
      <c r="H105" s="84" t="b">
        <v>0</v>
      </c>
      <c r="I105" s="84" t="b">
        <v>0</v>
      </c>
      <c r="J105" s="84" t="b">
        <v>0</v>
      </c>
      <c r="K105" s="84" t="b">
        <v>0</v>
      </c>
      <c r="L105" s="84" t="b">
        <v>0</v>
      </c>
    </row>
    <row r="106" spans="1:12" ht="15">
      <c r="A106" s="84" t="s">
        <v>5015</v>
      </c>
      <c r="B106" s="84" t="s">
        <v>5041</v>
      </c>
      <c r="C106" s="84">
        <v>7</v>
      </c>
      <c r="D106" s="118">
        <v>0.002550964892900703</v>
      </c>
      <c r="E106" s="118">
        <v>2.6729184429354507</v>
      </c>
      <c r="F106" s="84" t="s">
        <v>5363</v>
      </c>
      <c r="G106" s="84" t="b">
        <v>0</v>
      </c>
      <c r="H106" s="84" t="b">
        <v>0</v>
      </c>
      <c r="I106" s="84" t="b">
        <v>0</v>
      </c>
      <c r="J106" s="84" t="b">
        <v>0</v>
      </c>
      <c r="K106" s="84" t="b">
        <v>0</v>
      </c>
      <c r="L106" s="84" t="b">
        <v>0</v>
      </c>
    </row>
    <row r="107" spans="1:12" ht="15">
      <c r="A107" s="84" t="s">
        <v>5041</v>
      </c>
      <c r="B107" s="84" t="s">
        <v>5004</v>
      </c>
      <c r="C107" s="84">
        <v>7</v>
      </c>
      <c r="D107" s="118">
        <v>0.002550964892900703</v>
      </c>
      <c r="E107" s="118">
        <v>2.6729184429354507</v>
      </c>
      <c r="F107" s="84" t="s">
        <v>5363</v>
      </c>
      <c r="G107" s="84" t="b">
        <v>0</v>
      </c>
      <c r="H107" s="84" t="b">
        <v>0</v>
      </c>
      <c r="I107" s="84" t="b">
        <v>0</v>
      </c>
      <c r="J107" s="84" t="b">
        <v>0</v>
      </c>
      <c r="K107" s="84" t="b">
        <v>0</v>
      </c>
      <c r="L107" s="84" t="b">
        <v>0</v>
      </c>
    </row>
    <row r="108" spans="1:12" ht="15">
      <c r="A108" s="84" t="s">
        <v>5004</v>
      </c>
      <c r="B108" s="84" t="s">
        <v>440</v>
      </c>
      <c r="C108" s="84">
        <v>7</v>
      </c>
      <c r="D108" s="118">
        <v>0.002550964892900703</v>
      </c>
      <c r="E108" s="118">
        <v>2.6729184429354507</v>
      </c>
      <c r="F108" s="84" t="s">
        <v>5363</v>
      </c>
      <c r="G108" s="84" t="b">
        <v>0</v>
      </c>
      <c r="H108" s="84" t="b">
        <v>0</v>
      </c>
      <c r="I108" s="84" t="b">
        <v>0</v>
      </c>
      <c r="J108" s="84" t="b">
        <v>0</v>
      </c>
      <c r="K108" s="84" t="b">
        <v>0</v>
      </c>
      <c r="L108" s="84" t="b">
        <v>0</v>
      </c>
    </row>
    <row r="109" spans="1:12" ht="15">
      <c r="A109" s="84" t="s">
        <v>440</v>
      </c>
      <c r="B109" s="84" t="s">
        <v>5030</v>
      </c>
      <c r="C109" s="84">
        <v>7</v>
      </c>
      <c r="D109" s="118">
        <v>0.002550964892900703</v>
      </c>
      <c r="E109" s="118">
        <v>2.724070965382832</v>
      </c>
      <c r="F109" s="84" t="s">
        <v>5363</v>
      </c>
      <c r="G109" s="84" t="b">
        <v>0</v>
      </c>
      <c r="H109" s="84" t="b">
        <v>0</v>
      </c>
      <c r="I109" s="84" t="b">
        <v>0</v>
      </c>
      <c r="J109" s="84" t="b">
        <v>0</v>
      </c>
      <c r="K109" s="84" t="b">
        <v>0</v>
      </c>
      <c r="L109" s="84" t="b">
        <v>0</v>
      </c>
    </row>
    <row r="110" spans="1:12" ht="15">
      <c r="A110" s="84" t="s">
        <v>5030</v>
      </c>
      <c r="B110" s="84" t="s">
        <v>5042</v>
      </c>
      <c r="C110" s="84">
        <v>7</v>
      </c>
      <c r="D110" s="118">
        <v>0.002550964892900703</v>
      </c>
      <c r="E110" s="118">
        <v>2.724070965382832</v>
      </c>
      <c r="F110" s="84" t="s">
        <v>5363</v>
      </c>
      <c r="G110" s="84" t="b">
        <v>0</v>
      </c>
      <c r="H110" s="84" t="b">
        <v>0</v>
      </c>
      <c r="I110" s="84" t="b">
        <v>0</v>
      </c>
      <c r="J110" s="84" t="b">
        <v>0</v>
      </c>
      <c r="K110" s="84" t="b">
        <v>0</v>
      </c>
      <c r="L110" s="84" t="b">
        <v>0</v>
      </c>
    </row>
    <row r="111" spans="1:12" ht="15">
      <c r="A111" s="84" t="s">
        <v>5042</v>
      </c>
      <c r="B111" s="84" t="s">
        <v>5043</v>
      </c>
      <c r="C111" s="84">
        <v>7</v>
      </c>
      <c r="D111" s="118">
        <v>0.002550964892900703</v>
      </c>
      <c r="E111" s="118">
        <v>2.782062912360519</v>
      </c>
      <c r="F111" s="84" t="s">
        <v>5363</v>
      </c>
      <c r="G111" s="84" t="b">
        <v>0</v>
      </c>
      <c r="H111" s="84" t="b">
        <v>0</v>
      </c>
      <c r="I111" s="84" t="b">
        <v>0</v>
      </c>
      <c r="J111" s="84" t="b">
        <v>0</v>
      </c>
      <c r="K111" s="84" t="b">
        <v>0</v>
      </c>
      <c r="L111" s="84" t="b">
        <v>0</v>
      </c>
    </row>
    <row r="112" spans="1:12" ht="15">
      <c r="A112" s="84" t="s">
        <v>5043</v>
      </c>
      <c r="B112" s="84" t="s">
        <v>5044</v>
      </c>
      <c r="C112" s="84">
        <v>7</v>
      </c>
      <c r="D112" s="118">
        <v>0.002550964892900703</v>
      </c>
      <c r="E112" s="118">
        <v>2.782062912360519</v>
      </c>
      <c r="F112" s="84" t="s">
        <v>5363</v>
      </c>
      <c r="G112" s="84" t="b">
        <v>0</v>
      </c>
      <c r="H112" s="84" t="b">
        <v>0</v>
      </c>
      <c r="I112" s="84" t="b">
        <v>0</v>
      </c>
      <c r="J112" s="84" t="b">
        <v>0</v>
      </c>
      <c r="K112" s="84" t="b">
        <v>0</v>
      </c>
      <c r="L112" s="84" t="b">
        <v>0</v>
      </c>
    </row>
    <row r="113" spans="1:12" ht="15">
      <c r="A113" s="84" t="s">
        <v>5044</v>
      </c>
      <c r="B113" s="84" t="s">
        <v>5031</v>
      </c>
      <c r="C113" s="84">
        <v>7</v>
      </c>
      <c r="D113" s="118">
        <v>0.002550964892900703</v>
      </c>
      <c r="E113" s="118">
        <v>2.724070965382832</v>
      </c>
      <c r="F113" s="84" t="s">
        <v>5363</v>
      </c>
      <c r="G113" s="84" t="b">
        <v>0</v>
      </c>
      <c r="H113" s="84" t="b">
        <v>0</v>
      </c>
      <c r="I113" s="84" t="b">
        <v>0</v>
      </c>
      <c r="J113" s="84" t="b">
        <v>0</v>
      </c>
      <c r="K113" s="84" t="b">
        <v>0</v>
      </c>
      <c r="L113" s="84" t="b">
        <v>0</v>
      </c>
    </row>
    <row r="114" spans="1:12" ht="15">
      <c r="A114" s="84" t="s">
        <v>4986</v>
      </c>
      <c r="B114" s="84" t="s">
        <v>5045</v>
      </c>
      <c r="C114" s="84">
        <v>7</v>
      </c>
      <c r="D114" s="118">
        <v>0.002550964892900703</v>
      </c>
      <c r="E114" s="118">
        <v>2.348407351421947</v>
      </c>
      <c r="F114" s="84" t="s">
        <v>5363</v>
      </c>
      <c r="G114" s="84" t="b">
        <v>0</v>
      </c>
      <c r="H114" s="84" t="b">
        <v>0</v>
      </c>
      <c r="I114" s="84" t="b">
        <v>0</v>
      </c>
      <c r="J114" s="84" t="b">
        <v>0</v>
      </c>
      <c r="K114" s="84" t="b">
        <v>1</v>
      </c>
      <c r="L114" s="84" t="b">
        <v>0</v>
      </c>
    </row>
    <row r="115" spans="1:12" ht="15">
      <c r="A115" s="84" t="s">
        <v>5045</v>
      </c>
      <c r="B115" s="84" t="s">
        <v>5046</v>
      </c>
      <c r="C115" s="84">
        <v>7</v>
      </c>
      <c r="D115" s="118">
        <v>0.002550964892900703</v>
      </c>
      <c r="E115" s="118">
        <v>2.782062912360519</v>
      </c>
      <c r="F115" s="84" t="s">
        <v>5363</v>
      </c>
      <c r="G115" s="84" t="b">
        <v>0</v>
      </c>
      <c r="H115" s="84" t="b">
        <v>1</v>
      </c>
      <c r="I115" s="84" t="b">
        <v>0</v>
      </c>
      <c r="J115" s="84" t="b">
        <v>0</v>
      </c>
      <c r="K115" s="84" t="b">
        <v>0</v>
      </c>
      <c r="L115" s="84" t="b">
        <v>0</v>
      </c>
    </row>
    <row r="116" spans="1:12" ht="15">
      <c r="A116" s="84" t="s">
        <v>437</v>
      </c>
      <c r="B116" s="84" t="s">
        <v>5016</v>
      </c>
      <c r="C116" s="84">
        <v>6</v>
      </c>
      <c r="D116" s="118">
        <v>0.002274648539619954</v>
      </c>
      <c r="E116" s="118">
        <v>1.2860563134804828</v>
      </c>
      <c r="F116" s="84" t="s">
        <v>5363</v>
      </c>
      <c r="G116" s="84" t="b">
        <v>0</v>
      </c>
      <c r="H116" s="84" t="b">
        <v>0</v>
      </c>
      <c r="I116" s="84" t="b">
        <v>0</v>
      </c>
      <c r="J116" s="84" t="b">
        <v>0</v>
      </c>
      <c r="K116" s="84" t="b">
        <v>0</v>
      </c>
      <c r="L116" s="84" t="b">
        <v>0</v>
      </c>
    </row>
    <row r="117" spans="1:12" ht="15">
      <c r="A117" s="84" t="s">
        <v>437</v>
      </c>
      <c r="B117" s="84" t="s">
        <v>5034</v>
      </c>
      <c r="C117" s="84">
        <v>6</v>
      </c>
      <c r="D117" s="118">
        <v>0.002274648539619954</v>
      </c>
      <c r="E117" s="118">
        <v>1.3530031031110958</v>
      </c>
      <c r="F117" s="84" t="s">
        <v>5363</v>
      </c>
      <c r="G117" s="84" t="b">
        <v>0</v>
      </c>
      <c r="H117" s="84" t="b">
        <v>0</v>
      </c>
      <c r="I117" s="84" t="b">
        <v>0</v>
      </c>
      <c r="J117" s="84" t="b">
        <v>0</v>
      </c>
      <c r="K117" s="84" t="b">
        <v>0</v>
      </c>
      <c r="L117" s="84" t="b">
        <v>0</v>
      </c>
    </row>
    <row r="118" spans="1:12" ht="15">
      <c r="A118" s="84" t="s">
        <v>437</v>
      </c>
      <c r="B118" s="84" t="s">
        <v>4402</v>
      </c>
      <c r="C118" s="84">
        <v>6</v>
      </c>
      <c r="D118" s="118">
        <v>0.002274648539619954</v>
      </c>
      <c r="E118" s="118">
        <v>0.5513707568779295</v>
      </c>
      <c r="F118" s="84" t="s">
        <v>5363</v>
      </c>
      <c r="G118" s="84" t="b">
        <v>0</v>
      </c>
      <c r="H118" s="84" t="b">
        <v>0</v>
      </c>
      <c r="I118" s="84" t="b">
        <v>0</v>
      </c>
      <c r="J118" s="84" t="b">
        <v>0</v>
      </c>
      <c r="K118" s="84" t="b">
        <v>0</v>
      </c>
      <c r="L118" s="84" t="b">
        <v>0</v>
      </c>
    </row>
    <row r="119" spans="1:12" ht="15">
      <c r="A119" s="84" t="s">
        <v>5007</v>
      </c>
      <c r="B119" s="84" t="s">
        <v>5052</v>
      </c>
      <c r="C119" s="84">
        <v>6</v>
      </c>
      <c r="D119" s="118">
        <v>0.002274648539619954</v>
      </c>
      <c r="E119" s="118">
        <v>2.6729184429354507</v>
      </c>
      <c r="F119" s="84" t="s">
        <v>5363</v>
      </c>
      <c r="G119" s="84" t="b">
        <v>0</v>
      </c>
      <c r="H119" s="84" t="b">
        <v>0</v>
      </c>
      <c r="I119" s="84" t="b">
        <v>0</v>
      </c>
      <c r="J119" s="84" t="b">
        <v>0</v>
      </c>
      <c r="K119" s="84" t="b">
        <v>0</v>
      </c>
      <c r="L119" s="84" t="b">
        <v>0</v>
      </c>
    </row>
    <row r="120" spans="1:12" ht="15">
      <c r="A120" s="84" t="s">
        <v>5035</v>
      </c>
      <c r="B120" s="84" t="s">
        <v>5003</v>
      </c>
      <c r="C120" s="84">
        <v>6</v>
      </c>
      <c r="D120" s="118">
        <v>0.002274648539619954</v>
      </c>
      <c r="E120" s="118">
        <v>2.560214162744163</v>
      </c>
      <c r="F120" s="84" t="s">
        <v>5363</v>
      </c>
      <c r="G120" s="84" t="b">
        <v>0</v>
      </c>
      <c r="H120" s="84" t="b">
        <v>0</v>
      </c>
      <c r="I120" s="84" t="b">
        <v>0</v>
      </c>
      <c r="J120" s="84" t="b">
        <v>0</v>
      </c>
      <c r="K120" s="84" t="b">
        <v>0</v>
      </c>
      <c r="L120" s="84" t="b">
        <v>0</v>
      </c>
    </row>
    <row r="121" spans="1:12" ht="15">
      <c r="A121" s="84" t="s">
        <v>5003</v>
      </c>
      <c r="B121" s="84" t="s">
        <v>4416</v>
      </c>
      <c r="C121" s="84">
        <v>6</v>
      </c>
      <c r="D121" s="118">
        <v>0.002274648539619954</v>
      </c>
      <c r="E121" s="118">
        <v>1.6418842091954822</v>
      </c>
      <c r="F121" s="84" t="s">
        <v>5363</v>
      </c>
      <c r="G121" s="84" t="b">
        <v>0</v>
      </c>
      <c r="H121" s="84" t="b">
        <v>0</v>
      </c>
      <c r="I121" s="84" t="b">
        <v>0</v>
      </c>
      <c r="J121" s="84" t="b">
        <v>0</v>
      </c>
      <c r="K121" s="84" t="b">
        <v>0</v>
      </c>
      <c r="L121" s="84" t="b">
        <v>0</v>
      </c>
    </row>
    <row r="122" spans="1:12" ht="15">
      <c r="A122" s="84" t="s">
        <v>4416</v>
      </c>
      <c r="B122" s="84" t="s">
        <v>5040</v>
      </c>
      <c r="C122" s="84">
        <v>6</v>
      </c>
      <c r="D122" s="118">
        <v>0.002274648539619954</v>
      </c>
      <c r="E122" s="118">
        <v>1.7967861691812252</v>
      </c>
      <c r="F122" s="84" t="s">
        <v>5363</v>
      </c>
      <c r="G122" s="84" t="b">
        <v>0</v>
      </c>
      <c r="H122" s="84" t="b">
        <v>0</v>
      </c>
      <c r="I122" s="84" t="b">
        <v>0</v>
      </c>
      <c r="J122" s="84" t="b">
        <v>0</v>
      </c>
      <c r="K122" s="84" t="b">
        <v>0</v>
      </c>
      <c r="L122" s="84" t="b">
        <v>0</v>
      </c>
    </row>
    <row r="123" spans="1:12" ht="15">
      <c r="A123" s="84" t="s">
        <v>4477</v>
      </c>
      <c r="B123" s="84" t="s">
        <v>4992</v>
      </c>
      <c r="C123" s="84">
        <v>6</v>
      </c>
      <c r="D123" s="118">
        <v>0.002274648539619954</v>
      </c>
      <c r="E123" s="118">
        <v>1.5957524881231517</v>
      </c>
      <c r="F123" s="84" t="s">
        <v>5363</v>
      </c>
      <c r="G123" s="84" t="b">
        <v>0</v>
      </c>
      <c r="H123" s="84" t="b">
        <v>0</v>
      </c>
      <c r="I123" s="84" t="b">
        <v>0</v>
      </c>
      <c r="J123" s="84" t="b">
        <v>0</v>
      </c>
      <c r="K123" s="84" t="b">
        <v>0</v>
      </c>
      <c r="L123" s="84" t="b">
        <v>0</v>
      </c>
    </row>
    <row r="124" spans="1:12" ht="15">
      <c r="A124" s="84" t="s">
        <v>4397</v>
      </c>
      <c r="B124" s="84" t="s">
        <v>4416</v>
      </c>
      <c r="C124" s="84">
        <v>6</v>
      </c>
      <c r="D124" s="118">
        <v>0.002274648539619954</v>
      </c>
      <c r="E124" s="118">
        <v>0.9258808655606829</v>
      </c>
      <c r="F124" s="84" t="s">
        <v>5363</v>
      </c>
      <c r="G124" s="84" t="b">
        <v>0</v>
      </c>
      <c r="H124" s="84" t="b">
        <v>0</v>
      </c>
      <c r="I124" s="84" t="b">
        <v>0</v>
      </c>
      <c r="J124" s="84" t="b">
        <v>0</v>
      </c>
      <c r="K124" s="84" t="b">
        <v>0</v>
      </c>
      <c r="L124" s="84" t="b">
        <v>0</v>
      </c>
    </row>
    <row r="125" spans="1:12" ht="15">
      <c r="A125" s="84" t="s">
        <v>4416</v>
      </c>
      <c r="B125" s="84" t="s">
        <v>5056</v>
      </c>
      <c r="C125" s="84">
        <v>6</v>
      </c>
      <c r="D125" s="118">
        <v>0.002274648539619954</v>
      </c>
      <c r="E125" s="118">
        <v>1.8637329588118385</v>
      </c>
      <c r="F125" s="84" t="s">
        <v>5363</v>
      </c>
      <c r="G125" s="84" t="b">
        <v>0</v>
      </c>
      <c r="H125" s="84" t="b">
        <v>0</v>
      </c>
      <c r="I125" s="84" t="b">
        <v>0</v>
      </c>
      <c r="J125" s="84" t="b">
        <v>0</v>
      </c>
      <c r="K125" s="84" t="b">
        <v>0</v>
      </c>
      <c r="L125" s="84" t="b">
        <v>0</v>
      </c>
    </row>
    <row r="126" spans="1:12" ht="15">
      <c r="A126" s="84" t="s">
        <v>5056</v>
      </c>
      <c r="B126" s="84" t="s">
        <v>4986</v>
      </c>
      <c r="C126" s="84">
        <v>6</v>
      </c>
      <c r="D126" s="118">
        <v>0.002274648539619954</v>
      </c>
      <c r="E126" s="118">
        <v>2.3261309567107946</v>
      </c>
      <c r="F126" s="84" t="s">
        <v>5363</v>
      </c>
      <c r="G126" s="84" t="b">
        <v>0</v>
      </c>
      <c r="H126" s="84" t="b">
        <v>0</v>
      </c>
      <c r="I126" s="84" t="b">
        <v>0</v>
      </c>
      <c r="J126" s="84" t="b">
        <v>0</v>
      </c>
      <c r="K126" s="84" t="b">
        <v>0</v>
      </c>
      <c r="L126" s="84" t="b">
        <v>0</v>
      </c>
    </row>
    <row r="127" spans="1:12" ht="15">
      <c r="A127" s="84" t="s">
        <v>4986</v>
      </c>
      <c r="B127" s="84" t="s">
        <v>5057</v>
      </c>
      <c r="C127" s="84">
        <v>6</v>
      </c>
      <c r="D127" s="118">
        <v>0.002274648539619954</v>
      </c>
      <c r="E127" s="118">
        <v>2.348407351421947</v>
      </c>
      <c r="F127" s="84" t="s">
        <v>5363</v>
      </c>
      <c r="G127" s="84" t="b">
        <v>0</v>
      </c>
      <c r="H127" s="84" t="b">
        <v>0</v>
      </c>
      <c r="I127" s="84" t="b">
        <v>0</v>
      </c>
      <c r="J127" s="84" t="b">
        <v>0</v>
      </c>
      <c r="K127" s="84" t="b">
        <v>0</v>
      </c>
      <c r="L127" s="84" t="b">
        <v>0</v>
      </c>
    </row>
    <row r="128" spans="1:12" ht="15">
      <c r="A128" s="84" t="s">
        <v>5057</v>
      </c>
      <c r="B128" s="84" t="s">
        <v>5058</v>
      </c>
      <c r="C128" s="84">
        <v>6</v>
      </c>
      <c r="D128" s="118">
        <v>0.002274648539619954</v>
      </c>
      <c r="E128" s="118">
        <v>2.849009701991132</v>
      </c>
      <c r="F128" s="84" t="s">
        <v>5363</v>
      </c>
      <c r="G128" s="84" t="b">
        <v>0</v>
      </c>
      <c r="H128" s="84" t="b">
        <v>0</v>
      </c>
      <c r="I128" s="84" t="b">
        <v>0</v>
      </c>
      <c r="J128" s="84" t="b">
        <v>0</v>
      </c>
      <c r="K128" s="84" t="b">
        <v>0</v>
      </c>
      <c r="L128" s="84" t="b">
        <v>0</v>
      </c>
    </row>
    <row r="129" spans="1:12" ht="15">
      <c r="A129" s="84" t="s">
        <v>348</v>
      </c>
      <c r="B129" s="84" t="s">
        <v>5015</v>
      </c>
      <c r="C129" s="84">
        <v>6</v>
      </c>
      <c r="D129" s="118">
        <v>0.002274648539619954</v>
      </c>
      <c r="E129" s="118">
        <v>2.724070965382832</v>
      </c>
      <c r="F129" s="84" t="s">
        <v>5363</v>
      </c>
      <c r="G129" s="84" t="b">
        <v>0</v>
      </c>
      <c r="H129" s="84" t="b">
        <v>0</v>
      </c>
      <c r="I129" s="84" t="b">
        <v>0</v>
      </c>
      <c r="J129" s="84" t="b">
        <v>0</v>
      </c>
      <c r="K129" s="84" t="b">
        <v>0</v>
      </c>
      <c r="L129" s="84" t="b">
        <v>0</v>
      </c>
    </row>
    <row r="130" spans="1:12" ht="15">
      <c r="A130" s="84" t="s">
        <v>5046</v>
      </c>
      <c r="B130" s="84" t="s">
        <v>5059</v>
      </c>
      <c r="C130" s="84">
        <v>6</v>
      </c>
      <c r="D130" s="118">
        <v>0.002274648539619954</v>
      </c>
      <c r="E130" s="118">
        <v>2.782062912360519</v>
      </c>
      <c r="F130" s="84" t="s">
        <v>5363</v>
      </c>
      <c r="G130" s="84" t="b">
        <v>0</v>
      </c>
      <c r="H130" s="84" t="b">
        <v>0</v>
      </c>
      <c r="I130" s="84" t="b">
        <v>0</v>
      </c>
      <c r="J130" s="84" t="b">
        <v>0</v>
      </c>
      <c r="K130" s="84" t="b">
        <v>0</v>
      </c>
      <c r="L130" s="84" t="b">
        <v>0</v>
      </c>
    </row>
    <row r="131" spans="1:12" ht="15">
      <c r="A131" s="84" t="s">
        <v>5047</v>
      </c>
      <c r="B131" s="84" t="s">
        <v>4392</v>
      </c>
      <c r="C131" s="84">
        <v>6</v>
      </c>
      <c r="D131" s="118">
        <v>0.002274648539619954</v>
      </c>
      <c r="E131" s="118">
        <v>1.625715711500595</v>
      </c>
      <c r="F131" s="84" t="s">
        <v>5363</v>
      </c>
      <c r="G131" s="84" t="b">
        <v>0</v>
      </c>
      <c r="H131" s="84" t="b">
        <v>0</v>
      </c>
      <c r="I131" s="84" t="b">
        <v>0</v>
      </c>
      <c r="J131" s="84" t="b">
        <v>0</v>
      </c>
      <c r="K131" s="84" t="b">
        <v>0</v>
      </c>
      <c r="L131" s="84" t="b">
        <v>0</v>
      </c>
    </row>
    <row r="132" spans="1:12" ht="15">
      <c r="A132" s="84" t="s">
        <v>5060</v>
      </c>
      <c r="B132" s="84" t="s">
        <v>5036</v>
      </c>
      <c r="C132" s="84">
        <v>6</v>
      </c>
      <c r="D132" s="118">
        <v>0.002506398387028177</v>
      </c>
      <c r="E132" s="118">
        <v>2.782062912360519</v>
      </c>
      <c r="F132" s="84" t="s">
        <v>5363</v>
      </c>
      <c r="G132" s="84" t="b">
        <v>0</v>
      </c>
      <c r="H132" s="84" t="b">
        <v>0</v>
      </c>
      <c r="I132" s="84" t="b">
        <v>0</v>
      </c>
      <c r="J132" s="84" t="b">
        <v>0</v>
      </c>
      <c r="K132" s="84" t="b">
        <v>0</v>
      </c>
      <c r="L132" s="84" t="b">
        <v>0</v>
      </c>
    </row>
    <row r="133" spans="1:12" ht="15">
      <c r="A133" s="84" t="s">
        <v>5036</v>
      </c>
      <c r="B133" s="84" t="s">
        <v>5039</v>
      </c>
      <c r="C133" s="84">
        <v>6</v>
      </c>
      <c r="D133" s="118">
        <v>0.002506398387028177</v>
      </c>
      <c r="E133" s="118">
        <v>2.715116122729906</v>
      </c>
      <c r="F133" s="84" t="s">
        <v>5363</v>
      </c>
      <c r="G133" s="84" t="b">
        <v>0</v>
      </c>
      <c r="H133" s="84" t="b">
        <v>0</v>
      </c>
      <c r="I133" s="84" t="b">
        <v>0</v>
      </c>
      <c r="J133" s="84" t="b">
        <v>0</v>
      </c>
      <c r="K133" s="84" t="b">
        <v>0</v>
      </c>
      <c r="L133" s="84" t="b">
        <v>0</v>
      </c>
    </row>
    <row r="134" spans="1:12" ht="15">
      <c r="A134" s="84" t="s">
        <v>4983</v>
      </c>
      <c r="B134" s="84" t="s">
        <v>4983</v>
      </c>
      <c r="C134" s="84">
        <v>5</v>
      </c>
      <c r="D134" s="118">
        <v>0.0020886653225234805</v>
      </c>
      <c r="E134" s="118">
        <v>1.4165749274696193</v>
      </c>
      <c r="F134" s="84" t="s">
        <v>5363</v>
      </c>
      <c r="G134" s="84" t="b">
        <v>0</v>
      </c>
      <c r="H134" s="84" t="b">
        <v>0</v>
      </c>
      <c r="I134" s="84" t="b">
        <v>0</v>
      </c>
      <c r="J134" s="84" t="b">
        <v>0</v>
      </c>
      <c r="K134" s="84" t="b">
        <v>0</v>
      </c>
      <c r="L134" s="84" t="b">
        <v>0</v>
      </c>
    </row>
    <row r="135" spans="1:12" ht="15">
      <c r="A135" s="84" t="s">
        <v>5050</v>
      </c>
      <c r="B135" s="84" t="s">
        <v>437</v>
      </c>
      <c r="C135" s="84">
        <v>5</v>
      </c>
      <c r="D135" s="118">
        <v>0.001982381035390276</v>
      </c>
      <c r="E135" s="118">
        <v>1.4910748549906783</v>
      </c>
      <c r="F135" s="84" t="s">
        <v>5363</v>
      </c>
      <c r="G135" s="84" t="b">
        <v>0</v>
      </c>
      <c r="H135" s="84" t="b">
        <v>0</v>
      </c>
      <c r="I135" s="84" t="b">
        <v>0</v>
      </c>
      <c r="J135" s="84" t="b">
        <v>0</v>
      </c>
      <c r="K135" s="84" t="b">
        <v>0</v>
      </c>
      <c r="L135" s="84" t="b">
        <v>0</v>
      </c>
    </row>
    <row r="136" spans="1:12" ht="15">
      <c r="A136" s="84" t="s">
        <v>441</v>
      </c>
      <c r="B136" s="84" t="s">
        <v>5035</v>
      </c>
      <c r="C136" s="84">
        <v>5</v>
      </c>
      <c r="D136" s="118">
        <v>0.001982381035390276</v>
      </c>
      <c r="E136" s="118">
        <v>2.6448897193352074</v>
      </c>
      <c r="F136" s="84" t="s">
        <v>5363</v>
      </c>
      <c r="G136" s="84" t="b">
        <v>0</v>
      </c>
      <c r="H136" s="84" t="b">
        <v>0</v>
      </c>
      <c r="I136" s="84" t="b">
        <v>0</v>
      </c>
      <c r="J136" s="84" t="b">
        <v>0</v>
      </c>
      <c r="K136" s="84" t="b">
        <v>0</v>
      </c>
      <c r="L136" s="84" t="b">
        <v>0</v>
      </c>
    </row>
    <row r="137" spans="1:12" ht="15">
      <c r="A137" s="84" t="s">
        <v>5058</v>
      </c>
      <c r="B137" s="84" t="s">
        <v>5071</v>
      </c>
      <c r="C137" s="84">
        <v>5</v>
      </c>
      <c r="D137" s="118">
        <v>0.001982381035390276</v>
      </c>
      <c r="E137" s="118">
        <v>2.849009701991132</v>
      </c>
      <c r="F137" s="84" t="s">
        <v>5363</v>
      </c>
      <c r="G137" s="84" t="b">
        <v>0</v>
      </c>
      <c r="H137" s="84" t="b">
        <v>0</v>
      </c>
      <c r="I137" s="84" t="b">
        <v>0</v>
      </c>
      <c r="J137" s="84" t="b">
        <v>0</v>
      </c>
      <c r="K137" s="84" t="b">
        <v>0</v>
      </c>
      <c r="L137" s="84" t="b">
        <v>0</v>
      </c>
    </row>
    <row r="138" spans="1:12" ht="15">
      <c r="A138" s="84" t="s">
        <v>4440</v>
      </c>
      <c r="B138" s="84" t="s">
        <v>4441</v>
      </c>
      <c r="C138" s="84">
        <v>5</v>
      </c>
      <c r="D138" s="118">
        <v>0.001982381035390276</v>
      </c>
      <c r="E138" s="118">
        <v>2.7698284559435074</v>
      </c>
      <c r="F138" s="84" t="s">
        <v>5363</v>
      </c>
      <c r="G138" s="84" t="b">
        <v>0</v>
      </c>
      <c r="H138" s="84" t="b">
        <v>0</v>
      </c>
      <c r="I138" s="84" t="b">
        <v>0</v>
      </c>
      <c r="J138" s="84" t="b">
        <v>0</v>
      </c>
      <c r="K138" s="84" t="b">
        <v>0</v>
      </c>
      <c r="L138" s="84" t="b">
        <v>0</v>
      </c>
    </row>
    <row r="139" spans="1:12" ht="15">
      <c r="A139" s="84" t="s">
        <v>4441</v>
      </c>
      <c r="B139" s="84" t="s">
        <v>4442</v>
      </c>
      <c r="C139" s="84">
        <v>5</v>
      </c>
      <c r="D139" s="118">
        <v>0.001982381035390276</v>
      </c>
      <c r="E139" s="118">
        <v>2.7698284559435074</v>
      </c>
      <c r="F139" s="84" t="s">
        <v>5363</v>
      </c>
      <c r="G139" s="84" t="b">
        <v>0</v>
      </c>
      <c r="H139" s="84" t="b">
        <v>0</v>
      </c>
      <c r="I139" s="84" t="b">
        <v>0</v>
      </c>
      <c r="J139" s="84" t="b">
        <v>0</v>
      </c>
      <c r="K139" s="84" t="b">
        <v>0</v>
      </c>
      <c r="L139" s="84" t="b">
        <v>0</v>
      </c>
    </row>
    <row r="140" spans="1:12" ht="15">
      <c r="A140" s="84" t="s">
        <v>4442</v>
      </c>
      <c r="B140" s="84" t="s">
        <v>4435</v>
      </c>
      <c r="C140" s="84">
        <v>5</v>
      </c>
      <c r="D140" s="118">
        <v>0.001982381035390276</v>
      </c>
      <c r="E140" s="118">
        <v>2.6448897193352074</v>
      </c>
      <c r="F140" s="84" t="s">
        <v>5363</v>
      </c>
      <c r="G140" s="84" t="b">
        <v>0</v>
      </c>
      <c r="H140" s="84" t="b">
        <v>0</v>
      </c>
      <c r="I140" s="84" t="b">
        <v>0</v>
      </c>
      <c r="J140" s="84" t="b">
        <v>0</v>
      </c>
      <c r="K140" s="84" t="b">
        <v>0</v>
      </c>
      <c r="L140" s="84" t="b">
        <v>0</v>
      </c>
    </row>
    <row r="141" spans="1:12" ht="15">
      <c r="A141" s="84" t="s">
        <v>4435</v>
      </c>
      <c r="B141" s="84" t="s">
        <v>4439</v>
      </c>
      <c r="C141" s="84">
        <v>5</v>
      </c>
      <c r="D141" s="118">
        <v>0.001982381035390276</v>
      </c>
      <c r="E141" s="118">
        <v>2.5199509827269075</v>
      </c>
      <c r="F141" s="84" t="s">
        <v>5363</v>
      </c>
      <c r="G141" s="84" t="b">
        <v>0</v>
      </c>
      <c r="H141" s="84" t="b">
        <v>0</v>
      </c>
      <c r="I141" s="84" t="b">
        <v>0</v>
      </c>
      <c r="J141" s="84" t="b">
        <v>0</v>
      </c>
      <c r="K141" s="84" t="b">
        <v>0</v>
      </c>
      <c r="L141" s="84" t="b">
        <v>0</v>
      </c>
    </row>
    <row r="142" spans="1:12" ht="15">
      <c r="A142" s="84" t="s">
        <v>4439</v>
      </c>
      <c r="B142" s="84" t="s">
        <v>4443</v>
      </c>
      <c r="C142" s="84">
        <v>5</v>
      </c>
      <c r="D142" s="118">
        <v>0.001982381035390276</v>
      </c>
      <c r="E142" s="118">
        <v>2.724070965382832</v>
      </c>
      <c r="F142" s="84" t="s">
        <v>5363</v>
      </c>
      <c r="G142" s="84" t="b">
        <v>0</v>
      </c>
      <c r="H142" s="84" t="b">
        <v>0</v>
      </c>
      <c r="I142" s="84" t="b">
        <v>0</v>
      </c>
      <c r="J142" s="84" t="b">
        <v>0</v>
      </c>
      <c r="K142" s="84" t="b">
        <v>0</v>
      </c>
      <c r="L142" s="84" t="b">
        <v>0</v>
      </c>
    </row>
    <row r="143" spans="1:12" ht="15">
      <c r="A143" s="84" t="s">
        <v>4443</v>
      </c>
      <c r="B143" s="84" t="s">
        <v>4437</v>
      </c>
      <c r="C143" s="84">
        <v>5</v>
      </c>
      <c r="D143" s="118">
        <v>0.001982381035390276</v>
      </c>
      <c r="E143" s="118">
        <v>2.782062912360519</v>
      </c>
      <c r="F143" s="84" t="s">
        <v>5363</v>
      </c>
      <c r="G143" s="84" t="b">
        <v>0</v>
      </c>
      <c r="H143" s="84" t="b">
        <v>0</v>
      </c>
      <c r="I143" s="84" t="b">
        <v>0</v>
      </c>
      <c r="J143" s="84" t="b">
        <v>0</v>
      </c>
      <c r="K143" s="84" t="b">
        <v>0</v>
      </c>
      <c r="L143" s="84" t="b">
        <v>0</v>
      </c>
    </row>
    <row r="144" spans="1:12" ht="15">
      <c r="A144" s="84" t="s">
        <v>4437</v>
      </c>
      <c r="B144" s="84" t="s">
        <v>5037</v>
      </c>
      <c r="C144" s="84">
        <v>5</v>
      </c>
      <c r="D144" s="118">
        <v>0.001982381035390276</v>
      </c>
      <c r="E144" s="118">
        <v>2.6359348766822808</v>
      </c>
      <c r="F144" s="84" t="s">
        <v>5363</v>
      </c>
      <c r="G144" s="84" t="b">
        <v>0</v>
      </c>
      <c r="H144" s="84" t="b">
        <v>0</v>
      </c>
      <c r="I144" s="84" t="b">
        <v>0</v>
      </c>
      <c r="J144" s="84" t="b">
        <v>0</v>
      </c>
      <c r="K144" s="84" t="b">
        <v>0</v>
      </c>
      <c r="L144" s="84" t="b">
        <v>0</v>
      </c>
    </row>
    <row r="145" spans="1:12" ht="15">
      <c r="A145" s="84" t="s">
        <v>5037</v>
      </c>
      <c r="B145" s="84" t="s">
        <v>4438</v>
      </c>
      <c r="C145" s="84">
        <v>5</v>
      </c>
      <c r="D145" s="118">
        <v>0.001982381035390276</v>
      </c>
      <c r="E145" s="118">
        <v>2.6359348766822808</v>
      </c>
      <c r="F145" s="84" t="s">
        <v>5363</v>
      </c>
      <c r="G145" s="84" t="b">
        <v>0</v>
      </c>
      <c r="H145" s="84" t="b">
        <v>0</v>
      </c>
      <c r="I145" s="84" t="b">
        <v>0</v>
      </c>
      <c r="J145" s="84" t="b">
        <v>0</v>
      </c>
      <c r="K145" s="84" t="b">
        <v>1</v>
      </c>
      <c r="L145" s="84" t="b">
        <v>0</v>
      </c>
    </row>
    <row r="146" spans="1:12" ht="15">
      <c r="A146" s="84" t="s">
        <v>4438</v>
      </c>
      <c r="B146" s="84" t="s">
        <v>4436</v>
      </c>
      <c r="C146" s="84">
        <v>5</v>
      </c>
      <c r="D146" s="118">
        <v>0.001982381035390276</v>
      </c>
      <c r="E146" s="118">
        <v>2.577942929704594</v>
      </c>
      <c r="F146" s="84" t="s">
        <v>5363</v>
      </c>
      <c r="G146" s="84" t="b">
        <v>0</v>
      </c>
      <c r="H146" s="84" t="b">
        <v>1</v>
      </c>
      <c r="I146" s="84" t="b">
        <v>0</v>
      </c>
      <c r="J146" s="84" t="b">
        <v>0</v>
      </c>
      <c r="K146" s="84" t="b">
        <v>0</v>
      </c>
      <c r="L146" s="84" t="b">
        <v>0</v>
      </c>
    </row>
    <row r="147" spans="1:12" ht="15">
      <c r="A147" s="84" t="s">
        <v>4452</v>
      </c>
      <c r="B147" s="84" t="s">
        <v>259</v>
      </c>
      <c r="C147" s="84">
        <v>5</v>
      </c>
      <c r="D147" s="118">
        <v>0.001982381035390276</v>
      </c>
      <c r="E147" s="118">
        <v>2.423040969718851</v>
      </c>
      <c r="F147" s="84" t="s">
        <v>5363</v>
      </c>
      <c r="G147" s="84" t="b">
        <v>0</v>
      </c>
      <c r="H147" s="84" t="b">
        <v>0</v>
      </c>
      <c r="I147" s="84" t="b">
        <v>0</v>
      </c>
      <c r="J147" s="84" t="b">
        <v>0</v>
      </c>
      <c r="K147" s="84" t="b">
        <v>0</v>
      </c>
      <c r="L147" s="84" t="b">
        <v>0</v>
      </c>
    </row>
    <row r="148" spans="1:12" ht="15">
      <c r="A148" s="84" t="s">
        <v>259</v>
      </c>
      <c r="B148" s="84" t="s">
        <v>5074</v>
      </c>
      <c r="C148" s="84">
        <v>5</v>
      </c>
      <c r="D148" s="118">
        <v>0.001982381035390276</v>
      </c>
      <c r="E148" s="118">
        <v>2.928190948038757</v>
      </c>
      <c r="F148" s="84" t="s">
        <v>5363</v>
      </c>
      <c r="G148" s="84" t="b">
        <v>0</v>
      </c>
      <c r="H148" s="84" t="b">
        <v>0</v>
      </c>
      <c r="I148" s="84" t="b">
        <v>0</v>
      </c>
      <c r="J148" s="84" t="b">
        <v>0</v>
      </c>
      <c r="K148" s="84" t="b">
        <v>0</v>
      </c>
      <c r="L148" s="84" t="b">
        <v>0</v>
      </c>
    </row>
    <row r="149" spans="1:12" ht="15">
      <c r="A149" s="84" t="s">
        <v>5074</v>
      </c>
      <c r="B149" s="84" t="s">
        <v>5002</v>
      </c>
      <c r="C149" s="84">
        <v>5</v>
      </c>
      <c r="D149" s="118">
        <v>0.001982381035390276</v>
      </c>
      <c r="E149" s="118">
        <v>2.672918442935451</v>
      </c>
      <c r="F149" s="84" t="s">
        <v>5363</v>
      </c>
      <c r="G149" s="84" t="b">
        <v>0</v>
      </c>
      <c r="H149" s="84" t="b">
        <v>0</v>
      </c>
      <c r="I149" s="84" t="b">
        <v>0</v>
      </c>
      <c r="J149" s="84" t="b">
        <v>0</v>
      </c>
      <c r="K149" s="84" t="b">
        <v>0</v>
      </c>
      <c r="L149" s="84" t="b">
        <v>0</v>
      </c>
    </row>
    <row r="150" spans="1:12" ht="15">
      <c r="A150" s="84" t="s">
        <v>5002</v>
      </c>
      <c r="B150" s="84" t="s">
        <v>5075</v>
      </c>
      <c r="C150" s="84">
        <v>5</v>
      </c>
      <c r="D150" s="118">
        <v>0.001982381035390276</v>
      </c>
      <c r="E150" s="118">
        <v>2.627160952374776</v>
      </c>
      <c r="F150" s="84" t="s">
        <v>5363</v>
      </c>
      <c r="G150" s="84" t="b">
        <v>0</v>
      </c>
      <c r="H150" s="84" t="b">
        <v>0</v>
      </c>
      <c r="I150" s="84" t="b">
        <v>0</v>
      </c>
      <c r="J150" s="84" t="b">
        <v>0</v>
      </c>
      <c r="K150" s="84" t="b">
        <v>0</v>
      </c>
      <c r="L150" s="84" t="b">
        <v>0</v>
      </c>
    </row>
    <row r="151" spans="1:12" ht="15">
      <c r="A151" s="84" t="s">
        <v>5075</v>
      </c>
      <c r="B151" s="84" t="s">
        <v>4428</v>
      </c>
      <c r="C151" s="84">
        <v>5</v>
      </c>
      <c r="D151" s="118">
        <v>0.001982381035390276</v>
      </c>
      <c r="E151" s="118">
        <v>2.2847382715525697</v>
      </c>
      <c r="F151" s="84" t="s">
        <v>5363</v>
      </c>
      <c r="G151" s="84" t="b">
        <v>0</v>
      </c>
      <c r="H151" s="84" t="b">
        <v>0</v>
      </c>
      <c r="I151" s="84" t="b">
        <v>0</v>
      </c>
      <c r="J151" s="84" t="b">
        <v>0</v>
      </c>
      <c r="K151" s="84" t="b">
        <v>0</v>
      </c>
      <c r="L151" s="84" t="b">
        <v>0</v>
      </c>
    </row>
    <row r="152" spans="1:12" ht="15">
      <c r="A152" s="84" t="s">
        <v>4428</v>
      </c>
      <c r="B152" s="84" t="s">
        <v>5047</v>
      </c>
      <c r="C152" s="84">
        <v>5</v>
      </c>
      <c r="D152" s="118">
        <v>0.001982381035390276</v>
      </c>
      <c r="E152" s="118">
        <v>2.1386102358743315</v>
      </c>
      <c r="F152" s="84" t="s">
        <v>5363</v>
      </c>
      <c r="G152" s="84" t="b">
        <v>0</v>
      </c>
      <c r="H152" s="84" t="b">
        <v>0</v>
      </c>
      <c r="I152" s="84" t="b">
        <v>0</v>
      </c>
      <c r="J152" s="84" t="b">
        <v>0</v>
      </c>
      <c r="K152" s="84" t="b">
        <v>0</v>
      </c>
      <c r="L152" s="84" t="b">
        <v>0</v>
      </c>
    </row>
    <row r="153" spans="1:12" ht="15">
      <c r="A153" s="84" t="s">
        <v>4978</v>
      </c>
      <c r="B153" s="84" t="s">
        <v>5076</v>
      </c>
      <c r="C153" s="84">
        <v>5</v>
      </c>
      <c r="D153" s="118">
        <v>0.001982381035390276</v>
      </c>
      <c r="E153" s="118">
        <v>1.9739484385994321</v>
      </c>
      <c r="F153" s="84" t="s">
        <v>5363</v>
      </c>
      <c r="G153" s="84" t="b">
        <v>0</v>
      </c>
      <c r="H153" s="84" t="b">
        <v>0</v>
      </c>
      <c r="I153" s="84" t="b">
        <v>0</v>
      </c>
      <c r="J153" s="84" t="b">
        <v>0</v>
      </c>
      <c r="K153" s="84" t="b">
        <v>0</v>
      </c>
      <c r="L153" s="84" t="b">
        <v>0</v>
      </c>
    </row>
    <row r="154" spans="1:12" ht="15">
      <c r="A154" s="84" t="s">
        <v>5076</v>
      </c>
      <c r="B154" s="84" t="s">
        <v>437</v>
      </c>
      <c r="C154" s="84">
        <v>5</v>
      </c>
      <c r="D154" s="118">
        <v>0.001982381035390276</v>
      </c>
      <c r="E154" s="118">
        <v>1.5702561010383032</v>
      </c>
      <c r="F154" s="84" t="s">
        <v>5363</v>
      </c>
      <c r="G154" s="84" t="b">
        <v>0</v>
      </c>
      <c r="H154" s="84" t="b">
        <v>0</v>
      </c>
      <c r="I154" s="84" t="b">
        <v>0</v>
      </c>
      <c r="J154" s="84" t="b">
        <v>0</v>
      </c>
      <c r="K154" s="84" t="b">
        <v>0</v>
      </c>
      <c r="L154" s="84" t="b">
        <v>0</v>
      </c>
    </row>
    <row r="155" spans="1:12" ht="15">
      <c r="A155" s="84" t="s">
        <v>437</v>
      </c>
      <c r="B155" s="84" t="s">
        <v>5032</v>
      </c>
      <c r="C155" s="84">
        <v>5</v>
      </c>
      <c r="D155" s="118">
        <v>0.001982381035390276</v>
      </c>
      <c r="E155" s="118">
        <v>1.148883120455171</v>
      </c>
      <c r="F155" s="84" t="s">
        <v>5363</v>
      </c>
      <c r="G155" s="84" t="b">
        <v>0</v>
      </c>
      <c r="H155" s="84" t="b">
        <v>0</v>
      </c>
      <c r="I155" s="84" t="b">
        <v>0</v>
      </c>
      <c r="J155" s="84" t="b">
        <v>0</v>
      </c>
      <c r="K155" s="84" t="b">
        <v>0</v>
      </c>
      <c r="L155" s="84" t="b">
        <v>0</v>
      </c>
    </row>
    <row r="156" spans="1:12" ht="15">
      <c r="A156" s="84" t="s">
        <v>5032</v>
      </c>
      <c r="B156" s="84" t="s">
        <v>5001</v>
      </c>
      <c r="C156" s="84">
        <v>5</v>
      </c>
      <c r="D156" s="118">
        <v>0.001982381035390276</v>
      </c>
      <c r="E156" s="118">
        <v>2.423040969718851</v>
      </c>
      <c r="F156" s="84" t="s">
        <v>5363</v>
      </c>
      <c r="G156" s="84" t="b">
        <v>0</v>
      </c>
      <c r="H156" s="84" t="b">
        <v>0</v>
      </c>
      <c r="I156" s="84" t="b">
        <v>0</v>
      </c>
      <c r="J156" s="84" t="b">
        <v>0</v>
      </c>
      <c r="K156" s="84" t="b">
        <v>0</v>
      </c>
      <c r="L156" s="84" t="b">
        <v>0</v>
      </c>
    </row>
    <row r="157" spans="1:12" ht="15">
      <c r="A157" s="84" t="s">
        <v>4448</v>
      </c>
      <c r="B157" s="84" t="s">
        <v>4446</v>
      </c>
      <c r="C157" s="84">
        <v>4</v>
      </c>
      <c r="D157" s="118">
        <v>0.0017805516803555252</v>
      </c>
      <c r="E157" s="118">
        <v>2.4096770081608696</v>
      </c>
      <c r="F157" s="84" t="s">
        <v>5363</v>
      </c>
      <c r="G157" s="84" t="b">
        <v>0</v>
      </c>
      <c r="H157" s="84" t="b">
        <v>0</v>
      </c>
      <c r="I157" s="84" t="b">
        <v>0</v>
      </c>
      <c r="J157" s="84" t="b">
        <v>0</v>
      </c>
      <c r="K157" s="84" t="b">
        <v>1</v>
      </c>
      <c r="L157" s="84" t="b">
        <v>0</v>
      </c>
    </row>
    <row r="158" spans="1:12" ht="15">
      <c r="A158" s="84" t="s">
        <v>417</v>
      </c>
      <c r="B158" s="84" t="s">
        <v>437</v>
      </c>
      <c r="C158" s="84">
        <v>4</v>
      </c>
      <c r="D158" s="118">
        <v>0.0016709322580187845</v>
      </c>
      <c r="E158" s="118">
        <v>1.2692261053743221</v>
      </c>
      <c r="F158" s="84" t="s">
        <v>5363</v>
      </c>
      <c r="G158" s="84" t="b">
        <v>0</v>
      </c>
      <c r="H158" s="84" t="b">
        <v>0</v>
      </c>
      <c r="I158" s="84" t="b">
        <v>0</v>
      </c>
      <c r="J158" s="84" t="b">
        <v>0</v>
      </c>
      <c r="K158" s="84" t="b">
        <v>0</v>
      </c>
      <c r="L158" s="84" t="b">
        <v>0</v>
      </c>
    </row>
    <row r="159" spans="1:12" ht="15">
      <c r="A159" s="84" t="s">
        <v>5054</v>
      </c>
      <c r="B159" s="84" t="s">
        <v>4988</v>
      </c>
      <c r="C159" s="84">
        <v>4</v>
      </c>
      <c r="D159" s="118">
        <v>0.0021991708992365622</v>
      </c>
      <c r="E159" s="118">
        <v>2.1957971882157885</v>
      </c>
      <c r="F159" s="84" t="s">
        <v>5363</v>
      </c>
      <c r="G159" s="84" t="b">
        <v>0</v>
      </c>
      <c r="H159" s="84" t="b">
        <v>0</v>
      </c>
      <c r="I159" s="84" t="b">
        <v>0</v>
      </c>
      <c r="J159" s="84" t="b">
        <v>0</v>
      </c>
      <c r="K159" s="84" t="b">
        <v>0</v>
      </c>
      <c r="L159" s="84" t="b">
        <v>0</v>
      </c>
    </row>
    <row r="160" spans="1:12" ht="15">
      <c r="A160" s="84" t="s">
        <v>460</v>
      </c>
      <c r="B160" s="84" t="s">
        <v>459</v>
      </c>
      <c r="C160" s="84">
        <v>4</v>
      </c>
      <c r="D160" s="118">
        <v>0.0016709322580187845</v>
      </c>
      <c r="E160" s="118">
        <v>3.0251009610468134</v>
      </c>
      <c r="F160" s="84" t="s">
        <v>5363</v>
      </c>
      <c r="G160" s="84" t="b">
        <v>0</v>
      </c>
      <c r="H160" s="84" t="b">
        <v>0</v>
      </c>
      <c r="I160" s="84" t="b">
        <v>0</v>
      </c>
      <c r="J160" s="84" t="b">
        <v>0</v>
      </c>
      <c r="K160" s="84" t="b">
        <v>0</v>
      </c>
      <c r="L160" s="84" t="b">
        <v>0</v>
      </c>
    </row>
    <row r="161" spans="1:12" ht="15">
      <c r="A161" s="84" t="s">
        <v>459</v>
      </c>
      <c r="B161" s="84" t="s">
        <v>5048</v>
      </c>
      <c r="C161" s="84">
        <v>4</v>
      </c>
      <c r="D161" s="118">
        <v>0.0016709322580187845</v>
      </c>
      <c r="E161" s="118">
        <v>2.849009701991132</v>
      </c>
      <c r="F161" s="84" t="s">
        <v>5363</v>
      </c>
      <c r="G161" s="84" t="b">
        <v>0</v>
      </c>
      <c r="H161" s="84" t="b">
        <v>0</v>
      </c>
      <c r="I161" s="84" t="b">
        <v>0</v>
      </c>
      <c r="J161" s="84" t="b">
        <v>0</v>
      </c>
      <c r="K161" s="84" t="b">
        <v>0</v>
      </c>
      <c r="L161" s="84" t="b">
        <v>0</v>
      </c>
    </row>
    <row r="162" spans="1:12" ht="15">
      <c r="A162" s="84" t="s">
        <v>5048</v>
      </c>
      <c r="B162" s="84" t="s">
        <v>4428</v>
      </c>
      <c r="C162" s="84">
        <v>4</v>
      </c>
      <c r="D162" s="118">
        <v>0.0016709322580187845</v>
      </c>
      <c r="E162" s="118">
        <v>2.1086470124968884</v>
      </c>
      <c r="F162" s="84" t="s">
        <v>5363</v>
      </c>
      <c r="G162" s="84" t="b">
        <v>0</v>
      </c>
      <c r="H162" s="84" t="b">
        <v>0</v>
      </c>
      <c r="I162" s="84" t="b">
        <v>0</v>
      </c>
      <c r="J162" s="84" t="b">
        <v>0</v>
      </c>
      <c r="K162" s="84" t="b">
        <v>0</v>
      </c>
      <c r="L162" s="84" t="b">
        <v>0</v>
      </c>
    </row>
    <row r="163" spans="1:12" ht="15">
      <c r="A163" s="84" t="s">
        <v>4428</v>
      </c>
      <c r="B163" s="84" t="s">
        <v>5094</v>
      </c>
      <c r="C163" s="84">
        <v>4</v>
      </c>
      <c r="D163" s="118">
        <v>0.0016709322580187845</v>
      </c>
      <c r="E163" s="118">
        <v>2.2847382715525697</v>
      </c>
      <c r="F163" s="84" t="s">
        <v>5363</v>
      </c>
      <c r="G163" s="84" t="b">
        <v>0</v>
      </c>
      <c r="H163" s="84" t="b">
        <v>0</v>
      </c>
      <c r="I163" s="84" t="b">
        <v>0</v>
      </c>
      <c r="J163" s="84" t="b">
        <v>0</v>
      </c>
      <c r="K163" s="84" t="b">
        <v>0</v>
      </c>
      <c r="L163" s="84" t="b">
        <v>0</v>
      </c>
    </row>
    <row r="164" spans="1:12" ht="15">
      <c r="A164" s="84" t="s">
        <v>5094</v>
      </c>
      <c r="B164" s="84" t="s">
        <v>5095</v>
      </c>
      <c r="C164" s="84">
        <v>4</v>
      </c>
      <c r="D164" s="118">
        <v>0.0016709322580187845</v>
      </c>
      <c r="E164" s="118">
        <v>3.0251009610468134</v>
      </c>
      <c r="F164" s="84" t="s">
        <v>5363</v>
      </c>
      <c r="G164" s="84" t="b">
        <v>0</v>
      </c>
      <c r="H164" s="84" t="b">
        <v>0</v>
      </c>
      <c r="I164" s="84" t="b">
        <v>0</v>
      </c>
      <c r="J164" s="84" t="b">
        <v>0</v>
      </c>
      <c r="K164" s="84" t="b">
        <v>0</v>
      </c>
      <c r="L164" s="84" t="b">
        <v>0</v>
      </c>
    </row>
    <row r="165" spans="1:12" ht="15">
      <c r="A165" s="84" t="s">
        <v>5095</v>
      </c>
      <c r="B165" s="84" t="s">
        <v>5028</v>
      </c>
      <c r="C165" s="84">
        <v>4</v>
      </c>
      <c r="D165" s="118">
        <v>0.0016709322580187845</v>
      </c>
      <c r="E165" s="118">
        <v>2.724070965382832</v>
      </c>
      <c r="F165" s="84" t="s">
        <v>5363</v>
      </c>
      <c r="G165" s="84" t="b">
        <v>0</v>
      </c>
      <c r="H165" s="84" t="b">
        <v>0</v>
      </c>
      <c r="I165" s="84" t="b">
        <v>0</v>
      </c>
      <c r="J165" s="84" t="b">
        <v>0</v>
      </c>
      <c r="K165" s="84" t="b">
        <v>0</v>
      </c>
      <c r="L165" s="84" t="b">
        <v>0</v>
      </c>
    </row>
    <row r="166" spans="1:12" ht="15">
      <c r="A166" s="84" t="s">
        <v>5028</v>
      </c>
      <c r="B166" s="84" t="s">
        <v>5070</v>
      </c>
      <c r="C166" s="84">
        <v>4</v>
      </c>
      <c r="D166" s="118">
        <v>0.0016709322580187845</v>
      </c>
      <c r="E166" s="118">
        <v>2.627160952374776</v>
      </c>
      <c r="F166" s="84" t="s">
        <v>5363</v>
      </c>
      <c r="G166" s="84" t="b">
        <v>0</v>
      </c>
      <c r="H166" s="84" t="b">
        <v>0</v>
      </c>
      <c r="I166" s="84" t="b">
        <v>0</v>
      </c>
      <c r="J166" s="84" t="b">
        <v>0</v>
      </c>
      <c r="K166" s="84" t="b">
        <v>1</v>
      </c>
      <c r="L166" s="84" t="b">
        <v>0</v>
      </c>
    </row>
    <row r="167" spans="1:12" ht="15">
      <c r="A167" s="84" t="s">
        <v>5070</v>
      </c>
      <c r="B167" s="84" t="s">
        <v>5096</v>
      </c>
      <c r="C167" s="84">
        <v>4</v>
      </c>
      <c r="D167" s="118">
        <v>0.0016709322580187845</v>
      </c>
      <c r="E167" s="118">
        <v>2.928190948038757</v>
      </c>
      <c r="F167" s="84" t="s">
        <v>5363</v>
      </c>
      <c r="G167" s="84" t="b">
        <v>0</v>
      </c>
      <c r="H167" s="84" t="b">
        <v>1</v>
      </c>
      <c r="I167" s="84" t="b">
        <v>0</v>
      </c>
      <c r="J167" s="84" t="b">
        <v>0</v>
      </c>
      <c r="K167" s="84" t="b">
        <v>0</v>
      </c>
      <c r="L167" s="84" t="b">
        <v>0</v>
      </c>
    </row>
    <row r="168" spans="1:12" ht="15">
      <c r="A168" s="84" t="s">
        <v>5096</v>
      </c>
      <c r="B168" s="84" t="s">
        <v>5050</v>
      </c>
      <c r="C168" s="84">
        <v>4</v>
      </c>
      <c r="D168" s="118">
        <v>0.0016709322580187845</v>
      </c>
      <c r="E168" s="118">
        <v>2.928190948038757</v>
      </c>
      <c r="F168" s="84" t="s">
        <v>5363</v>
      </c>
      <c r="G168" s="84" t="b">
        <v>0</v>
      </c>
      <c r="H168" s="84" t="b">
        <v>0</v>
      </c>
      <c r="I168" s="84" t="b">
        <v>0</v>
      </c>
      <c r="J168" s="84" t="b">
        <v>0</v>
      </c>
      <c r="K168" s="84" t="b">
        <v>0</v>
      </c>
      <c r="L168" s="84" t="b">
        <v>0</v>
      </c>
    </row>
    <row r="169" spans="1:12" ht="15">
      <c r="A169" s="84" t="s">
        <v>432</v>
      </c>
      <c r="B169" s="84" t="s">
        <v>4440</v>
      </c>
      <c r="C169" s="84">
        <v>4</v>
      </c>
      <c r="D169" s="118">
        <v>0.0016709322580187845</v>
      </c>
      <c r="E169" s="118">
        <v>2.627160952374776</v>
      </c>
      <c r="F169" s="84" t="s">
        <v>5363</v>
      </c>
      <c r="G169" s="84" t="b">
        <v>0</v>
      </c>
      <c r="H169" s="84" t="b">
        <v>0</v>
      </c>
      <c r="I169" s="84" t="b">
        <v>0</v>
      </c>
      <c r="J169" s="84" t="b">
        <v>0</v>
      </c>
      <c r="K169" s="84" t="b">
        <v>0</v>
      </c>
      <c r="L169" s="84" t="b">
        <v>0</v>
      </c>
    </row>
    <row r="170" spans="1:12" ht="15">
      <c r="A170" s="84" t="s">
        <v>4452</v>
      </c>
      <c r="B170" s="84" t="s">
        <v>297</v>
      </c>
      <c r="C170" s="84">
        <v>4</v>
      </c>
      <c r="D170" s="118">
        <v>0.0016709322580187845</v>
      </c>
      <c r="E170" s="118">
        <v>2.423040969718851</v>
      </c>
      <c r="F170" s="84" t="s">
        <v>5363</v>
      </c>
      <c r="G170" s="84" t="b">
        <v>0</v>
      </c>
      <c r="H170" s="84" t="b">
        <v>0</v>
      </c>
      <c r="I170" s="84" t="b">
        <v>0</v>
      </c>
      <c r="J170" s="84" t="b">
        <v>0</v>
      </c>
      <c r="K170" s="84" t="b">
        <v>0</v>
      </c>
      <c r="L170" s="84" t="b">
        <v>0</v>
      </c>
    </row>
    <row r="171" spans="1:12" ht="15">
      <c r="A171" s="84" t="s">
        <v>297</v>
      </c>
      <c r="B171" s="84" t="s">
        <v>4452</v>
      </c>
      <c r="C171" s="84">
        <v>4</v>
      </c>
      <c r="D171" s="118">
        <v>0.0016709322580187845</v>
      </c>
      <c r="E171" s="118">
        <v>2.4510696933190945</v>
      </c>
      <c r="F171" s="84" t="s">
        <v>5363</v>
      </c>
      <c r="G171" s="84" t="b">
        <v>0</v>
      </c>
      <c r="H171" s="84" t="b">
        <v>0</v>
      </c>
      <c r="I171" s="84" t="b">
        <v>0</v>
      </c>
      <c r="J171" s="84" t="b">
        <v>0</v>
      </c>
      <c r="K171" s="84" t="b">
        <v>0</v>
      </c>
      <c r="L171" s="84" t="b">
        <v>0</v>
      </c>
    </row>
    <row r="172" spans="1:12" ht="15">
      <c r="A172" s="84" t="s">
        <v>4452</v>
      </c>
      <c r="B172" s="84" t="s">
        <v>5100</v>
      </c>
      <c r="C172" s="84">
        <v>4</v>
      </c>
      <c r="D172" s="118">
        <v>0.0016709322580187845</v>
      </c>
      <c r="E172" s="118">
        <v>2.423040969718851</v>
      </c>
      <c r="F172" s="84" t="s">
        <v>5363</v>
      </c>
      <c r="G172" s="84" t="b">
        <v>0</v>
      </c>
      <c r="H172" s="84" t="b">
        <v>0</v>
      </c>
      <c r="I172" s="84" t="b">
        <v>0</v>
      </c>
      <c r="J172" s="84" t="b">
        <v>0</v>
      </c>
      <c r="K172" s="84" t="b">
        <v>0</v>
      </c>
      <c r="L172" s="84" t="b">
        <v>0</v>
      </c>
    </row>
    <row r="173" spans="1:12" ht="15">
      <c r="A173" s="84" t="s">
        <v>5100</v>
      </c>
      <c r="B173" s="84" t="s">
        <v>5101</v>
      </c>
      <c r="C173" s="84">
        <v>4</v>
      </c>
      <c r="D173" s="118">
        <v>0.0016709322580187845</v>
      </c>
      <c r="E173" s="118">
        <v>3.0251009610468134</v>
      </c>
      <c r="F173" s="84" t="s">
        <v>5363</v>
      </c>
      <c r="G173" s="84" t="b">
        <v>0</v>
      </c>
      <c r="H173" s="84" t="b">
        <v>0</v>
      </c>
      <c r="I173" s="84" t="b">
        <v>0</v>
      </c>
      <c r="J173" s="84" t="b">
        <v>0</v>
      </c>
      <c r="K173" s="84" t="b">
        <v>0</v>
      </c>
      <c r="L173" s="84" t="b">
        <v>0</v>
      </c>
    </row>
    <row r="174" spans="1:12" ht="15">
      <c r="A174" s="84" t="s">
        <v>5101</v>
      </c>
      <c r="B174" s="84" t="s">
        <v>296</v>
      </c>
      <c r="C174" s="84">
        <v>4</v>
      </c>
      <c r="D174" s="118">
        <v>0.0016709322580187845</v>
      </c>
      <c r="E174" s="118">
        <v>3.0251009610468134</v>
      </c>
      <c r="F174" s="84" t="s">
        <v>5363</v>
      </c>
      <c r="G174" s="84" t="b">
        <v>0</v>
      </c>
      <c r="H174" s="84" t="b">
        <v>0</v>
      </c>
      <c r="I174" s="84" t="b">
        <v>0</v>
      </c>
      <c r="J174" s="84" t="b">
        <v>0</v>
      </c>
      <c r="K174" s="84" t="b">
        <v>0</v>
      </c>
      <c r="L174" s="84" t="b">
        <v>0</v>
      </c>
    </row>
    <row r="175" spans="1:12" ht="15">
      <c r="A175" s="84" t="s">
        <v>296</v>
      </c>
      <c r="B175" s="84" t="s">
        <v>466</v>
      </c>
      <c r="C175" s="84">
        <v>4</v>
      </c>
      <c r="D175" s="118">
        <v>0.0016709322580187845</v>
      </c>
      <c r="E175" s="118">
        <v>3.0251009610468134</v>
      </c>
      <c r="F175" s="84" t="s">
        <v>5363</v>
      </c>
      <c r="G175" s="84" t="b">
        <v>0</v>
      </c>
      <c r="H175" s="84" t="b">
        <v>0</v>
      </c>
      <c r="I175" s="84" t="b">
        <v>0</v>
      </c>
      <c r="J175" s="84" t="b">
        <v>0</v>
      </c>
      <c r="K175" s="84" t="b">
        <v>0</v>
      </c>
      <c r="L175" s="84" t="b">
        <v>0</v>
      </c>
    </row>
    <row r="176" spans="1:12" ht="15">
      <c r="A176" s="84" t="s">
        <v>466</v>
      </c>
      <c r="B176" s="84" t="s">
        <v>465</v>
      </c>
      <c r="C176" s="84">
        <v>4</v>
      </c>
      <c r="D176" s="118">
        <v>0.0016709322580187845</v>
      </c>
      <c r="E176" s="118">
        <v>3.0251009610468134</v>
      </c>
      <c r="F176" s="84" t="s">
        <v>5363</v>
      </c>
      <c r="G176" s="84" t="b">
        <v>0</v>
      </c>
      <c r="H176" s="84" t="b">
        <v>0</v>
      </c>
      <c r="I176" s="84" t="b">
        <v>0</v>
      </c>
      <c r="J176" s="84" t="b">
        <v>0</v>
      </c>
      <c r="K176" s="84" t="b">
        <v>0</v>
      </c>
      <c r="L176" s="84" t="b">
        <v>0</v>
      </c>
    </row>
    <row r="177" spans="1:12" ht="15">
      <c r="A177" s="84" t="s">
        <v>465</v>
      </c>
      <c r="B177" s="84" t="s">
        <v>406</v>
      </c>
      <c r="C177" s="84">
        <v>4</v>
      </c>
      <c r="D177" s="118">
        <v>0.0016709322580187845</v>
      </c>
      <c r="E177" s="118">
        <v>2.928190948038757</v>
      </c>
      <c r="F177" s="84" t="s">
        <v>5363</v>
      </c>
      <c r="G177" s="84" t="b">
        <v>0</v>
      </c>
      <c r="H177" s="84" t="b">
        <v>0</v>
      </c>
      <c r="I177" s="84" t="b">
        <v>0</v>
      </c>
      <c r="J177" s="84" t="b">
        <v>0</v>
      </c>
      <c r="K177" s="84" t="b">
        <v>0</v>
      </c>
      <c r="L177" s="84" t="b">
        <v>0</v>
      </c>
    </row>
    <row r="178" spans="1:12" ht="15">
      <c r="A178" s="84" t="s">
        <v>406</v>
      </c>
      <c r="B178" s="84" t="s">
        <v>5055</v>
      </c>
      <c r="C178" s="84">
        <v>4</v>
      </c>
      <c r="D178" s="118">
        <v>0.0016709322580187845</v>
      </c>
      <c r="E178" s="118">
        <v>2.7520996889830758</v>
      </c>
      <c r="F178" s="84" t="s">
        <v>5363</v>
      </c>
      <c r="G178" s="84" t="b">
        <v>0</v>
      </c>
      <c r="H178" s="84" t="b">
        <v>0</v>
      </c>
      <c r="I178" s="84" t="b">
        <v>0</v>
      </c>
      <c r="J178" s="84" t="b">
        <v>0</v>
      </c>
      <c r="K178" s="84" t="b">
        <v>0</v>
      </c>
      <c r="L178" s="84" t="b">
        <v>0</v>
      </c>
    </row>
    <row r="179" spans="1:12" ht="15">
      <c r="A179" s="84" t="s">
        <v>5055</v>
      </c>
      <c r="B179" s="84" t="s">
        <v>4453</v>
      </c>
      <c r="C179" s="84">
        <v>4</v>
      </c>
      <c r="D179" s="118">
        <v>0.0016709322580187845</v>
      </c>
      <c r="E179" s="118">
        <v>2.4968271838797698</v>
      </c>
      <c r="F179" s="84" t="s">
        <v>5363</v>
      </c>
      <c r="G179" s="84" t="b">
        <v>0</v>
      </c>
      <c r="H179" s="84" t="b">
        <v>0</v>
      </c>
      <c r="I179" s="84" t="b">
        <v>0</v>
      </c>
      <c r="J179" s="84" t="b">
        <v>1</v>
      </c>
      <c r="K179" s="84" t="b">
        <v>0</v>
      </c>
      <c r="L179" s="84" t="b">
        <v>0</v>
      </c>
    </row>
    <row r="180" spans="1:12" ht="15">
      <c r="A180" s="84" t="s">
        <v>4453</v>
      </c>
      <c r="B180" s="84" t="s">
        <v>5102</v>
      </c>
      <c r="C180" s="84">
        <v>4</v>
      </c>
      <c r="D180" s="118">
        <v>0.0016709322580187845</v>
      </c>
      <c r="E180" s="118">
        <v>2.6729184429354507</v>
      </c>
      <c r="F180" s="84" t="s">
        <v>5363</v>
      </c>
      <c r="G180" s="84" t="b">
        <v>1</v>
      </c>
      <c r="H180" s="84" t="b">
        <v>0</v>
      </c>
      <c r="I180" s="84" t="b">
        <v>0</v>
      </c>
      <c r="J180" s="84" t="b">
        <v>1</v>
      </c>
      <c r="K180" s="84" t="b">
        <v>0</v>
      </c>
      <c r="L180" s="84" t="b">
        <v>0</v>
      </c>
    </row>
    <row r="181" spans="1:12" ht="15">
      <c r="A181" s="84" t="s">
        <v>5102</v>
      </c>
      <c r="B181" s="84" t="s">
        <v>4400</v>
      </c>
      <c r="C181" s="84">
        <v>4</v>
      </c>
      <c r="D181" s="118">
        <v>0.0016709322580187845</v>
      </c>
      <c r="E181" s="118">
        <v>1.9195907762768394</v>
      </c>
      <c r="F181" s="84" t="s">
        <v>5363</v>
      </c>
      <c r="G181" s="84" t="b">
        <v>1</v>
      </c>
      <c r="H181" s="84" t="b">
        <v>0</v>
      </c>
      <c r="I181" s="84" t="b">
        <v>0</v>
      </c>
      <c r="J181" s="84" t="b">
        <v>0</v>
      </c>
      <c r="K181" s="84" t="b">
        <v>0</v>
      </c>
      <c r="L181" s="84" t="b">
        <v>0</v>
      </c>
    </row>
    <row r="182" spans="1:12" ht="15">
      <c r="A182" s="84" t="s">
        <v>4449</v>
      </c>
      <c r="B182" s="84" t="s">
        <v>437</v>
      </c>
      <c r="C182" s="84">
        <v>4</v>
      </c>
      <c r="D182" s="118">
        <v>0.0016709322580187845</v>
      </c>
      <c r="E182" s="118">
        <v>0.7251580610240463</v>
      </c>
      <c r="F182" s="84" t="s">
        <v>5363</v>
      </c>
      <c r="G182" s="84" t="b">
        <v>0</v>
      </c>
      <c r="H182" s="84" t="b">
        <v>0</v>
      </c>
      <c r="I182" s="84" t="b">
        <v>0</v>
      </c>
      <c r="J182" s="84" t="b">
        <v>0</v>
      </c>
      <c r="K182" s="84" t="b">
        <v>0</v>
      </c>
      <c r="L182" s="84" t="b">
        <v>0</v>
      </c>
    </row>
    <row r="183" spans="1:12" ht="15">
      <c r="A183" s="84" t="s">
        <v>251</v>
      </c>
      <c r="B183" s="84" t="s">
        <v>4452</v>
      </c>
      <c r="C183" s="84">
        <v>4</v>
      </c>
      <c r="D183" s="118">
        <v>0.0016709322580187845</v>
      </c>
      <c r="E183" s="118">
        <v>2.4510696933190945</v>
      </c>
      <c r="F183" s="84" t="s">
        <v>5363</v>
      </c>
      <c r="G183" s="84" t="b">
        <v>0</v>
      </c>
      <c r="H183" s="84" t="b">
        <v>0</v>
      </c>
      <c r="I183" s="84" t="b">
        <v>0</v>
      </c>
      <c r="J183" s="84" t="b">
        <v>0</v>
      </c>
      <c r="K183" s="84" t="b">
        <v>0</v>
      </c>
      <c r="L183" s="84" t="b">
        <v>0</v>
      </c>
    </row>
    <row r="184" spans="1:12" ht="15">
      <c r="A184" s="84" t="s">
        <v>5001</v>
      </c>
      <c r="B184" s="84" t="s">
        <v>4595</v>
      </c>
      <c r="C184" s="84">
        <v>4</v>
      </c>
      <c r="D184" s="118">
        <v>0.0016709322580187845</v>
      </c>
      <c r="E184" s="118">
        <v>2.627160952374776</v>
      </c>
      <c r="F184" s="84" t="s">
        <v>5363</v>
      </c>
      <c r="G184" s="84" t="b">
        <v>0</v>
      </c>
      <c r="H184" s="84" t="b">
        <v>0</v>
      </c>
      <c r="I184" s="84" t="b">
        <v>0</v>
      </c>
      <c r="J184" s="84" t="b">
        <v>0</v>
      </c>
      <c r="K184" s="84" t="b">
        <v>0</v>
      </c>
      <c r="L184" s="84" t="b">
        <v>0</v>
      </c>
    </row>
    <row r="185" spans="1:12" ht="15">
      <c r="A185" s="84" t="s">
        <v>5000</v>
      </c>
      <c r="B185" s="84" t="s">
        <v>4449</v>
      </c>
      <c r="C185" s="84">
        <v>3</v>
      </c>
      <c r="D185" s="118">
        <v>0.0013354137602666438</v>
      </c>
      <c r="E185" s="118">
        <v>1.6157314905939941</v>
      </c>
      <c r="F185" s="84" t="s">
        <v>5363</v>
      </c>
      <c r="G185" s="84" t="b">
        <v>0</v>
      </c>
      <c r="H185" s="84" t="b">
        <v>0</v>
      </c>
      <c r="I185" s="84" t="b">
        <v>0</v>
      </c>
      <c r="J185" s="84" t="b">
        <v>0</v>
      </c>
      <c r="K185" s="84" t="b">
        <v>0</v>
      </c>
      <c r="L185" s="84" t="b">
        <v>0</v>
      </c>
    </row>
    <row r="186" spans="1:12" ht="15">
      <c r="A186" s="84" t="s">
        <v>5117</v>
      </c>
      <c r="B186" s="84" t="s">
        <v>437</v>
      </c>
      <c r="C186" s="84">
        <v>3</v>
      </c>
      <c r="D186" s="118">
        <v>0.0013354137602666438</v>
      </c>
      <c r="E186" s="118">
        <v>1.5702561010383032</v>
      </c>
      <c r="F186" s="84" t="s">
        <v>5363</v>
      </c>
      <c r="G186" s="84" t="b">
        <v>0</v>
      </c>
      <c r="H186" s="84" t="b">
        <v>0</v>
      </c>
      <c r="I186" s="84" t="b">
        <v>0</v>
      </c>
      <c r="J186" s="84" t="b">
        <v>0</v>
      </c>
      <c r="K186" s="84" t="b">
        <v>0</v>
      </c>
      <c r="L186" s="84" t="b">
        <v>0</v>
      </c>
    </row>
    <row r="187" spans="1:12" ht="15">
      <c r="A187" s="84" t="s">
        <v>5119</v>
      </c>
      <c r="B187" s="84" t="s">
        <v>4989</v>
      </c>
      <c r="C187" s="84">
        <v>3</v>
      </c>
      <c r="D187" s="118">
        <v>0.0013354137602666438</v>
      </c>
      <c r="E187" s="118">
        <v>2.423040969718851</v>
      </c>
      <c r="F187" s="84" t="s">
        <v>5363</v>
      </c>
      <c r="G187" s="84" t="b">
        <v>0</v>
      </c>
      <c r="H187" s="84" t="b">
        <v>0</v>
      </c>
      <c r="I187" s="84" t="b">
        <v>0</v>
      </c>
      <c r="J187" s="84" t="b">
        <v>0</v>
      </c>
      <c r="K187" s="84" t="b">
        <v>0</v>
      </c>
      <c r="L187" s="84" t="b">
        <v>0</v>
      </c>
    </row>
    <row r="188" spans="1:12" ht="15">
      <c r="A188" s="84" t="s">
        <v>5063</v>
      </c>
      <c r="B188" s="84" t="s">
        <v>5120</v>
      </c>
      <c r="C188" s="84">
        <v>3</v>
      </c>
      <c r="D188" s="118">
        <v>0.0014512886839707553</v>
      </c>
      <c r="E188" s="118">
        <v>2.928190948038757</v>
      </c>
      <c r="F188" s="84" t="s">
        <v>5363</v>
      </c>
      <c r="G188" s="84" t="b">
        <v>0</v>
      </c>
      <c r="H188" s="84" t="b">
        <v>0</v>
      </c>
      <c r="I188" s="84" t="b">
        <v>0</v>
      </c>
      <c r="J188" s="84" t="b">
        <v>0</v>
      </c>
      <c r="K188" s="84" t="b">
        <v>0</v>
      </c>
      <c r="L188" s="84" t="b">
        <v>0</v>
      </c>
    </row>
    <row r="189" spans="1:12" ht="15">
      <c r="A189" s="84" t="s">
        <v>5122</v>
      </c>
      <c r="B189" s="84" t="s">
        <v>5123</v>
      </c>
      <c r="C189" s="84">
        <v>3</v>
      </c>
      <c r="D189" s="118">
        <v>0.0013354137602666438</v>
      </c>
      <c r="E189" s="118">
        <v>3.1500396976551133</v>
      </c>
      <c r="F189" s="84" t="s">
        <v>5363</v>
      </c>
      <c r="G189" s="84" t="b">
        <v>0</v>
      </c>
      <c r="H189" s="84" t="b">
        <v>0</v>
      </c>
      <c r="I189" s="84" t="b">
        <v>0</v>
      </c>
      <c r="J189" s="84" t="b">
        <v>0</v>
      </c>
      <c r="K189" s="84" t="b">
        <v>0</v>
      </c>
      <c r="L189" s="84" t="b">
        <v>0</v>
      </c>
    </row>
    <row r="190" spans="1:12" ht="15">
      <c r="A190" s="84" t="s">
        <v>5136</v>
      </c>
      <c r="B190" s="84" t="s">
        <v>5137</v>
      </c>
      <c r="C190" s="84">
        <v>3</v>
      </c>
      <c r="D190" s="118">
        <v>0.0013354137602666438</v>
      </c>
      <c r="E190" s="118">
        <v>3.1500396976551133</v>
      </c>
      <c r="F190" s="84" t="s">
        <v>5363</v>
      </c>
      <c r="G190" s="84" t="b">
        <v>1</v>
      </c>
      <c r="H190" s="84" t="b">
        <v>0</v>
      </c>
      <c r="I190" s="84" t="b">
        <v>0</v>
      </c>
      <c r="J190" s="84" t="b">
        <v>0</v>
      </c>
      <c r="K190" s="84" t="b">
        <v>0</v>
      </c>
      <c r="L190" s="84" t="b">
        <v>0</v>
      </c>
    </row>
    <row r="191" spans="1:12" ht="15">
      <c r="A191" s="84" t="s">
        <v>5137</v>
      </c>
      <c r="B191" s="84" t="s">
        <v>5138</v>
      </c>
      <c r="C191" s="84">
        <v>3</v>
      </c>
      <c r="D191" s="118">
        <v>0.0013354137602666438</v>
      </c>
      <c r="E191" s="118">
        <v>3.1500396976551133</v>
      </c>
      <c r="F191" s="84" t="s">
        <v>5363</v>
      </c>
      <c r="G191" s="84" t="b">
        <v>0</v>
      </c>
      <c r="H191" s="84" t="b">
        <v>0</v>
      </c>
      <c r="I191" s="84" t="b">
        <v>0</v>
      </c>
      <c r="J191" s="84" t="b">
        <v>0</v>
      </c>
      <c r="K191" s="84" t="b">
        <v>0</v>
      </c>
      <c r="L191" s="84" t="b">
        <v>0</v>
      </c>
    </row>
    <row r="192" spans="1:12" ht="15">
      <c r="A192" s="84" t="s">
        <v>5138</v>
      </c>
      <c r="B192" s="84" t="s">
        <v>4435</v>
      </c>
      <c r="C192" s="84">
        <v>3</v>
      </c>
      <c r="D192" s="118">
        <v>0.0013354137602666438</v>
      </c>
      <c r="E192" s="118">
        <v>2.724070965382832</v>
      </c>
      <c r="F192" s="84" t="s">
        <v>5363</v>
      </c>
      <c r="G192" s="84" t="b">
        <v>0</v>
      </c>
      <c r="H192" s="84" t="b">
        <v>0</v>
      </c>
      <c r="I192" s="84" t="b">
        <v>0</v>
      </c>
      <c r="J192" s="84" t="b">
        <v>0</v>
      </c>
      <c r="K192" s="84" t="b">
        <v>0</v>
      </c>
      <c r="L192" s="84" t="b">
        <v>0</v>
      </c>
    </row>
    <row r="193" spans="1:12" ht="15">
      <c r="A193" s="84" t="s">
        <v>4435</v>
      </c>
      <c r="B193" s="84" t="s">
        <v>5139</v>
      </c>
      <c r="C193" s="84">
        <v>3</v>
      </c>
      <c r="D193" s="118">
        <v>0.0013354137602666438</v>
      </c>
      <c r="E193" s="118">
        <v>2.724070965382832</v>
      </c>
      <c r="F193" s="84" t="s">
        <v>5363</v>
      </c>
      <c r="G193" s="84" t="b">
        <v>0</v>
      </c>
      <c r="H193" s="84" t="b">
        <v>0</v>
      </c>
      <c r="I193" s="84" t="b">
        <v>0</v>
      </c>
      <c r="J193" s="84" t="b">
        <v>0</v>
      </c>
      <c r="K193" s="84" t="b">
        <v>0</v>
      </c>
      <c r="L193" s="84" t="b">
        <v>0</v>
      </c>
    </row>
    <row r="194" spans="1:12" ht="15">
      <c r="A194" s="84" t="s">
        <v>5139</v>
      </c>
      <c r="B194" s="84" t="s">
        <v>5140</v>
      </c>
      <c r="C194" s="84">
        <v>3</v>
      </c>
      <c r="D194" s="118">
        <v>0.0013354137602666438</v>
      </c>
      <c r="E194" s="118">
        <v>3.1500396976551133</v>
      </c>
      <c r="F194" s="84" t="s">
        <v>5363</v>
      </c>
      <c r="G194" s="84" t="b">
        <v>0</v>
      </c>
      <c r="H194" s="84" t="b">
        <v>0</v>
      </c>
      <c r="I194" s="84" t="b">
        <v>0</v>
      </c>
      <c r="J194" s="84" t="b">
        <v>0</v>
      </c>
      <c r="K194" s="84" t="b">
        <v>0</v>
      </c>
      <c r="L194" s="84" t="b">
        <v>0</v>
      </c>
    </row>
    <row r="195" spans="1:12" ht="15">
      <c r="A195" s="84" t="s">
        <v>5140</v>
      </c>
      <c r="B195" s="84" t="s">
        <v>5141</v>
      </c>
      <c r="C195" s="84">
        <v>3</v>
      </c>
      <c r="D195" s="118">
        <v>0.0013354137602666438</v>
      </c>
      <c r="E195" s="118">
        <v>3.1500396976551133</v>
      </c>
      <c r="F195" s="84" t="s">
        <v>5363</v>
      </c>
      <c r="G195" s="84" t="b">
        <v>0</v>
      </c>
      <c r="H195" s="84" t="b">
        <v>0</v>
      </c>
      <c r="I195" s="84" t="b">
        <v>0</v>
      </c>
      <c r="J195" s="84" t="b">
        <v>0</v>
      </c>
      <c r="K195" s="84" t="b">
        <v>0</v>
      </c>
      <c r="L195" s="84" t="b">
        <v>0</v>
      </c>
    </row>
    <row r="196" spans="1:12" ht="15">
      <c r="A196" s="84" t="s">
        <v>5141</v>
      </c>
      <c r="B196" s="84" t="s">
        <v>5142</v>
      </c>
      <c r="C196" s="84">
        <v>3</v>
      </c>
      <c r="D196" s="118">
        <v>0.0013354137602666438</v>
      </c>
      <c r="E196" s="118">
        <v>3.1500396976551133</v>
      </c>
      <c r="F196" s="84" t="s">
        <v>5363</v>
      </c>
      <c r="G196" s="84" t="b">
        <v>0</v>
      </c>
      <c r="H196" s="84" t="b">
        <v>0</v>
      </c>
      <c r="I196" s="84" t="b">
        <v>0</v>
      </c>
      <c r="J196" s="84" t="b">
        <v>0</v>
      </c>
      <c r="K196" s="84" t="b">
        <v>0</v>
      </c>
      <c r="L196" s="84" t="b">
        <v>0</v>
      </c>
    </row>
    <row r="197" spans="1:12" ht="15">
      <c r="A197" s="84" t="s">
        <v>5142</v>
      </c>
      <c r="B197" s="84" t="s">
        <v>5143</v>
      </c>
      <c r="C197" s="84">
        <v>3</v>
      </c>
      <c r="D197" s="118">
        <v>0.0013354137602666438</v>
      </c>
      <c r="E197" s="118">
        <v>3.1500396976551133</v>
      </c>
      <c r="F197" s="84" t="s">
        <v>5363</v>
      </c>
      <c r="G197" s="84" t="b">
        <v>0</v>
      </c>
      <c r="H197" s="84" t="b">
        <v>0</v>
      </c>
      <c r="I197" s="84" t="b">
        <v>0</v>
      </c>
      <c r="J197" s="84" t="b">
        <v>0</v>
      </c>
      <c r="K197" s="84" t="b">
        <v>1</v>
      </c>
      <c r="L197" s="84" t="b">
        <v>0</v>
      </c>
    </row>
    <row r="198" spans="1:12" ht="15">
      <c r="A198" s="84" t="s">
        <v>5144</v>
      </c>
      <c r="B198" s="84" t="s">
        <v>5145</v>
      </c>
      <c r="C198" s="84">
        <v>3</v>
      </c>
      <c r="D198" s="118">
        <v>0.0013354137602666438</v>
      </c>
      <c r="E198" s="118">
        <v>3.1500396976551133</v>
      </c>
      <c r="F198" s="84" t="s">
        <v>5363</v>
      </c>
      <c r="G198" s="84" t="b">
        <v>0</v>
      </c>
      <c r="H198" s="84" t="b">
        <v>0</v>
      </c>
      <c r="I198" s="84" t="b">
        <v>0</v>
      </c>
      <c r="J198" s="84" t="b">
        <v>0</v>
      </c>
      <c r="K198" s="84" t="b">
        <v>0</v>
      </c>
      <c r="L198" s="84" t="b">
        <v>0</v>
      </c>
    </row>
    <row r="199" spans="1:12" ht="15">
      <c r="A199" s="84" t="s">
        <v>5145</v>
      </c>
      <c r="B199" s="84" t="s">
        <v>5146</v>
      </c>
      <c r="C199" s="84">
        <v>3</v>
      </c>
      <c r="D199" s="118">
        <v>0.0013354137602666438</v>
      </c>
      <c r="E199" s="118">
        <v>3.1500396976551133</v>
      </c>
      <c r="F199" s="84" t="s">
        <v>5363</v>
      </c>
      <c r="G199" s="84" t="b">
        <v>0</v>
      </c>
      <c r="H199" s="84" t="b">
        <v>0</v>
      </c>
      <c r="I199" s="84" t="b">
        <v>0</v>
      </c>
      <c r="J199" s="84" t="b">
        <v>0</v>
      </c>
      <c r="K199" s="84" t="b">
        <v>0</v>
      </c>
      <c r="L199" s="84" t="b">
        <v>0</v>
      </c>
    </row>
    <row r="200" spans="1:12" ht="15">
      <c r="A200" s="84" t="s">
        <v>5146</v>
      </c>
      <c r="B200" s="84" t="s">
        <v>5089</v>
      </c>
      <c r="C200" s="84">
        <v>3</v>
      </c>
      <c r="D200" s="118">
        <v>0.0013354137602666438</v>
      </c>
      <c r="E200" s="118">
        <v>3.0251009610468134</v>
      </c>
      <c r="F200" s="84" t="s">
        <v>5363</v>
      </c>
      <c r="G200" s="84" t="b">
        <v>0</v>
      </c>
      <c r="H200" s="84" t="b">
        <v>0</v>
      </c>
      <c r="I200" s="84" t="b">
        <v>0</v>
      </c>
      <c r="J200" s="84" t="b">
        <v>0</v>
      </c>
      <c r="K200" s="84" t="b">
        <v>0</v>
      </c>
      <c r="L200" s="84" t="b">
        <v>0</v>
      </c>
    </row>
    <row r="201" spans="1:12" ht="15">
      <c r="A201" s="84" t="s">
        <v>5089</v>
      </c>
      <c r="B201" s="84" t="s">
        <v>5147</v>
      </c>
      <c r="C201" s="84">
        <v>3</v>
      </c>
      <c r="D201" s="118">
        <v>0.0013354137602666438</v>
      </c>
      <c r="E201" s="118">
        <v>3.1500396976551133</v>
      </c>
      <c r="F201" s="84" t="s">
        <v>5363</v>
      </c>
      <c r="G201" s="84" t="b">
        <v>0</v>
      </c>
      <c r="H201" s="84" t="b">
        <v>0</v>
      </c>
      <c r="I201" s="84" t="b">
        <v>0</v>
      </c>
      <c r="J201" s="84" t="b">
        <v>0</v>
      </c>
      <c r="K201" s="84" t="b">
        <v>0</v>
      </c>
      <c r="L201" s="84" t="b">
        <v>0</v>
      </c>
    </row>
    <row r="202" spans="1:12" ht="15">
      <c r="A202" s="84" t="s">
        <v>5147</v>
      </c>
      <c r="B202" s="84" t="s">
        <v>5148</v>
      </c>
      <c r="C202" s="84">
        <v>3</v>
      </c>
      <c r="D202" s="118">
        <v>0.0013354137602666438</v>
      </c>
      <c r="E202" s="118">
        <v>3.1500396976551133</v>
      </c>
      <c r="F202" s="84" t="s">
        <v>5363</v>
      </c>
      <c r="G202" s="84" t="b">
        <v>0</v>
      </c>
      <c r="H202" s="84" t="b">
        <v>0</v>
      </c>
      <c r="I202" s="84" t="b">
        <v>0</v>
      </c>
      <c r="J202" s="84" t="b">
        <v>0</v>
      </c>
      <c r="K202" s="84" t="b">
        <v>0</v>
      </c>
      <c r="L202" s="84" t="b">
        <v>0</v>
      </c>
    </row>
    <row r="203" spans="1:12" ht="15">
      <c r="A203" s="84" t="s">
        <v>5148</v>
      </c>
      <c r="B203" s="84" t="s">
        <v>5149</v>
      </c>
      <c r="C203" s="84">
        <v>3</v>
      </c>
      <c r="D203" s="118">
        <v>0.0013354137602666438</v>
      </c>
      <c r="E203" s="118">
        <v>3.1500396976551133</v>
      </c>
      <c r="F203" s="84" t="s">
        <v>5363</v>
      </c>
      <c r="G203" s="84" t="b">
        <v>0</v>
      </c>
      <c r="H203" s="84" t="b">
        <v>0</v>
      </c>
      <c r="I203" s="84" t="b">
        <v>0</v>
      </c>
      <c r="J203" s="84" t="b">
        <v>0</v>
      </c>
      <c r="K203" s="84" t="b">
        <v>0</v>
      </c>
      <c r="L203" s="84" t="b">
        <v>0</v>
      </c>
    </row>
    <row r="204" spans="1:12" ht="15">
      <c r="A204" s="84" t="s">
        <v>5149</v>
      </c>
      <c r="B204" s="84" t="s">
        <v>5150</v>
      </c>
      <c r="C204" s="84">
        <v>3</v>
      </c>
      <c r="D204" s="118">
        <v>0.0013354137602666438</v>
      </c>
      <c r="E204" s="118">
        <v>3.1500396976551133</v>
      </c>
      <c r="F204" s="84" t="s">
        <v>5363</v>
      </c>
      <c r="G204" s="84" t="b">
        <v>0</v>
      </c>
      <c r="H204" s="84" t="b">
        <v>0</v>
      </c>
      <c r="I204" s="84" t="b">
        <v>0</v>
      </c>
      <c r="J204" s="84" t="b">
        <v>0</v>
      </c>
      <c r="K204" s="84" t="b">
        <v>0</v>
      </c>
      <c r="L204" s="84" t="b">
        <v>0</v>
      </c>
    </row>
    <row r="205" spans="1:12" ht="15">
      <c r="A205" s="84" t="s">
        <v>5150</v>
      </c>
      <c r="B205" s="84" t="s">
        <v>5151</v>
      </c>
      <c r="C205" s="84">
        <v>3</v>
      </c>
      <c r="D205" s="118">
        <v>0.0013354137602666438</v>
      </c>
      <c r="E205" s="118">
        <v>3.1500396976551133</v>
      </c>
      <c r="F205" s="84" t="s">
        <v>5363</v>
      </c>
      <c r="G205" s="84" t="b">
        <v>0</v>
      </c>
      <c r="H205" s="84" t="b">
        <v>0</v>
      </c>
      <c r="I205" s="84" t="b">
        <v>0</v>
      </c>
      <c r="J205" s="84" t="b">
        <v>0</v>
      </c>
      <c r="K205" s="84" t="b">
        <v>0</v>
      </c>
      <c r="L205" s="84" t="b">
        <v>0</v>
      </c>
    </row>
    <row r="206" spans="1:12" ht="15">
      <c r="A206" s="84" t="s">
        <v>5151</v>
      </c>
      <c r="B206" s="84" t="s">
        <v>4392</v>
      </c>
      <c r="C206" s="84">
        <v>3</v>
      </c>
      <c r="D206" s="118">
        <v>0.0013354137602666438</v>
      </c>
      <c r="E206" s="118">
        <v>1.692662501131208</v>
      </c>
      <c r="F206" s="84" t="s">
        <v>5363</v>
      </c>
      <c r="G206" s="84" t="b">
        <v>0</v>
      </c>
      <c r="H206" s="84" t="b">
        <v>0</v>
      </c>
      <c r="I206" s="84" t="b">
        <v>0</v>
      </c>
      <c r="J206" s="84" t="b">
        <v>0</v>
      </c>
      <c r="K206" s="84" t="b">
        <v>0</v>
      </c>
      <c r="L206" s="84" t="b">
        <v>0</v>
      </c>
    </row>
    <row r="207" spans="1:12" ht="15">
      <c r="A207" s="84" t="s">
        <v>4978</v>
      </c>
      <c r="B207" s="84" t="s">
        <v>5152</v>
      </c>
      <c r="C207" s="84">
        <v>3</v>
      </c>
      <c r="D207" s="118">
        <v>0.0013354137602666438</v>
      </c>
      <c r="E207" s="118">
        <v>1.9739484385994321</v>
      </c>
      <c r="F207" s="84" t="s">
        <v>5363</v>
      </c>
      <c r="G207" s="84" t="b">
        <v>0</v>
      </c>
      <c r="H207" s="84" t="b">
        <v>0</v>
      </c>
      <c r="I207" s="84" t="b">
        <v>0</v>
      </c>
      <c r="J207" s="84" t="b">
        <v>0</v>
      </c>
      <c r="K207" s="84" t="b">
        <v>0</v>
      </c>
      <c r="L207" s="84" t="b">
        <v>0</v>
      </c>
    </row>
    <row r="208" spans="1:12" ht="15">
      <c r="A208" s="84" t="s">
        <v>5152</v>
      </c>
      <c r="B208" s="84" t="s">
        <v>5153</v>
      </c>
      <c r="C208" s="84">
        <v>3</v>
      </c>
      <c r="D208" s="118">
        <v>0.0013354137602666438</v>
      </c>
      <c r="E208" s="118">
        <v>3.1500396976551133</v>
      </c>
      <c r="F208" s="84" t="s">
        <v>5363</v>
      </c>
      <c r="G208" s="84" t="b">
        <v>0</v>
      </c>
      <c r="H208" s="84" t="b">
        <v>0</v>
      </c>
      <c r="I208" s="84" t="b">
        <v>0</v>
      </c>
      <c r="J208" s="84" t="b">
        <v>0</v>
      </c>
      <c r="K208" s="84" t="b">
        <v>0</v>
      </c>
      <c r="L208" s="84" t="b">
        <v>0</v>
      </c>
    </row>
    <row r="209" spans="1:12" ht="15">
      <c r="A209" s="84" t="s">
        <v>437</v>
      </c>
      <c r="B209" s="84" t="s">
        <v>4452</v>
      </c>
      <c r="C209" s="84">
        <v>3</v>
      </c>
      <c r="D209" s="118">
        <v>0.0013354137602666438</v>
      </c>
      <c r="E209" s="118">
        <v>0.6540330987750772</v>
      </c>
      <c r="F209" s="84" t="s">
        <v>5363</v>
      </c>
      <c r="G209" s="84" t="b">
        <v>0</v>
      </c>
      <c r="H209" s="84" t="b">
        <v>0</v>
      </c>
      <c r="I209" s="84" t="b">
        <v>0</v>
      </c>
      <c r="J209" s="84" t="b">
        <v>0</v>
      </c>
      <c r="K209" s="84" t="b">
        <v>0</v>
      </c>
      <c r="L209" s="84" t="b">
        <v>0</v>
      </c>
    </row>
    <row r="210" spans="1:12" ht="15">
      <c r="A210" s="84" t="s">
        <v>437</v>
      </c>
      <c r="B210" s="84" t="s">
        <v>5158</v>
      </c>
      <c r="C210" s="84">
        <v>3</v>
      </c>
      <c r="D210" s="118">
        <v>0.0013354137602666438</v>
      </c>
      <c r="E210" s="118">
        <v>1.3530031031110958</v>
      </c>
      <c r="F210" s="84" t="s">
        <v>5363</v>
      </c>
      <c r="G210" s="84" t="b">
        <v>0</v>
      </c>
      <c r="H210" s="84" t="b">
        <v>0</v>
      </c>
      <c r="I210" s="84" t="b">
        <v>0</v>
      </c>
      <c r="J210" s="84" t="b">
        <v>0</v>
      </c>
      <c r="K210" s="84" t="b">
        <v>0</v>
      </c>
      <c r="L210" s="84" t="b">
        <v>0</v>
      </c>
    </row>
    <row r="211" spans="1:12" ht="15">
      <c r="A211" s="84" t="s">
        <v>5158</v>
      </c>
      <c r="B211" s="84" t="s">
        <v>5091</v>
      </c>
      <c r="C211" s="84">
        <v>3</v>
      </c>
      <c r="D211" s="118">
        <v>0.0013354137602666438</v>
      </c>
      <c r="E211" s="118">
        <v>3.0251009610468134</v>
      </c>
      <c r="F211" s="84" t="s">
        <v>5363</v>
      </c>
      <c r="G211" s="84" t="b">
        <v>0</v>
      </c>
      <c r="H211" s="84" t="b">
        <v>0</v>
      </c>
      <c r="I211" s="84" t="b">
        <v>0</v>
      </c>
      <c r="J211" s="84" t="b">
        <v>0</v>
      </c>
      <c r="K211" s="84" t="b">
        <v>0</v>
      </c>
      <c r="L211" s="84" t="b">
        <v>0</v>
      </c>
    </row>
    <row r="212" spans="1:12" ht="15">
      <c r="A212" s="84" t="s">
        <v>5091</v>
      </c>
      <c r="B212" s="84" t="s">
        <v>4393</v>
      </c>
      <c r="C212" s="84">
        <v>3</v>
      </c>
      <c r="D212" s="118">
        <v>0.0013354137602666438</v>
      </c>
      <c r="E212" s="118">
        <v>1.6101276130759954</v>
      </c>
      <c r="F212" s="84" t="s">
        <v>5363</v>
      </c>
      <c r="G212" s="84" t="b">
        <v>0</v>
      </c>
      <c r="H212" s="84" t="b">
        <v>0</v>
      </c>
      <c r="I212" s="84" t="b">
        <v>0</v>
      </c>
      <c r="J212" s="84" t="b">
        <v>0</v>
      </c>
      <c r="K212" s="84" t="b">
        <v>0</v>
      </c>
      <c r="L212" s="84" t="b">
        <v>0</v>
      </c>
    </row>
    <row r="213" spans="1:12" ht="15">
      <c r="A213" s="84" t="s">
        <v>430</v>
      </c>
      <c r="B213" s="84" t="s">
        <v>460</v>
      </c>
      <c r="C213" s="84">
        <v>3</v>
      </c>
      <c r="D213" s="118">
        <v>0.0013354137602666438</v>
      </c>
      <c r="E213" s="118">
        <v>3.1500396976551133</v>
      </c>
      <c r="F213" s="84" t="s">
        <v>5363</v>
      </c>
      <c r="G213" s="84" t="b">
        <v>0</v>
      </c>
      <c r="H213" s="84" t="b">
        <v>0</v>
      </c>
      <c r="I213" s="84" t="b">
        <v>0</v>
      </c>
      <c r="J213" s="84" t="b">
        <v>0</v>
      </c>
      <c r="K213" s="84" t="b">
        <v>0</v>
      </c>
      <c r="L213" s="84" t="b">
        <v>0</v>
      </c>
    </row>
    <row r="214" spans="1:12" ht="15">
      <c r="A214" s="84" t="s">
        <v>437</v>
      </c>
      <c r="B214" s="84" t="s">
        <v>5161</v>
      </c>
      <c r="C214" s="84">
        <v>3</v>
      </c>
      <c r="D214" s="118">
        <v>0.0013354137602666438</v>
      </c>
      <c r="E214" s="118">
        <v>1.3530031031110958</v>
      </c>
      <c r="F214" s="84" t="s">
        <v>5363</v>
      </c>
      <c r="G214" s="84" t="b">
        <v>0</v>
      </c>
      <c r="H214" s="84" t="b">
        <v>0</v>
      </c>
      <c r="I214" s="84" t="b">
        <v>0</v>
      </c>
      <c r="J214" s="84" t="b">
        <v>0</v>
      </c>
      <c r="K214" s="84" t="b">
        <v>0</v>
      </c>
      <c r="L214" s="84" t="b">
        <v>0</v>
      </c>
    </row>
    <row r="215" spans="1:12" ht="15">
      <c r="A215" s="84" t="s">
        <v>4995</v>
      </c>
      <c r="B215" s="84" t="s">
        <v>5162</v>
      </c>
      <c r="C215" s="84">
        <v>3</v>
      </c>
      <c r="D215" s="118">
        <v>0.0013354137602666438</v>
      </c>
      <c r="E215" s="118">
        <v>2.4810329166965377</v>
      </c>
      <c r="F215" s="84" t="s">
        <v>5363</v>
      </c>
      <c r="G215" s="84" t="b">
        <v>1</v>
      </c>
      <c r="H215" s="84" t="b">
        <v>0</v>
      </c>
      <c r="I215" s="84" t="b">
        <v>0</v>
      </c>
      <c r="J215" s="84" t="b">
        <v>0</v>
      </c>
      <c r="K215" s="84" t="b">
        <v>0</v>
      </c>
      <c r="L215" s="84" t="b">
        <v>0</v>
      </c>
    </row>
    <row r="216" spans="1:12" ht="15">
      <c r="A216" s="84" t="s">
        <v>4420</v>
      </c>
      <c r="B216" s="84" t="s">
        <v>5099</v>
      </c>
      <c r="C216" s="84">
        <v>3</v>
      </c>
      <c r="D216" s="118">
        <v>0.0013354137602666438</v>
      </c>
      <c r="E216" s="118">
        <v>1.7698284559435074</v>
      </c>
      <c r="F216" s="84" t="s">
        <v>5363</v>
      </c>
      <c r="G216" s="84" t="b">
        <v>0</v>
      </c>
      <c r="H216" s="84" t="b">
        <v>0</v>
      </c>
      <c r="I216" s="84" t="b">
        <v>0</v>
      </c>
      <c r="J216" s="84" t="b">
        <v>0</v>
      </c>
      <c r="K216" s="84" t="b">
        <v>0</v>
      </c>
      <c r="L216" s="84" t="b">
        <v>0</v>
      </c>
    </row>
    <row r="217" spans="1:12" ht="15">
      <c r="A217" s="84" t="s">
        <v>5099</v>
      </c>
      <c r="B217" s="84" t="s">
        <v>534</v>
      </c>
      <c r="C217" s="84">
        <v>3</v>
      </c>
      <c r="D217" s="118">
        <v>0.0013354137602666438</v>
      </c>
      <c r="E217" s="118">
        <v>2.9001622244385135</v>
      </c>
      <c r="F217" s="84" t="s">
        <v>5363</v>
      </c>
      <c r="G217" s="84" t="b">
        <v>0</v>
      </c>
      <c r="H217" s="84" t="b">
        <v>0</v>
      </c>
      <c r="I217" s="84" t="b">
        <v>0</v>
      </c>
      <c r="J217" s="84" t="b">
        <v>0</v>
      </c>
      <c r="K217" s="84" t="b">
        <v>0</v>
      </c>
      <c r="L217" s="84" t="b">
        <v>0</v>
      </c>
    </row>
    <row r="218" spans="1:12" ht="15">
      <c r="A218" s="84" t="s">
        <v>534</v>
      </c>
      <c r="B218" s="84" t="s">
        <v>5093</v>
      </c>
      <c r="C218" s="84">
        <v>3</v>
      </c>
      <c r="D218" s="118">
        <v>0.0013354137602666438</v>
      </c>
      <c r="E218" s="118">
        <v>3.0251009610468134</v>
      </c>
      <c r="F218" s="84" t="s">
        <v>5363</v>
      </c>
      <c r="G218" s="84" t="b">
        <v>0</v>
      </c>
      <c r="H218" s="84" t="b">
        <v>0</v>
      </c>
      <c r="I218" s="84" t="b">
        <v>0</v>
      </c>
      <c r="J218" s="84" t="b">
        <v>0</v>
      </c>
      <c r="K218" s="84" t="b">
        <v>0</v>
      </c>
      <c r="L218" s="84" t="b">
        <v>0</v>
      </c>
    </row>
    <row r="219" spans="1:12" ht="15">
      <c r="A219" s="84" t="s">
        <v>5093</v>
      </c>
      <c r="B219" s="84" t="s">
        <v>5003</v>
      </c>
      <c r="C219" s="84">
        <v>3</v>
      </c>
      <c r="D219" s="118">
        <v>0.0013354137602666438</v>
      </c>
      <c r="E219" s="118">
        <v>2.502222215766476</v>
      </c>
      <c r="F219" s="84" t="s">
        <v>5363</v>
      </c>
      <c r="G219" s="84" t="b">
        <v>0</v>
      </c>
      <c r="H219" s="84" t="b">
        <v>0</v>
      </c>
      <c r="I219" s="84" t="b">
        <v>0</v>
      </c>
      <c r="J219" s="84" t="b">
        <v>0</v>
      </c>
      <c r="K219" s="84" t="b">
        <v>0</v>
      </c>
      <c r="L219" s="84" t="b">
        <v>0</v>
      </c>
    </row>
    <row r="220" spans="1:12" ht="15">
      <c r="A220" s="84" t="s">
        <v>5003</v>
      </c>
      <c r="B220" s="84" t="s">
        <v>533</v>
      </c>
      <c r="C220" s="84">
        <v>3</v>
      </c>
      <c r="D220" s="118">
        <v>0.0013354137602666438</v>
      </c>
      <c r="E220" s="118">
        <v>2.627160952374776</v>
      </c>
      <c r="F220" s="84" t="s">
        <v>5363</v>
      </c>
      <c r="G220" s="84" t="b">
        <v>0</v>
      </c>
      <c r="H220" s="84" t="b">
        <v>0</v>
      </c>
      <c r="I220" s="84" t="b">
        <v>0</v>
      </c>
      <c r="J220" s="84" t="b">
        <v>0</v>
      </c>
      <c r="K220" s="84" t="b">
        <v>0</v>
      </c>
      <c r="L220" s="84" t="b">
        <v>0</v>
      </c>
    </row>
    <row r="221" spans="1:12" ht="15">
      <c r="A221" s="84" t="s">
        <v>533</v>
      </c>
      <c r="B221" s="84" t="s">
        <v>5164</v>
      </c>
      <c r="C221" s="84">
        <v>3</v>
      </c>
      <c r="D221" s="118">
        <v>0.0013354137602666438</v>
      </c>
      <c r="E221" s="118">
        <v>3.1500396976551133</v>
      </c>
      <c r="F221" s="84" t="s">
        <v>5363</v>
      </c>
      <c r="G221" s="84" t="b">
        <v>0</v>
      </c>
      <c r="H221" s="84" t="b">
        <v>0</v>
      </c>
      <c r="I221" s="84" t="b">
        <v>0</v>
      </c>
      <c r="J221" s="84" t="b">
        <v>0</v>
      </c>
      <c r="K221" s="84" t="b">
        <v>0</v>
      </c>
      <c r="L221" s="84" t="b">
        <v>0</v>
      </c>
    </row>
    <row r="222" spans="1:12" ht="15">
      <c r="A222" s="84" t="s">
        <v>5164</v>
      </c>
      <c r="B222" s="84" t="s">
        <v>5066</v>
      </c>
      <c r="C222" s="84">
        <v>3</v>
      </c>
      <c r="D222" s="118">
        <v>0.0013354137602666438</v>
      </c>
      <c r="E222" s="118">
        <v>2.928190948038757</v>
      </c>
      <c r="F222" s="84" t="s">
        <v>5363</v>
      </c>
      <c r="G222" s="84" t="b">
        <v>0</v>
      </c>
      <c r="H222" s="84" t="b">
        <v>0</v>
      </c>
      <c r="I222" s="84" t="b">
        <v>0</v>
      </c>
      <c r="J222" s="84" t="b">
        <v>0</v>
      </c>
      <c r="K222" s="84" t="b">
        <v>0</v>
      </c>
      <c r="L222" s="84" t="b">
        <v>0</v>
      </c>
    </row>
    <row r="223" spans="1:12" ht="15">
      <c r="A223" s="84" t="s">
        <v>5066</v>
      </c>
      <c r="B223" s="84" t="s">
        <v>5165</v>
      </c>
      <c r="C223" s="84">
        <v>3</v>
      </c>
      <c r="D223" s="118">
        <v>0.0013354137602666438</v>
      </c>
      <c r="E223" s="118">
        <v>3.0251009610468134</v>
      </c>
      <c r="F223" s="84" t="s">
        <v>5363</v>
      </c>
      <c r="G223" s="84" t="b">
        <v>0</v>
      </c>
      <c r="H223" s="84" t="b">
        <v>0</v>
      </c>
      <c r="I223" s="84" t="b">
        <v>0</v>
      </c>
      <c r="J223" s="84" t="b">
        <v>0</v>
      </c>
      <c r="K223" s="84" t="b">
        <v>0</v>
      </c>
      <c r="L223" s="84" t="b">
        <v>0</v>
      </c>
    </row>
    <row r="224" spans="1:12" ht="15">
      <c r="A224" s="84" t="s">
        <v>5165</v>
      </c>
      <c r="B224" s="84" t="s">
        <v>4428</v>
      </c>
      <c r="C224" s="84">
        <v>3</v>
      </c>
      <c r="D224" s="118">
        <v>0.0013354137602666438</v>
      </c>
      <c r="E224" s="118">
        <v>2.2847382715525697</v>
      </c>
      <c r="F224" s="84" t="s">
        <v>5363</v>
      </c>
      <c r="G224" s="84" t="b">
        <v>0</v>
      </c>
      <c r="H224" s="84" t="b">
        <v>0</v>
      </c>
      <c r="I224" s="84" t="b">
        <v>0</v>
      </c>
      <c r="J224" s="84" t="b">
        <v>0</v>
      </c>
      <c r="K224" s="84" t="b">
        <v>0</v>
      </c>
      <c r="L224" s="84" t="b">
        <v>0</v>
      </c>
    </row>
    <row r="225" spans="1:12" ht="15">
      <c r="A225" s="84" t="s">
        <v>4428</v>
      </c>
      <c r="B225" s="84" t="s">
        <v>441</v>
      </c>
      <c r="C225" s="84">
        <v>3</v>
      </c>
      <c r="D225" s="118">
        <v>0.0013354137602666438</v>
      </c>
      <c r="E225" s="118">
        <v>2.2847382715525697</v>
      </c>
      <c r="F225" s="84" t="s">
        <v>5363</v>
      </c>
      <c r="G225" s="84" t="b">
        <v>0</v>
      </c>
      <c r="H225" s="84" t="b">
        <v>0</v>
      </c>
      <c r="I225" s="84" t="b">
        <v>0</v>
      </c>
      <c r="J225" s="84" t="b">
        <v>0</v>
      </c>
      <c r="K225" s="84" t="b">
        <v>0</v>
      </c>
      <c r="L225" s="84" t="b">
        <v>0</v>
      </c>
    </row>
    <row r="226" spans="1:12" ht="15">
      <c r="A226" s="84" t="s">
        <v>441</v>
      </c>
      <c r="B226" s="84" t="s">
        <v>5097</v>
      </c>
      <c r="C226" s="84">
        <v>3</v>
      </c>
      <c r="D226" s="118">
        <v>0.0013354137602666438</v>
      </c>
      <c r="E226" s="118">
        <v>2.599132228774532</v>
      </c>
      <c r="F226" s="84" t="s">
        <v>5363</v>
      </c>
      <c r="G226" s="84" t="b">
        <v>0</v>
      </c>
      <c r="H226" s="84" t="b">
        <v>0</v>
      </c>
      <c r="I226" s="84" t="b">
        <v>0</v>
      </c>
      <c r="J226" s="84" t="b">
        <v>0</v>
      </c>
      <c r="K226" s="84" t="b">
        <v>0</v>
      </c>
      <c r="L226" s="84" t="b">
        <v>0</v>
      </c>
    </row>
    <row r="227" spans="1:12" ht="15">
      <c r="A227" s="84" t="s">
        <v>295</v>
      </c>
      <c r="B227" s="84" t="s">
        <v>4452</v>
      </c>
      <c r="C227" s="84">
        <v>3</v>
      </c>
      <c r="D227" s="118">
        <v>0.0013354137602666438</v>
      </c>
      <c r="E227" s="118">
        <v>2.4510696933190945</v>
      </c>
      <c r="F227" s="84" t="s">
        <v>5363</v>
      </c>
      <c r="G227" s="84" t="b">
        <v>0</v>
      </c>
      <c r="H227" s="84" t="b">
        <v>0</v>
      </c>
      <c r="I227" s="84" t="b">
        <v>0</v>
      </c>
      <c r="J227" s="84" t="b">
        <v>0</v>
      </c>
      <c r="K227" s="84" t="b">
        <v>0</v>
      </c>
      <c r="L227" s="84" t="b">
        <v>0</v>
      </c>
    </row>
    <row r="228" spans="1:12" ht="15">
      <c r="A228" s="84" t="s">
        <v>4400</v>
      </c>
      <c r="B228" s="84" t="s">
        <v>5175</v>
      </c>
      <c r="C228" s="84">
        <v>3</v>
      </c>
      <c r="D228" s="118">
        <v>0.0013354137602666438</v>
      </c>
      <c r="E228" s="118">
        <v>1.9195907762768394</v>
      </c>
      <c r="F228" s="84" t="s">
        <v>5363</v>
      </c>
      <c r="G228" s="84" t="b">
        <v>0</v>
      </c>
      <c r="H228" s="84" t="b">
        <v>0</v>
      </c>
      <c r="I228" s="84" t="b">
        <v>0</v>
      </c>
      <c r="J228" s="84" t="b">
        <v>0</v>
      </c>
      <c r="K228" s="84" t="b">
        <v>0</v>
      </c>
      <c r="L228" s="84" t="b">
        <v>0</v>
      </c>
    </row>
    <row r="229" spans="1:12" ht="15">
      <c r="A229" s="84" t="s">
        <v>4995</v>
      </c>
      <c r="B229" s="84" t="s">
        <v>5090</v>
      </c>
      <c r="C229" s="84">
        <v>3</v>
      </c>
      <c r="D229" s="118">
        <v>0.0013354137602666438</v>
      </c>
      <c r="E229" s="118">
        <v>2.356094180088238</v>
      </c>
      <c r="F229" s="84" t="s">
        <v>5363</v>
      </c>
      <c r="G229" s="84" t="b">
        <v>1</v>
      </c>
      <c r="H229" s="84" t="b">
        <v>0</v>
      </c>
      <c r="I229" s="84" t="b">
        <v>0</v>
      </c>
      <c r="J229" s="84" t="b">
        <v>0</v>
      </c>
      <c r="K229" s="84" t="b">
        <v>0</v>
      </c>
      <c r="L229" s="84" t="b">
        <v>0</v>
      </c>
    </row>
    <row r="230" spans="1:12" ht="15">
      <c r="A230" s="84" t="s">
        <v>5090</v>
      </c>
      <c r="B230" s="84" t="s">
        <v>4394</v>
      </c>
      <c r="C230" s="84">
        <v>3</v>
      </c>
      <c r="D230" s="118">
        <v>0.0013354137602666438</v>
      </c>
      <c r="E230" s="118">
        <v>1.6271609523747759</v>
      </c>
      <c r="F230" s="84" t="s">
        <v>5363</v>
      </c>
      <c r="G230" s="84" t="b">
        <v>0</v>
      </c>
      <c r="H230" s="84" t="b">
        <v>0</v>
      </c>
      <c r="I230" s="84" t="b">
        <v>0</v>
      </c>
      <c r="J230" s="84" t="b">
        <v>0</v>
      </c>
      <c r="K230" s="84" t="b">
        <v>0</v>
      </c>
      <c r="L230" s="84" t="b">
        <v>0</v>
      </c>
    </row>
    <row r="231" spans="1:12" ht="15">
      <c r="A231" s="84" t="s">
        <v>4394</v>
      </c>
      <c r="B231" s="84" t="s">
        <v>5176</v>
      </c>
      <c r="C231" s="84">
        <v>3</v>
      </c>
      <c r="D231" s="118">
        <v>0.0013354137602666438</v>
      </c>
      <c r="E231" s="118">
        <v>1.7698284559435074</v>
      </c>
      <c r="F231" s="84" t="s">
        <v>5363</v>
      </c>
      <c r="G231" s="84" t="b">
        <v>0</v>
      </c>
      <c r="H231" s="84" t="b">
        <v>0</v>
      </c>
      <c r="I231" s="84" t="b">
        <v>0</v>
      </c>
      <c r="J231" s="84" t="b">
        <v>0</v>
      </c>
      <c r="K231" s="84" t="b">
        <v>0</v>
      </c>
      <c r="L231" s="84" t="b">
        <v>0</v>
      </c>
    </row>
    <row r="232" spans="1:12" ht="15">
      <c r="A232" s="84" t="s">
        <v>5176</v>
      </c>
      <c r="B232" s="84" t="s">
        <v>4448</v>
      </c>
      <c r="C232" s="84">
        <v>3</v>
      </c>
      <c r="D232" s="118">
        <v>0.0013354137602666438</v>
      </c>
      <c r="E232" s="118">
        <v>2.585768267216551</v>
      </c>
      <c r="F232" s="84" t="s">
        <v>5363</v>
      </c>
      <c r="G232" s="84" t="b">
        <v>0</v>
      </c>
      <c r="H232" s="84" t="b">
        <v>0</v>
      </c>
      <c r="I232" s="84" t="b">
        <v>0</v>
      </c>
      <c r="J232" s="84" t="b">
        <v>0</v>
      </c>
      <c r="K232" s="84" t="b">
        <v>0</v>
      </c>
      <c r="L232" s="84" t="b">
        <v>0</v>
      </c>
    </row>
    <row r="233" spans="1:12" ht="15">
      <c r="A233" s="84" t="s">
        <v>4448</v>
      </c>
      <c r="B233" s="84" t="s">
        <v>457</v>
      </c>
      <c r="C233" s="84">
        <v>3</v>
      </c>
      <c r="D233" s="118">
        <v>0.0013354137602666438</v>
      </c>
      <c r="E233" s="118">
        <v>2.2847382715525697</v>
      </c>
      <c r="F233" s="84" t="s">
        <v>5363</v>
      </c>
      <c r="G233" s="84" t="b">
        <v>0</v>
      </c>
      <c r="H233" s="84" t="b">
        <v>0</v>
      </c>
      <c r="I233" s="84" t="b">
        <v>0</v>
      </c>
      <c r="J233" s="84" t="b">
        <v>0</v>
      </c>
      <c r="K233" s="84" t="b">
        <v>0</v>
      </c>
      <c r="L233" s="84" t="b">
        <v>0</v>
      </c>
    </row>
    <row r="234" spans="1:12" ht="15">
      <c r="A234" s="84" t="s">
        <v>457</v>
      </c>
      <c r="B234" s="84" t="s">
        <v>4428</v>
      </c>
      <c r="C234" s="84">
        <v>3</v>
      </c>
      <c r="D234" s="118">
        <v>0.0013354137602666438</v>
      </c>
      <c r="E234" s="118">
        <v>1.9837082758885884</v>
      </c>
      <c r="F234" s="84" t="s">
        <v>5363</v>
      </c>
      <c r="G234" s="84" t="b">
        <v>0</v>
      </c>
      <c r="H234" s="84" t="b">
        <v>0</v>
      </c>
      <c r="I234" s="84" t="b">
        <v>0</v>
      </c>
      <c r="J234" s="84" t="b">
        <v>0</v>
      </c>
      <c r="K234" s="84" t="b">
        <v>0</v>
      </c>
      <c r="L234" s="84" t="b">
        <v>0</v>
      </c>
    </row>
    <row r="235" spans="1:12" ht="15">
      <c r="A235" s="84" t="s">
        <v>4428</v>
      </c>
      <c r="B235" s="84" t="s">
        <v>5049</v>
      </c>
      <c r="C235" s="84">
        <v>3</v>
      </c>
      <c r="D235" s="118">
        <v>0.0013354137602666438</v>
      </c>
      <c r="E235" s="118">
        <v>1.9837082758885884</v>
      </c>
      <c r="F235" s="84" t="s">
        <v>5363</v>
      </c>
      <c r="G235" s="84" t="b">
        <v>0</v>
      </c>
      <c r="H235" s="84" t="b">
        <v>0</v>
      </c>
      <c r="I235" s="84" t="b">
        <v>0</v>
      </c>
      <c r="J235" s="84" t="b">
        <v>0</v>
      </c>
      <c r="K235" s="84" t="b">
        <v>0</v>
      </c>
      <c r="L235" s="84" t="b">
        <v>0</v>
      </c>
    </row>
    <row r="236" spans="1:12" ht="15">
      <c r="A236" s="84" t="s">
        <v>5049</v>
      </c>
      <c r="B236" s="84" t="s">
        <v>4449</v>
      </c>
      <c r="C236" s="84">
        <v>3</v>
      </c>
      <c r="D236" s="118">
        <v>0.0013354137602666438</v>
      </c>
      <c r="E236" s="118">
        <v>1.8789729253685754</v>
      </c>
      <c r="F236" s="84" t="s">
        <v>5363</v>
      </c>
      <c r="G236" s="84" t="b">
        <v>0</v>
      </c>
      <c r="H236" s="84" t="b">
        <v>0</v>
      </c>
      <c r="I236" s="84" t="b">
        <v>0</v>
      </c>
      <c r="J236" s="84" t="b">
        <v>0</v>
      </c>
      <c r="K236" s="84" t="b">
        <v>0</v>
      </c>
      <c r="L236" s="84" t="b">
        <v>0</v>
      </c>
    </row>
    <row r="237" spans="1:12" ht="15">
      <c r="A237" s="84" t="s">
        <v>437</v>
      </c>
      <c r="B237" s="84" t="s">
        <v>4453</v>
      </c>
      <c r="C237" s="84">
        <v>3</v>
      </c>
      <c r="D237" s="118">
        <v>0.0013354137602666438</v>
      </c>
      <c r="E237" s="118">
        <v>0.8758818483914335</v>
      </c>
      <c r="F237" s="84" t="s">
        <v>5363</v>
      </c>
      <c r="G237" s="84" t="b">
        <v>0</v>
      </c>
      <c r="H237" s="84" t="b">
        <v>0</v>
      </c>
      <c r="I237" s="84" t="b">
        <v>0</v>
      </c>
      <c r="J237" s="84" t="b">
        <v>1</v>
      </c>
      <c r="K237" s="84" t="b">
        <v>0</v>
      </c>
      <c r="L237" s="84" t="b">
        <v>0</v>
      </c>
    </row>
    <row r="238" spans="1:12" ht="15">
      <c r="A238" s="84" t="s">
        <v>4453</v>
      </c>
      <c r="B238" s="84" t="s">
        <v>5072</v>
      </c>
      <c r="C238" s="84">
        <v>3</v>
      </c>
      <c r="D238" s="118">
        <v>0.0013354137602666438</v>
      </c>
      <c r="E238" s="118">
        <v>2.4510696933190945</v>
      </c>
      <c r="F238" s="84" t="s">
        <v>5363</v>
      </c>
      <c r="G238" s="84" t="b">
        <v>1</v>
      </c>
      <c r="H238" s="84" t="b">
        <v>0</v>
      </c>
      <c r="I238" s="84" t="b">
        <v>0</v>
      </c>
      <c r="J238" s="84" t="b">
        <v>0</v>
      </c>
      <c r="K238" s="84" t="b">
        <v>0</v>
      </c>
      <c r="L238" s="84" t="b">
        <v>0</v>
      </c>
    </row>
    <row r="239" spans="1:12" ht="15">
      <c r="A239" s="84" t="s">
        <v>5023</v>
      </c>
      <c r="B239" s="84" t="s">
        <v>4420</v>
      </c>
      <c r="C239" s="84">
        <v>3</v>
      </c>
      <c r="D239" s="118">
        <v>0.0014512886839707553</v>
      </c>
      <c r="E239" s="118">
        <v>1.4851888764676955</v>
      </c>
      <c r="F239" s="84" t="s">
        <v>5363</v>
      </c>
      <c r="G239" s="84" t="b">
        <v>0</v>
      </c>
      <c r="H239" s="84" t="b">
        <v>0</v>
      </c>
      <c r="I239" s="84" t="b">
        <v>0</v>
      </c>
      <c r="J239" s="84" t="b">
        <v>0</v>
      </c>
      <c r="K239" s="84" t="b">
        <v>0</v>
      </c>
      <c r="L239" s="84" t="b">
        <v>0</v>
      </c>
    </row>
    <row r="240" spans="1:12" ht="15">
      <c r="A240" s="84" t="s">
        <v>4420</v>
      </c>
      <c r="B240" s="84" t="s">
        <v>5177</v>
      </c>
      <c r="C240" s="84">
        <v>3</v>
      </c>
      <c r="D240" s="118">
        <v>0.0014512886839707553</v>
      </c>
      <c r="E240" s="118">
        <v>1.8947671925518073</v>
      </c>
      <c r="F240" s="84" t="s">
        <v>5363</v>
      </c>
      <c r="G240" s="84" t="b">
        <v>0</v>
      </c>
      <c r="H240" s="84" t="b">
        <v>0</v>
      </c>
      <c r="I240" s="84" t="b">
        <v>0</v>
      </c>
      <c r="J240" s="84" t="b">
        <v>0</v>
      </c>
      <c r="K240" s="84" t="b">
        <v>0</v>
      </c>
      <c r="L240" s="84" t="b">
        <v>0</v>
      </c>
    </row>
    <row r="241" spans="1:12" ht="15">
      <c r="A241" s="84" t="s">
        <v>5177</v>
      </c>
      <c r="B241" s="84" t="s">
        <v>5178</v>
      </c>
      <c r="C241" s="84">
        <v>3</v>
      </c>
      <c r="D241" s="118">
        <v>0.0014512886839707553</v>
      </c>
      <c r="E241" s="118">
        <v>3.1500396976551133</v>
      </c>
      <c r="F241" s="84" t="s">
        <v>5363</v>
      </c>
      <c r="G241" s="84" t="b">
        <v>0</v>
      </c>
      <c r="H241" s="84" t="b">
        <v>0</v>
      </c>
      <c r="I241" s="84" t="b">
        <v>0</v>
      </c>
      <c r="J241" s="84" t="b">
        <v>0</v>
      </c>
      <c r="K241" s="84" t="b">
        <v>0</v>
      </c>
      <c r="L241" s="84" t="b">
        <v>0</v>
      </c>
    </row>
    <row r="242" spans="1:12" ht="15">
      <c r="A242" s="84" t="s">
        <v>5186</v>
      </c>
      <c r="B242" s="84" t="s">
        <v>4425</v>
      </c>
      <c r="C242" s="84">
        <v>3</v>
      </c>
      <c r="D242" s="118">
        <v>0.0013354137602666438</v>
      </c>
      <c r="E242" s="118">
        <v>3.0251009610468134</v>
      </c>
      <c r="F242" s="84" t="s">
        <v>5363</v>
      </c>
      <c r="G242" s="84" t="b">
        <v>0</v>
      </c>
      <c r="H242" s="84" t="b">
        <v>0</v>
      </c>
      <c r="I242" s="84" t="b">
        <v>0</v>
      </c>
      <c r="J242" s="84" t="b">
        <v>0</v>
      </c>
      <c r="K242" s="84" t="b">
        <v>0</v>
      </c>
      <c r="L242" s="84" t="b">
        <v>0</v>
      </c>
    </row>
    <row r="243" spans="1:12" ht="15">
      <c r="A243" s="84" t="s">
        <v>5192</v>
      </c>
      <c r="B243" s="84" t="s">
        <v>5193</v>
      </c>
      <c r="C243" s="84">
        <v>2</v>
      </c>
      <c r="D243" s="118">
        <v>0.0009675257893138368</v>
      </c>
      <c r="E243" s="118">
        <v>3.3261309567107946</v>
      </c>
      <c r="F243" s="84" t="s">
        <v>5363</v>
      </c>
      <c r="G243" s="84" t="b">
        <v>0</v>
      </c>
      <c r="H243" s="84" t="b">
        <v>0</v>
      </c>
      <c r="I243" s="84" t="b">
        <v>0</v>
      </c>
      <c r="J243" s="84" t="b">
        <v>0</v>
      </c>
      <c r="K243" s="84" t="b">
        <v>0</v>
      </c>
      <c r="L243" s="84" t="b">
        <v>0</v>
      </c>
    </row>
    <row r="244" spans="1:12" ht="15">
      <c r="A244" s="84" t="s">
        <v>5193</v>
      </c>
      <c r="B244" s="84" t="s">
        <v>4428</v>
      </c>
      <c r="C244" s="84">
        <v>2</v>
      </c>
      <c r="D244" s="118">
        <v>0.0009675257893138368</v>
      </c>
      <c r="E244" s="118">
        <v>2.2847382715525697</v>
      </c>
      <c r="F244" s="84" t="s">
        <v>5363</v>
      </c>
      <c r="G244" s="84" t="b">
        <v>0</v>
      </c>
      <c r="H244" s="84" t="b">
        <v>0</v>
      </c>
      <c r="I244" s="84" t="b">
        <v>0</v>
      </c>
      <c r="J244" s="84" t="b">
        <v>0</v>
      </c>
      <c r="K244" s="84" t="b">
        <v>0</v>
      </c>
      <c r="L244" s="84" t="b">
        <v>0</v>
      </c>
    </row>
    <row r="245" spans="1:12" ht="15">
      <c r="A245" s="84" t="s">
        <v>4428</v>
      </c>
      <c r="B245" s="84" t="s">
        <v>5079</v>
      </c>
      <c r="C245" s="84">
        <v>2</v>
      </c>
      <c r="D245" s="118">
        <v>0.0009675257893138368</v>
      </c>
      <c r="E245" s="118">
        <v>1.9837082758885884</v>
      </c>
      <c r="F245" s="84" t="s">
        <v>5363</v>
      </c>
      <c r="G245" s="84" t="b">
        <v>0</v>
      </c>
      <c r="H245" s="84" t="b">
        <v>0</v>
      </c>
      <c r="I245" s="84" t="b">
        <v>0</v>
      </c>
      <c r="J245" s="84" t="b">
        <v>0</v>
      </c>
      <c r="K245" s="84" t="b">
        <v>0</v>
      </c>
      <c r="L245" s="84" t="b">
        <v>0</v>
      </c>
    </row>
    <row r="246" spans="1:12" ht="15">
      <c r="A246" s="84" t="s">
        <v>5079</v>
      </c>
      <c r="B246" s="84" t="s">
        <v>568</v>
      </c>
      <c r="C246" s="84">
        <v>2</v>
      </c>
      <c r="D246" s="118">
        <v>0.0009675257893138368</v>
      </c>
      <c r="E246" s="118">
        <v>3.0251009610468134</v>
      </c>
      <c r="F246" s="84" t="s">
        <v>5363</v>
      </c>
      <c r="G246" s="84" t="b">
        <v>0</v>
      </c>
      <c r="H246" s="84" t="b">
        <v>0</v>
      </c>
      <c r="I246" s="84" t="b">
        <v>0</v>
      </c>
      <c r="J246" s="84" t="b">
        <v>0</v>
      </c>
      <c r="K246" s="84" t="b">
        <v>0</v>
      </c>
      <c r="L246" s="84" t="b">
        <v>0</v>
      </c>
    </row>
    <row r="247" spans="1:12" ht="15">
      <c r="A247" s="84" t="s">
        <v>568</v>
      </c>
      <c r="B247" s="84" t="s">
        <v>5194</v>
      </c>
      <c r="C247" s="84">
        <v>2</v>
      </c>
      <c r="D247" s="118">
        <v>0.0009675257893138368</v>
      </c>
      <c r="E247" s="118">
        <v>3.3261309567107946</v>
      </c>
      <c r="F247" s="84" t="s">
        <v>5363</v>
      </c>
      <c r="G247" s="84" t="b">
        <v>0</v>
      </c>
      <c r="H247" s="84" t="b">
        <v>0</v>
      </c>
      <c r="I247" s="84" t="b">
        <v>0</v>
      </c>
      <c r="J247" s="84" t="b">
        <v>0</v>
      </c>
      <c r="K247" s="84" t="b">
        <v>0</v>
      </c>
      <c r="L247" s="84" t="b">
        <v>0</v>
      </c>
    </row>
    <row r="248" spans="1:12" ht="15">
      <c r="A248" s="84" t="s">
        <v>5194</v>
      </c>
      <c r="B248" s="84" t="s">
        <v>437</v>
      </c>
      <c r="C248" s="84">
        <v>2</v>
      </c>
      <c r="D248" s="118">
        <v>0.0009675257893138368</v>
      </c>
      <c r="E248" s="118">
        <v>1.5702561010383032</v>
      </c>
      <c r="F248" s="84" t="s">
        <v>5363</v>
      </c>
      <c r="G248" s="84" t="b">
        <v>0</v>
      </c>
      <c r="H248" s="84" t="b">
        <v>0</v>
      </c>
      <c r="I248" s="84" t="b">
        <v>0</v>
      </c>
      <c r="J248" s="84" t="b">
        <v>0</v>
      </c>
      <c r="K248" s="84" t="b">
        <v>0</v>
      </c>
      <c r="L248" s="84" t="b">
        <v>0</v>
      </c>
    </row>
    <row r="249" spans="1:12" ht="15">
      <c r="A249" s="84" t="s">
        <v>437</v>
      </c>
      <c r="B249" s="84" t="s">
        <v>5195</v>
      </c>
      <c r="C249" s="84">
        <v>2</v>
      </c>
      <c r="D249" s="118">
        <v>0.0009675257893138368</v>
      </c>
      <c r="E249" s="118">
        <v>1.3530031031110958</v>
      </c>
      <c r="F249" s="84" t="s">
        <v>5363</v>
      </c>
      <c r="G249" s="84" t="b">
        <v>0</v>
      </c>
      <c r="H249" s="84" t="b">
        <v>0</v>
      </c>
      <c r="I249" s="84" t="b">
        <v>0</v>
      </c>
      <c r="J249" s="84" t="b">
        <v>0</v>
      </c>
      <c r="K249" s="84" t="b">
        <v>0</v>
      </c>
      <c r="L249" s="84" t="b">
        <v>0</v>
      </c>
    </row>
    <row r="250" spans="1:12" ht="15">
      <c r="A250" s="84" t="s">
        <v>5195</v>
      </c>
      <c r="B250" s="84" t="s">
        <v>5002</v>
      </c>
      <c r="C250" s="84">
        <v>2</v>
      </c>
      <c r="D250" s="118">
        <v>0.0009675257893138368</v>
      </c>
      <c r="E250" s="118">
        <v>2.6729184429354507</v>
      </c>
      <c r="F250" s="84" t="s">
        <v>5363</v>
      </c>
      <c r="G250" s="84" t="b">
        <v>0</v>
      </c>
      <c r="H250" s="84" t="b">
        <v>0</v>
      </c>
      <c r="I250" s="84" t="b">
        <v>0</v>
      </c>
      <c r="J250" s="84" t="b">
        <v>0</v>
      </c>
      <c r="K250" s="84" t="b">
        <v>0</v>
      </c>
      <c r="L250" s="84" t="b">
        <v>0</v>
      </c>
    </row>
    <row r="251" spans="1:12" ht="15">
      <c r="A251" s="84" t="s">
        <v>5002</v>
      </c>
      <c r="B251" s="84" t="s">
        <v>567</v>
      </c>
      <c r="C251" s="84">
        <v>2</v>
      </c>
      <c r="D251" s="118">
        <v>0.0009675257893138368</v>
      </c>
      <c r="E251" s="118">
        <v>2.627160952374776</v>
      </c>
      <c r="F251" s="84" t="s">
        <v>5363</v>
      </c>
      <c r="G251" s="84" t="b">
        <v>0</v>
      </c>
      <c r="H251" s="84" t="b">
        <v>0</v>
      </c>
      <c r="I251" s="84" t="b">
        <v>0</v>
      </c>
      <c r="J251" s="84" t="b">
        <v>0</v>
      </c>
      <c r="K251" s="84" t="b">
        <v>0</v>
      </c>
      <c r="L251" s="84" t="b">
        <v>0</v>
      </c>
    </row>
    <row r="252" spans="1:12" ht="15">
      <c r="A252" s="84" t="s">
        <v>567</v>
      </c>
      <c r="B252" s="84" t="s">
        <v>566</v>
      </c>
      <c r="C252" s="84">
        <v>2</v>
      </c>
      <c r="D252" s="118">
        <v>0.0009675257893138368</v>
      </c>
      <c r="E252" s="118">
        <v>3.3261309567107946</v>
      </c>
      <c r="F252" s="84" t="s">
        <v>5363</v>
      </c>
      <c r="G252" s="84" t="b">
        <v>0</v>
      </c>
      <c r="H252" s="84" t="b">
        <v>0</v>
      </c>
      <c r="I252" s="84" t="b">
        <v>0</v>
      </c>
      <c r="J252" s="84" t="b">
        <v>0</v>
      </c>
      <c r="K252" s="84" t="b">
        <v>0</v>
      </c>
      <c r="L252" s="84" t="b">
        <v>0</v>
      </c>
    </row>
    <row r="253" spans="1:12" ht="15">
      <c r="A253" s="84" t="s">
        <v>417</v>
      </c>
      <c r="B253" s="84" t="s">
        <v>443</v>
      </c>
      <c r="C253" s="84">
        <v>2</v>
      </c>
      <c r="D253" s="118">
        <v>0.0009675257893138368</v>
      </c>
      <c r="E253" s="118">
        <v>2.423040969718851</v>
      </c>
      <c r="F253" s="84" t="s">
        <v>5363</v>
      </c>
      <c r="G253" s="84" t="b">
        <v>0</v>
      </c>
      <c r="H253" s="84" t="b">
        <v>0</v>
      </c>
      <c r="I253" s="84" t="b">
        <v>0</v>
      </c>
      <c r="J253" s="84" t="b">
        <v>0</v>
      </c>
      <c r="K253" s="84" t="b">
        <v>0</v>
      </c>
      <c r="L253" s="84" t="b">
        <v>0</v>
      </c>
    </row>
    <row r="254" spans="1:12" ht="15">
      <c r="A254" s="84" t="s">
        <v>4448</v>
      </c>
      <c r="B254" s="84" t="s">
        <v>5080</v>
      </c>
      <c r="C254" s="84">
        <v>2</v>
      </c>
      <c r="D254" s="118">
        <v>0.0009675257893138368</v>
      </c>
      <c r="E254" s="118">
        <v>2.2847382715525697</v>
      </c>
      <c r="F254" s="84" t="s">
        <v>5363</v>
      </c>
      <c r="G254" s="84" t="b">
        <v>0</v>
      </c>
      <c r="H254" s="84" t="b">
        <v>0</v>
      </c>
      <c r="I254" s="84" t="b">
        <v>0</v>
      </c>
      <c r="J254" s="84" t="b">
        <v>0</v>
      </c>
      <c r="K254" s="84" t="b">
        <v>1</v>
      </c>
      <c r="L254" s="84" t="b">
        <v>0</v>
      </c>
    </row>
    <row r="255" spans="1:12" ht="15">
      <c r="A255" s="84" t="s">
        <v>437</v>
      </c>
      <c r="B255" s="84" t="s">
        <v>443</v>
      </c>
      <c r="C255" s="84">
        <v>2</v>
      </c>
      <c r="D255" s="118">
        <v>0.0009675257893138368</v>
      </c>
      <c r="E255" s="118">
        <v>1.0519731074471148</v>
      </c>
      <c r="F255" s="84" t="s">
        <v>5363</v>
      </c>
      <c r="G255" s="84" t="b">
        <v>0</v>
      </c>
      <c r="H255" s="84" t="b">
        <v>0</v>
      </c>
      <c r="I255" s="84" t="b">
        <v>0</v>
      </c>
      <c r="J255" s="84" t="b">
        <v>0</v>
      </c>
      <c r="K255" s="84" t="b">
        <v>0</v>
      </c>
      <c r="L255" s="84" t="b">
        <v>0</v>
      </c>
    </row>
    <row r="256" spans="1:12" ht="15">
      <c r="A256" s="84" t="s">
        <v>5109</v>
      </c>
      <c r="B256" s="84" t="s">
        <v>5110</v>
      </c>
      <c r="C256" s="84">
        <v>2</v>
      </c>
      <c r="D256" s="118">
        <v>0.0009675257893138368</v>
      </c>
      <c r="E256" s="118">
        <v>2.973948438599432</v>
      </c>
      <c r="F256" s="84" t="s">
        <v>5363</v>
      </c>
      <c r="G256" s="84" t="b">
        <v>0</v>
      </c>
      <c r="H256" s="84" t="b">
        <v>0</v>
      </c>
      <c r="I256" s="84" t="b">
        <v>0</v>
      </c>
      <c r="J256" s="84" t="b">
        <v>0</v>
      </c>
      <c r="K256" s="84" t="b">
        <v>0</v>
      </c>
      <c r="L256" s="84" t="b">
        <v>0</v>
      </c>
    </row>
    <row r="257" spans="1:12" ht="15">
      <c r="A257" s="84" t="s">
        <v>4450</v>
      </c>
      <c r="B257" s="84" t="s">
        <v>5215</v>
      </c>
      <c r="C257" s="84">
        <v>2</v>
      </c>
      <c r="D257" s="118">
        <v>0.0009675257893138368</v>
      </c>
      <c r="E257" s="118">
        <v>2.3261309567107946</v>
      </c>
      <c r="F257" s="84" t="s">
        <v>5363</v>
      </c>
      <c r="G257" s="84" t="b">
        <v>0</v>
      </c>
      <c r="H257" s="84" t="b">
        <v>0</v>
      </c>
      <c r="I257" s="84" t="b">
        <v>0</v>
      </c>
      <c r="J257" s="84" t="b">
        <v>0</v>
      </c>
      <c r="K257" s="84" t="b">
        <v>0</v>
      </c>
      <c r="L257" s="84" t="b">
        <v>0</v>
      </c>
    </row>
    <row r="258" spans="1:12" ht="15">
      <c r="A258" s="84" t="s">
        <v>5215</v>
      </c>
      <c r="B258" s="84" t="s">
        <v>4989</v>
      </c>
      <c r="C258" s="84">
        <v>2</v>
      </c>
      <c r="D258" s="118">
        <v>0.0009675257893138368</v>
      </c>
      <c r="E258" s="118">
        <v>2.423040969718851</v>
      </c>
      <c r="F258" s="84" t="s">
        <v>5363</v>
      </c>
      <c r="G258" s="84" t="b">
        <v>0</v>
      </c>
      <c r="H258" s="84" t="b">
        <v>0</v>
      </c>
      <c r="I258" s="84" t="b">
        <v>0</v>
      </c>
      <c r="J258" s="84" t="b">
        <v>0</v>
      </c>
      <c r="K258" s="84" t="b">
        <v>0</v>
      </c>
      <c r="L258" s="84" t="b">
        <v>0</v>
      </c>
    </row>
    <row r="259" spans="1:12" ht="15">
      <c r="A259" s="84" t="s">
        <v>4449</v>
      </c>
      <c r="B259" s="84" t="s">
        <v>5216</v>
      </c>
      <c r="C259" s="84">
        <v>2</v>
      </c>
      <c r="D259" s="118">
        <v>0.0009675257893138368</v>
      </c>
      <c r="E259" s="118">
        <v>2.1800029210325564</v>
      </c>
      <c r="F259" s="84" t="s">
        <v>5363</v>
      </c>
      <c r="G259" s="84" t="b">
        <v>0</v>
      </c>
      <c r="H259" s="84" t="b">
        <v>0</v>
      </c>
      <c r="I259" s="84" t="b">
        <v>0</v>
      </c>
      <c r="J259" s="84" t="b">
        <v>0</v>
      </c>
      <c r="K259" s="84" t="b">
        <v>0</v>
      </c>
      <c r="L259" s="84" t="b">
        <v>0</v>
      </c>
    </row>
    <row r="260" spans="1:12" ht="15">
      <c r="A260" s="84" t="s">
        <v>5216</v>
      </c>
      <c r="B260" s="84" t="s">
        <v>5217</v>
      </c>
      <c r="C260" s="84">
        <v>2</v>
      </c>
      <c r="D260" s="118">
        <v>0.0009675257893138368</v>
      </c>
      <c r="E260" s="118">
        <v>3.3261309567107946</v>
      </c>
      <c r="F260" s="84" t="s">
        <v>5363</v>
      </c>
      <c r="G260" s="84" t="b">
        <v>0</v>
      </c>
      <c r="H260" s="84" t="b">
        <v>0</v>
      </c>
      <c r="I260" s="84" t="b">
        <v>0</v>
      </c>
      <c r="J260" s="84" t="b">
        <v>0</v>
      </c>
      <c r="K260" s="84" t="b">
        <v>0</v>
      </c>
      <c r="L260" s="84" t="b">
        <v>0</v>
      </c>
    </row>
    <row r="261" spans="1:12" ht="15">
      <c r="A261" s="84" t="s">
        <v>5217</v>
      </c>
      <c r="B261" s="84" t="s">
        <v>5218</v>
      </c>
      <c r="C261" s="84">
        <v>2</v>
      </c>
      <c r="D261" s="118">
        <v>0.0009675257893138368</v>
      </c>
      <c r="E261" s="118">
        <v>3.3261309567107946</v>
      </c>
      <c r="F261" s="84" t="s">
        <v>5363</v>
      </c>
      <c r="G261" s="84" t="b">
        <v>0</v>
      </c>
      <c r="H261" s="84" t="b">
        <v>0</v>
      </c>
      <c r="I261" s="84" t="b">
        <v>0</v>
      </c>
      <c r="J261" s="84" t="b">
        <v>0</v>
      </c>
      <c r="K261" s="84" t="b">
        <v>0</v>
      </c>
      <c r="L261" s="84" t="b">
        <v>0</v>
      </c>
    </row>
    <row r="262" spans="1:12" ht="15">
      <c r="A262" s="84" t="s">
        <v>5218</v>
      </c>
      <c r="B262" s="84" t="s">
        <v>4402</v>
      </c>
      <c r="C262" s="84">
        <v>2</v>
      </c>
      <c r="D262" s="118">
        <v>0.0009675257893138368</v>
      </c>
      <c r="E262" s="118">
        <v>2.0473773557579658</v>
      </c>
      <c r="F262" s="84" t="s">
        <v>5363</v>
      </c>
      <c r="G262" s="84" t="b">
        <v>0</v>
      </c>
      <c r="H262" s="84" t="b">
        <v>0</v>
      </c>
      <c r="I262" s="84" t="b">
        <v>0</v>
      </c>
      <c r="J262" s="84" t="b">
        <v>0</v>
      </c>
      <c r="K262" s="84" t="b">
        <v>0</v>
      </c>
      <c r="L262" s="84" t="b">
        <v>0</v>
      </c>
    </row>
    <row r="263" spans="1:12" ht="15">
      <c r="A263" s="84" t="s">
        <v>4994</v>
      </c>
      <c r="B263" s="84" t="s">
        <v>5033</v>
      </c>
      <c r="C263" s="84">
        <v>2</v>
      </c>
      <c r="D263" s="118">
        <v>0.0009675257893138368</v>
      </c>
      <c r="E263" s="118">
        <v>2.003911661976875</v>
      </c>
      <c r="F263" s="84" t="s">
        <v>5363</v>
      </c>
      <c r="G263" s="84" t="b">
        <v>0</v>
      </c>
      <c r="H263" s="84" t="b">
        <v>0</v>
      </c>
      <c r="I263" s="84" t="b">
        <v>0</v>
      </c>
      <c r="J263" s="84" t="b">
        <v>0</v>
      </c>
      <c r="K263" s="84" t="b">
        <v>0</v>
      </c>
      <c r="L263" s="84" t="b">
        <v>0</v>
      </c>
    </row>
    <row r="264" spans="1:12" ht="15">
      <c r="A264" s="84" t="s">
        <v>5033</v>
      </c>
      <c r="B264" s="84" t="s">
        <v>4985</v>
      </c>
      <c r="C264" s="84">
        <v>2</v>
      </c>
      <c r="D264" s="118">
        <v>0.0009675257893138368</v>
      </c>
      <c r="E264" s="118">
        <v>1.7213650720069071</v>
      </c>
      <c r="F264" s="84" t="s">
        <v>5363</v>
      </c>
      <c r="G264" s="84" t="b">
        <v>0</v>
      </c>
      <c r="H264" s="84" t="b">
        <v>0</v>
      </c>
      <c r="I264" s="84" t="b">
        <v>0</v>
      </c>
      <c r="J264" s="84" t="b">
        <v>0</v>
      </c>
      <c r="K264" s="84" t="b">
        <v>0</v>
      </c>
      <c r="L264" s="84" t="b">
        <v>0</v>
      </c>
    </row>
    <row r="265" spans="1:12" ht="15">
      <c r="A265" s="84" t="s">
        <v>4985</v>
      </c>
      <c r="B265" s="84" t="s">
        <v>4393</v>
      </c>
      <c r="C265" s="84">
        <v>2</v>
      </c>
      <c r="D265" s="118">
        <v>0.0009675257893138368</v>
      </c>
      <c r="E265" s="118">
        <v>0.6743685093306837</v>
      </c>
      <c r="F265" s="84" t="s">
        <v>5363</v>
      </c>
      <c r="G265" s="84" t="b">
        <v>0</v>
      </c>
      <c r="H265" s="84" t="b">
        <v>0</v>
      </c>
      <c r="I265" s="84" t="b">
        <v>0</v>
      </c>
      <c r="J265" s="84" t="b">
        <v>0</v>
      </c>
      <c r="K265" s="84" t="b">
        <v>0</v>
      </c>
      <c r="L265" s="84" t="b">
        <v>0</v>
      </c>
    </row>
    <row r="266" spans="1:12" ht="15">
      <c r="A266" s="84" t="s">
        <v>5061</v>
      </c>
      <c r="B266" s="84" t="s">
        <v>4449</v>
      </c>
      <c r="C266" s="84">
        <v>2</v>
      </c>
      <c r="D266" s="118">
        <v>0.0009675257893138368</v>
      </c>
      <c r="E266" s="118">
        <v>1.782062912360519</v>
      </c>
      <c r="F266" s="84" t="s">
        <v>5363</v>
      </c>
      <c r="G266" s="84" t="b">
        <v>0</v>
      </c>
      <c r="H266" s="84" t="b">
        <v>0</v>
      </c>
      <c r="I266" s="84" t="b">
        <v>0</v>
      </c>
      <c r="J266" s="84" t="b">
        <v>0</v>
      </c>
      <c r="K266" s="84" t="b">
        <v>0</v>
      </c>
      <c r="L266" s="84" t="b">
        <v>0</v>
      </c>
    </row>
    <row r="267" spans="1:12" ht="15">
      <c r="A267" s="84" t="s">
        <v>4445</v>
      </c>
      <c r="B267" s="84" t="s">
        <v>5114</v>
      </c>
      <c r="C267" s="84">
        <v>2</v>
      </c>
      <c r="D267" s="118">
        <v>0.0009675257893138368</v>
      </c>
      <c r="E267" s="118">
        <v>2.0360963453482763</v>
      </c>
      <c r="F267" s="84" t="s">
        <v>5363</v>
      </c>
      <c r="G267" s="84" t="b">
        <v>0</v>
      </c>
      <c r="H267" s="84" t="b">
        <v>0</v>
      </c>
      <c r="I267" s="84" t="b">
        <v>0</v>
      </c>
      <c r="J267" s="84" t="b">
        <v>0</v>
      </c>
      <c r="K267" s="84" t="b">
        <v>0</v>
      </c>
      <c r="L267" s="84" t="b">
        <v>0</v>
      </c>
    </row>
    <row r="268" spans="1:12" ht="15">
      <c r="A268" s="84" t="s">
        <v>5114</v>
      </c>
      <c r="B268" s="84" t="s">
        <v>5084</v>
      </c>
      <c r="C268" s="84">
        <v>2</v>
      </c>
      <c r="D268" s="118">
        <v>0.0009675257893138368</v>
      </c>
      <c r="E268" s="118">
        <v>2.849009701991132</v>
      </c>
      <c r="F268" s="84" t="s">
        <v>5363</v>
      </c>
      <c r="G268" s="84" t="b">
        <v>0</v>
      </c>
      <c r="H268" s="84" t="b">
        <v>0</v>
      </c>
      <c r="I268" s="84" t="b">
        <v>0</v>
      </c>
      <c r="J268" s="84" t="b">
        <v>0</v>
      </c>
      <c r="K268" s="84" t="b">
        <v>0</v>
      </c>
      <c r="L268" s="84" t="b">
        <v>0</v>
      </c>
    </row>
    <row r="269" spans="1:12" ht="15">
      <c r="A269" s="84" t="s">
        <v>5084</v>
      </c>
      <c r="B269" s="84" t="s">
        <v>5219</v>
      </c>
      <c r="C269" s="84">
        <v>2</v>
      </c>
      <c r="D269" s="118">
        <v>0.0009675257893138368</v>
      </c>
      <c r="E269" s="118">
        <v>3.0251009610468134</v>
      </c>
      <c r="F269" s="84" t="s">
        <v>5363</v>
      </c>
      <c r="G269" s="84" t="b">
        <v>0</v>
      </c>
      <c r="H269" s="84" t="b">
        <v>0</v>
      </c>
      <c r="I269" s="84" t="b">
        <v>0</v>
      </c>
      <c r="J269" s="84" t="b">
        <v>0</v>
      </c>
      <c r="K269" s="84" t="b">
        <v>0</v>
      </c>
      <c r="L269" s="84" t="b">
        <v>0</v>
      </c>
    </row>
    <row r="270" spans="1:12" ht="15">
      <c r="A270" s="84" t="s">
        <v>5219</v>
      </c>
      <c r="B270" s="84" t="s">
        <v>5005</v>
      </c>
      <c r="C270" s="84">
        <v>2</v>
      </c>
      <c r="D270" s="118">
        <v>0.0009675257893138368</v>
      </c>
      <c r="E270" s="118">
        <v>2.6729184429354507</v>
      </c>
      <c r="F270" s="84" t="s">
        <v>5363</v>
      </c>
      <c r="G270" s="84" t="b">
        <v>0</v>
      </c>
      <c r="H270" s="84" t="b">
        <v>0</v>
      </c>
      <c r="I270" s="84" t="b">
        <v>0</v>
      </c>
      <c r="J270" s="84" t="b">
        <v>0</v>
      </c>
      <c r="K270" s="84" t="b">
        <v>0</v>
      </c>
      <c r="L270" s="84" t="b">
        <v>0</v>
      </c>
    </row>
    <row r="271" spans="1:12" ht="15">
      <c r="A271" s="84" t="s">
        <v>5005</v>
      </c>
      <c r="B271" s="84" t="s">
        <v>4984</v>
      </c>
      <c r="C271" s="84">
        <v>2</v>
      </c>
      <c r="D271" s="118">
        <v>0.0009675257893138368</v>
      </c>
      <c r="E271" s="118">
        <v>1.5760084299273944</v>
      </c>
      <c r="F271" s="84" t="s">
        <v>5363</v>
      </c>
      <c r="G271" s="84" t="b">
        <v>0</v>
      </c>
      <c r="H271" s="84" t="b">
        <v>0</v>
      </c>
      <c r="I271" s="84" t="b">
        <v>0</v>
      </c>
      <c r="J271" s="84" t="b">
        <v>0</v>
      </c>
      <c r="K271" s="84" t="b">
        <v>0</v>
      </c>
      <c r="L271" s="84" t="b">
        <v>0</v>
      </c>
    </row>
    <row r="272" spans="1:12" ht="15">
      <c r="A272" s="84" t="s">
        <v>4984</v>
      </c>
      <c r="B272" s="84" t="s">
        <v>5033</v>
      </c>
      <c r="C272" s="84">
        <v>2</v>
      </c>
      <c r="D272" s="118">
        <v>0.0009675257893138368</v>
      </c>
      <c r="E272" s="118">
        <v>1.702881666312894</v>
      </c>
      <c r="F272" s="84" t="s">
        <v>5363</v>
      </c>
      <c r="G272" s="84" t="b">
        <v>0</v>
      </c>
      <c r="H272" s="84" t="b">
        <v>0</v>
      </c>
      <c r="I272" s="84" t="b">
        <v>0</v>
      </c>
      <c r="J272" s="84" t="b">
        <v>0</v>
      </c>
      <c r="K272" s="84" t="b">
        <v>0</v>
      </c>
      <c r="L272" s="84" t="b">
        <v>0</v>
      </c>
    </row>
    <row r="273" spans="1:12" ht="15">
      <c r="A273" s="84" t="s">
        <v>5033</v>
      </c>
      <c r="B273" s="84" t="s">
        <v>5220</v>
      </c>
      <c r="C273" s="84">
        <v>2</v>
      </c>
      <c r="D273" s="118">
        <v>0.0009675257893138368</v>
      </c>
      <c r="E273" s="118">
        <v>2.782062912360519</v>
      </c>
      <c r="F273" s="84" t="s">
        <v>5363</v>
      </c>
      <c r="G273" s="84" t="b">
        <v>0</v>
      </c>
      <c r="H273" s="84" t="b">
        <v>0</v>
      </c>
      <c r="I273" s="84" t="b">
        <v>0</v>
      </c>
      <c r="J273" s="84" t="b">
        <v>0</v>
      </c>
      <c r="K273" s="84" t="b">
        <v>0</v>
      </c>
      <c r="L273" s="84" t="b">
        <v>0</v>
      </c>
    </row>
    <row r="274" spans="1:12" ht="15">
      <c r="A274" s="84" t="s">
        <v>5220</v>
      </c>
      <c r="B274" s="84" t="s">
        <v>5112</v>
      </c>
      <c r="C274" s="84">
        <v>2</v>
      </c>
      <c r="D274" s="118">
        <v>0.0009675257893138368</v>
      </c>
      <c r="E274" s="118">
        <v>3.1500396976551133</v>
      </c>
      <c r="F274" s="84" t="s">
        <v>5363</v>
      </c>
      <c r="G274" s="84" t="b">
        <v>0</v>
      </c>
      <c r="H274" s="84" t="b">
        <v>0</v>
      </c>
      <c r="I274" s="84" t="b">
        <v>0</v>
      </c>
      <c r="J274" s="84" t="b">
        <v>0</v>
      </c>
      <c r="K274" s="84" t="b">
        <v>0</v>
      </c>
      <c r="L274" s="84" t="b">
        <v>0</v>
      </c>
    </row>
    <row r="275" spans="1:12" ht="15">
      <c r="A275" s="84" t="s">
        <v>5112</v>
      </c>
      <c r="B275" s="84" t="s">
        <v>5221</v>
      </c>
      <c r="C275" s="84">
        <v>2</v>
      </c>
      <c r="D275" s="118">
        <v>0.0009675257893138368</v>
      </c>
      <c r="E275" s="118">
        <v>3.1500396976551133</v>
      </c>
      <c r="F275" s="84" t="s">
        <v>5363</v>
      </c>
      <c r="G275" s="84" t="b">
        <v>0</v>
      </c>
      <c r="H275" s="84" t="b">
        <v>0</v>
      </c>
      <c r="I275" s="84" t="b">
        <v>0</v>
      </c>
      <c r="J275" s="84" t="b">
        <v>0</v>
      </c>
      <c r="K275" s="84" t="b">
        <v>0</v>
      </c>
      <c r="L275" s="84" t="b">
        <v>0</v>
      </c>
    </row>
    <row r="276" spans="1:12" ht="15">
      <c r="A276" s="84" t="s">
        <v>5221</v>
      </c>
      <c r="B276" s="84" t="s">
        <v>5222</v>
      </c>
      <c r="C276" s="84">
        <v>2</v>
      </c>
      <c r="D276" s="118">
        <v>0.0009675257893138368</v>
      </c>
      <c r="E276" s="118">
        <v>3.3261309567107946</v>
      </c>
      <c r="F276" s="84" t="s">
        <v>5363</v>
      </c>
      <c r="G276" s="84" t="b">
        <v>0</v>
      </c>
      <c r="H276" s="84" t="b">
        <v>0</v>
      </c>
      <c r="I276" s="84" t="b">
        <v>0</v>
      </c>
      <c r="J276" s="84" t="b">
        <v>0</v>
      </c>
      <c r="K276" s="84" t="b">
        <v>0</v>
      </c>
      <c r="L276" s="84" t="b">
        <v>0</v>
      </c>
    </row>
    <row r="277" spans="1:12" ht="15">
      <c r="A277" s="84" t="s">
        <v>4420</v>
      </c>
      <c r="B277" s="84" t="s">
        <v>4433</v>
      </c>
      <c r="C277" s="84">
        <v>2</v>
      </c>
      <c r="D277" s="118">
        <v>0.0009675257893138368</v>
      </c>
      <c r="E277" s="118">
        <v>1.4176459378321449</v>
      </c>
      <c r="F277" s="84" t="s">
        <v>5363</v>
      </c>
      <c r="G277" s="84" t="b">
        <v>0</v>
      </c>
      <c r="H277" s="84" t="b">
        <v>0</v>
      </c>
      <c r="I277" s="84" t="b">
        <v>0</v>
      </c>
      <c r="J277" s="84" t="b">
        <v>0</v>
      </c>
      <c r="K277" s="84" t="b">
        <v>0</v>
      </c>
      <c r="L277" s="84" t="b">
        <v>0</v>
      </c>
    </row>
    <row r="278" spans="1:12" ht="15">
      <c r="A278" s="84" t="s">
        <v>4433</v>
      </c>
      <c r="B278" s="84" t="s">
        <v>564</v>
      </c>
      <c r="C278" s="84">
        <v>2</v>
      </c>
      <c r="D278" s="118">
        <v>0.0009675257893138368</v>
      </c>
      <c r="E278" s="118">
        <v>2.849009701991132</v>
      </c>
      <c r="F278" s="84" t="s">
        <v>5363</v>
      </c>
      <c r="G278" s="84" t="b">
        <v>0</v>
      </c>
      <c r="H278" s="84" t="b">
        <v>0</v>
      </c>
      <c r="I278" s="84" t="b">
        <v>0</v>
      </c>
      <c r="J278" s="84" t="b">
        <v>0</v>
      </c>
      <c r="K278" s="84" t="b">
        <v>0</v>
      </c>
      <c r="L278" s="84" t="b">
        <v>0</v>
      </c>
    </row>
    <row r="279" spans="1:12" ht="15">
      <c r="A279" s="84" t="s">
        <v>564</v>
      </c>
      <c r="B279" s="84" t="s">
        <v>5115</v>
      </c>
      <c r="C279" s="84">
        <v>2</v>
      </c>
      <c r="D279" s="118">
        <v>0.0009675257893138368</v>
      </c>
      <c r="E279" s="118">
        <v>3.1500396976551133</v>
      </c>
      <c r="F279" s="84" t="s">
        <v>5363</v>
      </c>
      <c r="G279" s="84" t="b">
        <v>0</v>
      </c>
      <c r="H279" s="84" t="b">
        <v>0</v>
      </c>
      <c r="I279" s="84" t="b">
        <v>0</v>
      </c>
      <c r="J279" s="84" t="b">
        <v>0</v>
      </c>
      <c r="K279" s="84" t="b">
        <v>0</v>
      </c>
      <c r="L279" s="84" t="b">
        <v>0</v>
      </c>
    </row>
    <row r="280" spans="1:12" ht="15">
      <c r="A280" s="84" t="s">
        <v>5115</v>
      </c>
      <c r="B280" s="84" t="s">
        <v>5116</v>
      </c>
      <c r="C280" s="84">
        <v>2</v>
      </c>
      <c r="D280" s="118">
        <v>0.0009675257893138368</v>
      </c>
      <c r="E280" s="118">
        <v>2.973948438599432</v>
      </c>
      <c r="F280" s="84" t="s">
        <v>5363</v>
      </c>
      <c r="G280" s="84" t="b">
        <v>0</v>
      </c>
      <c r="H280" s="84" t="b">
        <v>0</v>
      </c>
      <c r="I280" s="84" t="b">
        <v>0</v>
      </c>
      <c r="J280" s="84" t="b">
        <v>0</v>
      </c>
      <c r="K280" s="84" t="b">
        <v>1</v>
      </c>
      <c r="L280" s="84" t="b">
        <v>0</v>
      </c>
    </row>
    <row r="281" spans="1:12" ht="15">
      <c r="A281" s="84" t="s">
        <v>5116</v>
      </c>
      <c r="B281" s="84" t="s">
        <v>5223</v>
      </c>
      <c r="C281" s="84">
        <v>2</v>
      </c>
      <c r="D281" s="118">
        <v>0.0009675257893138368</v>
      </c>
      <c r="E281" s="118">
        <v>3.1500396976551133</v>
      </c>
      <c r="F281" s="84" t="s">
        <v>5363</v>
      </c>
      <c r="G281" s="84" t="b">
        <v>0</v>
      </c>
      <c r="H281" s="84" t="b">
        <v>1</v>
      </c>
      <c r="I281" s="84" t="b">
        <v>0</v>
      </c>
      <c r="J281" s="84" t="b">
        <v>0</v>
      </c>
      <c r="K281" s="84" t="b">
        <v>0</v>
      </c>
      <c r="L281" s="84" t="b">
        <v>0</v>
      </c>
    </row>
    <row r="282" spans="1:12" ht="15">
      <c r="A282" s="84" t="s">
        <v>5223</v>
      </c>
      <c r="B282" s="84" t="s">
        <v>563</v>
      </c>
      <c r="C282" s="84">
        <v>2</v>
      </c>
      <c r="D282" s="118">
        <v>0.0009675257893138368</v>
      </c>
      <c r="E282" s="118">
        <v>3.3261309567107946</v>
      </c>
      <c r="F282" s="84" t="s">
        <v>5363</v>
      </c>
      <c r="G282" s="84" t="b">
        <v>0</v>
      </c>
      <c r="H282" s="84" t="b">
        <v>0</v>
      </c>
      <c r="I282" s="84" t="b">
        <v>0</v>
      </c>
      <c r="J282" s="84" t="b">
        <v>0</v>
      </c>
      <c r="K282" s="84" t="b">
        <v>0</v>
      </c>
      <c r="L282" s="84" t="b">
        <v>0</v>
      </c>
    </row>
    <row r="283" spans="1:12" ht="15">
      <c r="A283" s="84" t="s">
        <v>563</v>
      </c>
      <c r="B283" s="84" t="s">
        <v>5224</v>
      </c>
      <c r="C283" s="84">
        <v>2</v>
      </c>
      <c r="D283" s="118">
        <v>0.0009675257893138368</v>
      </c>
      <c r="E283" s="118">
        <v>3.3261309567107946</v>
      </c>
      <c r="F283" s="84" t="s">
        <v>5363</v>
      </c>
      <c r="G283" s="84" t="b">
        <v>0</v>
      </c>
      <c r="H283" s="84" t="b">
        <v>0</v>
      </c>
      <c r="I283" s="84" t="b">
        <v>0</v>
      </c>
      <c r="J283" s="84" t="b">
        <v>0</v>
      </c>
      <c r="K283" s="84" t="b">
        <v>0</v>
      </c>
      <c r="L283" s="84" t="b">
        <v>0</v>
      </c>
    </row>
    <row r="284" spans="1:12" ht="15">
      <c r="A284" s="84" t="s">
        <v>5224</v>
      </c>
      <c r="B284" s="84" t="s">
        <v>5225</v>
      </c>
      <c r="C284" s="84">
        <v>2</v>
      </c>
      <c r="D284" s="118">
        <v>0.0009675257893138368</v>
      </c>
      <c r="E284" s="118">
        <v>3.3261309567107946</v>
      </c>
      <c r="F284" s="84" t="s">
        <v>5363</v>
      </c>
      <c r="G284" s="84" t="b">
        <v>0</v>
      </c>
      <c r="H284" s="84" t="b">
        <v>0</v>
      </c>
      <c r="I284" s="84" t="b">
        <v>0</v>
      </c>
      <c r="J284" s="84" t="b">
        <v>0</v>
      </c>
      <c r="K284" s="84" t="b">
        <v>0</v>
      </c>
      <c r="L284" s="84" t="b">
        <v>0</v>
      </c>
    </row>
    <row r="285" spans="1:12" ht="15">
      <c r="A285" s="84" t="s">
        <v>5225</v>
      </c>
      <c r="B285" s="84" t="s">
        <v>562</v>
      </c>
      <c r="C285" s="84">
        <v>2</v>
      </c>
      <c r="D285" s="118">
        <v>0.0009675257893138368</v>
      </c>
      <c r="E285" s="118">
        <v>3.3261309567107946</v>
      </c>
      <c r="F285" s="84" t="s">
        <v>5363</v>
      </c>
      <c r="G285" s="84" t="b">
        <v>0</v>
      </c>
      <c r="H285" s="84" t="b">
        <v>0</v>
      </c>
      <c r="I285" s="84" t="b">
        <v>0</v>
      </c>
      <c r="J285" s="84" t="b">
        <v>0</v>
      </c>
      <c r="K285" s="84" t="b">
        <v>0</v>
      </c>
      <c r="L285" s="84" t="b">
        <v>0</v>
      </c>
    </row>
    <row r="286" spans="1:12" ht="15">
      <c r="A286" s="84" t="s">
        <v>437</v>
      </c>
      <c r="B286" s="84" t="s">
        <v>5117</v>
      </c>
      <c r="C286" s="84">
        <v>2</v>
      </c>
      <c r="D286" s="118">
        <v>0.0009675257893138368</v>
      </c>
      <c r="E286" s="118">
        <v>1.3530031031110958</v>
      </c>
      <c r="F286" s="84" t="s">
        <v>5363</v>
      </c>
      <c r="G286" s="84" t="b">
        <v>0</v>
      </c>
      <c r="H286" s="84" t="b">
        <v>0</v>
      </c>
      <c r="I286" s="84" t="b">
        <v>0</v>
      </c>
      <c r="J286" s="84" t="b">
        <v>0</v>
      </c>
      <c r="K286" s="84" t="b">
        <v>0</v>
      </c>
      <c r="L286" s="84" t="b">
        <v>0</v>
      </c>
    </row>
    <row r="287" spans="1:12" ht="15">
      <c r="A287" s="84" t="s">
        <v>435</v>
      </c>
      <c r="B287" s="84" t="s">
        <v>560</v>
      </c>
      <c r="C287" s="84">
        <v>2</v>
      </c>
      <c r="D287" s="118">
        <v>0.0009675257893138368</v>
      </c>
      <c r="E287" s="118">
        <v>3.3261309567107946</v>
      </c>
      <c r="F287" s="84" t="s">
        <v>5363</v>
      </c>
      <c r="G287" s="84" t="b">
        <v>0</v>
      </c>
      <c r="H287" s="84" t="b">
        <v>0</v>
      </c>
      <c r="I287" s="84" t="b">
        <v>0</v>
      </c>
      <c r="J287" s="84" t="b">
        <v>0</v>
      </c>
      <c r="K287" s="84" t="b">
        <v>0</v>
      </c>
      <c r="L287" s="84" t="b">
        <v>0</v>
      </c>
    </row>
    <row r="288" spans="1:12" ht="15">
      <c r="A288" s="84" t="s">
        <v>560</v>
      </c>
      <c r="B288" s="84" t="s">
        <v>5118</v>
      </c>
      <c r="C288" s="84">
        <v>2</v>
      </c>
      <c r="D288" s="118">
        <v>0.0009675257893138368</v>
      </c>
      <c r="E288" s="118">
        <v>3.1500396976551133</v>
      </c>
      <c r="F288" s="84" t="s">
        <v>5363</v>
      </c>
      <c r="G288" s="84" t="b">
        <v>0</v>
      </c>
      <c r="H288" s="84" t="b">
        <v>0</v>
      </c>
      <c r="I288" s="84" t="b">
        <v>0</v>
      </c>
      <c r="J288" s="84" t="b">
        <v>0</v>
      </c>
      <c r="K288" s="84" t="b">
        <v>0</v>
      </c>
      <c r="L288" s="84" t="b">
        <v>0</v>
      </c>
    </row>
    <row r="289" spans="1:12" ht="15">
      <c r="A289" s="84" t="s">
        <v>5118</v>
      </c>
      <c r="B289" s="84" t="s">
        <v>5048</v>
      </c>
      <c r="C289" s="84">
        <v>2</v>
      </c>
      <c r="D289" s="118">
        <v>0.0009675257893138368</v>
      </c>
      <c r="E289" s="118">
        <v>2.6729184429354507</v>
      </c>
      <c r="F289" s="84" t="s">
        <v>5363</v>
      </c>
      <c r="G289" s="84" t="b">
        <v>0</v>
      </c>
      <c r="H289" s="84" t="b">
        <v>0</v>
      </c>
      <c r="I289" s="84" t="b">
        <v>0</v>
      </c>
      <c r="J289" s="84" t="b">
        <v>0</v>
      </c>
      <c r="K289" s="84" t="b">
        <v>0</v>
      </c>
      <c r="L289" s="84" t="b">
        <v>0</v>
      </c>
    </row>
    <row r="290" spans="1:12" ht="15">
      <c r="A290" s="84" t="s">
        <v>5048</v>
      </c>
      <c r="B290" s="84" t="s">
        <v>5119</v>
      </c>
      <c r="C290" s="84">
        <v>2</v>
      </c>
      <c r="D290" s="118">
        <v>0.0009675257893138368</v>
      </c>
      <c r="E290" s="118">
        <v>2.6729184429354507</v>
      </c>
      <c r="F290" s="84" t="s">
        <v>5363</v>
      </c>
      <c r="G290" s="84" t="b">
        <v>0</v>
      </c>
      <c r="H290" s="84" t="b">
        <v>0</v>
      </c>
      <c r="I290" s="84" t="b">
        <v>0</v>
      </c>
      <c r="J290" s="84" t="b">
        <v>0</v>
      </c>
      <c r="K290" s="84" t="b">
        <v>0</v>
      </c>
      <c r="L290" s="84" t="b">
        <v>0</v>
      </c>
    </row>
    <row r="291" spans="1:12" ht="15">
      <c r="A291" s="84" t="s">
        <v>4989</v>
      </c>
      <c r="B291" s="84" t="s">
        <v>4476</v>
      </c>
      <c r="C291" s="84">
        <v>2</v>
      </c>
      <c r="D291" s="118">
        <v>0.0009675257893138368</v>
      </c>
      <c r="E291" s="118">
        <v>1.9070016489688189</v>
      </c>
      <c r="F291" s="84" t="s">
        <v>5363</v>
      </c>
      <c r="G291" s="84" t="b">
        <v>0</v>
      </c>
      <c r="H291" s="84" t="b">
        <v>0</v>
      </c>
      <c r="I291" s="84" t="b">
        <v>0</v>
      </c>
      <c r="J291" s="84" t="b">
        <v>0</v>
      </c>
      <c r="K291" s="84" t="b">
        <v>0</v>
      </c>
      <c r="L291" s="84" t="b">
        <v>0</v>
      </c>
    </row>
    <row r="292" spans="1:12" ht="15">
      <c r="A292" s="84" t="s">
        <v>4476</v>
      </c>
      <c r="B292" s="84" t="s">
        <v>5063</v>
      </c>
      <c r="C292" s="84">
        <v>2</v>
      </c>
      <c r="D292" s="118">
        <v>0.0009675257893138368</v>
      </c>
      <c r="E292" s="118">
        <v>2.4510696933190945</v>
      </c>
      <c r="F292" s="84" t="s">
        <v>5363</v>
      </c>
      <c r="G292" s="84" t="b">
        <v>0</v>
      </c>
      <c r="H292" s="84" t="b">
        <v>0</v>
      </c>
      <c r="I292" s="84" t="b">
        <v>0</v>
      </c>
      <c r="J292" s="84" t="b">
        <v>0</v>
      </c>
      <c r="K292" s="84" t="b">
        <v>0</v>
      </c>
      <c r="L292" s="84" t="b">
        <v>0</v>
      </c>
    </row>
    <row r="293" spans="1:12" ht="15">
      <c r="A293" s="84" t="s">
        <v>5063</v>
      </c>
      <c r="B293" s="84" t="s">
        <v>5227</v>
      </c>
      <c r="C293" s="84">
        <v>2</v>
      </c>
      <c r="D293" s="118">
        <v>0.0009675257893138368</v>
      </c>
      <c r="E293" s="118">
        <v>2.928190948038757</v>
      </c>
      <c r="F293" s="84" t="s">
        <v>5363</v>
      </c>
      <c r="G293" s="84" t="b">
        <v>0</v>
      </c>
      <c r="H293" s="84" t="b">
        <v>0</v>
      </c>
      <c r="I293" s="84" t="b">
        <v>0</v>
      </c>
      <c r="J293" s="84" t="b">
        <v>0</v>
      </c>
      <c r="K293" s="84" t="b">
        <v>0</v>
      </c>
      <c r="L293" s="84" t="b">
        <v>0</v>
      </c>
    </row>
    <row r="294" spans="1:12" ht="15">
      <c r="A294" s="84" t="s">
        <v>5227</v>
      </c>
      <c r="B294" s="84" t="s">
        <v>5063</v>
      </c>
      <c r="C294" s="84">
        <v>2</v>
      </c>
      <c r="D294" s="118">
        <v>0.0009675257893138368</v>
      </c>
      <c r="E294" s="118">
        <v>2.928190948038757</v>
      </c>
      <c r="F294" s="84" t="s">
        <v>5363</v>
      </c>
      <c r="G294" s="84" t="b">
        <v>0</v>
      </c>
      <c r="H294" s="84" t="b">
        <v>0</v>
      </c>
      <c r="I294" s="84" t="b">
        <v>0</v>
      </c>
      <c r="J294" s="84" t="b">
        <v>0</v>
      </c>
      <c r="K294" s="84" t="b">
        <v>0</v>
      </c>
      <c r="L294" s="84" t="b">
        <v>0</v>
      </c>
    </row>
    <row r="295" spans="1:12" ht="15">
      <c r="A295" s="84" t="s">
        <v>5120</v>
      </c>
      <c r="B295" s="84" t="s">
        <v>5228</v>
      </c>
      <c r="C295" s="84">
        <v>2</v>
      </c>
      <c r="D295" s="118">
        <v>0.0009675257893138368</v>
      </c>
      <c r="E295" s="118">
        <v>3.1500396976551133</v>
      </c>
      <c r="F295" s="84" t="s">
        <v>5363</v>
      </c>
      <c r="G295" s="84" t="b">
        <v>0</v>
      </c>
      <c r="H295" s="84" t="b">
        <v>0</v>
      </c>
      <c r="I295" s="84" t="b">
        <v>0</v>
      </c>
      <c r="J295" s="84" t="b">
        <v>0</v>
      </c>
      <c r="K295" s="84" t="b">
        <v>0</v>
      </c>
      <c r="L295" s="84" t="b">
        <v>0</v>
      </c>
    </row>
    <row r="296" spans="1:12" ht="15">
      <c r="A296" s="84" t="s">
        <v>5228</v>
      </c>
      <c r="B296" s="84" t="s">
        <v>5085</v>
      </c>
      <c r="C296" s="84">
        <v>2</v>
      </c>
      <c r="D296" s="118">
        <v>0.0009675257893138368</v>
      </c>
      <c r="E296" s="118">
        <v>3.0251009610468134</v>
      </c>
      <c r="F296" s="84" t="s">
        <v>5363</v>
      </c>
      <c r="G296" s="84" t="b">
        <v>0</v>
      </c>
      <c r="H296" s="84" t="b">
        <v>0</v>
      </c>
      <c r="I296" s="84" t="b">
        <v>0</v>
      </c>
      <c r="J296" s="84" t="b">
        <v>0</v>
      </c>
      <c r="K296" s="84" t="b">
        <v>0</v>
      </c>
      <c r="L296" s="84" t="b">
        <v>0</v>
      </c>
    </row>
    <row r="297" spans="1:12" ht="15">
      <c r="A297" s="84" t="s">
        <v>432</v>
      </c>
      <c r="B297" s="84" t="s">
        <v>5230</v>
      </c>
      <c r="C297" s="84">
        <v>2</v>
      </c>
      <c r="D297" s="118">
        <v>0.0009675257893138368</v>
      </c>
      <c r="E297" s="118">
        <v>2.724070965382832</v>
      </c>
      <c r="F297" s="84" t="s">
        <v>5363</v>
      </c>
      <c r="G297" s="84" t="b">
        <v>0</v>
      </c>
      <c r="H297" s="84" t="b">
        <v>0</v>
      </c>
      <c r="I297" s="84" t="b">
        <v>0</v>
      </c>
      <c r="J297" s="84" t="b">
        <v>0</v>
      </c>
      <c r="K297" s="84" t="b">
        <v>0</v>
      </c>
      <c r="L297" s="84" t="b">
        <v>0</v>
      </c>
    </row>
    <row r="298" spans="1:12" ht="15">
      <c r="A298" s="84" t="s">
        <v>5230</v>
      </c>
      <c r="B298" s="84" t="s">
        <v>4437</v>
      </c>
      <c r="C298" s="84">
        <v>2</v>
      </c>
      <c r="D298" s="118">
        <v>0.0009675257893138368</v>
      </c>
      <c r="E298" s="118">
        <v>2.782062912360519</v>
      </c>
      <c r="F298" s="84" t="s">
        <v>5363</v>
      </c>
      <c r="G298" s="84" t="b">
        <v>0</v>
      </c>
      <c r="H298" s="84" t="b">
        <v>0</v>
      </c>
      <c r="I298" s="84" t="b">
        <v>0</v>
      </c>
      <c r="J298" s="84" t="b">
        <v>0</v>
      </c>
      <c r="K298" s="84" t="b">
        <v>0</v>
      </c>
      <c r="L298" s="84" t="b">
        <v>0</v>
      </c>
    </row>
    <row r="299" spans="1:12" ht="15">
      <c r="A299" s="84" t="s">
        <v>4437</v>
      </c>
      <c r="B299" s="84" t="s">
        <v>5023</v>
      </c>
      <c r="C299" s="84">
        <v>2</v>
      </c>
      <c r="D299" s="118">
        <v>0.0009675257893138368</v>
      </c>
      <c r="E299" s="118">
        <v>2.1800029210325564</v>
      </c>
      <c r="F299" s="84" t="s">
        <v>5363</v>
      </c>
      <c r="G299" s="84" t="b">
        <v>0</v>
      </c>
      <c r="H299" s="84" t="b">
        <v>0</v>
      </c>
      <c r="I299" s="84" t="b">
        <v>0</v>
      </c>
      <c r="J299" s="84" t="b">
        <v>0</v>
      </c>
      <c r="K299" s="84" t="b">
        <v>0</v>
      </c>
      <c r="L299" s="84" t="b">
        <v>0</v>
      </c>
    </row>
    <row r="300" spans="1:12" ht="15">
      <c r="A300" s="84" t="s">
        <v>5023</v>
      </c>
      <c r="B300" s="84" t="s">
        <v>4438</v>
      </c>
      <c r="C300" s="84">
        <v>2</v>
      </c>
      <c r="D300" s="118">
        <v>0.0009675257893138368</v>
      </c>
      <c r="E300" s="118">
        <v>2.1800029210325564</v>
      </c>
      <c r="F300" s="84" t="s">
        <v>5363</v>
      </c>
      <c r="G300" s="84" t="b">
        <v>0</v>
      </c>
      <c r="H300" s="84" t="b">
        <v>0</v>
      </c>
      <c r="I300" s="84" t="b">
        <v>0</v>
      </c>
      <c r="J300" s="84" t="b">
        <v>0</v>
      </c>
      <c r="K300" s="84" t="b">
        <v>1</v>
      </c>
      <c r="L300" s="84" t="b">
        <v>0</v>
      </c>
    </row>
    <row r="301" spans="1:12" ht="15">
      <c r="A301" s="84" t="s">
        <v>4438</v>
      </c>
      <c r="B301" s="84" t="s">
        <v>5231</v>
      </c>
      <c r="C301" s="84">
        <v>2</v>
      </c>
      <c r="D301" s="118">
        <v>0.0009675257893138368</v>
      </c>
      <c r="E301" s="118">
        <v>2.782062912360519</v>
      </c>
      <c r="F301" s="84" t="s">
        <v>5363</v>
      </c>
      <c r="G301" s="84" t="b">
        <v>0</v>
      </c>
      <c r="H301" s="84" t="b">
        <v>1</v>
      </c>
      <c r="I301" s="84" t="b">
        <v>0</v>
      </c>
      <c r="J301" s="84" t="b">
        <v>0</v>
      </c>
      <c r="K301" s="84" t="b">
        <v>0</v>
      </c>
      <c r="L301" s="84" t="b">
        <v>0</v>
      </c>
    </row>
    <row r="302" spans="1:12" ht="15">
      <c r="A302" s="84" t="s">
        <v>5231</v>
      </c>
      <c r="B302" s="84" t="s">
        <v>4436</v>
      </c>
      <c r="C302" s="84">
        <v>2</v>
      </c>
      <c r="D302" s="118">
        <v>0.0009675257893138368</v>
      </c>
      <c r="E302" s="118">
        <v>2.724070965382832</v>
      </c>
      <c r="F302" s="84" t="s">
        <v>5363</v>
      </c>
      <c r="G302" s="84" t="b">
        <v>0</v>
      </c>
      <c r="H302" s="84" t="b">
        <v>0</v>
      </c>
      <c r="I302" s="84" t="b">
        <v>0</v>
      </c>
      <c r="J302" s="84" t="b">
        <v>0</v>
      </c>
      <c r="K302" s="84" t="b">
        <v>0</v>
      </c>
      <c r="L302" s="84" t="b">
        <v>0</v>
      </c>
    </row>
    <row r="303" spans="1:12" ht="15">
      <c r="A303" s="84" t="s">
        <v>4436</v>
      </c>
      <c r="B303" s="84" t="s">
        <v>5232</v>
      </c>
      <c r="C303" s="84">
        <v>2</v>
      </c>
      <c r="D303" s="118">
        <v>0.0009675257893138368</v>
      </c>
      <c r="E303" s="118">
        <v>3.1500396976551133</v>
      </c>
      <c r="F303" s="84" t="s">
        <v>5363</v>
      </c>
      <c r="G303" s="84" t="b">
        <v>0</v>
      </c>
      <c r="H303" s="84" t="b">
        <v>0</v>
      </c>
      <c r="I303" s="84" t="b">
        <v>0</v>
      </c>
      <c r="J303" s="84" t="b">
        <v>0</v>
      </c>
      <c r="K303" s="84" t="b">
        <v>0</v>
      </c>
      <c r="L303" s="84" t="b">
        <v>0</v>
      </c>
    </row>
    <row r="304" spans="1:12" ht="15">
      <c r="A304" s="84" t="s">
        <v>5232</v>
      </c>
      <c r="B304" s="84" t="s">
        <v>5233</v>
      </c>
      <c r="C304" s="84">
        <v>2</v>
      </c>
      <c r="D304" s="118">
        <v>0.0009675257893138368</v>
      </c>
      <c r="E304" s="118">
        <v>3.3261309567107946</v>
      </c>
      <c r="F304" s="84" t="s">
        <v>5363</v>
      </c>
      <c r="G304" s="84" t="b">
        <v>0</v>
      </c>
      <c r="H304" s="84" t="b">
        <v>0</v>
      </c>
      <c r="I304" s="84" t="b">
        <v>0</v>
      </c>
      <c r="J304" s="84" t="b">
        <v>0</v>
      </c>
      <c r="K304" s="84" t="b">
        <v>0</v>
      </c>
      <c r="L304" s="84" t="b">
        <v>0</v>
      </c>
    </row>
    <row r="305" spans="1:12" ht="15">
      <c r="A305" s="84" t="s">
        <v>5233</v>
      </c>
      <c r="B305" s="84" t="s">
        <v>5122</v>
      </c>
      <c r="C305" s="84">
        <v>2</v>
      </c>
      <c r="D305" s="118">
        <v>0.0009675257893138368</v>
      </c>
      <c r="E305" s="118">
        <v>3.1500396976551133</v>
      </c>
      <c r="F305" s="84" t="s">
        <v>5363</v>
      </c>
      <c r="G305" s="84" t="b">
        <v>0</v>
      </c>
      <c r="H305" s="84" t="b">
        <v>0</v>
      </c>
      <c r="I305" s="84" t="b">
        <v>0</v>
      </c>
      <c r="J305" s="84" t="b">
        <v>0</v>
      </c>
      <c r="K305" s="84" t="b">
        <v>0</v>
      </c>
      <c r="L305" s="84" t="b">
        <v>0</v>
      </c>
    </row>
    <row r="306" spans="1:12" ht="15">
      <c r="A306" s="84" t="s">
        <v>5234</v>
      </c>
      <c r="B306" s="84" t="s">
        <v>5235</v>
      </c>
      <c r="C306" s="84">
        <v>2</v>
      </c>
      <c r="D306" s="118">
        <v>0.0009675257893138368</v>
      </c>
      <c r="E306" s="118">
        <v>3.3261309567107946</v>
      </c>
      <c r="F306" s="84" t="s">
        <v>5363</v>
      </c>
      <c r="G306" s="84" t="b">
        <v>0</v>
      </c>
      <c r="H306" s="84" t="b">
        <v>0</v>
      </c>
      <c r="I306" s="84" t="b">
        <v>0</v>
      </c>
      <c r="J306" s="84" t="b">
        <v>0</v>
      </c>
      <c r="K306" s="84" t="b">
        <v>0</v>
      </c>
      <c r="L306" s="84" t="b">
        <v>0</v>
      </c>
    </row>
    <row r="307" spans="1:12" ht="15">
      <c r="A307" s="84" t="s">
        <v>5235</v>
      </c>
      <c r="B307" s="84" t="s">
        <v>5236</v>
      </c>
      <c r="C307" s="84">
        <v>2</v>
      </c>
      <c r="D307" s="118">
        <v>0.0009675257893138368</v>
      </c>
      <c r="E307" s="118">
        <v>3.3261309567107946</v>
      </c>
      <c r="F307" s="84" t="s">
        <v>5363</v>
      </c>
      <c r="G307" s="84" t="b">
        <v>0</v>
      </c>
      <c r="H307" s="84" t="b">
        <v>0</v>
      </c>
      <c r="I307" s="84" t="b">
        <v>0</v>
      </c>
      <c r="J307" s="84" t="b">
        <v>0</v>
      </c>
      <c r="K307" s="84" t="b">
        <v>0</v>
      </c>
      <c r="L307" s="84" t="b">
        <v>0</v>
      </c>
    </row>
    <row r="308" spans="1:12" ht="15">
      <c r="A308" s="84" t="s">
        <v>5236</v>
      </c>
      <c r="B308" s="84" t="s">
        <v>5237</v>
      </c>
      <c r="C308" s="84">
        <v>2</v>
      </c>
      <c r="D308" s="118">
        <v>0.0009675257893138368</v>
      </c>
      <c r="E308" s="118">
        <v>3.3261309567107946</v>
      </c>
      <c r="F308" s="84" t="s">
        <v>5363</v>
      </c>
      <c r="G308" s="84" t="b">
        <v>0</v>
      </c>
      <c r="H308" s="84" t="b">
        <v>0</v>
      </c>
      <c r="I308" s="84" t="b">
        <v>0</v>
      </c>
      <c r="J308" s="84" t="b">
        <v>0</v>
      </c>
      <c r="K308" s="84" t="b">
        <v>0</v>
      </c>
      <c r="L308" s="84" t="b">
        <v>0</v>
      </c>
    </row>
    <row r="309" spans="1:12" ht="15">
      <c r="A309" s="84" t="s">
        <v>5237</v>
      </c>
      <c r="B309" s="84" t="s">
        <v>5105</v>
      </c>
      <c r="C309" s="84">
        <v>2</v>
      </c>
      <c r="D309" s="118">
        <v>0.0009675257893138368</v>
      </c>
      <c r="E309" s="118">
        <v>3.1500396976551133</v>
      </c>
      <c r="F309" s="84" t="s">
        <v>5363</v>
      </c>
      <c r="G309" s="84" t="b">
        <v>0</v>
      </c>
      <c r="H309" s="84" t="b">
        <v>0</v>
      </c>
      <c r="I309" s="84" t="b">
        <v>0</v>
      </c>
      <c r="J309" s="84" t="b">
        <v>0</v>
      </c>
      <c r="K309" s="84" t="b">
        <v>0</v>
      </c>
      <c r="L309" s="84" t="b">
        <v>0</v>
      </c>
    </row>
    <row r="310" spans="1:12" ht="15">
      <c r="A310" s="84" t="s">
        <v>5105</v>
      </c>
      <c r="B310" s="84" t="s">
        <v>5238</v>
      </c>
      <c r="C310" s="84">
        <v>2</v>
      </c>
      <c r="D310" s="118">
        <v>0.0009675257893138368</v>
      </c>
      <c r="E310" s="118">
        <v>3.1500396976551133</v>
      </c>
      <c r="F310" s="84" t="s">
        <v>5363</v>
      </c>
      <c r="G310" s="84" t="b">
        <v>0</v>
      </c>
      <c r="H310" s="84" t="b">
        <v>0</v>
      </c>
      <c r="I310" s="84" t="b">
        <v>0</v>
      </c>
      <c r="J310" s="84" t="b">
        <v>0</v>
      </c>
      <c r="K310" s="84" t="b">
        <v>0</v>
      </c>
      <c r="L310" s="84" t="b">
        <v>0</v>
      </c>
    </row>
    <row r="311" spans="1:12" ht="15">
      <c r="A311" s="84" t="s">
        <v>5238</v>
      </c>
      <c r="B311" s="84" t="s">
        <v>5126</v>
      </c>
      <c r="C311" s="84">
        <v>2</v>
      </c>
      <c r="D311" s="118">
        <v>0.0009675257893138368</v>
      </c>
      <c r="E311" s="118">
        <v>3.1500396976551133</v>
      </c>
      <c r="F311" s="84" t="s">
        <v>5363</v>
      </c>
      <c r="G311" s="84" t="b">
        <v>0</v>
      </c>
      <c r="H311" s="84" t="b">
        <v>0</v>
      </c>
      <c r="I311" s="84" t="b">
        <v>0</v>
      </c>
      <c r="J311" s="84" t="b">
        <v>1</v>
      </c>
      <c r="K311" s="84" t="b">
        <v>0</v>
      </c>
      <c r="L311" s="84" t="b">
        <v>0</v>
      </c>
    </row>
    <row r="312" spans="1:12" ht="15">
      <c r="A312" s="84" t="s">
        <v>5126</v>
      </c>
      <c r="B312" s="84" t="s">
        <v>5239</v>
      </c>
      <c r="C312" s="84">
        <v>2</v>
      </c>
      <c r="D312" s="118">
        <v>0.0009675257893138368</v>
      </c>
      <c r="E312" s="118">
        <v>3.1500396976551133</v>
      </c>
      <c r="F312" s="84" t="s">
        <v>5363</v>
      </c>
      <c r="G312" s="84" t="b">
        <v>1</v>
      </c>
      <c r="H312" s="84" t="b">
        <v>0</v>
      </c>
      <c r="I312" s="84" t="b">
        <v>0</v>
      </c>
      <c r="J312" s="84" t="b">
        <v>0</v>
      </c>
      <c r="K312" s="84" t="b">
        <v>0</v>
      </c>
      <c r="L312" s="84" t="b">
        <v>0</v>
      </c>
    </row>
    <row r="313" spans="1:12" ht="15">
      <c r="A313" s="84" t="s">
        <v>5239</v>
      </c>
      <c r="B313" s="84" t="s">
        <v>5240</v>
      </c>
      <c r="C313" s="84">
        <v>2</v>
      </c>
      <c r="D313" s="118">
        <v>0.0009675257893138368</v>
      </c>
      <c r="E313" s="118">
        <v>3.3261309567107946</v>
      </c>
      <c r="F313" s="84" t="s">
        <v>5363</v>
      </c>
      <c r="G313" s="84" t="b">
        <v>0</v>
      </c>
      <c r="H313" s="84" t="b">
        <v>0</v>
      </c>
      <c r="I313" s="84" t="b">
        <v>0</v>
      </c>
      <c r="J313" s="84" t="b">
        <v>1</v>
      </c>
      <c r="K313" s="84" t="b">
        <v>0</v>
      </c>
      <c r="L313" s="84" t="b">
        <v>0</v>
      </c>
    </row>
    <row r="314" spans="1:12" ht="15">
      <c r="A314" s="84" t="s">
        <v>5240</v>
      </c>
      <c r="B314" s="84" t="s">
        <v>5241</v>
      </c>
      <c r="C314" s="84">
        <v>2</v>
      </c>
      <c r="D314" s="118">
        <v>0.0009675257893138368</v>
      </c>
      <c r="E314" s="118">
        <v>3.3261309567107946</v>
      </c>
      <c r="F314" s="84" t="s">
        <v>5363</v>
      </c>
      <c r="G314" s="84" t="b">
        <v>1</v>
      </c>
      <c r="H314" s="84" t="b">
        <v>0</v>
      </c>
      <c r="I314" s="84" t="b">
        <v>0</v>
      </c>
      <c r="J314" s="84" t="b">
        <v>0</v>
      </c>
      <c r="K314" s="84" t="b">
        <v>0</v>
      </c>
      <c r="L314" s="84" t="b">
        <v>0</v>
      </c>
    </row>
    <row r="315" spans="1:12" ht="15">
      <c r="A315" s="84" t="s">
        <v>5241</v>
      </c>
      <c r="B315" s="84" t="s">
        <v>5242</v>
      </c>
      <c r="C315" s="84">
        <v>2</v>
      </c>
      <c r="D315" s="118">
        <v>0.0009675257893138368</v>
      </c>
      <c r="E315" s="118">
        <v>3.3261309567107946</v>
      </c>
      <c r="F315" s="84" t="s">
        <v>5363</v>
      </c>
      <c r="G315" s="84" t="b">
        <v>0</v>
      </c>
      <c r="H315" s="84" t="b">
        <v>0</v>
      </c>
      <c r="I315" s="84" t="b">
        <v>0</v>
      </c>
      <c r="J315" s="84" t="b">
        <v>1</v>
      </c>
      <c r="K315" s="84" t="b">
        <v>0</v>
      </c>
      <c r="L315" s="84" t="b">
        <v>0</v>
      </c>
    </row>
    <row r="316" spans="1:12" ht="15">
      <c r="A316" s="84" t="s">
        <v>555</v>
      </c>
      <c r="B316" s="84" t="s">
        <v>554</v>
      </c>
      <c r="C316" s="84">
        <v>2</v>
      </c>
      <c r="D316" s="118">
        <v>0.0009675257893138368</v>
      </c>
      <c r="E316" s="118">
        <v>3.3261309567107946</v>
      </c>
      <c r="F316" s="84" t="s">
        <v>5363</v>
      </c>
      <c r="G316" s="84" t="b">
        <v>0</v>
      </c>
      <c r="H316" s="84" t="b">
        <v>0</v>
      </c>
      <c r="I316" s="84" t="b">
        <v>0</v>
      </c>
      <c r="J316" s="84" t="b">
        <v>0</v>
      </c>
      <c r="K316" s="84" t="b">
        <v>0</v>
      </c>
      <c r="L316" s="84" t="b">
        <v>0</v>
      </c>
    </row>
    <row r="317" spans="1:12" ht="15">
      <c r="A317" s="84" t="s">
        <v>5049</v>
      </c>
      <c r="B317" s="84" t="s">
        <v>437</v>
      </c>
      <c r="C317" s="84">
        <v>2</v>
      </c>
      <c r="D317" s="118">
        <v>0.0009675257893138368</v>
      </c>
      <c r="E317" s="118">
        <v>1.0931348463186408</v>
      </c>
      <c r="F317" s="84" t="s">
        <v>5363</v>
      </c>
      <c r="G317" s="84" t="b">
        <v>0</v>
      </c>
      <c r="H317" s="84" t="b">
        <v>0</v>
      </c>
      <c r="I317" s="84" t="b">
        <v>0</v>
      </c>
      <c r="J317" s="84" t="b">
        <v>0</v>
      </c>
      <c r="K317" s="84" t="b">
        <v>0</v>
      </c>
      <c r="L317" s="84" t="b">
        <v>0</v>
      </c>
    </row>
    <row r="318" spans="1:12" ht="15">
      <c r="A318" s="84" t="s">
        <v>5111</v>
      </c>
      <c r="B318" s="84" t="s">
        <v>4448</v>
      </c>
      <c r="C318" s="84">
        <v>2</v>
      </c>
      <c r="D318" s="118">
        <v>0.0009675257893138368</v>
      </c>
      <c r="E318" s="118">
        <v>2.4096770081608696</v>
      </c>
      <c r="F318" s="84" t="s">
        <v>5363</v>
      </c>
      <c r="G318" s="84" t="b">
        <v>0</v>
      </c>
      <c r="H318" s="84" t="b">
        <v>0</v>
      </c>
      <c r="I318" s="84" t="b">
        <v>0</v>
      </c>
      <c r="J318" s="84" t="b">
        <v>0</v>
      </c>
      <c r="K318" s="84" t="b">
        <v>0</v>
      </c>
      <c r="L318" s="84" t="b">
        <v>0</v>
      </c>
    </row>
    <row r="319" spans="1:12" ht="15">
      <c r="A319" s="84" t="s">
        <v>5257</v>
      </c>
      <c r="B319" s="84" t="s">
        <v>5258</v>
      </c>
      <c r="C319" s="84">
        <v>2</v>
      </c>
      <c r="D319" s="118">
        <v>0.0009675257893138368</v>
      </c>
      <c r="E319" s="118">
        <v>3.3261309567107946</v>
      </c>
      <c r="F319" s="84" t="s">
        <v>5363</v>
      </c>
      <c r="G319" s="84" t="b">
        <v>0</v>
      </c>
      <c r="H319" s="84" t="b">
        <v>0</v>
      </c>
      <c r="I319" s="84" t="b">
        <v>0</v>
      </c>
      <c r="J319" s="84" t="b">
        <v>0</v>
      </c>
      <c r="K319" s="84" t="b">
        <v>0</v>
      </c>
      <c r="L319" s="84" t="b">
        <v>0</v>
      </c>
    </row>
    <row r="320" spans="1:12" ht="15">
      <c r="A320" s="84" t="s">
        <v>5258</v>
      </c>
      <c r="B320" s="84" t="s">
        <v>5130</v>
      </c>
      <c r="C320" s="84">
        <v>2</v>
      </c>
      <c r="D320" s="118">
        <v>0.0009675257893138368</v>
      </c>
      <c r="E320" s="118">
        <v>3.1500396976551133</v>
      </c>
      <c r="F320" s="84" t="s">
        <v>5363</v>
      </c>
      <c r="G320" s="84" t="b">
        <v>0</v>
      </c>
      <c r="H320" s="84" t="b">
        <v>0</v>
      </c>
      <c r="I320" s="84" t="b">
        <v>0</v>
      </c>
      <c r="J320" s="84" t="b">
        <v>0</v>
      </c>
      <c r="K320" s="84" t="b">
        <v>0</v>
      </c>
      <c r="L320" s="84" t="b">
        <v>0</v>
      </c>
    </row>
    <row r="321" spans="1:12" ht="15">
      <c r="A321" s="84" t="s">
        <v>5130</v>
      </c>
      <c r="B321" s="84" t="s">
        <v>5259</v>
      </c>
      <c r="C321" s="84">
        <v>2</v>
      </c>
      <c r="D321" s="118">
        <v>0.0009675257893138368</v>
      </c>
      <c r="E321" s="118">
        <v>3.1500396976551133</v>
      </c>
      <c r="F321" s="84" t="s">
        <v>5363</v>
      </c>
      <c r="G321" s="84" t="b">
        <v>0</v>
      </c>
      <c r="H321" s="84" t="b">
        <v>0</v>
      </c>
      <c r="I321" s="84" t="b">
        <v>0</v>
      </c>
      <c r="J321" s="84" t="b">
        <v>0</v>
      </c>
      <c r="K321" s="84" t="b">
        <v>0</v>
      </c>
      <c r="L321" s="84" t="b">
        <v>0</v>
      </c>
    </row>
    <row r="322" spans="1:12" ht="15">
      <c r="A322" s="84" t="s">
        <v>5259</v>
      </c>
      <c r="B322" s="84" t="s">
        <v>5134</v>
      </c>
      <c r="C322" s="84">
        <v>2</v>
      </c>
      <c r="D322" s="118">
        <v>0.0009675257893138368</v>
      </c>
      <c r="E322" s="118">
        <v>3.1500396976551133</v>
      </c>
      <c r="F322" s="84" t="s">
        <v>5363</v>
      </c>
      <c r="G322" s="84" t="b">
        <v>0</v>
      </c>
      <c r="H322" s="84" t="b">
        <v>0</v>
      </c>
      <c r="I322" s="84" t="b">
        <v>0</v>
      </c>
      <c r="J322" s="84" t="b">
        <v>0</v>
      </c>
      <c r="K322" s="84" t="b">
        <v>0</v>
      </c>
      <c r="L322" s="84" t="b">
        <v>0</v>
      </c>
    </row>
    <row r="323" spans="1:12" ht="15">
      <c r="A323" s="84" t="s">
        <v>5134</v>
      </c>
      <c r="B323" s="84" t="s">
        <v>437</v>
      </c>
      <c r="C323" s="84">
        <v>2</v>
      </c>
      <c r="D323" s="118">
        <v>0.0009675257893138368</v>
      </c>
      <c r="E323" s="118">
        <v>1.394164841982622</v>
      </c>
      <c r="F323" s="84" t="s">
        <v>5363</v>
      </c>
      <c r="G323" s="84" t="b">
        <v>0</v>
      </c>
      <c r="H323" s="84" t="b">
        <v>0</v>
      </c>
      <c r="I323" s="84" t="b">
        <v>0</v>
      </c>
      <c r="J323" s="84" t="b">
        <v>0</v>
      </c>
      <c r="K323" s="84" t="b">
        <v>0</v>
      </c>
      <c r="L323" s="84" t="b">
        <v>0</v>
      </c>
    </row>
    <row r="324" spans="1:12" ht="15">
      <c r="A324" s="84" t="s">
        <v>437</v>
      </c>
      <c r="B324" s="84" t="s">
        <v>5051</v>
      </c>
      <c r="C324" s="84">
        <v>2</v>
      </c>
      <c r="D324" s="118">
        <v>0.0009675257893138368</v>
      </c>
      <c r="E324" s="118">
        <v>0.8758818483914335</v>
      </c>
      <c r="F324" s="84" t="s">
        <v>5363</v>
      </c>
      <c r="G324" s="84" t="b">
        <v>0</v>
      </c>
      <c r="H324" s="84" t="b">
        <v>0</v>
      </c>
      <c r="I324" s="84" t="b">
        <v>0</v>
      </c>
      <c r="J324" s="84" t="b">
        <v>0</v>
      </c>
      <c r="K324" s="84" t="b">
        <v>0</v>
      </c>
      <c r="L324" s="84" t="b">
        <v>0</v>
      </c>
    </row>
    <row r="325" spans="1:12" ht="15">
      <c r="A325" s="84" t="s">
        <v>5051</v>
      </c>
      <c r="B325" s="84" t="s">
        <v>5260</v>
      </c>
      <c r="C325" s="84">
        <v>2</v>
      </c>
      <c r="D325" s="118">
        <v>0.0009675257893138368</v>
      </c>
      <c r="E325" s="118">
        <v>2.928190948038757</v>
      </c>
      <c r="F325" s="84" t="s">
        <v>5363</v>
      </c>
      <c r="G325" s="84" t="b">
        <v>0</v>
      </c>
      <c r="H325" s="84" t="b">
        <v>0</v>
      </c>
      <c r="I325" s="84" t="b">
        <v>0</v>
      </c>
      <c r="J325" s="84" t="b">
        <v>0</v>
      </c>
      <c r="K325" s="84" t="b">
        <v>1</v>
      </c>
      <c r="L325" s="84" t="b">
        <v>0</v>
      </c>
    </row>
    <row r="326" spans="1:12" ht="15">
      <c r="A326" s="84" t="s">
        <v>5260</v>
      </c>
      <c r="B326" s="84" t="s">
        <v>5261</v>
      </c>
      <c r="C326" s="84">
        <v>2</v>
      </c>
      <c r="D326" s="118">
        <v>0.0009675257893138368</v>
      </c>
      <c r="E326" s="118">
        <v>3.3261309567107946</v>
      </c>
      <c r="F326" s="84" t="s">
        <v>5363</v>
      </c>
      <c r="G326" s="84" t="b">
        <v>0</v>
      </c>
      <c r="H326" s="84" t="b">
        <v>1</v>
      </c>
      <c r="I326" s="84" t="b">
        <v>0</v>
      </c>
      <c r="J326" s="84" t="b">
        <v>0</v>
      </c>
      <c r="K326" s="84" t="b">
        <v>0</v>
      </c>
      <c r="L326" s="84" t="b">
        <v>0</v>
      </c>
    </row>
    <row r="327" spans="1:12" ht="15">
      <c r="A327" s="84" t="s">
        <v>5261</v>
      </c>
      <c r="B327" s="84" t="s">
        <v>4447</v>
      </c>
      <c r="C327" s="84">
        <v>2</v>
      </c>
      <c r="D327" s="118">
        <v>0.0009675257893138368</v>
      </c>
      <c r="E327" s="118">
        <v>2.849009701991132</v>
      </c>
      <c r="F327" s="84" t="s">
        <v>5363</v>
      </c>
      <c r="G327" s="84" t="b">
        <v>0</v>
      </c>
      <c r="H327" s="84" t="b">
        <v>0</v>
      </c>
      <c r="I327" s="84" t="b">
        <v>0</v>
      </c>
      <c r="J327" s="84" t="b">
        <v>0</v>
      </c>
      <c r="K327" s="84" t="b">
        <v>0</v>
      </c>
      <c r="L327" s="84" t="b">
        <v>0</v>
      </c>
    </row>
    <row r="328" spans="1:12" ht="15">
      <c r="A328" s="84" t="s">
        <v>5067</v>
      </c>
      <c r="B328" s="84" t="s">
        <v>5264</v>
      </c>
      <c r="C328" s="84">
        <v>2</v>
      </c>
      <c r="D328" s="118">
        <v>0.0010995854496182811</v>
      </c>
      <c r="E328" s="118">
        <v>2.928190948038757</v>
      </c>
      <c r="F328" s="84" t="s">
        <v>5363</v>
      </c>
      <c r="G328" s="84" t="b">
        <v>0</v>
      </c>
      <c r="H328" s="84" t="b">
        <v>0</v>
      </c>
      <c r="I328" s="84" t="b">
        <v>0</v>
      </c>
      <c r="J328" s="84" t="b">
        <v>0</v>
      </c>
      <c r="K328" s="84" t="b">
        <v>0</v>
      </c>
      <c r="L328" s="84" t="b">
        <v>0</v>
      </c>
    </row>
    <row r="329" spans="1:12" ht="15">
      <c r="A329" s="84" t="s">
        <v>5053</v>
      </c>
      <c r="B329" s="84" t="s">
        <v>561</v>
      </c>
      <c r="C329" s="84">
        <v>2</v>
      </c>
      <c r="D329" s="118">
        <v>0.0009675257893138368</v>
      </c>
      <c r="E329" s="118">
        <v>2.849009701991132</v>
      </c>
      <c r="F329" s="84" t="s">
        <v>5363</v>
      </c>
      <c r="G329" s="84" t="b">
        <v>0</v>
      </c>
      <c r="H329" s="84" t="b">
        <v>0</v>
      </c>
      <c r="I329" s="84" t="b">
        <v>0</v>
      </c>
      <c r="J329" s="84" t="b">
        <v>0</v>
      </c>
      <c r="K329" s="84" t="b">
        <v>0</v>
      </c>
      <c r="L329" s="84" t="b">
        <v>0</v>
      </c>
    </row>
    <row r="330" spans="1:12" ht="15">
      <c r="A330" s="84" t="s">
        <v>412</v>
      </c>
      <c r="B330" s="84" t="s">
        <v>5144</v>
      </c>
      <c r="C330" s="84">
        <v>2</v>
      </c>
      <c r="D330" s="118">
        <v>0.0009675257893138368</v>
      </c>
      <c r="E330" s="118">
        <v>3.3261309567107946</v>
      </c>
      <c r="F330" s="84" t="s">
        <v>5363</v>
      </c>
      <c r="G330" s="84" t="b">
        <v>0</v>
      </c>
      <c r="H330" s="84" t="b">
        <v>0</v>
      </c>
      <c r="I330" s="84" t="b">
        <v>0</v>
      </c>
      <c r="J330" s="84" t="b">
        <v>0</v>
      </c>
      <c r="K330" s="84" t="b">
        <v>0</v>
      </c>
      <c r="L330" s="84" t="b">
        <v>0</v>
      </c>
    </row>
    <row r="331" spans="1:12" ht="15">
      <c r="A331" s="84" t="s">
        <v>5153</v>
      </c>
      <c r="B331" s="84" t="s">
        <v>5266</v>
      </c>
      <c r="C331" s="84">
        <v>2</v>
      </c>
      <c r="D331" s="118">
        <v>0.0009675257893138368</v>
      </c>
      <c r="E331" s="118">
        <v>3.1500396976551133</v>
      </c>
      <c r="F331" s="84" t="s">
        <v>5363</v>
      </c>
      <c r="G331" s="84" t="b">
        <v>0</v>
      </c>
      <c r="H331" s="84" t="b">
        <v>0</v>
      </c>
      <c r="I331" s="84" t="b">
        <v>0</v>
      </c>
      <c r="J331" s="84" t="b">
        <v>0</v>
      </c>
      <c r="K331" s="84" t="b">
        <v>0</v>
      </c>
      <c r="L331" s="84" t="b">
        <v>0</v>
      </c>
    </row>
    <row r="332" spans="1:12" ht="15">
      <c r="A332" s="84" t="s">
        <v>4988</v>
      </c>
      <c r="B332" s="84" t="s">
        <v>5054</v>
      </c>
      <c r="C332" s="84">
        <v>2</v>
      </c>
      <c r="D332" s="118">
        <v>0.0010995854496182811</v>
      </c>
      <c r="E332" s="118">
        <v>1.9195907762768394</v>
      </c>
      <c r="F332" s="84" t="s">
        <v>5363</v>
      </c>
      <c r="G332" s="84" t="b">
        <v>0</v>
      </c>
      <c r="H332" s="84" t="b">
        <v>0</v>
      </c>
      <c r="I332" s="84" t="b">
        <v>0</v>
      </c>
      <c r="J332" s="84" t="b">
        <v>0</v>
      </c>
      <c r="K332" s="84" t="b">
        <v>0</v>
      </c>
      <c r="L332" s="84" t="b">
        <v>0</v>
      </c>
    </row>
    <row r="333" spans="1:12" ht="15">
      <c r="A333" s="84" t="s">
        <v>5267</v>
      </c>
      <c r="B333" s="84" t="s">
        <v>4988</v>
      </c>
      <c r="C333" s="84">
        <v>2</v>
      </c>
      <c r="D333" s="118">
        <v>0.0010995854496182811</v>
      </c>
      <c r="E333" s="118">
        <v>2.37188844727147</v>
      </c>
      <c r="F333" s="84" t="s">
        <v>5363</v>
      </c>
      <c r="G333" s="84" t="b">
        <v>0</v>
      </c>
      <c r="H333" s="84" t="b">
        <v>0</v>
      </c>
      <c r="I333" s="84" t="b">
        <v>0</v>
      </c>
      <c r="J333" s="84" t="b">
        <v>0</v>
      </c>
      <c r="K333" s="84" t="b">
        <v>0</v>
      </c>
      <c r="L333" s="84" t="b">
        <v>0</v>
      </c>
    </row>
    <row r="334" spans="1:12" ht="15">
      <c r="A334" s="84" t="s">
        <v>437</v>
      </c>
      <c r="B334" s="84" t="s">
        <v>5270</v>
      </c>
      <c r="C334" s="84">
        <v>2</v>
      </c>
      <c r="D334" s="118">
        <v>0.0010995854496182811</v>
      </c>
      <c r="E334" s="118">
        <v>1.3530031031110958</v>
      </c>
      <c r="F334" s="84" t="s">
        <v>5363</v>
      </c>
      <c r="G334" s="84" t="b">
        <v>0</v>
      </c>
      <c r="H334" s="84" t="b">
        <v>0</v>
      </c>
      <c r="I334" s="84" t="b">
        <v>0</v>
      </c>
      <c r="J334" s="84" t="b">
        <v>0</v>
      </c>
      <c r="K334" s="84" t="b">
        <v>0</v>
      </c>
      <c r="L334" s="84" t="b">
        <v>0</v>
      </c>
    </row>
    <row r="335" spans="1:12" ht="15">
      <c r="A335" s="84" t="s">
        <v>5124</v>
      </c>
      <c r="B335" s="84" t="s">
        <v>5271</v>
      </c>
      <c r="C335" s="84">
        <v>2</v>
      </c>
      <c r="D335" s="118">
        <v>0.0009675257893138368</v>
      </c>
      <c r="E335" s="118">
        <v>3.1500396976551133</v>
      </c>
      <c r="F335" s="84" t="s">
        <v>5363</v>
      </c>
      <c r="G335" s="84" t="b">
        <v>0</v>
      </c>
      <c r="H335" s="84" t="b">
        <v>0</v>
      </c>
      <c r="I335" s="84" t="b">
        <v>0</v>
      </c>
      <c r="J335" s="84" t="b">
        <v>0</v>
      </c>
      <c r="K335" s="84" t="b">
        <v>1</v>
      </c>
      <c r="L335" s="84" t="b">
        <v>0</v>
      </c>
    </row>
    <row r="336" spans="1:12" ht="15">
      <c r="A336" s="84" t="s">
        <v>5271</v>
      </c>
      <c r="B336" s="84" t="s">
        <v>5272</v>
      </c>
      <c r="C336" s="84">
        <v>2</v>
      </c>
      <c r="D336" s="118">
        <v>0.0009675257893138368</v>
      </c>
      <c r="E336" s="118">
        <v>3.3261309567107946</v>
      </c>
      <c r="F336" s="84" t="s">
        <v>5363</v>
      </c>
      <c r="G336" s="84" t="b">
        <v>0</v>
      </c>
      <c r="H336" s="84" t="b">
        <v>1</v>
      </c>
      <c r="I336" s="84" t="b">
        <v>0</v>
      </c>
      <c r="J336" s="84" t="b">
        <v>0</v>
      </c>
      <c r="K336" s="84" t="b">
        <v>0</v>
      </c>
      <c r="L336" s="84" t="b">
        <v>0</v>
      </c>
    </row>
    <row r="337" spans="1:12" ht="15">
      <c r="A337" s="84" t="s">
        <v>5272</v>
      </c>
      <c r="B337" s="84" t="s">
        <v>5156</v>
      </c>
      <c r="C337" s="84">
        <v>2</v>
      </c>
      <c r="D337" s="118">
        <v>0.0009675257893138368</v>
      </c>
      <c r="E337" s="118">
        <v>3.1500396976551133</v>
      </c>
      <c r="F337" s="84" t="s">
        <v>5363</v>
      </c>
      <c r="G337" s="84" t="b">
        <v>0</v>
      </c>
      <c r="H337" s="84" t="b">
        <v>0</v>
      </c>
      <c r="I337" s="84" t="b">
        <v>0</v>
      </c>
      <c r="J337" s="84" t="b">
        <v>0</v>
      </c>
      <c r="K337" s="84" t="b">
        <v>0</v>
      </c>
      <c r="L337" s="84" t="b">
        <v>0</v>
      </c>
    </row>
    <row r="338" spans="1:12" ht="15">
      <c r="A338" s="84" t="s">
        <v>5156</v>
      </c>
      <c r="B338" s="84" t="s">
        <v>5273</v>
      </c>
      <c r="C338" s="84">
        <v>2</v>
      </c>
      <c r="D338" s="118">
        <v>0.0009675257893138368</v>
      </c>
      <c r="E338" s="118">
        <v>3.1500396976551133</v>
      </c>
      <c r="F338" s="84" t="s">
        <v>5363</v>
      </c>
      <c r="G338" s="84" t="b">
        <v>0</v>
      </c>
      <c r="H338" s="84" t="b">
        <v>0</v>
      </c>
      <c r="I338" s="84" t="b">
        <v>0</v>
      </c>
      <c r="J338" s="84" t="b">
        <v>0</v>
      </c>
      <c r="K338" s="84" t="b">
        <v>0</v>
      </c>
      <c r="L338" s="84" t="b">
        <v>0</v>
      </c>
    </row>
    <row r="339" spans="1:12" ht="15">
      <c r="A339" s="84" t="s">
        <v>5273</v>
      </c>
      <c r="B339" s="84" t="s">
        <v>5157</v>
      </c>
      <c r="C339" s="84">
        <v>2</v>
      </c>
      <c r="D339" s="118">
        <v>0.0009675257893138368</v>
      </c>
      <c r="E339" s="118">
        <v>3.1500396976551133</v>
      </c>
      <c r="F339" s="84" t="s">
        <v>5363</v>
      </c>
      <c r="G339" s="84" t="b">
        <v>0</v>
      </c>
      <c r="H339" s="84" t="b">
        <v>0</v>
      </c>
      <c r="I339" s="84" t="b">
        <v>0</v>
      </c>
      <c r="J339" s="84" t="b">
        <v>0</v>
      </c>
      <c r="K339" s="84" t="b">
        <v>0</v>
      </c>
      <c r="L339" s="84" t="b">
        <v>0</v>
      </c>
    </row>
    <row r="340" spans="1:12" ht="15">
      <c r="A340" s="84" t="s">
        <v>5157</v>
      </c>
      <c r="B340" s="84" t="s">
        <v>5274</v>
      </c>
      <c r="C340" s="84">
        <v>2</v>
      </c>
      <c r="D340" s="118">
        <v>0.0009675257893138368</v>
      </c>
      <c r="E340" s="118">
        <v>3.1500396976551133</v>
      </c>
      <c r="F340" s="84" t="s">
        <v>5363</v>
      </c>
      <c r="G340" s="84" t="b">
        <v>0</v>
      </c>
      <c r="H340" s="84" t="b">
        <v>0</v>
      </c>
      <c r="I340" s="84" t="b">
        <v>0</v>
      </c>
      <c r="J340" s="84" t="b">
        <v>1</v>
      </c>
      <c r="K340" s="84" t="b">
        <v>0</v>
      </c>
      <c r="L340" s="84" t="b">
        <v>0</v>
      </c>
    </row>
    <row r="341" spans="1:12" ht="15">
      <c r="A341" s="84" t="s">
        <v>439</v>
      </c>
      <c r="B341" s="84" t="s">
        <v>538</v>
      </c>
      <c r="C341" s="84">
        <v>2</v>
      </c>
      <c r="D341" s="118">
        <v>0.0009675257893138368</v>
      </c>
      <c r="E341" s="118">
        <v>2.849009701991132</v>
      </c>
      <c r="F341" s="84" t="s">
        <v>5363</v>
      </c>
      <c r="G341" s="84" t="b">
        <v>0</v>
      </c>
      <c r="H341" s="84" t="b">
        <v>0</v>
      </c>
      <c r="I341" s="84" t="b">
        <v>0</v>
      </c>
      <c r="J341" s="84" t="b">
        <v>0</v>
      </c>
      <c r="K341" s="84" t="b">
        <v>0</v>
      </c>
      <c r="L341" s="84" t="b">
        <v>0</v>
      </c>
    </row>
    <row r="342" spans="1:12" ht="15">
      <c r="A342" s="84" t="s">
        <v>538</v>
      </c>
      <c r="B342" s="84" t="s">
        <v>5038</v>
      </c>
      <c r="C342" s="84">
        <v>2</v>
      </c>
      <c r="D342" s="118">
        <v>0.0009675257893138368</v>
      </c>
      <c r="E342" s="118">
        <v>2.3049416576408563</v>
      </c>
      <c r="F342" s="84" t="s">
        <v>5363</v>
      </c>
      <c r="G342" s="84" t="b">
        <v>0</v>
      </c>
      <c r="H342" s="84" t="b">
        <v>0</v>
      </c>
      <c r="I342" s="84" t="b">
        <v>0</v>
      </c>
      <c r="J342" s="84" t="b">
        <v>1</v>
      </c>
      <c r="K342" s="84" t="b">
        <v>0</v>
      </c>
      <c r="L342" s="84" t="b">
        <v>0</v>
      </c>
    </row>
    <row r="343" spans="1:12" ht="15">
      <c r="A343" s="84" t="s">
        <v>5038</v>
      </c>
      <c r="B343" s="84" t="s">
        <v>5277</v>
      </c>
      <c r="C343" s="84">
        <v>2</v>
      </c>
      <c r="D343" s="118">
        <v>0.0009675257893138368</v>
      </c>
      <c r="E343" s="118">
        <v>2.782062912360519</v>
      </c>
      <c r="F343" s="84" t="s">
        <v>5363</v>
      </c>
      <c r="G343" s="84" t="b">
        <v>1</v>
      </c>
      <c r="H343" s="84" t="b">
        <v>0</v>
      </c>
      <c r="I343" s="84" t="b">
        <v>0</v>
      </c>
      <c r="J343" s="84" t="b">
        <v>0</v>
      </c>
      <c r="K343" s="84" t="b">
        <v>0</v>
      </c>
      <c r="L343" s="84" t="b">
        <v>0</v>
      </c>
    </row>
    <row r="344" spans="1:12" ht="15">
      <c r="A344" s="84" t="s">
        <v>5277</v>
      </c>
      <c r="B344" s="84" t="s">
        <v>5278</v>
      </c>
      <c r="C344" s="84">
        <v>2</v>
      </c>
      <c r="D344" s="118">
        <v>0.0009675257893138368</v>
      </c>
      <c r="E344" s="118">
        <v>3.3261309567107946</v>
      </c>
      <c r="F344" s="84" t="s">
        <v>5363</v>
      </c>
      <c r="G344" s="84" t="b">
        <v>0</v>
      </c>
      <c r="H344" s="84" t="b">
        <v>0</v>
      </c>
      <c r="I344" s="84" t="b">
        <v>0</v>
      </c>
      <c r="J344" s="84" t="b">
        <v>0</v>
      </c>
      <c r="K344" s="84" t="b">
        <v>0</v>
      </c>
      <c r="L344" s="84" t="b">
        <v>0</v>
      </c>
    </row>
    <row r="345" spans="1:12" ht="15">
      <c r="A345" s="84" t="s">
        <v>5278</v>
      </c>
      <c r="B345" s="84" t="s">
        <v>4983</v>
      </c>
      <c r="C345" s="84">
        <v>2</v>
      </c>
      <c r="D345" s="118">
        <v>0.0009675257893138368</v>
      </c>
      <c r="E345" s="118">
        <v>2.1800029210325564</v>
      </c>
      <c r="F345" s="84" t="s">
        <v>5363</v>
      </c>
      <c r="G345" s="84" t="b">
        <v>0</v>
      </c>
      <c r="H345" s="84" t="b">
        <v>0</v>
      </c>
      <c r="I345" s="84" t="b">
        <v>0</v>
      </c>
      <c r="J345" s="84" t="b">
        <v>0</v>
      </c>
      <c r="K345" s="84" t="b">
        <v>0</v>
      </c>
      <c r="L345" s="84" t="b">
        <v>0</v>
      </c>
    </row>
    <row r="346" spans="1:12" ht="15">
      <c r="A346" s="84" t="s">
        <v>4983</v>
      </c>
      <c r="B346" s="84" t="s">
        <v>4989</v>
      </c>
      <c r="C346" s="84">
        <v>2</v>
      </c>
      <c r="D346" s="118">
        <v>0.0009675257893138368</v>
      </c>
      <c r="E346" s="118">
        <v>1.261672967483876</v>
      </c>
      <c r="F346" s="84" t="s">
        <v>5363</v>
      </c>
      <c r="G346" s="84" t="b">
        <v>0</v>
      </c>
      <c r="H346" s="84" t="b">
        <v>0</v>
      </c>
      <c r="I346" s="84" t="b">
        <v>0</v>
      </c>
      <c r="J346" s="84" t="b">
        <v>0</v>
      </c>
      <c r="K346" s="84" t="b">
        <v>0</v>
      </c>
      <c r="L346" s="84" t="b">
        <v>0</v>
      </c>
    </row>
    <row r="347" spans="1:12" ht="15">
      <c r="A347" s="84" t="s">
        <v>4989</v>
      </c>
      <c r="B347" s="84" t="s">
        <v>437</v>
      </c>
      <c r="C347" s="84">
        <v>2</v>
      </c>
      <c r="D347" s="118">
        <v>0.0009675257893138368</v>
      </c>
      <c r="E347" s="118">
        <v>0.6951948376466032</v>
      </c>
      <c r="F347" s="84" t="s">
        <v>5363</v>
      </c>
      <c r="G347" s="84" t="b">
        <v>0</v>
      </c>
      <c r="H347" s="84" t="b">
        <v>0</v>
      </c>
      <c r="I347" s="84" t="b">
        <v>0</v>
      </c>
      <c r="J347" s="84" t="b">
        <v>0</v>
      </c>
      <c r="K347" s="84" t="b">
        <v>0</v>
      </c>
      <c r="L347" s="84" t="b">
        <v>0</v>
      </c>
    </row>
    <row r="348" spans="1:12" ht="15">
      <c r="A348" s="84" t="s">
        <v>4393</v>
      </c>
      <c r="B348" s="84" t="s">
        <v>5279</v>
      </c>
      <c r="C348" s="84">
        <v>2</v>
      </c>
      <c r="D348" s="118">
        <v>0.0009675257893138368</v>
      </c>
      <c r="E348" s="118">
        <v>1.740670227202294</v>
      </c>
      <c r="F348" s="84" t="s">
        <v>5363</v>
      </c>
      <c r="G348" s="84" t="b">
        <v>0</v>
      </c>
      <c r="H348" s="84" t="b">
        <v>0</v>
      </c>
      <c r="I348" s="84" t="b">
        <v>0</v>
      </c>
      <c r="J348" s="84" t="b">
        <v>0</v>
      </c>
      <c r="K348" s="84" t="b">
        <v>0</v>
      </c>
      <c r="L348" s="84" t="b">
        <v>0</v>
      </c>
    </row>
    <row r="349" spans="1:12" ht="15">
      <c r="A349" s="84" t="s">
        <v>5279</v>
      </c>
      <c r="B349" s="84" t="s">
        <v>4401</v>
      </c>
      <c r="C349" s="84">
        <v>2</v>
      </c>
      <c r="D349" s="118">
        <v>0.0009675257893138368</v>
      </c>
      <c r="E349" s="118">
        <v>1.973948438599432</v>
      </c>
      <c r="F349" s="84" t="s">
        <v>5363</v>
      </c>
      <c r="G349" s="84" t="b">
        <v>0</v>
      </c>
      <c r="H349" s="84" t="b">
        <v>0</v>
      </c>
      <c r="I349" s="84" t="b">
        <v>0</v>
      </c>
      <c r="J349" s="84" t="b">
        <v>0</v>
      </c>
      <c r="K349" s="84" t="b">
        <v>0</v>
      </c>
      <c r="L349" s="84" t="b">
        <v>0</v>
      </c>
    </row>
    <row r="350" spans="1:12" ht="15">
      <c r="A350" s="84" t="s">
        <v>5159</v>
      </c>
      <c r="B350" s="84" t="s">
        <v>5107</v>
      </c>
      <c r="C350" s="84">
        <v>2</v>
      </c>
      <c r="D350" s="118">
        <v>0.0009675257893138368</v>
      </c>
      <c r="E350" s="118">
        <v>2.973948438599432</v>
      </c>
      <c r="F350" s="84" t="s">
        <v>5363</v>
      </c>
      <c r="G350" s="84" t="b">
        <v>0</v>
      </c>
      <c r="H350" s="84" t="b">
        <v>0</v>
      </c>
      <c r="I350" s="84" t="b">
        <v>0</v>
      </c>
      <c r="J350" s="84" t="b">
        <v>0</v>
      </c>
      <c r="K350" s="84" t="b">
        <v>0</v>
      </c>
      <c r="L350" s="84" t="b">
        <v>0</v>
      </c>
    </row>
    <row r="351" spans="1:12" ht="15">
      <c r="A351" s="84" t="s">
        <v>437</v>
      </c>
      <c r="B351" s="84" t="s">
        <v>538</v>
      </c>
      <c r="C351" s="84">
        <v>2</v>
      </c>
      <c r="D351" s="118">
        <v>0.0009675257893138368</v>
      </c>
      <c r="E351" s="118">
        <v>0.8758818483914335</v>
      </c>
      <c r="F351" s="84" t="s">
        <v>5363</v>
      </c>
      <c r="G351" s="84" t="b">
        <v>0</v>
      </c>
      <c r="H351" s="84" t="b">
        <v>0</v>
      </c>
      <c r="I351" s="84" t="b">
        <v>0</v>
      </c>
      <c r="J351" s="84" t="b">
        <v>0</v>
      </c>
      <c r="K351" s="84" t="b">
        <v>0</v>
      </c>
      <c r="L351" s="84" t="b">
        <v>0</v>
      </c>
    </row>
    <row r="352" spans="1:12" ht="15">
      <c r="A352" s="84" t="s">
        <v>5023</v>
      </c>
      <c r="B352" s="84" t="s">
        <v>437</v>
      </c>
      <c r="C352" s="84">
        <v>2</v>
      </c>
      <c r="D352" s="118">
        <v>0.0009675257893138368</v>
      </c>
      <c r="E352" s="118">
        <v>0.9681961097103409</v>
      </c>
      <c r="F352" s="84" t="s">
        <v>5363</v>
      </c>
      <c r="G352" s="84" t="b">
        <v>0</v>
      </c>
      <c r="H352" s="84" t="b">
        <v>0</v>
      </c>
      <c r="I352" s="84" t="b">
        <v>0</v>
      </c>
      <c r="J352" s="84" t="b">
        <v>0</v>
      </c>
      <c r="K352" s="84" t="b">
        <v>0</v>
      </c>
      <c r="L352" s="84" t="b">
        <v>0</v>
      </c>
    </row>
    <row r="353" spans="1:12" ht="15">
      <c r="A353" s="84" t="s">
        <v>5097</v>
      </c>
      <c r="B353" s="84" t="s">
        <v>437</v>
      </c>
      <c r="C353" s="84">
        <v>2</v>
      </c>
      <c r="D353" s="118">
        <v>0.0009675257893138368</v>
      </c>
      <c r="E353" s="118">
        <v>1.2692261053743221</v>
      </c>
      <c r="F353" s="84" t="s">
        <v>5363</v>
      </c>
      <c r="G353" s="84" t="b">
        <v>0</v>
      </c>
      <c r="H353" s="84" t="b">
        <v>0</v>
      </c>
      <c r="I353" s="84" t="b">
        <v>0</v>
      </c>
      <c r="J353" s="84" t="b">
        <v>0</v>
      </c>
      <c r="K353" s="84" t="b">
        <v>0</v>
      </c>
      <c r="L353" s="84" t="b">
        <v>0</v>
      </c>
    </row>
    <row r="354" spans="1:12" ht="15">
      <c r="A354" s="84" t="s">
        <v>5162</v>
      </c>
      <c r="B354" s="84" t="s">
        <v>5163</v>
      </c>
      <c r="C354" s="84">
        <v>2</v>
      </c>
      <c r="D354" s="118">
        <v>0.0009675257893138368</v>
      </c>
      <c r="E354" s="118">
        <v>3.1500396976551133</v>
      </c>
      <c r="F354" s="84" t="s">
        <v>5363</v>
      </c>
      <c r="G354" s="84" t="b">
        <v>0</v>
      </c>
      <c r="H354" s="84" t="b">
        <v>0</v>
      </c>
      <c r="I354" s="84" t="b">
        <v>0</v>
      </c>
      <c r="J354" s="84" t="b">
        <v>0</v>
      </c>
      <c r="K354" s="84" t="b">
        <v>0</v>
      </c>
      <c r="L354" s="84" t="b">
        <v>0</v>
      </c>
    </row>
    <row r="355" spans="1:12" ht="15">
      <c r="A355" s="84" t="s">
        <v>5163</v>
      </c>
      <c r="B355" s="84" t="s">
        <v>5286</v>
      </c>
      <c r="C355" s="84">
        <v>2</v>
      </c>
      <c r="D355" s="118">
        <v>0.0009675257893138368</v>
      </c>
      <c r="E355" s="118">
        <v>3.1500396976551133</v>
      </c>
      <c r="F355" s="84" t="s">
        <v>5363</v>
      </c>
      <c r="G355" s="84" t="b">
        <v>0</v>
      </c>
      <c r="H355" s="84" t="b">
        <v>0</v>
      </c>
      <c r="I355" s="84" t="b">
        <v>0</v>
      </c>
      <c r="J355" s="84" t="b">
        <v>0</v>
      </c>
      <c r="K355" s="84" t="b">
        <v>0</v>
      </c>
      <c r="L355" s="84" t="b">
        <v>0</v>
      </c>
    </row>
    <row r="356" spans="1:12" ht="15">
      <c r="A356" s="84" t="s">
        <v>5286</v>
      </c>
      <c r="B356" s="84" t="s">
        <v>4399</v>
      </c>
      <c r="C356" s="84">
        <v>2</v>
      </c>
      <c r="D356" s="118">
        <v>0.0009675257893138368</v>
      </c>
      <c r="E356" s="118">
        <v>1.936964872346262</v>
      </c>
      <c r="F356" s="84" t="s">
        <v>5363</v>
      </c>
      <c r="G356" s="84" t="b">
        <v>0</v>
      </c>
      <c r="H356" s="84" t="b">
        <v>0</v>
      </c>
      <c r="I356" s="84" t="b">
        <v>0</v>
      </c>
      <c r="J356" s="84" t="b">
        <v>0</v>
      </c>
      <c r="K356" s="84" t="b">
        <v>0</v>
      </c>
      <c r="L356" s="84" t="b">
        <v>0</v>
      </c>
    </row>
    <row r="357" spans="1:12" ht="15">
      <c r="A357" s="84" t="s">
        <v>4399</v>
      </c>
      <c r="B357" s="84" t="s">
        <v>5287</v>
      </c>
      <c r="C357" s="84">
        <v>2</v>
      </c>
      <c r="D357" s="118">
        <v>0.0009675257893138368</v>
      </c>
      <c r="E357" s="118">
        <v>1.936964872346262</v>
      </c>
      <c r="F357" s="84" t="s">
        <v>5363</v>
      </c>
      <c r="G357" s="84" t="b">
        <v>0</v>
      </c>
      <c r="H357" s="84" t="b">
        <v>0</v>
      </c>
      <c r="I357" s="84" t="b">
        <v>0</v>
      </c>
      <c r="J357" s="84" t="b">
        <v>0</v>
      </c>
      <c r="K357" s="84" t="b">
        <v>0</v>
      </c>
      <c r="L357" s="84" t="b">
        <v>0</v>
      </c>
    </row>
    <row r="358" spans="1:12" ht="15">
      <c r="A358" s="84" t="s">
        <v>5287</v>
      </c>
      <c r="B358" s="84" t="s">
        <v>5288</v>
      </c>
      <c r="C358" s="84">
        <v>2</v>
      </c>
      <c r="D358" s="118">
        <v>0.0009675257893138368</v>
      </c>
      <c r="E358" s="118">
        <v>3.3261309567107946</v>
      </c>
      <c r="F358" s="84" t="s">
        <v>5363</v>
      </c>
      <c r="G358" s="84" t="b">
        <v>0</v>
      </c>
      <c r="H358" s="84" t="b">
        <v>0</v>
      </c>
      <c r="I358" s="84" t="b">
        <v>0</v>
      </c>
      <c r="J358" s="84" t="b">
        <v>0</v>
      </c>
      <c r="K358" s="84" t="b">
        <v>0</v>
      </c>
      <c r="L358" s="84" t="b">
        <v>0</v>
      </c>
    </row>
    <row r="359" spans="1:12" ht="15">
      <c r="A359" s="84" t="s">
        <v>5288</v>
      </c>
      <c r="B359" s="84" t="s">
        <v>5289</v>
      </c>
      <c r="C359" s="84">
        <v>2</v>
      </c>
      <c r="D359" s="118">
        <v>0.0009675257893138368</v>
      </c>
      <c r="E359" s="118">
        <v>3.3261309567107946</v>
      </c>
      <c r="F359" s="84" t="s">
        <v>5363</v>
      </c>
      <c r="G359" s="84" t="b">
        <v>0</v>
      </c>
      <c r="H359" s="84" t="b">
        <v>0</v>
      </c>
      <c r="I359" s="84" t="b">
        <v>0</v>
      </c>
      <c r="J359" s="84" t="b">
        <v>0</v>
      </c>
      <c r="K359" s="84" t="b">
        <v>0</v>
      </c>
      <c r="L359" s="84" t="b">
        <v>0</v>
      </c>
    </row>
    <row r="360" spans="1:12" ht="15">
      <c r="A360" s="84" t="s">
        <v>5289</v>
      </c>
      <c r="B360" s="84" t="s">
        <v>5290</v>
      </c>
      <c r="C360" s="84">
        <v>2</v>
      </c>
      <c r="D360" s="118">
        <v>0.0009675257893138368</v>
      </c>
      <c r="E360" s="118">
        <v>3.3261309567107946</v>
      </c>
      <c r="F360" s="84" t="s">
        <v>5363</v>
      </c>
      <c r="G360" s="84" t="b">
        <v>0</v>
      </c>
      <c r="H360" s="84" t="b">
        <v>0</v>
      </c>
      <c r="I360" s="84" t="b">
        <v>0</v>
      </c>
      <c r="J360" s="84" t="b">
        <v>0</v>
      </c>
      <c r="K360" s="84" t="b">
        <v>0</v>
      </c>
      <c r="L360" s="84" t="b">
        <v>0</v>
      </c>
    </row>
    <row r="361" spans="1:12" ht="15">
      <c r="A361" s="84" t="s">
        <v>442</v>
      </c>
      <c r="B361" s="84" t="s">
        <v>4420</v>
      </c>
      <c r="C361" s="84">
        <v>2</v>
      </c>
      <c r="D361" s="118">
        <v>0.0009675257893138368</v>
      </c>
      <c r="E361" s="118">
        <v>1.6101276130759954</v>
      </c>
      <c r="F361" s="84" t="s">
        <v>5363</v>
      </c>
      <c r="G361" s="84" t="b">
        <v>0</v>
      </c>
      <c r="H361" s="84" t="b">
        <v>0</v>
      </c>
      <c r="I361" s="84" t="b">
        <v>0</v>
      </c>
      <c r="J361" s="84" t="b">
        <v>0</v>
      </c>
      <c r="K361" s="84" t="b">
        <v>0</v>
      </c>
      <c r="L361" s="84" t="b">
        <v>0</v>
      </c>
    </row>
    <row r="362" spans="1:12" ht="15">
      <c r="A362" s="84" t="s">
        <v>5097</v>
      </c>
      <c r="B362" s="84" t="s">
        <v>532</v>
      </c>
      <c r="C362" s="84">
        <v>2</v>
      </c>
      <c r="D362" s="118">
        <v>0.0009675257893138368</v>
      </c>
      <c r="E362" s="118">
        <v>3.0251009610468134</v>
      </c>
      <c r="F362" s="84" t="s">
        <v>5363</v>
      </c>
      <c r="G362" s="84" t="b">
        <v>0</v>
      </c>
      <c r="H362" s="84" t="b">
        <v>0</v>
      </c>
      <c r="I362" s="84" t="b">
        <v>0</v>
      </c>
      <c r="J362" s="84" t="b">
        <v>0</v>
      </c>
      <c r="K362" s="84" t="b">
        <v>0</v>
      </c>
      <c r="L362" s="84" t="b">
        <v>0</v>
      </c>
    </row>
    <row r="363" spans="1:12" ht="15">
      <c r="A363" s="84" t="s">
        <v>358</v>
      </c>
      <c r="B363" s="84" t="s">
        <v>357</v>
      </c>
      <c r="C363" s="84">
        <v>2</v>
      </c>
      <c r="D363" s="118">
        <v>0.0009675257893138368</v>
      </c>
      <c r="E363" s="118">
        <v>3.3261309567107946</v>
      </c>
      <c r="F363" s="84" t="s">
        <v>5363</v>
      </c>
      <c r="G363" s="84" t="b">
        <v>0</v>
      </c>
      <c r="H363" s="84" t="b">
        <v>0</v>
      </c>
      <c r="I363" s="84" t="b">
        <v>0</v>
      </c>
      <c r="J363" s="84" t="b">
        <v>0</v>
      </c>
      <c r="K363" s="84" t="b">
        <v>0</v>
      </c>
      <c r="L363" s="84" t="b">
        <v>0</v>
      </c>
    </row>
    <row r="364" spans="1:12" ht="15">
      <c r="A364" s="84" t="s">
        <v>357</v>
      </c>
      <c r="B364" s="84" t="s">
        <v>216</v>
      </c>
      <c r="C364" s="84">
        <v>2</v>
      </c>
      <c r="D364" s="118">
        <v>0.0009675257893138368</v>
      </c>
      <c r="E364" s="118">
        <v>3.3261309567107946</v>
      </c>
      <c r="F364" s="84" t="s">
        <v>5363</v>
      </c>
      <c r="G364" s="84" t="b">
        <v>0</v>
      </c>
      <c r="H364" s="84" t="b">
        <v>0</v>
      </c>
      <c r="I364" s="84" t="b">
        <v>0</v>
      </c>
      <c r="J364" s="84" t="b">
        <v>0</v>
      </c>
      <c r="K364" s="84" t="b">
        <v>0</v>
      </c>
      <c r="L364" s="84" t="b">
        <v>0</v>
      </c>
    </row>
    <row r="365" spans="1:12" ht="15">
      <c r="A365" s="84" t="s">
        <v>216</v>
      </c>
      <c r="B365" s="84" t="s">
        <v>437</v>
      </c>
      <c r="C365" s="84">
        <v>2</v>
      </c>
      <c r="D365" s="118">
        <v>0.0009675257893138368</v>
      </c>
      <c r="E365" s="118">
        <v>1.394164841982622</v>
      </c>
      <c r="F365" s="84" t="s">
        <v>5363</v>
      </c>
      <c r="G365" s="84" t="b">
        <v>0</v>
      </c>
      <c r="H365" s="84" t="b">
        <v>0</v>
      </c>
      <c r="I365" s="84" t="b">
        <v>0</v>
      </c>
      <c r="J365" s="84" t="b">
        <v>0</v>
      </c>
      <c r="K365" s="84" t="b">
        <v>0</v>
      </c>
      <c r="L365" s="84" t="b">
        <v>0</v>
      </c>
    </row>
    <row r="366" spans="1:12" ht="15">
      <c r="A366" s="84" t="s">
        <v>437</v>
      </c>
      <c r="B366" s="84" t="s">
        <v>5168</v>
      </c>
      <c r="C366" s="84">
        <v>2</v>
      </c>
      <c r="D366" s="118">
        <v>0.0009675257893138368</v>
      </c>
      <c r="E366" s="118">
        <v>1.1769118440554147</v>
      </c>
      <c r="F366" s="84" t="s">
        <v>5363</v>
      </c>
      <c r="G366" s="84" t="b">
        <v>0</v>
      </c>
      <c r="H366" s="84" t="b">
        <v>0</v>
      </c>
      <c r="I366" s="84" t="b">
        <v>0</v>
      </c>
      <c r="J366" s="84" t="b">
        <v>0</v>
      </c>
      <c r="K366" s="84" t="b">
        <v>0</v>
      </c>
      <c r="L366" s="84" t="b">
        <v>0</v>
      </c>
    </row>
    <row r="367" spans="1:12" ht="15">
      <c r="A367" s="84" t="s">
        <v>5168</v>
      </c>
      <c r="B367" s="84" t="s">
        <v>5078</v>
      </c>
      <c r="C367" s="84">
        <v>2</v>
      </c>
      <c r="D367" s="118">
        <v>0.0009675257893138368</v>
      </c>
      <c r="E367" s="118">
        <v>2.849009701991132</v>
      </c>
      <c r="F367" s="84" t="s">
        <v>5363</v>
      </c>
      <c r="G367" s="84" t="b">
        <v>0</v>
      </c>
      <c r="H367" s="84" t="b">
        <v>0</v>
      </c>
      <c r="I367" s="84" t="b">
        <v>0</v>
      </c>
      <c r="J367" s="84" t="b">
        <v>0</v>
      </c>
      <c r="K367" s="84" t="b">
        <v>0</v>
      </c>
      <c r="L367" s="84" t="b">
        <v>0</v>
      </c>
    </row>
    <row r="368" spans="1:12" ht="15">
      <c r="A368" s="84" t="s">
        <v>4395</v>
      </c>
      <c r="B368" s="84" t="s">
        <v>4429</v>
      </c>
      <c r="C368" s="84">
        <v>2</v>
      </c>
      <c r="D368" s="118">
        <v>0.0010995854496182811</v>
      </c>
      <c r="E368" s="118">
        <v>1.312240896382356</v>
      </c>
      <c r="F368" s="84" t="s">
        <v>5363</v>
      </c>
      <c r="G368" s="84" t="b">
        <v>0</v>
      </c>
      <c r="H368" s="84" t="b">
        <v>0</v>
      </c>
      <c r="I368" s="84" t="b">
        <v>0</v>
      </c>
      <c r="J368" s="84" t="b">
        <v>0</v>
      </c>
      <c r="K368" s="84" t="b">
        <v>0</v>
      </c>
      <c r="L368" s="84" t="b">
        <v>0</v>
      </c>
    </row>
    <row r="369" spans="1:12" ht="15">
      <c r="A369" s="84" t="s">
        <v>5303</v>
      </c>
      <c r="B369" s="84" t="s">
        <v>5304</v>
      </c>
      <c r="C369" s="84">
        <v>2</v>
      </c>
      <c r="D369" s="118">
        <v>0.0010995854496182811</v>
      </c>
      <c r="E369" s="118">
        <v>3.3261309567107946</v>
      </c>
      <c r="F369" s="84" t="s">
        <v>5363</v>
      </c>
      <c r="G369" s="84" t="b">
        <v>0</v>
      </c>
      <c r="H369" s="84" t="b">
        <v>0</v>
      </c>
      <c r="I369" s="84" t="b">
        <v>0</v>
      </c>
      <c r="J369" s="84" t="b">
        <v>0</v>
      </c>
      <c r="K369" s="84" t="b">
        <v>0</v>
      </c>
      <c r="L369" s="84" t="b">
        <v>0</v>
      </c>
    </row>
    <row r="370" spans="1:12" ht="15">
      <c r="A370" s="84" t="s">
        <v>437</v>
      </c>
      <c r="B370" s="84" t="s">
        <v>4429</v>
      </c>
      <c r="C370" s="84">
        <v>2</v>
      </c>
      <c r="D370" s="118">
        <v>0.0009675257893138368</v>
      </c>
      <c r="E370" s="118">
        <v>0.8089350587608203</v>
      </c>
      <c r="F370" s="84" t="s">
        <v>5363</v>
      </c>
      <c r="G370" s="84" t="b">
        <v>0</v>
      </c>
      <c r="H370" s="84" t="b">
        <v>0</v>
      </c>
      <c r="I370" s="84" t="b">
        <v>0</v>
      </c>
      <c r="J370" s="84" t="b">
        <v>0</v>
      </c>
      <c r="K370" s="84" t="b">
        <v>0</v>
      </c>
      <c r="L370" s="84" t="b">
        <v>0</v>
      </c>
    </row>
    <row r="371" spans="1:12" ht="15">
      <c r="A371" s="84" t="s">
        <v>475</v>
      </c>
      <c r="B371" s="84" t="s">
        <v>474</v>
      </c>
      <c r="C371" s="84">
        <v>2</v>
      </c>
      <c r="D371" s="118">
        <v>0.0009675257893138368</v>
      </c>
      <c r="E371" s="118">
        <v>3.3261309567107946</v>
      </c>
      <c r="F371" s="84" t="s">
        <v>5363</v>
      </c>
      <c r="G371" s="84" t="b">
        <v>0</v>
      </c>
      <c r="H371" s="84" t="b">
        <v>0</v>
      </c>
      <c r="I371" s="84" t="b">
        <v>0</v>
      </c>
      <c r="J371" s="84" t="b">
        <v>0</v>
      </c>
      <c r="K371" s="84" t="b">
        <v>0</v>
      </c>
      <c r="L371" s="84" t="b">
        <v>0</v>
      </c>
    </row>
    <row r="372" spans="1:12" ht="15">
      <c r="A372" s="84" t="s">
        <v>474</v>
      </c>
      <c r="B372" s="84" t="s">
        <v>473</v>
      </c>
      <c r="C372" s="84">
        <v>2</v>
      </c>
      <c r="D372" s="118">
        <v>0.0009675257893138368</v>
      </c>
      <c r="E372" s="118">
        <v>3.3261309567107946</v>
      </c>
      <c r="F372" s="84" t="s">
        <v>5363</v>
      </c>
      <c r="G372" s="84" t="b">
        <v>0</v>
      </c>
      <c r="H372" s="84" t="b">
        <v>0</v>
      </c>
      <c r="I372" s="84" t="b">
        <v>0</v>
      </c>
      <c r="J372" s="84" t="b">
        <v>0</v>
      </c>
      <c r="K372" s="84" t="b">
        <v>0</v>
      </c>
      <c r="L372" s="84" t="b">
        <v>0</v>
      </c>
    </row>
    <row r="373" spans="1:12" ht="15">
      <c r="A373" s="84" t="s">
        <v>473</v>
      </c>
      <c r="B373" s="84" t="s">
        <v>472</v>
      </c>
      <c r="C373" s="84">
        <v>2</v>
      </c>
      <c r="D373" s="118">
        <v>0.0009675257893138368</v>
      </c>
      <c r="E373" s="118">
        <v>3.3261309567107946</v>
      </c>
      <c r="F373" s="84" t="s">
        <v>5363</v>
      </c>
      <c r="G373" s="84" t="b">
        <v>0</v>
      </c>
      <c r="H373" s="84" t="b">
        <v>0</v>
      </c>
      <c r="I373" s="84" t="b">
        <v>0</v>
      </c>
      <c r="J373" s="84" t="b">
        <v>0</v>
      </c>
      <c r="K373" s="84" t="b">
        <v>0</v>
      </c>
      <c r="L373" s="84" t="b">
        <v>0</v>
      </c>
    </row>
    <row r="374" spans="1:12" ht="15">
      <c r="A374" s="84" t="s">
        <v>472</v>
      </c>
      <c r="B374" s="84" t="s">
        <v>304</v>
      </c>
      <c r="C374" s="84">
        <v>2</v>
      </c>
      <c r="D374" s="118">
        <v>0.0009675257893138368</v>
      </c>
      <c r="E374" s="118">
        <v>3.3261309567107946</v>
      </c>
      <c r="F374" s="84" t="s">
        <v>5363</v>
      </c>
      <c r="G374" s="84" t="b">
        <v>0</v>
      </c>
      <c r="H374" s="84" t="b">
        <v>0</v>
      </c>
      <c r="I374" s="84" t="b">
        <v>0</v>
      </c>
      <c r="J374" s="84" t="b">
        <v>0</v>
      </c>
      <c r="K374" s="84" t="b">
        <v>0</v>
      </c>
      <c r="L374" s="84" t="b">
        <v>0</v>
      </c>
    </row>
    <row r="375" spans="1:12" ht="15">
      <c r="A375" s="84" t="s">
        <v>304</v>
      </c>
      <c r="B375" s="84" t="s">
        <v>4455</v>
      </c>
      <c r="C375" s="84">
        <v>2</v>
      </c>
      <c r="D375" s="118">
        <v>0.0009675257893138368</v>
      </c>
      <c r="E375" s="118">
        <v>3.1500396976551133</v>
      </c>
      <c r="F375" s="84" t="s">
        <v>5363</v>
      </c>
      <c r="G375" s="84" t="b">
        <v>0</v>
      </c>
      <c r="H375" s="84" t="b">
        <v>0</v>
      </c>
      <c r="I375" s="84" t="b">
        <v>0</v>
      </c>
      <c r="J375" s="84" t="b">
        <v>0</v>
      </c>
      <c r="K375" s="84" t="b">
        <v>0</v>
      </c>
      <c r="L375" s="84" t="b">
        <v>0</v>
      </c>
    </row>
    <row r="376" spans="1:12" ht="15">
      <c r="A376" s="84" t="s">
        <v>4455</v>
      </c>
      <c r="B376" s="84" t="s">
        <v>5310</v>
      </c>
      <c r="C376" s="84">
        <v>2</v>
      </c>
      <c r="D376" s="118">
        <v>0.0009675257893138368</v>
      </c>
      <c r="E376" s="118">
        <v>3.1500396976551133</v>
      </c>
      <c r="F376" s="84" t="s">
        <v>5363</v>
      </c>
      <c r="G376" s="84" t="b">
        <v>0</v>
      </c>
      <c r="H376" s="84" t="b">
        <v>0</v>
      </c>
      <c r="I376" s="84" t="b">
        <v>0</v>
      </c>
      <c r="J376" s="84" t="b">
        <v>0</v>
      </c>
      <c r="K376" s="84" t="b">
        <v>0</v>
      </c>
      <c r="L376" s="84" t="b">
        <v>0</v>
      </c>
    </row>
    <row r="377" spans="1:12" ht="15">
      <c r="A377" s="84" t="s">
        <v>5310</v>
      </c>
      <c r="B377" s="84" t="s">
        <v>5083</v>
      </c>
      <c r="C377" s="84">
        <v>2</v>
      </c>
      <c r="D377" s="118">
        <v>0.0009675257893138368</v>
      </c>
      <c r="E377" s="118">
        <v>3.0251009610468134</v>
      </c>
      <c r="F377" s="84" t="s">
        <v>5363</v>
      </c>
      <c r="G377" s="84" t="b">
        <v>0</v>
      </c>
      <c r="H377" s="84" t="b">
        <v>0</v>
      </c>
      <c r="I377" s="84" t="b">
        <v>0</v>
      </c>
      <c r="J377" s="84" t="b">
        <v>0</v>
      </c>
      <c r="K377" s="84" t="b">
        <v>0</v>
      </c>
      <c r="L377" s="84" t="b">
        <v>0</v>
      </c>
    </row>
    <row r="378" spans="1:12" ht="15">
      <c r="A378" s="84" t="s">
        <v>5083</v>
      </c>
      <c r="B378" s="84" t="s">
        <v>5311</v>
      </c>
      <c r="C378" s="84">
        <v>2</v>
      </c>
      <c r="D378" s="118">
        <v>0.0009675257893138368</v>
      </c>
      <c r="E378" s="118">
        <v>3.0251009610468134</v>
      </c>
      <c r="F378" s="84" t="s">
        <v>5363</v>
      </c>
      <c r="G378" s="84" t="b">
        <v>0</v>
      </c>
      <c r="H378" s="84" t="b">
        <v>0</v>
      </c>
      <c r="I378" s="84" t="b">
        <v>0</v>
      </c>
      <c r="J378" s="84" t="b">
        <v>0</v>
      </c>
      <c r="K378" s="84" t="b">
        <v>0</v>
      </c>
      <c r="L378" s="84" t="b">
        <v>0</v>
      </c>
    </row>
    <row r="379" spans="1:12" ht="15">
      <c r="A379" s="84" t="s">
        <v>5129</v>
      </c>
      <c r="B379" s="84" t="s">
        <v>5166</v>
      </c>
      <c r="C379" s="84">
        <v>2</v>
      </c>
      <c r="D379" s="118">
        <v>0.0009675257893138368</v>
      </c>
      <c r="E379" s="118">
        <v>2.973948438599432</v>
      </c>
      <c r="F379" s="84" t="s">
        <v>5363</v>
      </c>
      <c r="G379" s="84" t="b">
        <v>0</v>
      </c>
      <c r="H379" s="84" t="b">
        <v>0</v>
      </c>
      <c r="I379" s="84" t="b">
        <v>0</v>
      </c>
      <c r="J379" s="84" t="b">
        <v>0</v>
      </c>
      <c r="K379" s="84" t="b">
        <v>0</v>
      </c>
      <c r="L379" s="84" t="b">
        <v>0</v>
      </c>
    </row>
    <row r="380" spans="1:12" ht="15">
      <c r="A380" s="84" t="s">
        <v>5312</v>
      </c>
      <c r="B380" s="84" t="s">
        <v>4420</v>
      </c>
      <c r="C380" s="84">
        <v>2</v>
      </c>
      <c r="D380" s="118">
        <v>0.0009675257893138368</v>
      </c>
      <c r="E380" s="118">
        <v>1.9111576087399766</v>
      </c>
      <c r="F380" s="84" t="s">
        <v>5363</v>
      </c>
      <c r="G380" s="84" t="b">
        <v>1</v>
      </c>
      <c r="H380" s="84" t="b">
        <v>0</v>
      </c>
      <c r="I380" s="84" t="b">
        <v>0</v>
      </c>
      <c r="J380" s="84" t="b">
        <v>0</v>
      </c>
      <c r="K380" s="84" t="b">
        <v>0</v>
      </c>
      <c r="L380" s="84" t="b">
        <v>0</v>
      </c>
    </row>
    <row r="381" spans="1:12" ht="15">
      <c r="A381" s="84" t="s">
        <v>4420</v>
      </c>
      <c r="B381" s="84" t="s">
        <v>5313</v>
      </c>
      <c r="C381" s="84">
        <v>2</v>
      </c>
      <c r="D381" s="118">
        <v>0.0009675257893138368</v>
      </c>
      <c r="E381" s="118">
        <v>1.8947671925518073</v>
      </c>
      <c r="F381" s="84" t="s">
        <v>5363</v>
      </c>
      <c r="G381" s="84" t="b">
        <v>0</v>
      </c>
      <c r="H381" s="84" t="b">
        <v>0</v>
      </c>
      <c r="I381" s="84" t="b">
        <v>0</v>
      </c>
      <c r="J381" s="84" t="b">
        <v>1</v>
      </c>
      <c r="K381" s="84" t="b">
        <v>0</v>
      </c>
      <c r="L381" s="84" t="b">
        <v>0</v>
      </c>
    </row>
    <row r="382" spans="1:12" ht="15">
      <c r="A382" s="84" t="s">
        <v>5313</v>
      </c>
      <c r="B382" s="84" t="s">
        <v>4394</v>
      </c>
      <c r="C382" s="84">
        <v>2</v>
      </c>
      <c r="D382" s="118">
        <v>0.0009675257893138368</v>
      </c>
      <c r="E382" s="118">
        <v>1.7520996889830758</v>
      </c>
      <c r="F382" s="84" t="s">
        <v>5363</v>
      </c>
      <c r="G382" s="84" t="b">
        <v>1</v>
      </c>
      <c r="H382" s="84" t="b">
        <v>0</v>
      </c>
      <c r="I382" s="84" t="b">
        <v>0</v>
      </c>
      <c r="J382" s="84" t="b">
        <v>0</v>
      </c>
      <c r="K382" s="84" t="b">
        <v>0</v>
      </c>
      <c r="L382" s="84" t="b">
        <v>0</v>
      </c>
    </row>
    <row r="383" spans="1:12" ht="15">
      <c r="A383" s="84" t="s">
        <v>4394</v>
      </c>
      <c r="B383" s="84" t="s">
        <v>5314</v>
      </c>
      <c r="C383" s="84">
        <v>2</v>
      </c>
      <c r="D383" s="118">
        <v>0.0009675257893138368</v>
      </c>
      <c r="E383" s="118">
        <v>1.7698284559435074</v>
      </c>
      <c r="F383" s="84" t="s">
        <v>5363</v>
      </c>
      <c r="G383" s="84" t="b">
        <v>0</v>
      </c>
      <c r="H383" s="84" t="b">
        <v>0</v>
      </c>
      <c r="I383" s="84" t="b">
        <v>0</v>
      </c>
      <c r="J383" s="84" t="b">
        <v>0</v>
      </c>
      <c r="K383" s="84" t="b">
        <v>0</v>
      </c>
      <c r="L383" s="84" t="b">
        <v>0</v>
      </c>
    </row>
    <row r="384" spans="1:12" ht="15">
      <c r="A384" s="84" t="s">
        <v>5314</v>
      </c>
      <c r="B384" s="84" t="s">
        <v>4405</v>
      </c>
      <c r="C384" s="84">
        <v>2</v>
      </c>
      <c r="D384" s="118">
        <v>0.0009675257893138368</v>
      </c>
      <c r="E384" s="118">
        <v>2.0473773557579658</v>
      </c>
      <c r="F384" s="84" t="s">
        <v>5363</v>
      </c>
      <c r="G384" s="84" t="b">
        <v>0</v>
      </c>
      <c r="H384" s="84" t="b">
        <v>0</v>
      </c>
      <c r="I384" s="84" t="b">
        <v>0</v>
      </c>
      <c r="J384" s="84" t="b">
        <v>0</v>
      </c>
      <c r="K384" s="84" t="b">
        <v>0</v>
      </c>
      <c r="L384" s="84" t="b">
        <v>0</v>
      </c>
    </row>
    <row r="385" spans="1:12" ht="15">
      <c r="A385" s="84" t="s">
        <v>4406</v>
      </c>
      <c r="B385" s="84" t="s">
        <v>5315</v>
      </c>
      <c r="C385" s="84">
        <v>2</v>
      </c>
      <c r="D385" s="118">
        <v>0.0009675257893138368</v>
      </c>
      <c r="E385" s="118">
        <v>2.928190948038757</v>
      </c>
      <c r="F385" s="84" t="s">
        <v>5363</v>
      </c>
      <c r="G385" s="84" t="b">
        <v>0</v>
      </c>
      <c r="H385" s="84" t="b">
        <v>0</v>
      </c>
      <c r="I385" s="84" t="b">
        <v>0</v>
      </c>
      <c r="J385" s="84" t="b">
        <v>0</v>
      </c>
      <c r="K385" s="84" t="b">
        <v>0</v>
      </c>
      <c r="L385" s="84" t="b">
        <v>0</v>
      </c>
    </row>
    <row r="386" spans="1:12" ht="15">
      <c r="A386" s="84" t="s">
        <v>5315</v>
      </c>
      <c r="B386" s="84" t="s">
        <v>463</v>
      </c>
      <c r="C386" s="84">
        <v>2</v>
      </c>
      <c r="D386" s="118">
        <v>0.0009675257893138368</v>
      </c>
      <c r="E386" s="118">
        <v>3.3261309567107946</v>
      </c>
      <c r="F386" s="84" t="s">
        <v>5363</v>
      </c>
      <c r="G386" s="84" t="b">
        <v>0</v>
      </c>
      <c r="H386" s="84" t="b">
        <v>0</v>
      </c>
      <c r="I386" s="84" t="b">
        <v>0</v>
      </c>
      <c r="J386" s="84" t="b">
        <v>0</v>
      </c>
      <c r="K386" s="84" t="b">
        <v>0</v>
      </c>
      <c r="L386" s="84" t="b">
        <v>0</v>
      </c>
    </row>
    <row r="387" spans="1:12" ht="15">
      <c r="A387" s="84" t="s">
        <v>463</v>
      </c>
      <c r="B387" s="84" t="s">
        <v>462</v>
      </c>
      <c r="C387" s="84">
        <v>2</v>
      </c>
      <c r="D387" s="118">
        <v>0.0009675257893138368</v>
      </c>
      <c r="E387" s="118">
        <v>3.3261309567107946</v>
      </c>
      <c r="F387" s="84" t="s">
        <v>5363</v>
      </c>
      <c r="G387" s="84" t="b">
        <v>0</v>
      </c>
      <c r="H387" s="84" t="b">
        <v>0</v>
      </c>
      <c r="I387" s="84" t="b">
        <v>0</v>
      </c>
      <c r="J387" s="84" t="b">
        <v>0</v>
      </c>
      <c r="K387" s="84" t="b">
        <v>0</v>
      </c>
      <c r="L387" s="84" t="b">
        <v>0</v>
      </c>
    </row>
    <row r="388" spans="1:12" ht="15">
      <c r="A388" s="84" t="s">
        <v>4978</v>
      </c>
      <c r="B388" s="84" t="s">
        <v>5001</v>
      </c>
      <c r="C388" s="84">
        <v>2</v>
      </c>
      <c r="D388" s="118">
        <v>0.0009675257893138368</v>
      </c>
      <c r="E388" s="118">
        <v>1.2749784342634132</v>
      </c>
      <c r="F388" s="84" t="s">
        <v>5363</v>
      </c>
      <c r="G388" s="84" t="b">
        <v>0</v>
      </c>
      <c r="H388" s="84" t="b">
        <v>0</v>
      </c>
      <c r="I388" s="84" t="b">
        <v>0</v>
      </c>
      <c r="J388" s="84" t="b">
        <v>0</v>
      </c>
      <c r="K388" s="84" t="b">
        <v>0</v>
      </c>
      <c r="L388" s="84" t="b">
        <v>0</v>
      </c>
    </row>
    <row r="389" spans="1:12" ht="15">
      <c r="A389" s="84" t="s">
        <v>5073</v>
      </c>
      <c r="B389" s="84" t="s">
        <v>5023</v>
      </c>
      <c r="C389" s="84">
        <v>2</v>
      </c>
      <c r="D389" s="118">
        <v>0.0009675257893138368</v>
      </c>
      <c r="E389" s="118">
        <v>2.3261309567107946</v>
      </c>
      <c r="F389" s="84" t="s">
        <v>5363</v>
      </c>
      <c r="G389" s="84" t="b">
        <v>0</v>
      </c>
      <c r="H389" s="84" t="b">
        <v>0</v>
      </c>
      <c r="I389" s="84" t="b">
        <v>0</v>
      </c>
      <c r="J389" s="84" t="b">
        <v>0</v>
      </c>
      <c r="K389" s="84" t="b">
        <v>0</v>
      </c>
      <c r="L389" s="84" t="b">
        <v>0</v>
      </c>
    </row>
    <row r="390" spans="1:12" ht="15">
      <c r="A390" s="84" t="s">
        <v>5178</v>
      </c>
      <c r="B390" s="84" t="s">
        <v>5179</v>
      </c>
      <c r="C390" s="84">
        <v>2</v>
      </c>
      <c r="D390" s="118">
        <v>0.0009675257893138368</v>
      </c>
      <c r="E390" s="118">
        <v>2.973948438599432</v>
      </c>
      <c r="F390" s="84" t="s">
        <v>5363</v>
      </c>
      <c r="G390" s="84" t="b">
        <v>0</v>
      </c>
      <c r="H390" s="84" t="b">
        <v>0</v>
      </c>
      <c r="I390" s="84" t="b">
        <v>0</v>
      </c>
      <c r="J390" s="84" t="b">
        <v>0</v>
      </c>
      <c r="K390" s="84" t="b">
        <v>0</v>
      </c>
      <c r="L390" s="84" t="b">
        <v>0</v>
      </c>
    </row>
    <row r="391" spans="1:12" ht="15">
      <c r="A391" s="84" t="s">
        <v>5179</v>
      </c>
      <c r="B391" s="84" t="s">
        <v>5174</v>
      </c>
      <c r="C391" s="84">
        <v>2</v>
      </c>
      <c r="D391" s="118">
        <v>0.0009675257893138368</v>
      </c>
      <c r="E391" s="118">
        <v>2.973948438599432</v>
      </c>
      <c r="F391" s="84" t="s">
        <v>5363</v>
      </c>
      <c r="G391" s="84" t="b">
        <v>0</v>
      </c>
      <c r="H391" s="84" t="b">
        <v>0</v>
      </c>
      <c r="I391" s="84" t="b">
        <v>0</v>
      </c>
      <c r="J391" s="84" t="b">
        <v>0</v>
      </c>
      <c r="K391" s="84" t="b">
        <v>0</v>
      </c>
      <c r="L391" s="84" t="b">
        <v>0</v>
      </c>
    </row>
    <row r="392" spans="1:12" ht="15">
      <c r="A392" s="84" t="s">
        <v>5174</v>
      </c>
      <c r="B392" s="84" t="s">
        <v>5317</v>
      </c>
      <c r="C392" s="84">
        <v>2</v>
      </c>
      <c r="D392" s="118">
        <v>0.0009675257893138368</v>
      </c>
      <c r="E392" s="118">
        <v>3.1500396976551133</v>
      </c>
      <c r="F392" s="84" t="s">
        <v>5363</v>
      </c>
      <c r="G392" s="84" t="b">
        <v>0</v>
      </c>
      <c r="H392" s="84" t="b">
        <v>0</v>
      </c>
      <c r="I392" s="84" t="b">
        <v>0</v>
      </c>
      <c r="J392" s="84" t="b">
        <v>0</v>
      </c>
      <c r="K392" s="84" t="b">
        <v>0</v>
      </c>
      <c r="L392" s="84" t="b">
        <v>0</v>
      </c>
    </row>
    <row r="393" spans="1:12" ht="15">
      <c r="A393" s="84" t="s">
        <v>5317</v>
      </c>
      <c r="B393" s="84" t="s">
        <v>5318</v>
      </c>
      <c r="C393" s="84">
        <v>2</v>
      </c>
      <c r="D393" s="118">
        <v>0.0009675257893138368</v>
      </c>
      <c r="E393" s="118">
        <v>3.3261309567107946</v>
      </c>
      <c r="F393" s="84" t="s">
        <v>5363</v>
      </c>
      <c r="G393" s="84" t="b">
        <v>0</v>
      </c>
      <c r="H393" s="84" t="b">
        <v>0</v>
      </c>
      <c r="I393" s="84" t="b">
        <v>0</v>
      </c>
      <c r="J393" s="84" t="b">
        <v>0</v>
      </c>
      <c r="K393" s="84" t="b">
        <v>0</v>
      </c>
      <c r="L393" s="84" t="b">
        <v>0</v>
      </c>
    </row>
    <row r="394" spans="1:12" ht="15">
      <c r="A394" s="84" t="s">
        <v>5318</v>
      </c>
      <c r="B394" s="84" t="s">
        <v>5073</v>
      </c>
      <c r="C394" s="84">
        <v>2</v>
      </c>
      <c r="D394" s="118">
        <v>0.0009675257893138368</v>
      </c>
      <c r="E394" s="118">
        <v>3.0251009610468134</v>
      </c>
      <c r="F394" s="84" t="s">
        <v>5363</v>
      </c>
      <c r="G394" s="84" t="b">
        <v>0</v>
      </c>
      <c r="H394" s="84" t="b">
        <v>0</v>
      </c>
      <c r="I394" s="84" t="b">
        <v>0</v>
      </c>
      <c r="J394" s="84" t="b">
        <v>0</v>
      </c>
      <c r="K394" s="84" t="b">
        <v>0</v>
      </c>
      <c r="L394" s="84" t="b">
        <v>0</v>
      </c>
    </row>
    <row r="395" spans="1:12" ht="15">
      <c r="A395" s="84" t="s">
        <v>5073</v>
      </c>
      <c r="B395" s="84" t="s">
        <v>5319</v>
      </c>
      <c r="C395" s="84">
        <v>2</v>
      </c>
      <c r="D395" s="118">
        <v>0.0009675257893138368</v>
      </c>
      <c r="E395" s="118">
        <v>2.928190948038757</v>
      </c>
      <c r="F395" s="84" t="s">
        <v>5363</v>
      </c>
      <c r="G395" s="84" t="b">
        <v>0</v>
      </c>
      <c r="H395" s="84" t="b">
        <v>0</v>
      </c>
      <c r="I395" s="84" t="b">
        <v>0</v>
      </c>
      <c r="J395" s="84" t="b">
        <v>0</v>
      </c>
      <c r="K395" s="84" t="b">
        <v>0</v>
      </c>
      <c r="L395" s="84" t="b">
        <v>0</v>
      </c>
    </row>
    <row r="396" spans="1:12" ht="15">
      <c r="A396" s="84" t="s">
        <v>4423</v>
      </c>
      <c r="B396" s="84" t="s">
        <v>5323</v>
      </c>
      <c r="C396" s="84">
        <v>2</v>
      </c>
      <c r="D396" s="118">
        <v>0.0009675257893138368</v>
      </c>
      <c r="E396" s="118">
        <v>2.585768267216551</v>
      </c>
      <c r="F396" s="84" t="s">
        <v>5363</v>
      </c>
      <c r="G396" s="84" t="b">
        <v>0</v>
      </c>
      <c r="H396" s="84" t="b">
        <v>0</v>
      </c>
      <c r="I396" s="84" t="b">
        <v>0</v>
      </c>
      <c r="J396" s="84" t="b">
        <v>0</v>
      </c>
      <c r="K396" s="84" t="b">
        <v>0</v>
      </c>
      <c r="L396" s="84" t="b">
        <v>0</v>
      </c>
    </row>
    <row r="397" spans="1:12" ht="15">
      <c r="A397" s="84" t="s">
        <v>5323</v>
      </c>
      <c r="B397" s="84" t="s">
        <v>5181</v>
      </c>
      <c r="C397" s="84">
        <v>2</v>
      </c>
      <c r="D397" s="118">
        <v>0.0009675257893138368</v>
      </c>
      <c r="E397" s="118">
        <v>3.1500396976551133</v>
      </c>
      <c r="F397" s="84" t="s">
        <v>5363</v>
      </c>
      <c r="G397" s="84" t="b">
        <v>0</v>
      </c>
      <c r="H397" s="84" t="b">
        <v>0</v>
      </c>
      <c r="I397" s="84" t="b">
        <v>0</v>
      </c>
      <c r="J397" s="84" t="b">
        <v>0</v>
      </c>
      <c r="K397" s="84" t="b">
        <v>0</v>
      </c>
      <c r="L397" s="84" t="b">
        <v>0</v>
      </c>
    </row>
    <row r="398" spans="1:12" ht="15">
      <c r="A398" s="84" t="s">
        <v>5181</v>
      </c>
      <c r="B398" s="84" t="s">
        <v>5324</v>
      </c>
      <c r="C398" s="84">
        <v>2</v>
      </c>
      <c r="D398" s="118">
        <v>0.0009675257893138368</v>
      </c>
      <c r="E398" s="118">
        <v>3.1500396976551133</v>
      </c>
      <c r="F398" s="84" t="s">
        <v>5363</v>
      </c>
      <c r="G398" s="84" t="b">
        <v>0</v>
      </c>
      <c r="H398" s="84" t="b">
        <v>0</v>
      </c>
      <c r="I398" s="84" t="b">
        <v>0</v>
      </c>
      <c r="J398" s="84" t="b">
        <v>0</v>
      </c>
      <c r="K398" s="84" t="b">
        <v>0</v>
      </c>
      <c r="L398" s="84" t="b">
        <v>0</v>
      </c>
    </row>
    <row r="399" spans="1:12" ht="15">
      <c r="A399" s="84" t="s">
        <v>5324</v>
      </c>
      <c r="B399" s="84" t="s">
        <v>4422</v>
      </c>
      <c r="C399" s="84">
        <v>2</v>
      </c>
      <c r="D399" s="118">
        <v>0.0009675257893138368</v>
      </c>
      <c r="E399" s="118">
        <v>2.4810329166965377</v>
      </c>
      <c r="F399" s="84" t="s">
        <v>5363</v>
      </c>
      <c r="G399" s="84" t="b">
        <v>0</v>
      </c>
      <c r="H399" s="84" t="b">
        <v>0</v>
      </c>
      <c r="I399" s="84" t="b">
        <v>0</v>
      </c>
      <c r="J399" s="84" t="b">
        <v>0</v>
      </c>
      <c r="K399" s="84" t="b">
        <v>0</v>
      </c>
      <c r="L399" s="84" t="b">
        <v>0</v>
      </c>
    </row>
    <row r="400" spans="1:12" ht="15">
      <c r="A400" s="84" t="s">
        <v>4430</v>
      </c>
      <c r="B400" s="84" t="s">
        <v>5183</v>
      </c>
      <c r="C400" s="84">
        <v>2</v>
      </c>
      <c r="D400" s="118">
        <v>0.0009675257893138368</v>
      </c>
      <c r="E400" s="118">
        <v>2.973948438599432</v>
      </c>
      <c r="F400" s="84" t="s">
        <v>5363</v>
      </c>
      <c r="G400" s="84" t="b">
        <v>0</v>
      </c>
      <c r="H400" s="84" t="b">
        <v>0</v>
      </c>
      <c r="I400" s="84" t="b">
        <v>0</v>
      </c>
      <c r="J400" s="84" t="b">
        <v>0</v>
      </c>
      <c r="K400" s="84" t="b">
        <v>0</v>
      </c>
      <c r="L400" s="84" t="b">
        <v>0</v>
      </c>
    </row>
    <row r="401" spans="1:12" ht="15">
      <c r="A401" s="84" t="s">
        <v>5180</v>
      </c>
      <c r="B401" s="84" t="s">
        <v>4424</v>
      </c>
      <c r="C401" s="84">
        <v>2</v>
      </c>
      <c r="D401" s="118">
        <v>0.0009675257893138368</v>
      </c>
      <c r="E401" s="118">
        <v>2.849009701991132</v>
      </c>
      <c r="F401" s="84" t="s">
        <v>5363</v>
      </c>
      <c r="G401" s="84" t="b">
        <v>0</v>
      </c>
      <c r="H401" s="84" t="b">
        <v>0</v>
      </c>
      <c r="I401" s="84" t="b">
        <v>0</v>
      </c>
      <c r="J401" s="84" t="b">
        <v>0</v>
      </c>
      <c r="K401" s="84" t="b">
        <v>0</v>
      </c>
      <c r="L401" s="84" t="b">
        <v>0</v>
      </c>
    </row>
    <row r="402" spans="1:12" ht="15">
      <c r="A402" s="84" t="s">
        <v>4424</v>
      </c>
      <c r="B402" s="84" t="s">
        <v>4422</v>
      </c>
      <c r="C402" s="84">
        <v>2</v>
      </c>
      <c r="D402" s="118">
        <v>0.0009675257893138368</v>
      </c>
      <c r="E402" s="118">
        <v>2.1800029210325564</v>
      </c>
      <c r="F402" s="84" t="s">
        <v>5363</v>
      </c>
      <c r="G402" s="84" t="b">
        <v>0</v>
      </c>
      <c r="H402" s="84" t="b">
        <v>0</v>
      </c>
      <c r="I402" s="84" t="b">
        <v>0</v>
      </c>
      <c r="J402" s="84" t="b">
        <v>0</v>
      </c>
      <c r="K402" s="84" t="b">
        <v>0</v>
      </c>
      <c r="L402" s="84" t="b">
        <v>0</v>
      </c>
    </row>
    <row r="403" spans="1:12" ht="15">
      <c r="A403" s="84" t="s">
        <v>5185</v>
      </c>
      <c r="B403" s="84" t="s">
        <v>5186</v>
      </c>
      <c r="C403" s="84">
        <v>2</v>
      </c>
      <c r="D403" s="118">
        <v>0.0009675257893138368</v>
      </c>
      <c r="E403" s="118">
        <v>2.973948438599432</v>
      </c>
      <c r="F403" s="84" t="s">
        <v>5363</v>
      </c>
      <c r="G403" s="84" t="b">
        <v>0</v>
      </c>
      <c r="H403" s="84" t="b">
        <v>0</v>
      </c>
      <c r="I403" s="84" t="b">
        <v>0</v>
      </c>
      <c r="J403" s="84" t="b">
        <v>0</v>
      </c>
      <c r="K403" s="84" t="b">
        <v>0</v>
      </c>
      <c r="L403" s="84" t="b">
        <v>0</v>
      </c>
    </row>
    <row r="404" spans="1:12" ht="15">
      <c r="A404" s="84" t="s">
        <v>4425</v>
      </c>
      <c r="B404" s="84" t="s">
        <v>4422</v>
      </c>
      <c r="C404" s="84">
        <v>2</v>
      </c>
      <c r="D404" s="118">
        <v>0.0009675257893138368</v>
      </c>
      <c r="E404" s="118">
        <v>2.1800029210325564</v>
      </c>
      <c r="F404" s="84" t="s">
        <v>5363</v>
      </c>
      <c r="G404" s="84" t="b">
        <v>0</v>
      </c>
      <c r="H404" s="84" t="b">
        <v>0</v>
      </c>
      <c r="I404" s="84" t="b">
        <v>0</v>
      </c>
      <c r="J404" s="84" t="b">
        <v>0</v>
      </c>
      <c r="K404" s="84" t="b">
        <v>0</v>
      </c>
      <c r="L404" s="84" t="b">
        <v>0</v>
      </c>
    </row>
    <row r="405" spans="1:12" ht="15">
      <c r="A405" s="84" t="s">
        <v>5064</v>
      </c>
      <c r="B405" s="84" t="s">
        <v>457</v>
      </c>
      <c r="C405" s="84">
        <v>2</v>
      </c>
      <c r="D405" s="118">
        <v>0.0009675257893138368</v>
      </c>
      <c r="E405" s="118">
        <v>2.4510696933190945</v>
      </c>
      <c r="F405" s="84" t="s">
        <v>5363</v>
      </c>
      <c r="G405" s="84" t="b">
        <v>0</v>
      </c>
      <c r="H405" s="84" t="b">
        <v>0</v>
      </c>
      <c r="I405" s="84" t="b">
        <v>0</v>
      </c>
      <c r="J405" s="84" t="b">
        <v>0</v>
      </c>
      <c r="K405" s="84" t="b">
        <v>0</v>
      </c>
      <c r="L405" s="84" t="b">
        <v>0</v>
      </c>
    </row>
    <row r="406" spans="1:12" ht="15">
      <c r="A406" s="84" t="s">
        <v>457</v>
      </c>
      <c r="B406" s="84" t="s">
        <v>5332</v>
      </c>
      <c r="C406" s="84">
        <v>2</v>
      </c>
      <c r="D406" s="118">
        <v>0.0009675257893138368</v>
      </c>
      <c r="E406" s="118">
        <v>2.849009701991132</v>
      </c>
      <c r="F406" s="84" t="s">
        <v>5363</v>
      </c>
      <c r="G406" s="84" t="b">
        <v>0</v>
      </c>
      <c r="H406" s="84" t="b">
        <v>0</v>
      </c>
      <c r="I406" s="84" t="b">
        <v>0</v>
      </c>
      <c r="J406" s="84" t="b">
        <v>0</v>
      </c>
      <c r="K406" s="84" t="b">
        <v>0</v>
      </c>
      <c r="L406" s="84" t="b">
        <v>0</v>
      </c>
    </row>
    <row r="407" spans="1:12" ht="15">
      <c r="A407" s="84" t="s">
        <v>5332</v>
      </c>
      <c r="B407" s="84" t="s">
        <v>5154</v>
      </c>
      <c r="C407" s="84">
        <v>2</v>
      </c>
      <c r="D407" s="118">
        <v>0.0009675257893138368</v>
      </c>
      <c r="E407" s="118">
        <v>3.1500396976551133</v>
      </c>
      <c r="F407" s="84" t="s">
        <v>5363</v>
      </c>
      <c r="G407" s="84" t="b">
        <v>0</v>
      </c>
      <c r="H407" s="84" t="b">
        <v>0</v>
      </c>
      <c r="I407" s="84" t="b">
        <v>0</v>
      </c>
      <c r="J407" s="84" t="b">
        <v>0</v>
      </c>
      <c r="K407" s="84" t="b">
        <v>1</v>
      </c>
      <c r="L407" s="84" t="b">
        <v>0</v>
      </c>
    </row>
    <row r="408" spans="1:12" ht="15">
      <c r="A408" s="84" t="s">
        <v>5154</v>
      </c>
      <c r="B408" s="84" t="s">
        <v>4394</v>
      </c>
      <c r="C408" s="84">
        <v>2</v>
      </c>
      <c r="D408" s="118">
        <v>0.0009675257893138368</v>
      </c>
      <c r="E408" s="118">
        <v>1.5760084299273944</v>
      </c>
      <c r="F408" s="84" t="s">
        <v>5363</v>
      </c>
      <c r="G408" s="84" t="b">
        <v>0</v>
      </c>
      <c r="H408" s="84" t="b">
        <v>1</v>
      </c>
      <c r="I408" s="84" t="b">
        <v>0</v>
      </c>
      <c r="J408" s="84" t="b">
        <v>0</v>
      </c>
      <c r="K408" s="84" t="b">
        <v>0</v>
      </c>
      <c r="L408" s="84" t="b">
        <v>0</v>
      </c>
    </row>
    <row r="409" spans="1:12" ht="15">
      <c r="A409" s="84" t="s">
        <v>4394</v>
      </c>
      <c r="B409" s="84" t="s">
        <v>5333</v>
      </c>
      <c r="C409" s="84">
        <v>2</v>
      </c>
      <c r="D409" s="118">
        <v>0.0009675257893138368</v>
      </c>
      <c r="E409" s="118">
        <v>1.7698284559435074</v>
      </c>
      <c r="F409" s="84" t="s">
        <v>5363</v>
      </c>
      <c r="G409" s="84" t="b">
        <v>0</v>
      </c>
      <c r="H409" s="84" t="b">
        <v>0</v>
      </c>
      <c r="I409" s="84" t="b">
        <v>0</v>
      </c>
      <c r="J409" s="84" t="b">
        <v>0</v>
      </c>
      <c r="K409" s="84" t="b">
        <v>1</v>
      </c>
      <c r="L409" s="84" t="b">
        <v>0</v>
      </c>
    </row>
    <row r="410" spans="1:12" ht="15">
      <c r="A410" s="84" t="s">
        <v>5333</v>
      </c>
      <c r="B410" s="84" t="s">
        <v>5087</v>
      </c>
      <c r="C410" s="84">
        <v>2</v>
      </c>
      <c r="D410" s="118">
        <v>0.0009675257893138368</v>
      </c>
      <c r="E410" s="118">
        <v>3.0251009610468134</v>
      </c>
      <c r="F410" s="84" t="s">
        <v>5363</v>
      </c>
      <c r="G410" s="84" t="b">
        <v>0</v>
      </c>
      <c r="H410" s="84" t="b">
        <v>1</v>
      </c>
      <c r="I410" s="84" t="b">
        <v>0</v>
      </c>
      <c r="J410" s="84" t="b">
        <v>0</v>
      </c>
      <c r="K410" s="84" t="b">
        <v>0</v>
      </c>
      <c r="L410" s="84" t="b">
        <v>0</v>
      </c>
    </row>
    <row r="411" spans="1:12" ht="15">
      <c r="A411" s="84" t="s">
        <v>5087</v>
      </c>
      <c r="B411" s="84" t="s">
        <v>4394</v>
      </c>
      <c r="C411" s="84">
        <v>2</v>
      </c>
      <c r="D411" s="118">
        <v>0.0009675257893138368</v>
      </c>
      <c r="E411" s="118">
        <v>1.4510696933190945</v>
      </c>
      <c r="F411" s="84" t="s">
        <v>5363</v>
      </c>
      <c r="G411" s="84" t="b">
        <v>0</v>
      </c>
      <c r="H411" s="84" t="b">
        <v>0</v>
      </c>
      <c r="I411" s="84" t="b">
        <v>0</v>
      </c>
      <c r="J411" s="84" t="b">
        <v>0</v>
      </c>
      <c r="K411" s="84" t="b">
        <v>0</v>
      </c>
      <c r="L411" s="84" t="b">
        <v>0</v>
      </c>
    </row>
    <row r="412" spans="1:12" ht="15">
      <c r="A412" s="84" t="s">
        <v>4394</v>
      </c>
      <c r="B412" s="84" t="s">
        <v>5169</v>
      </c>
      <c r="C412" s="84">
        <v>2</v>
      </c>
      <c r="D412" s="118">
        <v>0.0009675257893138368</v>
      </c>
      <c r="E412" s="118">
        <v>1.593737196887826</v>
      </c>
      <c r="F412" s="84" t="s">
        <v>5363</v>
      </c>
      <c r="G412" s="84" t="b">
        <v>0</v>
      </c>
      <c r="H412" s="84" t="b">
        <v>0</v>
      </c>
      <c r="I412" s="84" t="b">
        <v>0</v>
      </c>
      <c r="J412" s="84" t="b">
        <v>0</v>
      </c>
      <c r="K412" s="84" t="b">
        <v>0</v>
      </c>
      <c r="L412" s="84" t="b">
        <v>0</v>
      </c>
    </row>
    <row r="413" spans="1:12" ht="15">
      <c r="A413" s="84" t="s">
        <v>5155</v>
      </c>
      <c r="B413" s="84" t="s">
        <v>5028</v>
      </c>
      <c r="C413" s="84">
        <v>2</v>
      </c>
      <c r="D413" s="118">
        <v>0.0009675257893138368</v>
      </c>
      <c r="E413" s="118">
        <v>2.5479797063271508</v>
      </c>
      <c r="F413" s="84" t="s">
        <v>5363</v>
      </c>
      <c r="G413" s="84" t="b">
        <v>0</v>
      </c>
      <c r="H413" s="84" t="b">
        <v>0</v>
      </c>
      <c r="I413" s="84" t="b">
        <v>0</v>
      </c>
      <c r="J413" s="84" t="b">
        <v>0</v>
      </c>
      <c r="K413" s="84" t="b">
        <v>0</v>
      </c>
      <c r="L413" s="84" t="b">
        <v>0</v>
      </c>
    </row>
    <row r="414" spans="1:12" ht="15">
      <c r="A414" s="84" t="s">
        <v>5028</v>
      </c>
      <c r="B414" s="84" t="s">
        <v>4477</v>
      </c>
      <c r="C414" s="84">
        <v>2</v>
      </c>
      <c r="D414" s="118">
        <v>0.0009675257893138368</v>
      </c>
      <c r="E414" s="118">
        <v>1.3916325054672267</v>
      </c>
      <c r="F414" s="84" t="s">
        <v>5363</v>
      </c>
      <c r="G414" s="84" t="b">
        <v>0</v>
      </c>
      <c r="H414" s="84" t="b">
        <v>0</v>
      </c>
      <c r="I414" s="84" t="b">
        <v>0</v>
      </c>
      <c r="J414" s="84" t="b">
        <v>0</v>
      </c>
      <c r="K414" s="84" t="b">
        <v>0</v>
      </c>
      <c r="L414" s="84" t="b">
        <v>0</v>
      </c>
    </row>
    <row r="415" spans="1:12" ht="15">
      <c r="A415" s="84" t="s">
        <v>4477</v>
      </c>
      <c r="B415" s="84" t="s">
        <v>5334</v>
      </c>
      <c r="C415" s="84">
        <v>2</v>
      </c>
      <c r="D415" s="118">
        <v>0.0009675257893138368</v>
      </c>
      <c r="E415" s="118">
        <v>1.9936924967951892</v>
      </c>
      <c r="F415" s="84" t="s">
        <v>5363</v>
      </c>
      <c r="G415" s="84" t="b">
        <v>0</v>
      </c>
      <c r="H415" s="84" t="b">
        <v>0</v>
      </c>
      <c r="I415" s="84" t="b">
        <v>0</v>
      </c>
      <c r="J415" s="84" t="b">
        <v>0</v>
      </c>
      <c r="K415" s="84" t="b">
        <v>0</v>
      </c>
      <c r="L415" s="84" t="b">
        <v>0</v>
      </c>
    </row>
    <row r="416" spans="1:12" ht="15">
      <c r="A416" s="84" t="s">
        <v>5334</v>
      </c>
      <c r="B416" s="84" t="s">
        <v>4427</v>
      </c>
      <c r="C416" s="84">
        <v>2</v>
      </c>
      <c r="D416" s="118">
        <v>0.0009675257893138368</v>
      </c>
      <c r="E416" s="118">
        <v>2.928190948038757</v>
      </c>
      <c r="F416" s="84" t="s">
        <v>5363</v>
      </c>
      <c r="G416" s="84" t="b">
        <v>0</v>
      </c>
      <c r="H416" s="84" t="b">
        <v>0</v>
      </c>
      <c r="I416" s="84" t="b">
        <v>0</v>
      </c>
      <c r="J416" s="84" t="b">
        <v>0</v>
      </c>
      <c r="K416" s="84" t="b">
        <v>0</v>
      </c>
      <c r="L416" s="84" t="b">
        <v>0</v>
      </c>
    </row>
    <row r="417" spans="1:12" ht="15">
      <c r="A417" s="84" t="s">
        <v>4427</v>
      </c>
      <c r="B417" s="84" t="s">
        <v>5335</v>
      </c>
      <c r="C417" s="84">
        <v>2</v>
      </c>
      <c r="D417" s="118">
        <v>0.0009675257893138368</v>
      </c>
      <c r="E417" s="118">
        <v>2.928190948038757</v>
      </c>
      <c r="F417" s="84" t="s">
        <v>5363</v>
      </c>
      <c r="G417" s="84" t="b">
        <v>0</v>
      </c>
      <c r="H417" s="84" t="b">
        <v>0</v>
      </c>
      <c r="I417" s="84" t="b">
        <v>0</v>
      </c>
      <c r="J417" s="84" t="b">
        <v>0</v>
      </c>
      <c r="K417" s="84" t="b">
        <v>0</v>
      </c>
      <c r="L417" s="84" t="b">
        <v>0</v>
      </c>
    </row>
    <row r="418" spans="1:12" ht="15">
      <c r="A418" s="84" t="s">
        <v>5335</v>
      </c>
      <c r="B418" s="84" t="s">
        <v>5336</v>
      </c>
      <c r="C418" s="84">
        <v>2</v>
      </c>
      <c r="D418" s="118">
        <v>0.0009675257893138368</v>
      </c>
      <c r="E418" s="118">
        <v>3.3261309567107946</v>
      </c>
      <c r="F418" s="84" t="s">
        <v>5363</v>
      </c>
      <c r="G418" s="84" t="b">
        <v>0</v>
      </c>
      <c r="H418" s="84" t="b">
        <v>0</v>
      </c>
      <c r="I418" s="84" t="b">
        <v>0</v>
      </c>
      <c r="J418" s="84" t="b">
        <v>0</v>
      </c>
      <c r="K418" s="84" t="b">
        <v>0</v>
      </c>
      <c r="L418" s="84" t="b">
        <v>0</v>
      </c>
    </row>
    <row r="419" spans="1:12" ht="15">
      <c r="A419" s="84" t="s">
        <v>5336</v>
      </c>
      <c r="B419" s="84" t="s">
        <v>5337</v>
      </c>
      <c r="C419" s="84">
        <v>2</v>
      </c>
      <c r="D419" s="118">
        <v>0.0009675257893138368</v>
      </c>
      <c r="E419" s="118">
        <v>3.3261309567107946</v>
      </c>
      <c r="F419" s="84" t="s">
        <v>5363</v>
      </c>
      <c r="G419" s="84" t="b">
        <v>0</v>
      </c>
      <c r="H419" s="84" t="b">
        <v>0</v>
      </c>
      <c r="I419" s="84" t="b">
        <v>0</v>
      </c>
      <c r="J419" s="84" t="b">
        <v>0</v>
      </c>
      <c r="K419" s="84" t="b">
        <v>0</v>
      </c>
      <c r="L419" s="84" t="b">
        <v>0</v>
      </c>
    </row>
    <row r="420" spans="1:12" ht="15">
      <c r="A420" s="84" t="s">
        <v>5337</v>
      </c>
      <c r="B420" s="84" t="s">
        <v>5338</v>
      </c>
      <c r="C420" s="84">
        <v>2</v>
      </c>
      <c r="D420" s="118">
        <v>0.0009675257893138368</v>
      </c>
      <c r="E420" s="118">
        <v>3.3261309567107946</v>
      </c>
      <c r="F420" s="84" t="s">
        <v>5363</v>
      </c>
      <c r="G420" s="84" t="b">
        <v>0</v>
      </c>
      <c r="H420" s="84" t="b">
        <v>0</v>
      </c>
      <c r="I420" s="84" t="b">
        <v>0</v>
      </c>
      <c r="J420" s="84" t="b">
        <v>0</v>
      </c>
      <c r="K420" s="84" t="b">
        <v>0</v>
      </c>
      <c r="L420" s="84" t="b">
        <v>0</v>
      </c>
    </row>
    <row r="421" spans="1:12" ht="15">
      <c r="A421" s="84" t="s">
        <v>4982</v>
      </c>
      <c r="B421" s="84" t="s">
        <v>5103</v>
      </c>
      <c r="C421" s="84">
        <v>2</v>
      </c>
      <c r="D421" s="118">
        <v>0.0009675257893138368</v>
      </c>
      <c r="E421" s="118">
        <v>1.8209809783908886</v>
      </c>
      <c r="F421" s="84" t="s">
        <v>5363</v>
      </c>
      <c r="G421" s="84" t="b">
        <v>0</v>
      </c>
      <c r="H421" s="84" t="b">
        <v>0</v>
      </c>
      <c r="I421" s="84" t="b">
        <v>0</v>
      </c>
      <c r="J421" s="84" t="b">
        <v>0</v>
      </c>
      <c r="K421" s="84" t="b">
        <v>0</v>
      </c>
      <c r="L421" s="84" t="b">
        <v>0</v>
      </c>
    </row>
    <row r="422" spans="1:12" ht="15">
      <c r="A422" s="84" t="s">
        <v>5103</v>
      </c>
      <c r="B422" s="84" t="s">
        <v>4399</v>
      </c>
      <c r="C422" s="84">
        <v>2</v>
      </c>
      <c r="D422" s="118">
        <v>0.0009675257893138368</v>
      </c>
      <c r="E422" s="118">
        <v>1.635934876682281</v>
      </c>
      <c r="F422" s="84" t="s">
        <v>5363</v>
      </c>
      <c r="G422" s="84" t="b">
        <v>0</v>
      </c>
      <c r="H422" s="84" t="b">
        <v>0</v>
      </c>
      <c r="I422" s="84" t="b">
        <v>0</v>
      </c>
      <c r="J422" s="84" t="b">
        <v>0</v>
      </c>
      <c r="K422" s="84" t="b">
        <v>0</v>
      </c>
      <c r="L422" s="84" t="b">
        <v>0</v>
      </c>
    </row>
    <row r="423" spans="1:12" ht="15">
      <c r="A423" s="84" t="s">
        <v>4395</v>
      </c>
      <c r="B423" s="84" t="s">
        <v>5103</v>
      </c>
      <c r="C423" s="84">
        <v>2</v>
      </c>
      <c r="D423" s="118">
        <v>0.0009675257893138368</v>
      </c>
      <c r="E423" s="118">
        <v>1.5552789450686504</v>
      </c>
      <c r="F423" s="84" t="s">
        <v>5363</v>
      </c>
      <c r="G423" s="84" t="b">
        <v>0</v>
      </c>
      <c r="H423" s="84" t="b">
        <v>0</v>
      </c>
      <c r="I423" s="84" t="b">
        <v>0</v>
      </c>
      <c r="J423" s="84" t="b">
        <v>0</v>
      </c>
      <c r="K423" s="84" t="b">
        <v>0</v>
      </c>
      <c r="L423" s="84" t="b">
        <v>0</v>
      </c>
    </row>
    <row r="424" spans="1:12" ht="15">
      <c r="A424" s="84" t="s">
        <v>5103</v>
      </c>
      <c r="B424" s="84" t="s">
        <v>4400</v>
      </c>
      <c r="C424" s="84">
        <v>2</v>
      </c>
      <c r="D424" s="118">
        <v>0.0009675257893138368</v>
      </c>
      <c r="E424" s="118">
        <v>1.6185607806128581</v>
      </c>
      <c r="F424" s="84" t="s">
        <v>5363</v>
      </c>
      <c r="G424" s="84" t="b">
        <v>0</v>
      </c>
      <c r="H424" s="84" t="b">
        <v>0</v>
      </c>
      <c r="I424" s="84" t="b">
        <v>0</v>
      </c>
      <c r="J424" s="84" t="b">
        <v>0</v>
      </c>
      <c r="K424" s="84" t="b">
        <v>0</v>
      </c>
      <c r="L424" s="84" t="b">
        <v>0</v>
      </c>
    </row>
    <row r="425" spans="1:12" ht="15">
      <c r="A425" s="84" t="s">
        <v>4398</v>
      </c>
      <c r="B425" s="84" t="s">
        <v>5341</v>
      </c>
      <c r="C425" s="84">
        <v>2</v>
      </c>
      <c r="D425" s="118">
        <v>0.0009675257893138368</v>
      </c>
      <c r="E425" s="118">
        <v>2.6729184429354507</v>
      </c>
      <c r="F425" s="84" t="s">
        <v>5363</v>
      </c>
      <c r="G425" s="84" t="b">
        <v>0</v>
      </c>
      <c r="H425" s="84" t="b">
        <v>0</v>
      </c>
      <c r="I425" s="84" t="b">
        <v>0</v>
      </c>
      <c r="J425" s="84" t="b">
        <v>0</v>
      </c>
      <c r="K425" s="84" t="b">
        <v>0</v>
      </c>
      <c r="L425" s="84" t="b">
        <v>0</v>
      </c>
    </row>
    <row r="426" spans="1:12" ht="15">
      <c r="A426" s="84" t="s">
        <v>294</v>
      </c>
      <c r="B426" s="84" t="s">
        <v>4995</v>
      </c>
      <c r="C426" s="84">
        <v>2</v>
      </c>
      <c r="D426" s="118">
        <v>0.0009675257893138368</v>
      </c>
      <c r="E426" s="118">
        <v>2.5479797063271508</v>
      </c>
      <c r="F426" s="84" t="s">
        <v>5363</v>
      </c>
      <c r="G426" s="84" t="b">
        <v>0</v>
      </c>
      <c r="H426" s="84" t="b">
        <v>0</v>
      </c>
      <c r="I426" s="84" t="b">
        <v>0</v>
      </c>
      <c r="J426" s="84" t="b">
        <v>1</v>
      </c>
      <c r="K426" s="84" t="b">
        <v>0</v>
      </c>
      <c r="L426" s="84" t="b">
        <v>0</v>
      </c>
    </row>
    <row r="427" spans="1:12" ht="15">
      <c r="A427" s="84" t="s">
        <v>5072</v>
      </c>
      <c r="B427" s="84" t="s">
        <v>5342</v>
      </c>
      <c r="C427" s="84">
        <v>2</v>
      </c>
      <c r="D427" s="118">
        <v>0.0009675257893138368</v>
      </c>
      <c r="E427" s="118">
        <v>2.928190948038757</v>
      </c>
      <c r="F427" s="84" t="s">
        <v>5363</v>
      </c>
      <c r="G427" s="84" t="b">
        <v>0</v>
      </c>
      <c r="H427" s="84" t="b">
        <v>0</v>
      </c>
      <c r="I427" s="84" t="b">
        <v>0</v>
      </c>
      <c r="J427" s="84" t="b">
        <v>0</v>
      </c>
      <c r="K427" s="84" t="b">
        <v>0</v>
      </c>
      <c r="L427" s="84" t="b">
        <v>0</v>
      </c>
    </row>
    <row r="428" spans="1:12" ht="15">
      <c r="A428" s="84" t="s">
        <v>5345</v>
      </c>
      <c r="B428" s="84" t="s">
        <v>5346</v>
      </c>
      <c r="C428" s="84">
        <v>2</v>
      </c>
      <c r="D428" s="118">
        <v>0.0009675257893138368</v>
      </c>
      <c r="E428" s="118">
        <v>3.3261309567107946</v>
      </c>
      <c r="F428" s="84" t="s">
        <v>5363</v>
      </c>
      <c r="G428" s="84" t="b">
        <v>0</v>
      </c>
      <c r="H428" s="84" t="b">
        <v>0</v>
      </c>
      <c r="I428" s="84" t="b">
        <v>0</v>
      </c>
      <c r="J428" s="84" t="b">
        <v>0</v>
      </c>
      <c r="K428" s="84" t="b">
        <v>0</v>
      </c>
      <c r="L428" s="84" t="b">
        <v>0</v>
      </c>
    </row>
    <row r="429" spans="1:12" ht="15">
      <c r="A429" s="84" t="s">
        <v>5346</v>
      </c>
      <c r="B429" s="84" t="s">
        <v>4397</v>
      </c>
      <c r="C429" s="84">
        <v>2</v>
      </c>
      <c r="D429" s="118">
        <v>0.0009675257893138368</v>
      </c>
      <c r="E429" s="118">
        <v>1.8947671925518073</v>
      </c>
      <c r="F429" s="84" t="s">
        <v>5363</v>
      </c>
      <c r="G429" s="84" t="b">
        <v>0</v>
      </c>
      <c r="H429" s="84" t="b">
        <v>0</v>
      </c>
      <c r="I429" s="84" t="b">
        <v>0</v>
      </c>
      <c r="J429" s="84" t="b">
        <v>0</v>
      </c>
      <c r="K429" s="84" t="b">
        <v>0</v>
      </c>
      <c r="L429" s="84" t="b">
        <v>0</v>
      </c>
    </row>
    <row r="430" spans="1:12" ht="15">
      <c r="A430" s="84" t="s">
        <v>4397</v>
      </c>
      <c r="B430" s="84" t="s">
        <v>4403</v>
      </c>
      <c r="C430" s="84">
        <v>2</v>
      </c>
      <c r="D430" s="118">
        <v>0.0009675257893138368</v>
      </c>
      <c r="E430" s="118">
        <v>0.6681195600536822</v>
      </c>
      <c r="F430" s="84" t="s">
        <v>5363</v>
      </c>
      <c r="G430" s="84" t="b">
        <v>0</v>
      </c>
      <c r="H430" s="84" t="b">
        <v>0</v>
      </c>
      <c r="I430" s="84" t="b">
        <v>0</v>
      </c>
      <c r="J430" s="84" t="b">
        <v>0</v>
      </c>
      <c r="K430" s="84" t="b">
        <v>0</v>
      </c>
      <c r="L430" s="84" t="b">
        <v>0</v>
      </c>
    </row>
    <row r="431" spans="1:12" ht="15">
      <c r="A431" s="84" t="s">
        <v>4403</v>
      </c>
      <c r="B431" s="84" t="s">
        <v>5347</v>
      </c>
      <c r="C431" s="84">
        <v>2</v>
      </c>
      <c r="D431" s="118">
        <v>0.0009675257893138368</v>
      </c>
      <c r="E431" s="118">
        <v>2.0830929080245</v>
      </c>
      <c r="F431" s="84" t="s">
        <v>5363</v>
      </c>
      <c r="G431" s="84" t="b">
        <v>0</v>
      </c>
      <c r="H431" s="84" t="b">
        <v>0</v>
      </c>
      <c r="I431" s="84" t="b">
        <v>0</v>
      </c>
      <c r="J431" s="84" t="b">
        <v>0</v>
      </c>
      <c r="K431" s="84" t="b">
        <v>0</v>
      </c>
      <c r="L431" s="84" t="b">
        <v>0</v>
      </c>
    </row>
    <row r="432" spans="1:12" ht="15">
      <c r="A432" s="84" t="s">
        <v>5347</v>
      </c>
      <c r="B432" s="84" t="s">
        <v>5348</v>
      </c>
      <c r="C432" s="84">
        <v>2</v>
      </c>
      <c r="D432" s="118">
        <v>0.0009675257893138368</v>
      </c>
      <c r="E432" s="118">
        <v>3.3261309567107946</v>
      </c>
      <c r="F432" s="84" t="s">
        <v>5363</v>
      </c>
      <c r="G432" s="84" t="b">
        <v>0</v>
      </c>
      <c r="H432" s="84" t="b">
        <v>0</v>
      </c>
      <c r="I432" s="84" t="b">
        <v>0</v>
      </c>
      <c r="J432" s="84" t="b">
        <v>0</v>
      </c>
      <c r="K432" s="84" t="b">
        <v>0</v>
      </c>
      <c r="L432" s="84" t="b">
        <v>0</v>
      </c>
    </row>
    <row r="433" spans="1:12" ht="15">
      <c r="A433" s="84" t="s">
        <v>5348</v>
      </c>
      <c r="B433" s="84" t="s">
        <v>5167</v>
      </c>
      <c r="C433" s="84">
        <v>2</v>
      </c>
      <c r="D433" s="118">
        <v>0.0009675257893138368</v>
      </c>
      <c r="E433" s="118">
        <v>3.1500396976551133</v>
      </c>
      <c r="F433" s="84" t="s">
        <v>5363</v>
      </c>
      <c r="G433" s="84" t="b">
        <v>0</v>
      </c>
      <c r="H433" s="84" t="b">
        <v>0</v>
      </c>
      <c r="I433" s="84" t="b">
        <v>0</v>
      </c>
      <c r="J433" s="84" t="b">
        <v>0</v>
      </c>
      <c r="K433" s="84" t="b">
        <v>0</v>
      </c>
      <c r="L433" s="84" t="b">
        <v>0</v>
      </c>
    </row>
    <row r="434" spans="1:12" ht="15">
      <c r="A434" s="84" t="s">
        <v>5167</v>
      </c>
      <c r="B434" s="84" t="s">
        <v>5032</v>
      </c>
      <c r="C434" s="84">
        <v>2</v>
      </c>
      <c r="D434" s="118">
        <v>0.0009675257893138368</v>
      </c>
      <c r="E434" s="118">
        <v>2.5479797063271508</v>
      </c>
      <c r="F434" s="84" t="s">
        <v>5363</v>
      </c>
      <c r="G434" s="84" t="b">
        <v>0</v>
      </c>
      <c r="H434" s="84" t="b">
        <v>0</v>
      </c>
      <c r="I434" s="84" t="b">
        <v>0</v>
      </c>
      <c r="J434" s="84" t="b">
        <v>0</v>
      </c>
      <c r="K434" s="84" t="b">
        <v>0</v>
      </c>
      <c r="L434" s="84" t="b">
        <v>0</v>
      </c>
    </row>
    <row r="435" spans="1:12" ht="15">
      <c r="A435" s="84" t="s">
        <v>5032</v>
      </c>
      <c r="B435" s="84" t="s">
        <v>4405</v>
      </c>
      <c r="C435" s="84">
        <v>2</v>
      </c>
      <c r="D435" s="118">
        <v>0.0009675257893138368</v>
      </c>
      <c r="E435" s="118">
        <v>1.4453173644300032</v>
      </c>
      <c r="F435" s="84" t="s">
        <v>5363</v>
      </c>
      <c r="G435" s="84" t="b">
        <v>0</v>
      </c>
      <c r="H435" s="84" t="b">
        <v>0</v>
      </c>
      <c r="I435" s="84" t="b">
        <v>0</v>
      </c>
      <c r="J435" s="84" t="b">
        <v>0</v>
      </c>
      <c r="K435" s="84" t="b">
        <v>0</v>
      </c>
      <c r="L435" s="84" t="b">
        <v>0</v>
      </c>
    </row>
    <row r="436" spans="1:12" ht="15">
      <c r="A436" s="84" t="s">
        <v>4406</v>
      </c>
      <c r="B436" s="84" t="s">
        <v>5171</v>
      </c>
      <c r="C436" s="84">
        <v>2</v>
      </c>
      <c r="D436" s="118">
        <v>0.0009675257893138368</v>
      </c>
      <c r="E436" s="118">
        <v>2.7520996889830758</v>
      </c>
      <c r="F436" s="84" t="s">
        <v>5363</v>
      </c>
      <c r="G436" s="84" t="b">
        <v>0</v>
      </c>
      <c r="H436" s="84" t="b">
        <v>0</v>
      </c>
      <c r="I436" s="84" t="b">
        <v>0</v>
      </c>
      <c r="J436" s="84" t="b">
        <v>0</v>
      </c>
      <c r="K436" s="84" t="b">
        <v>0</v>
      </c>
      <c r="L436" s="84" t="b">
        <v>0</v>
      </c>
    </row>
    <row r="437" spans="1:12" ht="15">
      <c r="A437" s="84" t="s">
        <v>5171</v>
      </c>
      <c r="B437" s="84" t="s">
        <v>5349</v>
      </c>
      <c r="C437" s="84">
        <v>2</v>
      </c>
      <c r="D437" s="118">
        <v>0.0009675257893138368</v>
      </c>
      <c r="E437" s="118">
        <v>3.1500396976551133</v>
      </c>
      <c r="F437" s="84" t="s">
        <v>5363</v>
      </c>
      <c r="G437" s="84" t="b">
        <v>0</v>
      </c>
      <c r="H437" s="84" t="b">
        <v>0</v>
      </c>
      <c r="I437" s="84" t="b">
        <v>0</v>
      </c>
      <c r="J437" s="84" t="b">
        <v>0</v>
      </c>
      <c r="K437" s="84" t="b">
        <v>0</v>
      </c>
      <c r="L437" s="84" t="b">
        <v>0</v>
      </c>
    </row>
    <row r="438" spans="1:12" ht="15">
      <c r="A438" s="84" t="s">
        <v>5350</v>
      </c>
      <c r="B438" s="84" t="s">
        <v>5351</v>
      </c>
      <c r="C438" s="84">
        <v>2</v>
      </c>
      <c r="D438" s="118">
        <v>0.0009675257893138368</v>
      </c>
      <c r="E438" s="118">
        <v>3.3261309567107946</v>
      </c>
      <c r="F438" s="84" t="s">
        <v>5363</v>
      </c>
      <c r="G438" s="84" t="b">
        <v>0</v>
      </c>
      <c r="H438" s="84" t="b">
        <v>0</v>
      </c>
      <c r="I438" s="84" t="b">
        <v>0</v>
      </c>
      <c r="J438" s="84" t="b">
        <v>0</v>
      </c>
      <c r="K438" s="84" t="b">
        <v>0</v>
      </c>
      <c r="L438" s="84" t="b">
        <v>0</v>
      </c>
    </row>
    <row r="439" spans="1:12" ht="15">
      <c r="A439" s="84" t="s">
        <v>5351</v>
      </c>
      <c r="B439" s="84" t="s">
        <v>5352</v>
      </c>
      <c r="C439" s="84">
        <v>2</v>
      </c>
      <c r="D439" s="118">
        <v>0.0009675257893138368</v>
      </c>
      <c r="E439" s="118">
        <v>3.3261309567107946</v>
      </c>
      <c r="F439" s="84" t="s">
        <v>5363</v>
      </c>
      <c r="G439" s="84" t="b">
        <v>0</v>
      </c>
      <c r="H439" s="84" t="b">
        <v>0</v>
      </c>
      <c r="I439" s="84" t="b">
        <v>0</v>
      </c>
      <c r="J439" s="84" t="b">
        <v>0</v>
      </c>
      <c r="K439" s="84" t="b">
        <v>0</v>
      </c>
      <c r="L439" s="84" t="b">
        <v>0</v>
      </c>
    </row>
    <row r="440" spans="1:12" ht="15">
      <c r="A440" s="84" t="s">
        <v>5352</v>
      </c>
      <c r="B440" s="84" t="s">
        <v>5353</v>
      </c>
      <c r="C440" s="84">
        <v>2</v>
      </c>
      <c r="D440" s="118">
        <v>0.0009675257893138368</v>
      </c>
      <c r="E440" s="118">
        <v>3.3261309567107946</v>
      </c>
      <c r="F440" s="84" t="s">
        <v>5363</v>
      </c>
      <c r="G440" s="84" t="b">
        <v>0</v>
      </c>
      <c r="H440" s="84" t="b">
        <v>0</v>
      </c>
      <c r="I440" s="84" t="b">
        <v>0</v>
      </c>
      <c r="J440" s="84" t="b">
        <v>0</v>
      </c>
      <c r="K440" s="84" t="b">
        <v>0</v>
      </c>
      <c r="L440" s="84" t="b">
        <v>0</v>
      </c>
    </row>
    <row r="441" spans="1:12" ht="15">
      <c r="A441" s="84" t="s">
        <v>5353</v>
      </c>
      <c r="B441" s="84" t="s">
        <v>5082</v>
      </c>
      <c r="C441" s="84">
        <v>2</v>
      </c>
      <c r="D441" s="118">
        <v>0.0009675257893138368</v>
      </c>
      <c r="E441" s="118">
        <v>3.0251009610468134</v>
      </c>
      <c r="F441" s="84" t="s">
        <v>5363</v>
      </c>
      <c r="G441" s="84" t="b">
        <v>0</v>
      </c>
      <c r="H441" s="84" t="b">
        <v>0</v>
      </c>
      <c r="I441" s="84" t="b">
        <v>0</v>
      </c>
      <c r="J441" s="84" t="b">
        <v>0</v>
      </c>
      <c r="K441" s="84" t="b">
        <v>0</v>
      </c>
      <c r="L441" s="84" t="b">
        <v>0</v>
      </c>
    </row>
    <row r="442" spans="1:12" ht="15">
      <c r="A442" s="84" t="s">
        <v>5082</v>
      </c>
      <c r="B442" s="84" t="s">
        <v>5077</v>
      </c>
      <c r="C442" s="84">
        <v>2</v>
      </c>
      <c r="D442" s="118">
        <v>0.0009675257893138368</v>
      </c>
      <c r="E442" s="118">
        <v>2.973948438599432</v>
      </c>
      <c r="F442" s="84" t="s">
        <v>5363</v>
      </c>
      <c r="G442" s="84" t="b">
        <v>0</v>
      </c>
      <c r="H442" s="84" t="b">
        <v>0</v>
      </c>
      <c r="I442" s="84" t="b">
        <v>0</v>
      </c>
      <c r="J442" s="84" t="b">
        <v>0</v>
      </c>
      <c r="K442" s="84" t="b">
        <v>0</v>
      </c>
      <c r="L442" s="84" t="b">
        <v>0</v>
      </c>
    </row>
    <row r="443" spans="1:12" ht="15">
      <c r="A443" s="84" t="s">
        <v>5077</v>
      </c>
      <c r="B443" s="84" t="s">
        <v>5354</v>
      </c>
      <c r="C443" s="84">
        <v>2</v>
      </c>
      <c r="D443" s="118">
        <v>0.0009675257893138368</v>
      </c>
      <c r="E443" s="118">
        <v>3.0251009610468134</v>
      </c>
      <c r="F443" s="84" t="s">
        <v>5363</v>
      </c>
      <c r="G443" s="84" t="b">
        <v>0</v>
      </c>
      <c r="H443" s="84" t="b">
        <v>0</v>
      </c>
      <c r="I443" s="84" t="b">
        <v>0</v>
      </c>
      <c r="J443" s="84" t="b">
        <v>0</v>
      </c>
      <c r="K443" s="84" t="b">
        <v>0</v>
      </c>
      <c r="L443" s="84" t="b">
        <v>0</v>
      </c>
    </row>
    <row r="444" spans="1:12" ht="15">
      <c r="A444" s="84" t="s">
        <v>5354</v>
      </c>
      <c r="B444" s="84" t="s">
        <v>5355</v>
      </c>
      <c r="C444" s="84">
        <v>2</v>
      </c>
      <c r="D444" s="118">
        <v>0.0009675257893138368</v>
      </c>
      <c r="E444" s="118">
        <v>3.3261309567107946</v>
      </c>
      <c r="F444" s="84" t="s">
        <v>5363</v>
      </c>
      <c r="G444" s="84" t="b">
        <v>0</v>
      </c>
      <c r="H444" s="84" t="b">
        <v>0</v>
      </c>
      <c r="I444" s="84" t="b">
        <v>0</v>
      </c>
      <c r="J444" s="84" t="b">
        <v>0</v>
      </c>
      <c r="K444" s="84" t="b">
        <v>0</v>
      </c>
      <c r="L444" s="84" t="b">
        <v>0</v>
      </c>
    </row>
    <row r="445" spans="1:12" ht="15">
      <c r="A445" s="84" t="s">
        <v>5355</v>
      </c>
      <c r="B445" s="84" t="s">
        <v>5356</v>
      </c>
      <c r="C445" s="84">
        <v>2</v>
      </c>
      <c r="D445" s="118">
        <v>0.0009675257893138368</v>
      </c>
      <c r="E445" s="118">
        <v>3.3261309567107946</v>
      </c>
      <c r="F445" s="84" t="s">
        <v>5363</v>
      </c>
      <c r="G445" s="84" t="b">
        <v>0</v>
      </c>
      <c r="H445" s="84" t="b">
        <v>0</v>
      </c>
      <c r="I445" s="84" t="b">
        <v>0</v>
      </c>
      <c r="J445" s="84" t="b">
        <v>0</v>
      </c>
      <c r="K445" s="84" t="b">
        <v>0</v>
      </c>
      <c r="L445" s="84" t="b">
        <v>0</v>
      </c>
    </row>
    <row r="446" spans="1:12" ht="15">
      <c r="A446" s="84" t="s">
        <v>5356</v>
      </c>
      <c r="B446" s="84" t="s">
        <v>5357</v>
      </c>
      <c r="C446" s="84">
        <v>2</v>
      </c>
      <c r="D446" s="118">
        <v>0.0009675257893138368</v>
      </c>
      <c r="E446" s="118">
        <v>3.3261309567107946</v>
      </c>
      <c r="F446" s="84" t="s">
        <v>5363</v>
      </c>
      <c r="G446" s="84" t="b">
        <v>0</v>
      </c>
      <c r="H446" s="84" t="b">
        <v>0</v>
      </c>
      <c r="I446" s="84" t="b">
        <v>0</v>
      </c>
      <c r="J446" s="84" t="b">
        <v>0</v>
      </c>
      <c r="K446" s="84" t="b">
        <v>0</v>
      </c>
      <c r="L446" s="84" t="b">
        <v>0</v>
      </c>
    </row>
    <row r="447" spans="1:12" ht="15">
      <c r="A447" s="84" t="s">
        <v>5357</v>
      </c>
      <c r="B447" s="84" t="s">
        <v>5127</v>
      </c>
      <c r="C447" s="84">
        <v>2</v>
      </c>
      <c r="D447" s="118">
        <v>0.0009675257893138368</v>
      </c>
      <c r="E447" s="118">
        <v>3.1500396976551133</v>
      </c>
      <c r="F447" s="84" t="s">
        <v>5363</v>
      </c>
      <c r="G447" s="84" t="b">
        <v>0</v>
      </c>
      <c r="H447" s="84" t="b">
        <v>0</v>
      </c>
      <c r="I447" s="84" t="b">
        <v>0</v>
      </c>
      <c r="J447" s="84" t="b">
        <v>0</v>
      </c>
      <c r="K447" s="84" t="b">
        <v>0</v>
      </c>
      <c r="L447" s="84" t="b">
        <v>0</v>
      </c>
    </row>
    <row r="448" spans="1:12" ht="15">
      <c r="A448" s="84" t="s">
        <v>5127</v>
      </c>
      <c r="B448" s="84" t="s">
        <v>5358</v>
      </c>
      <c r="C448" s="84">
        <v>2</v>
      </c>
      <c r="D448" s="118">
        <v>0.0009675257893138368</v>
      </c>
      <c r="E448" s="118">
        <v>3.1500396976551133</v>
      </c>
      <c r="F448" s="84" t="s">
        <v>5363</v>
      </c>
      <c r="G448" s="84" t="b">
        <v>0</v>
      </c>
      <c r="H448" s="84" t="b">
        <v>0</v>
      </c>
      <c r="I448" s="84" t="b">
        <v>0</v>
      </c>
      <c r="J448" s="84" t="b">
        <v>0</v>
      </c>
      <c r="K448" s="84" t="b">
        <v>1</v>
      </c>
      <c r="L448" s="84" t="b">
        <v>0</v>
      </c>
    </row>
    <row r="449" spans="1:12" ht="15">
      <c r="A449" s="84" t="s">
        <v>5358</v>
      </c>
      <c r="B449" s="84" t="s">
        <v>5359</v>
      </c>
      <c r="C449" s="84">
        <v>2</v>
      </c>
      <c r="D449" s="118">
        <v>0.0009675257893138368</v>
      </c>
      <c r="E449" s="118">
        <v>3.3261309567107946</v>
      </c>
      <c r="F449" s="84" t="s">
        <v>5363</v>
      </c>
      <c r="G449" s="84" t="b">
        <v>0</v>
      </c>
      <c r="H449" s="84" t="b">
        <v>1</v>
      </c>
      <c r="I449" s="84" t="b">
        <v>0</v>
      </c>
      <c r="J449" s="84" t="b">
        <v>0</v>
      </c>
      <c r="K449" s="84" t="b">
        <v>0</v>
      </c>
      <c r="L449" s="84" t="b">
        <v>0</v>
      </c>
    </row>
    <row r="450" spans="1:12" ht="15">
      <c r="A450" s="84" t="s">
        <v>414</v>
      </c>
      <c r="B450" s="84" t="s">
        <v>5136</v>
      </c>
      <c r="C450" s="84">
        <v>2</v>
      </c>
      <c r="D450" s="118">
        <v>0.0009675257893138368</v>
      </c>
      <c r="E450" s="118">
        <v>3.3261309567107946</v>
      </c>
      <c r="F450" s="84" t="s">
        <v>5363</v>
      </c>
      <c r="G450" s="84" t="b">
        <v>0</v>
      </c>
      <c r="H450" s="84" t="b">
        <v>0</v>
      </c>
      <c r="I450" s="84" t="b">
        <v>0</v>
      </c>
      <c r="J450" s="84" t="b">
        <v>1</v>
      </c>
      <c r="K450" s="84" t="b">
        <v>0</v>
      </c>
      <c r="L450" s="84" t="b">
        <v>0</v>
      </c>
    </row>
    <row r="451" spans="1:12" ht="15">
      <c r="A451" s="84" t="s">
        <v>5143</v>
      </c>
      <c r="B451" s="84" t="s">
        <v>5360</v>
      </c>
      <c r="C451" s="84">
        <v>2</v>
      </c>
      <c r="D451" s="118">
        <v>0.0009675257893138368</v>
      </c>
      <c r="E451" s="118">
        <v>3.1500396976551133</v>
      </c>
      <c r="F451" s="84" t="s">
        <v>5363</v>
      </c>
      <c r="G451" s="84" t="b">
        <v>0</v>
      </c>
      <c r="H451" s="84" t="b">
        <v>1</v>
      </c>
      <c r="I451" s="84" t="b">
        <v>0</v>
      </c>
      <c r="J451" s="84" t="b">
        <v>0</v>
      </c>
      <c r="K451" s="84" t="b">
        <v>0</v>
      </c>
      <c r="L451" s="84" t="b">
        <v>0</v>
      </c>
    </row>
    <row r="452" spans="1:12" ht="15">
      <c r="A452" s="84" t="s">
        <v>4400</v>
      </c>
      <c r="B452" s="84" t="s">
        <v>4398</v>
      </c>
      <c r="C452" s="84">
        <v>37</v>
      </c>
      <c r="D452" s="118">
        <v>0.010974155663701699</v>
      </c>
      <c r="E452" s="118">
        <v>1.631069768698083</v>
      </c>
      <c r="F452" s="84" t="s">
        <v>4241</v>
      </c>
      <c r="G452" s="84" t="b">
        <v>0</v>
      </c>
      <c r="H452" s="84" t="b">
        <v>0</v>
      </c>
      <c r="I452" s="84" t="b">
        <v>0</v>
      </c>
      <c r="J452" s="84" t="b">
        <v>0</v>
      </c>
      <c r="K452" s="84" t="b">
        <v>0</v>
      </c>
      <c r="L452" s="84" t="b">
        <v>0</v>
      </c>
    </row>
    <row r="453" spans="1:12" ht="15">
      <c r="A453" s="84" t="s">
        <v>437</v>
      </c>
      <c r="B453" s="84" t="s">
        <v>4397</v>
      </c>
      <c r="C453" s="84">
        <v>35</v>
      </c>
      <c r="D453" s="118">
        <v>0.010864460515945359</v>
      </c>
      <c r="E453" s="118">
        <v>1.0634862575211066</v>
      </c>
      <c r="F453" s="84" t="s">
        <v>4241</v>
      </c>
      <c r="G453" s="84" t="b">
        <v>0</v>
      </c>
      <c r="H453" s="84" t="b">
        <v>0</v>
      </c>
      <c r="I453" s="84" t="b">
        <v>0</v>
      </c>
      <c r="J453" s="84" t="b">
        <v>0</v>
      </c>
      <c r="K453" s="84" t="b">
        <v>0</v>
      </c>
      <c r="L453" s="84" t="b">
        <v>0</v>
      </c>
    </row>
    <row r="454" spans="1:12" ht="15">
      <c r="A454" s="84" t="s">
        <v>4401</v>
      </c>
      <c r="B454" s="84" t="s">
        <v>4395</v>
      </c>
      <c r="C454" s="84">
        <v>28</v>
      </c>
      <c r="D454" s="118">
        <v>0.010244791288672474</v>
      </c>
      <c r="E454" s="118">
        <v>1.4296110379541078</v>
      </c>
      <c r="F454" s="84" t="s">
        <v>4241</v>
      </c>
      <c r="G454" s="84" t="b">
        <v>0</v>
      </c>
      <c r="H454" s="84" t="b">
        <v>0</v>
      </c>
      <c r="I454" s="84" t="b">
        <v>0</v>
      </c>
      <c r="J454" s="84" t="b">
        <v>0</v>
      </c>
      <c r="K454" s="84" t="b">
        <v>0</v>
      </c>
      <c r="L454" s="84" t="b">
        <v>0</v>
      </c>
    </row>
    <row r="455" spans="1:12" ht="15">
      <c r="A455" s="84" t="s">
        <v>4393</v>
      </c>
      <c r="B455" s="84" t="s">
        <v>4401</v>
      </c>
      <c r="C455" s="84">
        <v>26</v>
      </c>
      <c r="D455" s="118">
        <v>0.00999201405283468</v>
      </c>
      <c r="E455" s="118">
        <v>1.2633442385345368</v>
      </c>
      <c r="F455" s="84" t="s">
        <v>4241</v>
      </c>
      <c r="G455" s="84" t="b">
        <v>0</v>
      </c>
      <c r="H455" s="84" t="b">
        <v>0</v>
      </c>
      <c r="I455" s="84" t="b">
        <v>0</v>
      </c>
      <c r="J455" s="84" t="b">
        <v>0</v>
      </c>
      <c r="K455" s="84" t="b">
        <v>0</v>
      </c>
      <c r="L455" s="84" t="b">
        <v>0</v>
      </c>
    </row>
    <row r="456" spans="1:12" ht="15">
      <c r="A456" s="84" t="s">
        <v>4979</v>
      </c>
      <c r="B456" s="84" t="s">
        <v>4477</v>
      </c>
      <c r="C456" s="84">
        <v>25</v>
      </c>
      <c r="D456" s="118">
        <v>0.009851457097920874</v>
      </c>
      <c r="E456" s="118">
        <v>1.778846678045295</v>
      </c>
      <c r="F456" s="84" t="s">
        <v>4241</v>
      </c>
      <c r="G456" s="84" t="b">
        <v>1</v>
      </c>
      <c r="H456" s="84" t="b">
        <v>0</v>
      </c>
      <c r="I456" s="84" t="b">
        <v>0</v>
      </c>
      <c r="J456" s="84" t="b">
        <v>0</v>
      </c>
      <c r="K456" s="84" t="b">
        <v>0</v>
      </c>
      <c r="L456" s="84" t="b">
        <v>0</v>
      </c>
    </row>
    <row r="457" spans="1:12" ht="15">
      <c r="A457" s="84" t="s">
        <v>4477</v>
      </c>
      <c r="B457" s="84" t="s">
        <v>437</v>
      </c>
      <c r="C457" s="84">
        <v>25</v>
      </c>
      <c r="D457" s="118">
        <v>0.009851457097920874</v>
      </c>
      <c r="E457" s="118">
        <v>1.348721986001856</v>
      </c>
      <c r="F457" s="84" t="s">
        <v>4241</v>
      </c>
      <c r="G457" s="84" t="b">
        <v>0</v>
      </c>
      <c r="H457" s="84" t="b">
        <v>0</v>
      </c>
      <c r="I457" s="84" t="b">
        <v>0</v>
      </c>
      <c r="J457" s="84" t="b">
        <v>0</v>
      </c>
      <c r="K457" s="84" t="b">
        <v>0</v>
      </c>
      <c r="L457" s="84" t="b">
        <v>0</v>
      </c>
    </row>
    <row r="458" spans="1:12" ht="15">
      <c r="A458" s="84" t="s">
        <v>4397</v>
      </c>
      <c r="B458" s="84" t="s">
        <v>4981</v>
      </c>
      <c r="C458" s="84">
        <v>25</v>
      </c>
      <c r="D458" s="118">
        <v>0.009851457097920874</v>
      </c>
      <c r="E458" s="118">
        <v>1.6426516412478982</v>
      </c>
      <c r="F458" s="84" t="s">
        <v>4241</v>
      </c>
      <c r="G458" s="84" t="b">
        <v>0</v>
      </c>
      <c r="H458" s="84" t="b">
        <v>0</v>
      </c>
      <c r="I458" s="84" t="b">
        <v>0</v>
      </c>
      <c r="J458" s="84" t="b">
        <v>0</v>
      </c>
      <c r="K458" s="84" t="b">
        <v>0</v>
      </c>
      <c r="L458" s="84" t="b">
        <v>0</v>
      </c>
    </row>
    <row r="459" spans="1:12" ht="15">
      <c r="A459" s="84" t="s">
        <v>4981</v>
      </c>
      <c r="B459" s="84" t="s">
        <v>4403</v>
      </c>
      <c r="C459" s="84">
        <v>25</v>
      </c>
      <c r="D459" s="118">
        <v>0.009851457097920874</v>
      </c>
      <c r="E459" s="118">
        <v>1.7958800173440752</v>
      </c>
      <c r="F459" s="84" t="s">
        <v>4241</v>
      </c>
      <c r="G459" s="84" t="b">
        <v>0</v>
      </c>
      <c r="H459" s="84" t="b">
        <v>0</v>
      </c>
      <c r="I459" s="84" t="b">
        <v>0</v>
      </c>
      <c r="J459" s="84" t="b">
        <v>0</v>
      </c>
      <c r="K459" s="84" t="b">
        <v>0</v>
      </c>
      <c r="L459" s="84" t="b">
        <v>0</v>
      </c>
    </row>
    <row r="460" spans="1:12" ht="15">
      <c r="A460" s="84" t="s">
        <v>4403</v>
      </c>
      <c r="B460" s="84" t="s">
        <v>4982</v>
      </c>
      <c r="C460" s="84">
        <v>25</v>
      </c>
      <c r="D460" s="118">
        <v>0.009851457097920874</v>
      </c>
      <c r="E460" s="118">
        <v>1.7958800173440752</v>
      </c>
      <c r="F460" s="84" t="s">
        <v>4241</v>
      </c>
      <c r="G460" s="84" t="b">
        <v>0</v>
      </c>
      <c r="H460" s="84" t="b">
        <v>0</v>
      </c>
      <c r="I460" s="84" t="b">
        <v>0</v>
      </c>
      <c r="J460" s="84" t="b">
        <v>0</v>
      </c>
      <c r="K460" s="84" t="b">
        <v>0</v>
      </c>
      <c r="L460" s="84" t="b">
        <v>0</v>
      </c>
    </row>
    <row r="461" spans="1:12" ht="15">
      <c r="A461" s="84" t="s">
        <v>4399</v>
      </c>
      <c r="B461" s="84" t="s">
        <v>4393</v>
      </c>
      <c r="C461" s="84">
        <v>25</v>
      </c>
      <c r="D461" s="118">
        <v>0.009851457097920874</v>
      </c>
      <c r="E461" s="118">
        <v>1.2344116759360486</v>
      </c>
      <c r="F461" s="84" t="s">
        <v>4241</v>
      </c>
      <c r="G461" s="84" t="b">
        <v>0</v>
      </c>
      <c r="H461" s="84" t="b">
        <v>0</v>
      </c>
      <c r="I461" s="84" t="b">
        <v>0</v>
      </c>
      <c r="J461" s="84" t="b">
        <v>0</v>
      </c>
      <c r="K461" s="84" t="b">
        <v>0</v>
      </c>
      <c r="L461" s="84" t="b">
        <v>0</v>
      </c>
    </row>
    <row r="462" spans="1:12" ht="15">
      <c r="A462" s="84" t="s">
        <v>437</v>
      </c>
      <c r="B462" s="84" t="s">
        <v>4979</v>
      </c>
      <c r="C462" s="84">
        <v>24</v>
      </c>
      <c r="D462" s="118">
        <v>0.009700953712143912</v>
      </c>
      <c r="E462" s="118">
        <v>1.1104828201973302</v>
      </c>
      <c r="F462" s="84" t="s">
        <v>4241</v>
      </c>
      <c r="G462" s="84" t="b">
        <v>0</v>
      </c>
      <c r="H462" s="84" t="b">
        <v>0</v>
      </c>
      <c r="I462" s="84" t="b">
        <v>0</v>
      </c>
      <c r="J462" s="84" t="b">
        <v>1</v>
      </c>
      <c r="K462" s="84" t="b">
        <v>0</v>
      </c>
      <c r="L462" s="84" t="b">
        <v>0</v>
      </c>
    </row>
    <row r="463" spans="1:12" ht="15">
      <c r="A463" s="84" t="s">
        <v>4982</v>
      </c>
      <c r="B463" s="84" t="s">
        <v>4399</v>
      </c>
      <c r="C463" s="84">
        <v>23</v>
      </c>
      <c r="D463" s="118">
        <v>0.009540089225595062</v>
      </c>
      <c r="E463" s="118">
        <v>1.6064394685934533</v>
      </c>
      <c r="F463" s="84" t="s">
        <v>4241</v>
      </c>
      <c r="G463" s="84" t="b">
        <v>0</v>
      </c>
      <c r="H463" s="84" t="b">
        <v>0</v>
      </c>
      <c r="I463" s="84" t="b">
        <v>0</v>
      </c>
      <c r="J463" s="84" t="b">
        <v>0</v>
      </c>
      <c r="K463" s="84" t="b">
        <v>0</v>
      </c>
      <c r="L463" s="84" t="b">
        <v>0</v>
      </c>
    </row>
    <row r="464" spans="1:12" ht="15">
      <c r="A464" s="84" t="s">
        <v>4395</v>
      </c>
      <c r="B464" s="84" t="s">
        <v>4400</v>
      </c>
      <c r="C464" s="84">
        <v>23</v>
      </c>
      <c r="D464" s="118">
        <v>0.009540089225595062</v>
      </c>
      <c r="E464" s="118">
        <v>1.3322816193297735</v>
      </c>
      <c r="F464" s="84" t="s">
        <v>4241</v>
      </c>
      <c r="G464" s="84" t="b">
        <v>0</v>
      </c>
      <c r="H464" s="84" t="b">
        <v>0</v>
      </c>
      <c r="I464" s="84" t="b">
        <v>0</v>
      </c>
      <c r="J464" s="84" t="b">
        <v>0</v>
      </c>
      <c r="K464" s="84" t="b">
        <v>0</v>
      </c>
      <c r="L464" s="84" t="b">
        <v>0</v>
      </c>
    </row>
    <row r="465" spans="1:12" ht="15">
      <c r="A465" s="84" t="s">
        <v>4985</v>
      </c>
      <c r="B465" s="84" t="s">
        <v>4395</v>
      </c>
      <c r="C465" s="84">
        <v>16</v>
      </c>
      <c r="D465" s="118">
        <v>0.008080044400859287</v>
      </c>
      <c r="E465" s="118">
        <v>1.5124265686568266</v>
      </c>
      <c r="F465" s="84" t="s">
        <v>4241</v>
      </c>
      <c r="G465" s="84" t="b">
        <v>0</v>
      </c>
      <c r="H465" s="84" t="b">
        <v>0</v>
      </c>
      <c r="I465" s="84" t="b">
        <v>0</v>
      </c>
      <c r="J465" s="84" t="b">
        <v>0</v>
      </c>
      <c r="K465" s="84" t="b">
        <v>0</v>
      </c>
      <c r="L465" s="84" t="b">
        <v>0</v>
      </c>
    </row>
    <row r="466" spans="1:12" ht="15">
      <c r="A466" s="84" t="s">
        <v>4983</v>
      </c>
      <c r="B466" s="84" t="s">
        <v>4990</v>
      </c>
      <c r="C466" s="84">
        <v>13</v>
      </c>
      <c r="D466" s="118">
        <v>0.007494746193561878</v>
      </c>
      <c r="E466" s="118">
        <v>1.8491255292973003</v>
      </c>
      <c r="F466" s="84" t="s">
        <v>4241</v>
      </c>
      <c r="G466" s="84" t="b">
        <v>0</v>
      </c>
      <c r="H466" s="84" t="b">
        <v>0</v>
      </c>
      <c r="I466" s="84" t="b">
        <v>0</v>
      </c>
      <c r="J466" s="84" t="b">
        <v>0</v>
      </c>
      <c r="K466" s="84" t="b">
        <v>0</v>
      </c>
      <c r="L466" s="84" t="b">
        <v>0</v>
      </c>
    </row>
    <row r="467" spans="1:12" ht="15">
      <c r="A467" s="84" t="s">
        <v>4984</v>
      </c>
      <c r="B467" s="84" t="s">
        <v>4393</v>
      </c>
      <c r="C467" s="84">
        <v>13</v>
      </c>
      <c r="D467" s="118">
        <v>0.007236069959234601</v>
      </c>
      <c r="E467" s="118">
        <v>1.2398631426850137</v>
      </c>
      <c r="F467" s="84" t="s">
        <v>4241</v>
      </c>
      <c r="G467" s="84" t="b">
        <v>0</v>
      </c>
      <c r="H467" s="84" t="b">
        <v>0</v>
      </c>
      <c r="I467" s="84" t="b">
        <v>0</v>
      </c>
      <c r="J467" s="84" t="b">
        <v>0</v>
      </c>
      <c r="K467" s="84" t="b">
        <v>0</v>
      </c>
      <c r="L467" s="84" t="b">
        <v>0</v>
      </c>
    </row>
    <row r="468" spans="1:12" ht="15">
      <c r="A468" s="84" t="s">
        <v>4449</v>
      </c>
      <c r="B468" s="84" t="s">
        <v>4445</v>
      </c>
      <c r="C468" s="84">
        <v>12</v>
      </c>
      <c r="D468" s="118">
        <v>0.006918227255595581</v>
      </c>
      <c r="E468" s="118">
        <v>1.716003343634799</v>
      </c>
      <c r="F468" s="84" t="s">
        <v>4241</v>
      </c>
      <c r="G468" s="84" t="b">
        <v>0</v>
      </c>
      <c r="H468" s="84" t="b">
        <v>0</v>
      </c>
      <c r="I468" s="84" t="b">
        <v>0</v>
      </c>
      <c r="J468" s="84" t="b">
        <v>0</v>
      </c>
      <c r="K468" s="84" t="b">
        <v>0</v>
      </c>
      <c r="L468" s="84" t="b">
        <v>0</v>
      </c>
    </row>
    <row r="469" spans="1:12" ht="15">
      <c r="A469" s="84" t="s">
        <v>4996</v>
      </c>
      <c r="B469" s="84" t="s">
        <v>4997</v>
      </c>
      <c r="C469" s="84">
        <v>11</v>
      </c>
      <c r="D469" s="118">
        <v>0.006579644304912282</v>
      </c>
      <c r="E469" s="118">
        <v>2.1694606801566683</v>
      </c>
      <c r="F469" s="84" t="s">
        <v>4241</v>
      </c>
      <c r="G469" s="84" t="b">
        <v>1</v>
      </c>
      <c r="H469" s="84" t="b">
        <v>0</v>
      </c>
      <c r="I469" s="84" t="b">
        <v>0</v>
      </c>
      <c r="J469" s="84" t="b">
        <v>0</v>
      </c>
      <c r="K469" s="84" t="b">
        <v>0</v>
      </c>
      <c r="L469" s="84" t="b">
        <v>0</v>
      </c>
    </row>
    <row r="470" spans="1:12" ht="15">
      <c r="A470" s="84" t="s">
        <v>4997</v>
      </c>
      <c r="B470" s="84" t="s">
        <v>4998</v>
      </c>
      <c r="C470" s="84">
        <v>11</v>
      </c>
      <c r="D470" s="118">
        <v>0.006579644304912282</v>
      </c>
      <c r="E470" s="118">
        <v>2.1694606801566683</v>
      </c>
      <c r="F470" s="84" t="s">
        <v>4241</v>
      </c>
      <c r="G470" s="84" t="b">
        <v>0</v>
      </c>
      <c r="H470" s="84" t="b">
        <v>0</v>
      </c>
      <c r="I470" s="84" t="b">
        <v>0</v>
      </c>
      <c r="J470" s="84" t="b">
        <v>0</v>
      </c>
      <c r="K470" s="84" t="b">
        <v>0</v>
      </c>
      <c r="L470" s="84" t="b">
        <v>0</v>
      </c>
    </row>
    <row r="471" spans="1:12" ht="15">
      <c r="A471" s="84" t="s">
        <v>4998</v>
      </c>
      <c r="B471" s="84" t="s">
        <v>4399</v>
      </c>
      <c r="C471" s="84">
        <v>11</v>
      </c>
      <c r="D471" s="118">
        <v>0.006579644304912282</v>
      </c>
      <c r="E471" s="118">
        <v>1.6426516412478982</v>
      </c>
      <c r="F471" s="84" t="s">
        <v>4241</v>
      </c>
      <c r="G471" s="84" t="b">
        <v>0</v>
      </c>
      <c r="H471" s="84" t="b">
        <v>0</v>
      </c>
      <c r="I471" s="84" t="b">
        <v>0</v>
      </c>
      <c r="J471" s="84" t="b">
        <v>0</v>
      </c>
      <c r="K471" s="84" t="b">
        <v>0</v>
      </c>
      <c r="L471" s="84" t="b">
        <v>0</v>
      </c>
    </row>
    <row r="472" spans="1:12" ht="15">
      <c r="A472" s="84" t="s">
        <v>4399</v>
      </c>
      <c r="B472" s="84" t="s">
        <v>4402</v>
      </c>
      <c r="C472" s="84">
        <v>11</v>
      </c>
      <c r="D472" s="118">
        <v>0.006579644304912282</v>
      </c>
      <c r="E472" s="118">
        <v>1.2069230716864607</v>
      </c>
      <c r="F472" s="84" t="s">
        <v>4241</v>
      </c>
      <c r="G472" s="84" t="b">
        <v>0</v>
      </c>
      <c r="H472" s="84" t="b">
        <v>0</v>
      </c>
      <c r="I472" s="84" t="b">
        <v>0</v>
      </c>
      <c r="J472" s="84" t="b">
        <v>0</v>
      </c>
      <c r="K472" s="84" t="b">
        <v>0</v>
      </c>
      <c r="L472" s="84" t="b">
        <v>0</v>
      </c>
    </row>
    <row r="473" spans="1:12" ht="15">
      <c r="A473" s="84" t="s">
        <v>4402</v>
      </c>
      <c r="B473" s="84" t="s">
        <v>4984</v>
      </c>
      <c r="C473" s="84">
        <v>11</v>
      </c>
      <c r="D473" s="118">
        <v>0.006579644304912282</v>
      </c>
      <c r="E473" s="118">
        <v>1.446066076489231</v>
      </c>
      <c r="F473" s="84" t="s">
        <v>4241</v>
      </c>
      <c r="G473" s="84" t="b">
        <v>0</v>
      </c>
      <c r="H473" s="84" t="b">
        <v>0</v>
      </c>
      <c r="I473" s="84" t="b">
        <v>0</v>
      </c>
      <c r="J473" s="84" t="b">
        <v>0</v>
      </c>
      <c r="K473" s="84" t="b">
        <v>0</v>
      </c>
      <c r="L473" s="84" t="b">
        <v>0</v>
      </c>
    </row>
    <row r="474" spans="1:12" ht="15">
      <c r="A474" s="84" t="s">
        <v>4393</v>
      </c>
      <c r="B474" s="84" t="s">
        <v>4985</v>
      </c>
      <c r="C474" s="84">
        <v>11</v>
      </c>
      <c r="D474" s="118">
        <v>0.006579644304912282</v>
      </c>
      <c r="E474" s="118">
        <v>1.2156171551109571</v>
      </c>
      <c r="F474" s="84" t="s">
        <v>4241</v>
      </c>
      <c r="G474" s="84" t="b">
        <v>0</v>
      </c>
      <c r="H474" s="84" t="b">
        <v>0</v>
      </c>
      <c r="I474" s="84" t="b">
        <v>0</v>
      </c>
      <c r="J474" s="84" t="b">
        <v>0</v>
      </c>
      <c r="K474" s="84" t="b">
        <v>0</v>
      </c>
      <c r="L474" s="84" t="b">
        <v>0</v>
      </c>
    </row>
    <row r="475" spans="1:12" ht="15">
      <c r="A475" s="84" t="s">
        <v>4395</v>
      </c>
      <c r="B475" s="84" t="s">
        <v>4432</v>
      </c>
      <c r="C475" s="84">
        <v>11</v>
      </c>
      <c r="D475" s="118">
        <v>0.006579644304912282</v>
      </c>
      <c r="E475" s="118">
        <v>1.4340201568591628</v>
      </c>
      <c r="F475" s="84" t="s">
        <v>4241</v>
      </c>
      <c r="G475" s="84" t="b">
        <v>0</v>
      </c>
      <c r="H475" s="84" t="b">
        <v>0</v>
      </c>
      <c r="I475" s="84" t="b">
        <v>0</v>
      </c>
      <c r="J475" s="84" t="b">
        <v>0</v>
      </c>
      <c r="K475" s="84" t="b">
        <v>0</v>
      </c>
      <c r="L475" s="84" t="b">
        <v>0</v>
      </c>
    </row>
    <row r="476" spans="1:12" ht="15">
      <c r="A476" s="84" t="s">
        <v>4432</v>
      </c>
      <c r="B476" s="84" t="s">
        <v>4993</v>
      </c>
      <c r="C476" s="84">
        <v>11</v>
      </c>
      <c r="D476" s="118">
        <v>0.006579644304912282</v>
      </c>
      <c r="E476" s="118">
        <v>2.064725329636655</v>
      </c>
      <c r="F476" s="84" t="s">
        <v>4241</v>
      </c>
      <c r="G476" s="84" t="b">
        <v>0</v>
      </c>
      <c r="H476" s="84" t="b">
        <v>0</v>
      </c>
      <c r="I476" s="84" t="b">
        <v>0</v>
      </c>
      <c r="J476" s="84" t="b">
        <v>0</v>
      </c>
      <c r="K476" s="84" t="b">
        <v>0</v>
      </c>
      <c r="L476" s="84" t="b">
        <v>0</v>
      </c>
    </row>
    <row r="477" spans="1:12" ht="15">
      <c r="A477" s="84" t="s">
        <v>4993</v>
      </c>
      <c r="B477" s="84" t="s">
        <v>4991</v>
      </c>
      <c r="C477" s="84">
        <v>11</v>
      </c>
      <c r="D477" s="118">
        <v>0.006579644304912282</v>
      </c>
      <c r="E477" s="118">
        <v>2.1694606801566683</v>
      </c>
      <c r="F477" s="84" t="s">
        <v>4241</v>
      </c>
      <c r="G477" s="84" t="b">
        <v>0</v>
      </c>
      <c r="H477" s="84" t="b">
        <v>0</v>
      </c>
      <c r="I477" s="84" t="b">
        <v>0</v>
      </c>
      <c r="J477" s="84" t="b">
        <v>0</v>
      </c>
      <c r="K477" s="84" t="b">
        <v>0</v>
      </c>
      <c r="L477" s="84" t="b">
        <v>0</v>
      </c>
    </row>
    <row r="478" spans="1:12" ht="15">
      <c r="A478" s="84" t="s">
        <v>4991</v>
      </c>
      <c r="B478" s="84" t="s">
        <v>4400</v>
      </c>
      <c r="C478" s="84">
        <v>11</v>
      </c>
      <c r="D478" s="118">
        <v>0.006579644304912282</v>
      </c>
      <c r="E478" s="118">
        <v>1.6426516412478982</v>
      </c>
      <c r="F478" s="84" t="s">
        <v>4241</v>
      </c>
      <c r="G478" s="84" t="b">
        <v>0</v>
      </c>
      <c r="H478" s="84" t="b">
        <v>0</v>
      </c>
      <c r="I478" s="84" t="b">
        <v>0</v>
      </c>
      <c r="J478" s="84" t="b">
        <v>0</v>
      </c>
      <c r="K478" s="84" t="b">
        <v>0</v>
      </c>
      <c r="L478" s="84" t="b">
        <v>0</v>
      </c>
    </row>
    <row r="479" spans="1:12" ht="15">
      <c r="A479" s="84" t="s">
        <v>437</v>
      </c>
      <c r="B479" s="84" t="s">
        <v>4996</v>
      </c>
      <c r="C479" s="84">
        <v>10</v>
      </c>
      <c r="D479" s="118">
        <v>0.0062184306277890565</v>
      </c>
      <c r="E479" s="118">
        <v>1.1104828201973302</v>
      </c>
      <c r="F479" s="84" t="s">
        <v>4241</v>
      </c>
      <c r="G479" s="84" t="b">
        <v>0</v>
      </c>
      <c r="H479" s="84" t="b">
        <v>0</v>
      </c>
      <c r="I479" s="84" t="b">
        <v>0</v>
      </c>
      <c r="J479" s="84" t="b">
        <v>1</v>
      </c>
      <c r="K479" s="84" t="b">
        <v>0</v>
      </c>
      <c r="L479" s="84" t="b">
        <v>0</v>
      </c>
    </row>
    <row r="480" spans="1:12" ht="15">
      <c r="A480" s="84" t="s">
        <v>4992</v>
      </c>
      <c r="B480" s="84" t="s">
        <v>437</v>
      </c>
      <c r="C480" s="84">
        <v>9</v>
      </c>
      <c r="D480" s="118">
        <v>0.0058323159079100234</v>
      </c>
      <c r="E480" s="118">
        <v>1.3657553253006365</v>
      </c>
      <c r="F480" s="84" t="s">
        <v>4241</v>
      </c>
      <c r="G480" s="84" t="b">
        <v>0</v>
      </c>
      <c r="H480" s="84" t="b">
        <v>0</v>
      </c>
      <c r="I480" s="84" t="b">
        <v>0</v>
      </c>
      <c r="J480" s="84" t="b">
        <v>0</v>
      </c>
      <c r="K480" s="84" t="b">
        <v>0</v>
      </c>
      <c r="L480" s="84" t="b">
        <v>0</v>
      </c>
    </row>
    <row r="481" spans="1:12" ht="15">
      <c r="A481" s="84" t="s">
        <v>5008</v>
      </c>
      <c r="B481" s="84" t="s">
        <v>437</v>
      </c>
      <c r="C481" s="84">
        <v>9</v>
      </c>
      <c r="D481" s="118">
        <v>0.0058323159079100234</v>
      </c>
      <c r="E481" s="118">
        <v>1.3657553253006365</v>
      </c>
      <c r="F481" s="84" t="s">
        <v>4241</v>
      </c>
      <c r="G481" s="84" t="b">
        <v>0</v>
      </c>
      <c r="H481" s="84" t="b">
        <v>0</v>
      </c>
      <c r="I481" s="84" t="b">
        <v>0</v>
      </c>
      <c r="J481" s="84" t="b">
        <v>0</v>
      </c>
      <c r="K481" s="84" t="b">
        <v>0</v>
      </c>
      <c r="L481" s="84" t="b">
        <v>0</v>
      </c>
    </row>
    <row r="482" spans="1:12" ht="15">
      <c r="A482" s="84" t="s">
        <v>437</v>
      </c>
      <c r="B482" s="84" t="s">
        <v>4394</v>
      </c>
      <c r="C482" s="84">
        <v>9</v>
      </c>
      <c r="D482" s="118">
        <v>0.0058323159079100234</v>
      </c>
      <c r="E482" s="118">
        <v>0.7425060349027359</v>
      </c>
      <c r="F482" s="84" t="s">
        <v>4241</v>
      </c>
      <c r="G482" s="84" t="b">
        <v>0</v>
      </c>
      <c r="H482" s="84" t="b">
        <v>0</v>
      </c>
      <c r="I482" s="84" t="b">
        <v>0</v>
      </c>
      <c r="J482" s="84" t="b">
        <v>0</v>
      </c>
      <c r="K482" s="84" t="b">
        <v>0</v>
      </c>
      <c r="L482" s="84" t="b">
        <v>0</v>
      </c>
    </row>
    <row r="483" spans="1:12" ht="15">
      <c r="A483" s="84" t="s">
        <v>4394</v>
      </c>
      <c r="B483" s="84" t="s">
        <v>5009</v>
      </c>
      <c r="C483" s="84">
        <v>9</v>
      </c>
      <c r="D483" s="118">
        <v>0.0058323159079100234</v>
      </c>
      <c r="E483" s="118">
        <v>1.909823369650912</v>
      </c>
      <c r="F483" s="84" t="s">
        <v>4241</v>
      </c>
      <c r="G483" s="84" t="b">
        <v>0</v>
      </c>
      <c r="H483" s="84" t="b">
        <v>0</v>
      </c>
      <c r="I483" s="84" t="b">
        <v>0</v>
      </c>
      <c r="J483" s="84" t="b">
        <v>0</v>
      </c>
      <c r="K483" s="84" t="b">
        <v>0</v>
      </c>
      <c r="L483" s="84" t="b">
        <v>0</v>
      </c>
    </row>
    <row r="484" spans="1:12" ht="15">
      <c r="A484" s="84" t="s">
        <v>5009</v>
      </c>
      <c r="B484" s="84" t="s">
        <v>5010</v>
      </c>
      <c r="C484" s="84">
        <v>9</v>
      </c>
      <c r="D484" s="118">
        <v>0.0058323159079100234</v>
      </c>
      <c r="E484" s="118">
        <v>2.2566108558755684</v>
      </c>
      <c r="F484" s="84" t="s">
        <v>4241</v>
      </c>
      <c r="G484" s="84" t="b">
        <v>0</v>
      </c>
      <c r="H484" s="84" t="b">
        <v>0</v>
      </c>
      <c r="I484" s="84" t="b">
        <v>0</v>
      </c>
      <c r="J484" s="84" t="b">
        <v>0</v>
      </c>
      <c r="K484" s="84" t="b">
        <v>0</v>
      </c>
      <c r="L484" s="84" t="b">
        <v>0</v>
      </c>
    </row>
    <row r="485" spans="1:12" ht="15">
      <c r="A485" s="84" t="s">
        <v>5010</v>
      </c>
      <c r="B485" s="84" t="s">
        <v>5011</v>
      </c>
      <c r="C485" s="84">
        <v>9</v>
      </c>
      <c r="D485" s="118">
        <v>0.0058323159079100234</v>
      </c>
      <c r="E485" s="118">
        <v>2.2566108558755684</v>
      </c>
      <c r="F485" s="84" t="s">
        <v>4241</v>
      </c>
      <c r="G485" s="84" t="b">
        <v>0</v>
      </c>
      <c r="H485" s="84" t="b">
        <v>0</v>
      </c>
      <c r="I485" s="84" t="b">
        <v>0</v>
      </c>
      <c r="J485" s="84" t="b">
        <v>0</v>
      </c>
      <c r="K485" s="84" t="b">
        <v>0</v>
      </c>
      <c r="L485" s="84" t="b">
        <v>0</v>
      </c>
    </row>
    <row r="486" spans="1:12" ht="15">
      <c r="A486" s="84" t="s">
        <v>5011</v>
      </c>
      <c r="B486" s="84" t="s">
        <v>4416</v>
      </c>
      <c r="C486" s="84">
        <v>9</v>
      </c>
      <c r="D486" s="118">
        <v>0.0058323159079100234</v>
      </c>
      <c r="E486" s="118">
        <v>2.1694606801566683</v>
      </c>
      <c r="F486" s="84" t="s">
        <v>4241</v>
      </c>
      <c r="G486" s="84" t="b">
        <v>0</v>
      </c>
      <c r="H486" s="84" t="b">
        <v>0</v>
      </c>
      <c r="I486" s="84" t="b">
        <v>0</v>
      </c>
      <c r="J486" s="84" t="b">
        <v>0</v>
      </c>
      <c r="K486" s="84" t="b">
        <v>0</v>
      </c>
      <c r="L486" s="84" t="b">
        <v>0</v>
      </c>
    </row>
    <row r="487" spans="1:12" ht="15">
      <c r="A487" s="84" t="s">
        <v>4416</v>
      </c>
      <c r="B487" s="84" t="s">
        <v>5012</v>
      </c>
      <c r="C487" s="84">
        <v>9</v>
      </c>
      <c r="D487" s="118">
        <v>0.0058323159079100234</v>
      </c>
      <c r="E487" s="118">
        <v>2.1694606801566683</v>
      </c>
      <c r="F487" s="84" t="s">
        <v>4241</v>
      </c>
      <c r="G487" s="84" t="b">
        <v>0</v>
      </c>
      <c r="H487" s="84" t="b">
        <v>0</v>
      </c>
      <c r="I487" s="84" t="b">
        <v>0</v>
      </c>
      <c r="J487" s="84" t="b">
        <v>0</v>
      </c>
      <c r="K487" s="84" t="b">
        <v>0</v>
      </c>
      <c r="L487" s="84" t="b">
        <v>0</v>
      </c>
    </row>
    <row r="488" spans="1:12" ht="15">
      <c r="A488" s="84" t="s">
        <v>5012</v>
      </c>
      <c r="B488" s="84" t="s">
        <v>5013</v>
      </c>
      <c r="C488" s="84">
        <v>9</v>
      </c>
      <c r="D488" s="118">
        <v>0.0058323159079100234</v>
      </c>
      <c r="E488" s="118">
        <v>2.2566108558755684</v>
      </c>
      <c r="F488" s="84" t="s">
        <v>4241</v>
      </c>
      <c r="G488" s="84" t="b">
        <v>0</v>
      </c>
      <c r="H488" s="84" t="b">
        <v>0</v>
      </c>
      <c r="I488" s="84" t="b">
        <v>0</v>
      </c>
      <c r="J488" s="84" t="b">
        <v>0</v>
      </c>
      <c r="K488" s="84" t="b">
        <v>0</v>
      </c>
      <c r="L488" s="84" t="b">
        <v>0</v>
      </c>
    </row>
    <row r="489" spans="1:12" ht="15">
      <c r="A489" s="84" t="s">
        <v>5013</v>
      </c>
      <c r="B489" s="84" t="s">
        <v>5014</v>
      </c>
      <c r="C489" s="84">
        <v>9</v>
      </c>
      <c r="D489" s="118">
        <v>0.0058323159079100234</v>
      </c>
      <c r="E489" s="118">
        <v>2.2566108558755684</v>
      </c>
      <c r="F489" s="84" t="s">
        <v>4241</v>
      </c>
      <c r="G489" s="84" t="b">
        <v>0</v>
      </c>
      <c r="H489" s="84" t="b">
        <v>0</v>
      </c>
      <c r="I489" s="84" t="b">
        <v>0</v>
      </c>
      <c r="J489" s="84" t="b">
        <v>0</v>
      </c>
      <c r="K489" s="84" t="b">
        <v>0</v>
      </c>
      <c r="L489" s="84" t="b">
        <v>0</v>
      </c>
    </row>
    <row r="490" spans="1:12" ht="15">
      <c r="A490" s="84" t="s">
        <v>4988</v>
      </c>
      <c r="B490" s="84" t="s">
        <v>4988</v>
      </c>
      <c r="C490" s="84">
        <v>9</v>
      </c>
      <c r="D490" s="118">
        <v>0.010748276174054227</v>
      </c>
      <c r="E490" s="118">
        <v>1.679374448272638</v>
      </c>
      <c r="F490" s="84" t="s">
        <v>4241</v>
      </c>
      <c r="G490" s="84" t="b">
        <v>0</v>
      </c>
      <c r="H490" s="84" t="b">
        <v>0</v>
      </c>
      <c r="I490" s="84" t="b">
        <v>0</v>
      </c>
      <c r="J490" s="84" t="b">
        <v>0</v>
      </c>
      <c r="K490" s="84" t="b">
        <v>0</v>
      </c>
      <c r="L490" s="84" t="b">
        <v>0</v>
      </c>
    </row>
    <row r="491" spans="1:12" ht="15">
      <c r="A491" s="84" t="s">
        <v>5024</v>
      </c>
      <c r="B491" s="84" t="s">
        <v>4995</v>
      </c>
      <c r="C491" s="84">
        <v>8</v>
      </c>
      <c r="D491" s="118">
        <v>0.005418522466778727</v>
      </c>
      <c r="E491" s="118">
        <v>2.2566108558755684</v>
      </c>
      <c r="F491" s="84" t="s">
        <v>4241</v>
      </c>
      <c r="G491" s="84" t="b">
        <v>1</v>
      </c>
      <c r="H491" s="84" t="b">
        <v>0</v>
      </c>
      <c r="I491" s="84" t="b">
        <v>0</v>
      </c>
      <c r="J491" s="84" t="b">
        <v>1</v>
      </c>
      <c r="K491" s="84" t="b">
        <v>0</v>
      </c>
      <c r="L491" s="84" t="b">
        <v>0</v>
      </c>
    </row>
    <row r="492" spans="1:12" ht="15">
      <c r="A492" s="84" t="s">
        <v>4995</v>
      </c>
      <c r="B492" s="84" t="s">
        <v>5025</v>
      </c>
      <c r="C492" s="84">
        <v>8</v>
      </c>
      <c r="D492" s="118">
        <v>0.005418522466778727</v>
      </c>
      <c r="E492" s="118">
        <v>2.2566108558755684</v>
      </c>
      <c r="F492" s="84" t="s">
        <v>4241</v>
      </c>
      <c r="G492" s="84" t="b">
        <v>1</v>
      </c>
      <c r="H492" s="84" t="b">
        <v>0</v>
      </c>
      <c r="I492" s="84" t="b">
        <v>0</v>
      </c>
      <c r="J492" s="84" t="b">
        <v>0</v>
      </c>
      <c r="K492" s="84" t="b">
        <v>0</v>
      </c>
      <c r="L492" s="84" t="b">
        <v>0</v>
      </c>
    </row>
    <row r="493" spans="1:12" ht="15">
      <c r="A493" s="84" t="s">
        <v>5025</v>
      </c>
      <c r="B493" s="84" t="s">
        <v>5026</v>
      </c>
      <c r="C493" s="84">
        <v>8</v>
      </c>
      <c r="D493" s="118">
        <v>0.005418522466778727</v>
      </c>
      <c r="E493" s="118">
        <v>2.3077633783229494</v>
      </c>
      <c r="F493" s="84" t="s">
        <v>4241</v>
      </c>
      <c r="G493" s="84" t="b">
        <v>0</v>
      </c>
      <c r="H493" s="84" t="b">
        <v>0</v>
      </c>
      <c r="I493" s="84" t="b">
        <v>0</v>
      </c>
      <c r="J493" s="84" t="b">
        <v>0</v>
      </c>
      <c r="K493" s="84" t="b">
        <v>0</v>
      </c>
      <c r="L493" s="84" t="b">
        <v>0</v>
      </c>
    </row>
    <row r="494" spans="1:12" ht="15">
      <c r="A494" s="84" t="s">
        <v>5026</v>
      </c>
      <c r="B494" s="84" t="s">
        <v>4394</v>
      </c>
      <c r="C494" s="84">
        <v>8</v>
      </c>
      <c r="D494" s="118">
        <v>0.005418522466778727</v>
      </c>
      <c r="E494" s="118">
        <v>1.8886340705809739</v>
      </c>
      <c r="F494" s="84" t="s">
        <v>4241</v>
      </c>
      <c r="G494" s="84" t="b">
        <v>0</v>
      </c>
      <c r="H494" s="84" t="b">
        <v>0</v>
      </c>
      <c r="I494" s="84" t="b">
        <v>0</v>
      </c>
      <c r="J494" s="84" t="b">
        <v>0</v>
      </c>
      <c r="K494" s="84" t="b">
        <v>0</v>
      </c>
      <c r="L494" s="84" t="b">
        <v>0</v>
      </c>
    </row>
    <row r="495" spans="1:12" ht="15">
      <c r="A495" s="84" t="s">
        <v>4394</v>
      </c>
      <c r="B495" s="84" t="s">
        <v>4992</v>
      </c>
      <c r="C495" s="84">
        <v>8</v>
      </c>
      <c r="D495" s="118">
        <v>0.005418522466778727</v>
      </c>
      <c r="E495" s="118">
        <v>1.8586708472035307</v>
      </c>
      <c r="F495" s="84" t="s">
        <v>4241</v>
      </c>
      <c r="G495" s="84" t="b">
        <v>0</v>
      </c>
      <c r="H495" s="84" t="b">
        <v>0</v>
      </c>
      <c r="I495" s="84" t="b">
        <v>0</v>
      </c>
      <c r="J495" s="84" t="b">
        <v>0</v>
      </c>
      <c r="K495" s="84" t="b">
        <v>0</v>
      </c>
      <c r="L495" s="84" t="b">
        <v>0</v>
      </c>
    </row>
    <row r="496" spans="1:12" ht="15">
      <c r="A496" s="84" t="s">
        <v>4397</v>
      </c>
      <c r="B496" s="84" t="s">
        <v>4999</v>
      </c>
      <c r="C496" s="84">
        <v>8</v>
      </c>
      <c r="D496" s="118">
        <v>0.005418522466778727</v>
      </c>
      <c r="E496" s="118">
        <v>1.6426516412478982</v>
      </c>
      <c r="F496" s="84" t="s">
        <v>4241</v>
      </c>
      <c r="G496" s="84" t="b">
        <v>0</v>
      </c>
      <c r="H496" s="84" t="b">
        <v>0</v>
      </c>
      <c r="I496" s="84" t="b">
        <v>0</v>
      </c>
      <c r="J496" s="84" t="b">
        <v>0</v>
      </c>
      <c r="K496" s="84" t="b">
        <v>0</v>
      </c>
      <c r="L496" s="84" t="b">
        <v>0</v>
      </c>
    </row>
    <row r="497" spans="1:12" ht="15">
      <c r="A497" s="84" t="s">
        <v>4999</v>
      </c>
      <c r="B497" s="84" t="s">
        <v>5006</v>
      </c>
      <c r="C497" s="84">
        <v>8</v>
      </c>
      <c r="D497" s="118">
        <v>0.005418522466778727</v>
      </c>
      <c r="E497" s="118">
        <v>2.3077633783229494</v>
      </c>
      <c r="F497" s="84" t="s">
        <v>4241</v>
      </c>
      <c r="G497" s="84" t="b">
        <v>0</v>
      </c>
      <c r="H497" s="84" t="b">
        <v>0</v>
      </c>
      <c r="I497" s="84" t="b">
        <v>0</v>
      </c>
      <c r="J497" s="84" t="b">
        <v>0</v>
      </c>
      <c r="K497" s="84" t="b">
        <v>0</v>
      </c>
      <c r="L497" s="84" t="b">
        <v>0</v>
      </c>
    </row>
    <row r="498" spans="1:12" ht="15">
      <c r="A498" s="84" t="s">
        <v>5006</v>
      </c>
      <c r="B498" s="84" t="s">
        <v>5027</v>
      </c>
      <c r="C498" s="84">
        <v>8</v>
      </c>
      <c r="D498" s="118">
        <v>0.005418522466778727</v>
      </c>
      <c r="E498" s="118">
        <v>2.3077633783229494</v>
      </c>
      <c r="F498" s="84" t="s">
        <v>4241</v>
      </c>
      <c r="G498" s="84" t="b">
        <v>0</v>
      </c>
      <c r="H498" s="84" t="b">
        <v>0</v>
      </c>
      <c r="I498" s="84" t="b">
        <v>0</v>
      </c>
      <c r="J498" s="84" t="b">
        <v>0</v>
      </c>
      <c r="K498" s="84" t="b">
        <v>0</v>
      </c>
      <c r="L498" s="84" t="b">
        <v>0</v>
      </c>
    </row>
    <row r="499" spans="1:12" ht="15">
      <c r="A499" s="84" t="s">
        <v>5027</v>
      </c>
      <c r="B499" s="84" t="s">
        <v>5007</v>
      </c>
      <c r="C499" s="84">
        <v>8</v>
      </c>
      <c r="D499" s="118">
        <v>0.005418522466778727</v>
      </c>
      <c r="E499" s="118">
        <v>2.3077633783229494</v>
      </c>
      <c r="F499" s="84" t="s">
        <v>4241</v>
      </c>
      <c r="G499" s="84" t="b">
        <v>0</v>
      </c>
      <c r="H499" s="84" t="b">
        <v>0</v>
      </c>
      <c r="I499" s="84" t="b">
        <v>0</v>
      </c>
      <c r="J499" s="84" t="b">
        <v>0</v>
      </c>
      <c r="K499" s="84" t="b">
        <v>0</v>
      </c>
      <c r="L499" s="84" t="b">
        <v>0</v>
      </c>
    </row>
    <row r="500" spans="1:12" ht="15">
      <c r="A500" s="84" t="s">
        <v>431</v>
      </c>
      <c r="B500" s="84" t="s">
        <v>5008</v>
      </c>
      <c r="C500" s="84">
        <v>8</v>
      </c>
      <c r="D500" s="118">
        <v>0.005418522466778727</v>
      </c>
      <c r="E500" s="118">
        <v>2.2566108558755684</v>
      </c>
      <c r="F500" s="84" t="s">
        <v>4241</v>
      </c>
      <c r="G500" s="84" t="b">
        <v>0</v>
      </c>
      <c r="H500" s="84" t="b">
        <v>0</v>
      </c>
      <c r="I500" s="84" t="b">
        <v>0</v>
      </c>
      <c r="J500" s="84" t="b">
        <v>0</v>
      </c>
      <c r="K500" s="84" t="b">
        <v>0</v>
      </c>
      <c r="L500" s="84" t="b">
        <v>0</v>
      </c>
    </row>
    <row r="501" spans="1:12" ht="15">
      <c r="A501" s="84" t="s">
        <v>5014</v>
      </c>
      <c r="B501" s="84" t="s">
        <v>5029</v>
      </c>
      <c r="C501" s="84">
        <v>8</v>
      </c>
      <c r="D501" s="118">
        <v>0.005418522466778727</v>
      </c>
      <c r="E501" s="118">
        <v>2.2566108558755684</v>
      </c>
      <c r="F501" s="84" t="s">
        <v>4241</v>
      </c>
      <c r="G501" s="84" t="b">
        <v>0</v>
      </c>
      <c r="H501" s="84" t="b">
        <v>0</v>
      </c>
      <c r="I501" s="84" t="b">
        <v>0</v>
      </c>
      <c r="J501" s="84" t="b">
        <v>0</v>
      </c>
      <c r="K501" s="84" t="b">
        <v>0</v>
      </c>
      <c r="L501" s="84" t="b">
        <v>0</v>
      </c>
    </row>
    <row r="502" spans="1:12" ht="15">
      <c r="A502" s="84" t="s">
        <v>4987</v>
      </c>
      <c r="B502" s="84" t="s">
        <v>5022</v>
      </c>
      <c r="C502" s="84">
        <v>7</v>
      </c>
      <c r="D502" s="118">
        <v>0.004973573288279016</v>
      </c>
      <c r="E502" s="118">
        <v>2.0067333826589686</v>
      </c>
      <c r="F502" s="84" t="s">
        <v>4241</v>
      </c>
      <c r="G502" s="84" t="b">
        <v>0</v>
      </c>
      <c r="H502" s="84" t="b">
        <v>0</v>
      </c>
      <c r="I502" s="84" t="b">
        <v>0</v>
      </c>
      <c r="J502" s="84" t="b">
        <v>0</v>
      </c>
      <c r="K502" s="84" t="b">
        <v>0</v>
      </c>
      <c r="L502" s="84" t="b">
        <v>0</v>
      </c>
    </row>
    <row r="503" spans="1:12" ht="15">
      <c r="A503" s="84" t="s">
        <v>5022</v>
      </c>
      <c r="B503" s="84" t="s">
        <v>4393</v>
      </c>
      <c r="C503" s="84">
        <v>7</v>
      </c>
      <c r="D503" s="118">
        <v>0.004973573288279016</v>
      </c>
      <c r="E503" s="118">
        <v>1.404673391331006</v>
      </c>
      <c r="F503" s="84" t="s">
        <v>4241</v>
      </c>
      <c r="G503" s="84" t="b">
        <v>0</v>
      </c>
      <c r="H503" s="84" t="b">
        <v>0</v>
      </c>
      <c r="I503" s="84" t="b">
        <v>0</v>
      </c>
      <c r="J503" s="84" t="b">
        <v>0</v>
      </c>
      <c r="K503" s="84" t="b">
        <v>0</v>
      </c>
      <c r="L503" s="84" t="b">
        <v>0</v>
      </c>
    </row>
    <row r="504" spans="1:12" ht="15">
      <c r="A504" s="84" t="s">
        <v>436</v>
      </c>
      <c r="B504" s="84" t="s">
        <v>5024</v>
      </c>
      <c r="C504" s="84">
        <v>7</v>
      </c>
      <c r="D504" s="118">
        <v>0.004973573288279016</v>
      </c>
      <c r="E504" s="118">
        <v>2.3657553253006363</v>
      </c>
      <c r="F504" s="84" t="s">
        <v>4241</v>
      </c>
      <c r="G504" s="84" t="b">
        <v>0</v>
      </c>
      <c r="H504" s="84" t="b">
        <v>0</v>
      </c>
      <c r="I504" s="84" t="b">
        <v>0</v>
      </c>
      <c r="J504" s="84" t="b">
        <v>1</v>
      </c>
      <c r="K504" s="84" t="b">
        <v>0</v>
      </c>
      <c r="L504" s="84" t="b">
        <v>0</v>
      </c>
    </row>
    <row r="505" spans="1:12" ht="15">
      <c r="A505" s="84" t="s">
        <v>4392</v>
      </c>
      <c r="B505" s="84" t="s">
        <v>4978</v>
      </c>
      <c r="C505" s="84">
        <v>6</v>
      </c>
      <c r="D505" s="118">
        <v>0.004492988827559604</v>
      </c>
      <c r="E505" s="118">
        <v>2.14390657568428</v>
      </c>
      <c r="F505" s="84" t="s">
        <v>4241</v>
      </c>
      <c r="G505" s="84" t="b">
        <v>0</v>
      </c>
      <c r="H505" s="84" t="b">
        <v>0</v>
      </c>
      <c r="I505" s="84" t="b">
        <v>0</v>
      </c>
      <c r="J505" s="84" t="b">
        <v>0</v>
      </c>
      <c r="K505" s="84" t="b">
        <v>0</v>
      </c>
      <c r="L505" s="84" t="b">
        <v>0</v>
      </c>
    </row>
    <row r="506" spans="1:12" ht="15">
      <c r="A506" s="84" t="s">
        <v>4402</v>
      </c>
      <c r="B506" s="84" t="s">
        <v>4393</v>
      </c>
      <c r="C506" s="84">
        <v>6</v>
      </c>
      <c r="D506" s="118">
        <v>0.004492988827559604</v>
      </c>
      <c r="E506" s="118">
        <v>0.6776746633947436</v>
      </c>
      <c r="F506" s="84" t="s">
        <v>4241</v>
      </c>
      <c r="G506" s="84" t="b">
        <v>0</v>
      </c>
      <c r="H506" s="84" t="b">
        <v>0</v>
      </c>
      <c r="I506" s="84" t="b">
        <v>0</v>
      </c>
      <c r="J506" s="84" t="b">
        <v>0</v>
      </c>
      <c r="K506" s="84" t="b">
        <v>0</v>
      </c>
      <c r="L506" s="84" t="b">
        <v>0</v>
      </c>
    </row>
    <row r="507" spans="1:12" ht="15">
      <c r="A507" s="84" t="s">
        <v>4393</v>
      </c>
      <c r="B507" s="84" t="s">
        <v>5020</v>
      </c>
      <c r="C507" s="84">
        <v>6</v>
      </c>
      <c r="D507" s="118">
        <v>0.004492988827559604</v>
      </c>
      <c r="E507" s="118">
        <v>1.3377266017003928</v>
      </c>
      <c r="F507" s="84" t="s">
        <v>4241</v>
      </c>
      <c r="G507" s="84" t="b">
        <v>0</v>
      </c>
      <c r="H507" s="84" t="b">
        <v>0</v>
      </c>
      <c r="I507" s="84" t="b">
        <v>0</v>
      </c>
      <c r="J507" s="84" t="b">
        <v>0</v>
      </c>
      <c r="K507" s="84" t="b">
        <v>0</v>
      </c>
      <c r="L507" s="84" t="b">
        <v>0</v>
      </c>
    </row>
    <row r="508" spans="1:12" ht="15">
      <c r="A508" s="84" t="s">
        <v>5020</v>
      </c>
      <c r="B508" s="84" t="s">
        <v>4445</v>
      </c>
      <c r="C508" s="84">
        <v>6</v>
      </c>
      <c r="D508" s="118">
        <v>0.004492988827559604</v>
      </c>
      <c r="E508" s="118">
        <v>1.7459665670122424</v>
      </c>
      <c r="F508" s="84" t="s">
        <v>4241</v>
      </c>
      <c r="G508" s="84" t="b">
        <v>0</v>
      </c>
      <c r="H508" s="84" t="b">
        <v>0</v>
      </c>
      <c r="I508" s="84" t="b">
        <v>0</v>
      </c>
      <c r="J508" s="84" t="b">
        <v>0</v>
      </c>
      <c r="K508" s="84" t="b">
        <v>0</v>
      </c>
      <c r="L508" s="84" t="b">
        <v>0</v>
      </c>
    </row>
    <row r="509" spans="1:12" ht="15">
      <c r="A509" s="84" t="s">
        <v>4445</v>
      </c>
      <c r="B509" s="84" t="s">
        <v>4987</v>
      </c>
      <c r="C509" s="84">
        <v>6</v>
      </c>
      <c r="D509" s="118">
        <v>0.004492988827559604</v>
      </c>
      <c r="E509" s="118">
        <v>1.4838546373786308</v>
      </c>
      <c r="F509" s="84" t="s">
        <v>4241</v>
      </c>
      <c r="G509" s="84" t="b">
        <v>0</v>
      </c>
      <c r="H509" s="84" t="b">
        <v>0</v>
      </c>
      <c r="I509" s="84" t="b">
        <v>0</v>
      </c>
      <c r="J509" s="84" t="b">
        <v>0</v>
      </c>
      <c r="K509" s="84" t="b">
        <v>0</v>
      </c>
      <c r="L509" s="84" t="b">
        <v>0</v>
      </c>
    </row>
    <row r="510" spans="1:12" ht="15">
      <c r="A510" s="84" t="s">
        <v>4987</v>
      </c>
      <c r="B510" s="84" t="s">
        <v>5005</v>
      </c>
      <c r="C510" s="84">
        <v>6</v>
      </c>
      <c r="D510" s="118">
        <v>0.004492988827559604</v>
      </c>
      <c r="E510" s="118">
        <v>1.9397865930283553</v>
      </c>
      <c r="F510" s="84" t="s">
        <v>4241</v>
      </c>
      <c r="G510" s="84" t="b">
        <v>0</v>
      </c>
      <c r="H510" s="84" t="b">
        <v>0</v>
      </c>
      <c r="I510" s="84" t="b">
        <v>0</v>
      </c>
      <c r="J510" s="84" t="b">
        <v>0</v>
      </c>
      <c r="K510" s="84" t="b">
        <v>0</v>
      </c>
      <c r="L510" s="84" t="b">
        <v>0</v>
      </c>
    </row>
    <row r="511" spans="1:12" ht="15">
      <c r="A511" s="84" t="s">
        <v>5005</v>
      </c>
      <c r="B511" s="84" t="s">
        <v>5021</v>
      </c>
      <c r="C511" s="84">
        <v>6</v>
      </c>
      <c r="D511" s="118">
        <v>0.004492988827559604</v>
      </c>
      <c r="E511" s="118">
        <v>2.298808535670023</v>
      </c>
      <c r="F511" s="84" t="s">
        <v>4241</v>
      </c>
      <c r="G511" s="84" t="b">
        <v>0</v>
      </c>
      <c r="H511" s="84" t="b">
        <v>0</v>
      </c>
      <c r="I511" s="84" t="b">
        <v>0</v>
      </c>
      <c r="J511" s="84" t="b">
        <v>0</v>
      </c>
      <c r="K511" s="84" t="b">
        <v>0</v>
      </c>
      <c r="L511" s="84" t="b">
        <v>0</v>
      </c>
    </row>
    <row r="512" spans="1:12" ht="15">
      <c r="A512" s="84" t="s">
        <v>5021</v>
      </c>
      <c r="B512" s="84" t="s">
        <v>4987</v>
      </c>
      <c r="C512" s="84">
        <v>6</v>
      </c>
      <c r="D512" s="118">
        <v>0.004492988827559604</v>
      </c>
      <c r="E512" s="118">
        <v>1.9397865930283553</v>
      </c>
      <c r="F512" s="84" t="s">
        <v>4241</v>
      </c>
      <c r="G512" s="84" t="b">
        <v>0</v>
      </c>
      <c r="H512" s="84" t="b">
        <v>0</v>
      </c>
      <c r="I512" s="84" t="b">
        <v>0</v>
      </c>
      <c r="J512" s="84" t="b">
        <v>0</v>
      </c>
      <c r="K512" s="84" t="b">
        <v>0</v>
      </c>
      <c r="L512" s="84" t="b">
        <v>0</v>
      </c>
    </row>
    <row r="513" spans="1:12" ht="15">
      <c r="A513" s="84" t="s">
        <v>4393</v>
      </c>
      <c r="B513" s="84" t="s">
        <v>5000</v>
      </c>
      <c r="C513" s="84">
        <v>6</v>
      </c>
      <c r="D513" s="118">
        <v>0.004492988827559604</v>
      </c>
      <c r="E513" s="118">
        <v>1.3377266017003928</v>
      </c>
      <c r="F513" s="84" t="s">
        <v>4241</v>
      </c>
      <c r="G513" s="84" t="b">
        <v>0</v>
      </c>
      <c r="H513" s="84" t="b">
        <v>0</v>
      </c>
      <c r="I513" s="84" t="b">
        <v>0</v>
      </c>
      <c r="J513" s="84" t="b">
        <v>0</v>
      </c>
      <c r="K513" s="84" t="b">
        <v>0</v>
      </c>
      <c r="L513" s="84" t="b">
        <v>0</v>
      </c>
    </row>
    <row r="514" spans="1:12" ht="15">
      <c r="A514" s="84" t="s">
        <v>5000</v>
      </c>
      <c r="B514" s="84" t="s">
        <v>4445</v>
      </c>
      <c r="C514" s="84">
        <v>6</v>
      </c>
      <c r="D514" s="118">
        <v>0.004492988827559604</v>
      </c>
      <c r="E514" s="118">
        <v>1.6879746200345556</v>
      </c>
      <c r="F514" s="84" t="s">
        <v>4241</v>
      </c>
      <c r="G514" s="84" t="b">
        <v>0</v>
      </c>
      <c r="H514" s="84" t="b">
        <v>0</v>
      </c>
      <c r="I514" s="84" t="b">
        <v>0</v>
      </c>
      <c r="J514" s="84" t="b">
        <v>0</v>
      </c>
      <c r="K514" s="84" t="b">
        <v>0</v>
      </c>
      <c r="L514" s="84" t="b">
        <v>0</v>
      </c>
    </row>
    <row r="515" spans="1:12" ht="15">
      <c r="A515" s="84" t="s">
        <v>5034</v>
      </c>
      <c r="B515" s="84" t="s">
        <v>4449</v>
      </c>
      <c r="C515" s="84">
        <v>6</v>
      </c>
      <c r="D515" s="118">
        <v>0.004492988827559604</v>
      </c>
      <c r="E515" s="118">
        <v>2.034762106259212</v>
      </c>
      <c r="F515" s="84" t="s">
        <v>4241</v>
      </c>
      <c r="G515" s="84" t="b">
        <v>0</v>
      </c>
      <c r="H515" s="84" t="b">
        <v>0</v>
      </c>
      <c r="I515" s="84" t="b">
        <v>0</v>
      </c>
      <c r="J515" s="84" t="b">
        <v>0</v>
      </c>
      <c r="K515" s="84" t="b">
        <v>0</v>
      </c>
      <c r="L515" s="84" t="b">
        <v>0</v>
      </c>
    </row>
    <row r="516" spans="1:12" ht="15">
      <c r="A516" s="84" t="s">
        <v>4445</v>
      </c>
      <c r="B516" s="84" t="s">
        <v>4401</v>
      </c>
      <c r="C516" s="84">
        <v>6</v>
      </c>
      <c r="D516" s="118">
        <v>0.004492988827559604</v>
      </c>
      <c r="E516" s="118">
        <v>1.1316721192672683</v>
      </c>
      <c r="F516" s="84" t="s">
        <v>4241</v>
      </c>
      <c r="G516" s="84" t="b">
        <v>0</v>
      </c>
      <c r="H516" s="84" t="b">
        <v>0</v>
      </c>
      <c r="I516" s="84" t="b">
        <v>0</v>
      </c>
      <c r="J516" s="84" t="b">
        <v>0</v>
      </c>
      <c r="K516" s="84" t="b">
        <v>0</v>
      </c>
      <c r="L516" s="84" t="b">
        <v>0</v>
      </c>
    </row>
    <row r="517" spans="1:12" ht="15">
      <c r="A517" s="84" t="s">
        <v>4401</v>
      </c>
      <c r="B517" s="84" t="s">
        <v>4393</v>
      </c>
      <c r="C517" s="84">
        <v>6</v>
      </c>
      <c r="D517" s="118">
        <v>0.004492988827559604</v>
      </c>
      <c r="E517" s="118">
        <v>0.6265221409473624</v>
      </c>
      <c r="F517" s="84" t="s">
        <v>4241</v>
      </c>
      <c r="G517" s="84" t="b">
        <v>0</v>
      </c>
      <c r="H517" s="84" t="b">
        <v>0</v>
      </c>
      <c r="I517" s="84" t="b">
        <v>0</v>
      </c>
      <c r="J517" s="84" t="b">
        <v>0</v>
      </c>
      <c r="K517" s="84" t="b">
        <v>0</v>
      </c>
      <c r="L517" s="84" t="b">
        <v>0</v>
      </c>
    </row>
    <row r="518" spans="1:12" ht="15">
      <c r="A518" s="84" t="s">
        <v>4393</v>
      </c>
      <c r="B518" s="84" t="s">
        <v>4402</v>
      </c>
      <c r="C518" s="84">
        <v>6</v>
      </c>
      <c r="D518" s="118">
        <v>0.004492988827559604</v>
      </c>
      <c r="E518" s="118">
        <v>0.7057033869949871</v>
      </c>
      <c r="F518" s="84" t="s">
        <v>4241</v>
      </c>
      <c r="G518" s="84" t="b">
        <v>0</v>
      </c>
      <c r="H518" s="84" t="b">
        <v>0</v>
      </c>
      <c r="I518" s="84" t="b">
        <v>0</v>
      </c>
      <c r="J518" s="84" t="b">
        <v>0</v>
      </c>
      <c r="K518" s="84" t="b">
        <v>0</v>
      </c>
      <c r="L518" s="84" t="b">
        <v>0</v>
      </c>
    </row>
    <row r="519" spans="1:12" ht="15">
      <c r="A519" s="84" t="s">
        <v>4402</v>
      </c>
      <c r="B519" s="84" t="s">
        <v>4450</v>
      </c>
      <c r="C519" s="84">
        <v>6</v>
      </c>
      <c r="D519" s="118">
        <v>0.004492988827559604</v>
      </c>
      <c r="E519" s="118">
        <v>1.369911285071794</v>
      </c>
      <c r="F519" s="84" t="s">
        <v>4241</v>
      </c>
      <c r="G519" s="84" t="b">
        <v>0</v>
      </c>
      <c r="H519" s="84" t="b">
        <v>0</v>
      </c>
      <c r="I519" s="84" t="b">
        <v>0</v>
      </c>
      <c r="J519" s="84" t="b">
        <v>0</v>
      </c>
      <c r="K519" s="84" t="b">
        <v>0</v>
      </c>
      <c r="L519" s="84" t="b">
        <v>0</v>
      </c>
    </row>
    <row r="520" spans="1:12" ht="15">
      <c r="A520" s="84" t="s">
        <v>4450</v>
      </c>
      <c r="B520" s="84" t="s">
        <v>4983</v>
      </c>
      <c r="C520" s="84">
        <v>6</v>
      </c>
      <c r="D520" s="118">
        <v>0.004492988827559604</v>
      </c>
      <c r="E520" s="118">
        <v>1.5326385825694937</v>
      </c>
      <c r="F520" s="84" t="s">
        <v>4241</v>
      </c>
      <c r="G520" s="84" t="b">
        <v>0</v>
      </c>
      <c r="H520" s="84" t="b">
        <v>0</v>
      </c>
      <c r="I520" s="84" t="b">
        <v>0</v>
      </c>
      <c r="J520" s="84" t="b">
        <v>0</v>
      </c>
      <c r="K520" s="84" t="b">
        <v>0</v>
      </c>
      <c r="L520" s="84" t="b">
        <v>0</v>
      </c>
    </row>
    <row r="521" spans="1:12" ht="15">
      <c r="A521" s="84" t="s">
        <v>4402</v>
      </c>
      <c r="B521" s="84" t="s">
        <v>4994</v>
      </c>
      <c r="C521" s="84">
        <v>6</v>
      </c>
      <c r="D521" s="118">
        <v>0.004492988827559604</v>
      </c>
      <c r="E521" s="118">
        <v>1.529612127939306</v>
      </c>
      <c r="F521" s="84" t="s">
        <v>4241</v>
      </c>
      <c r="G521" s="84" t="b">
        <v>0</v>
      </c>
      <c r="H521" s="84" t="b">
        <v>0</v>
      </c>
      <c r="I521" s="84" t="b">
        <v>0</v>
      </c>
      <c r="J521" s="84" t="b">
        <v>0</v>
      </c>
      <c r="K521" s="84" t="b">
        <v>0</v>
      </c>
      <c r="L521" s="84" t="b">
        <v>0</v>
      </c>
    </row>
    <row r="522" spans="1:12" ht="15">
      <c r="A522" s="84" t="s">
        <v>5017</v>
      </c>
      <c r="B522" s="84" t="s">
        <v>5018</v>
      </c>
      <c r="C522" s="84">
        <v>6</v>
      </c>
      <c r="D522" s="118">
        <v>0.004492988827559604</v>
      </c>
      <c r="E522" s="118">
        <v>2.4327021149312498</v>
      </c>
      <c r="F522" s="84" t="s">
        <v>4241</v>
      </c>
      <c r="G522" s="84" t="b">
        <v>0</v>
      </c>
      <c r="H522" s="84" t="b">
        <v>0</v>
      </c>
      <c r="I522" s="84" t="b">
        <v>0</v>
      </c>
      <c r="J522" s="84" t="b">
        <v>0</v>
      </c>
      <c r="K522" s="84" t="b">
        <v>0</v>
      </c>
      <c r="L522" s="84" t="b">
        <v>0</v>
      </c>
    </row>
    <row r="523" spans="1:12" ht="15">
      <c r="A523" s="84" t="s">
        <v>5018</v>
      </c>
      <c r="B523" s="84" t="s">
        <v>5019</v>
      </c>
      <c r="C523" s="84">
        <v>6</v>
      </c>
      <c r="D523" s="118">
        <v>0.004492988827559604</v>
      </c>
      <c r="E523" s="118">
        <v>2.4327021149312498</v>
      </c>
      <c r="F523" s="84" t="s">
        <v>4241</v>
      </c>
      <c r="G523" s="84" t="b">
        <v>0</v>
      </c>
      <c r="H523" s="84" t="b">
        <v>0</v>
      </c>
      <c r="I523" s="84" t="b">
        <v>0</v>
      </c>
      <c r="J523" s="84" t="b">
        <v>0</v>
      </c>
      <c r="K523" s="84" t="b">
        <v>0</v>
      </c>
      <c r="L523" s="84" t="b">
        <v>0</v>
      </c>
    </row>
    <row r="524" spans="1:12" ht="15">
      <c r="A524" s="84" t="s">
        <v>5007</v>
      </c>
      <c r="B524" s="84" t="s">
        <v>5052</v>
      </c>
      <c r="C524" s="84">
        <v>6</v>
      </c>
      <c r="D524" s="118">
        <v>0.004492988827559604</v>
      </c>
      <c r="E524" s="118">
        <v>2.3077633783229494</v>
      </c>
      <c r="F524" s="84" t="s">
        <v>4241</v>
      </c>
      <c r="G524" s="84" t="b">
        <v>0</v>
      </c>
      <c r="H524" s="84" t="b">
        <v>0</v>
      </c>
      <c r="I524" s="84" t="b">
        <v>0</v>
      </c>
      <c r="J524" s="84" t="b">
        <v>0</v>
      </c>
      <c r="K524" s="84" t="b">
        <v>0</v>
      </c>
      <c r="L524" s="84" t="b">
        <v>0</v>
      </c>
    </row>
    <row r="525" spans="1:12" ht="15">
      <c r="A525" s="84" t="s">
        <v>5016</v>
      </c>
      <c r="B525" s="84" t="s">
        <v>4449</v>
      </c>
      <c r="C525" s="84">
        <v>5</v>
      </c>
      <c r="D525" s="118">
        <v>0.003970777980362706</v>
      </c>
      <c r="E525" s="118">
        <v>1.9555808602115872</v>
      </c>
      <c r="F525" s="84" t="s">
        <v>4241</v>
      </c>
      <c r="G525" s="84" t="b">
        <v>0</v>
      </c>
      <c r="H525" s="84" t="b">
        <v>0</v>
      </c>
      <c r="I525" s="84" t="b">
        <v>0</v>
      </c>
      <c r="J525" s="84" t="b">
        <v>0</v>
      </c>
      <c r="K525" s="84" t="b">
        <v>0</v>
      </c>
      <c r="L525" s="84" t="b">
        <v>0</v>
      </c>
    </row>
    <row r="526" spans="1:12" ht="15">
      <c r="A526" s="84" t="s">
        <v>4445</v>
      </c>
      <c r="B526" s="84" t="s">
        <v>4450</v>
      </c>
      <c r="C526" s="84">
        <v>5</v>
      </c>
      <c r="D526" s="118">
        <v>0.003970777980362706</v>
      </c>
      <c r="E526" s="118">
        <v>1.494850021680094</v>
      </c>
      <c r="F526" s="84" t="s">
        <v>4241</v>
      </c>
      <c r="G526" s="84" t="b">
        <v>0</v>
      </c>
      <c r="H526" s="84" t="b">
        <v>0</v>
      </c>
      <c r="I526" s="84" t="b">
        <v>0</v>
      </c>
      <c r="J526" s="84" t="b">
        <v>0</v>
      </c>
      <c r="K526" s="84" t="b">
        <v>0</v>
      </c>
      <c r="L526" s="84" t="b">
        <v>0</v>
      </c>
    </row>
    <row r="527" spans="1:12" ht="15">
      <c r="A527" s="84" t="s">
        <v>4450</v>
      </c>
      <c r="B527" s="84" t="s">
        <v>4420</v>
      </c>
      <c r="C527" s="84">
        <v>5</v>
      </c>
      <c r="D527" s="118">
        <v>0.003970777980362706</v>
      </c>
      <c r="E527" s="118">
        <v>1.9507819773298185</v>
      </c>
      <c r="F527" s="84" t="s">
        <v>4241</v>
      </c>
      <c r="G527" s="84" t="b">
        <v>0</v>
      </c>
      <c r="H527" s="84" t="b">
        <v>0</v>
      </c>
      <c r="I527" s="84" t="b">
        <v>0</v>
      </c>
      <c r="J527" s="84" t="b">
        <v>0</v>
      </c>
      <c r="K527" s="84" t="b">
        <v>0</v>
      </c>
      <c r="L527" s="84" t="b">
        <v>0</v>
      </c>
    </row>
    <row r="528" spans="1:12" ht="15">
      <c r="A528" s="84" t="s">
        <v>4420</v>
      </c>
      <c r="B528" s="84" t="s">
        <v>4402</v>
      </c>
      <c r="C528" s="84">
        <v>5</v>
      </c>
      <c r="D528" s="118">
        <v>0.003970777980362706</v>
      </c>
      <c r="E528" s="118">
        <v>1.529612127939306</v>
      </c>
      <c r="F528" s="84" t="s">
        <v>4241</v>
      </c>
      <c r="G528" s="84" t="b">
        <v>0</v>
      </c>
      <c r="H528" s="84" t="b">
        <v>0</v>
      </c>
      <c r="I528" s="84" t="b">
        <v>0</v>
      </c>
      <c r="J528" s="84" t="b">
        <v>0</v>
      </c>
      <c r="K528" s="84" t="b">
        <v>0</v>
      </c>
      <c r="L528" s="84" t="b">
        <v>0</v>
      </c>
    </row>
    <row r="529" spans="1:12" ht="15">
      <c r="A529" s="84" t="s">
        <v>4994</v>
      </c>
      <c r="B529" s="84" t="s">
        <v>4983</v>
      </c>
      <c r="C529" s="84">
        <v>5</v>
      </c>
      <c r="D529" s="118">
        <v>0.003970777980362706</v>
      </c>
      <c r="E529" s="118">
        <v>1.6643107018367622</v>
      </c>
      <c r="F529" s="84" t="s">
        <v>4241</v>
      </c>
      <c r="G529" s="84" t="b">
        <v>0</v>
      </c>
      <c r="H529" s="84" t="b">
        <v>0</v>
      </c>
      <c r="I529" s="84" t="b">
        <v>0</v>
      </c>
      <c r="J529" s="84" t="b">
        <v>0</v>
      </c>
      <c r="K529" s="84" t="b">
        <v>0</v>
      </c>
      <c r="L529" s="84" t="b">
        <v>0</v>
      </c>
    </row>
    <row r="530" spans="1:12" ht="15">
      <c r="A530" s="84" t="s">
        <v>4990</v>
      </c>
      <c r="B530" s="84" t="s">
        <v>4985</v>
      </c>
      <c r="C530" s="84">
        <v>5</v>
      </c>
      <c r="D530" s="118">
        <v>0.003970777980362706</v>
      </c>
      <c r="E530" s="118">
        <v>1.8342764082583811</v>
      </c>
      <c r="F530" s="84" t="s">
        <v>4241</v>
      </c>
      <c r="G530" s="84" t="b">
        <v>0</v>
      </c>
      <c r="H530" s="84" t="b">
        <v>0</v>
      </c>
      <c r="I530" s="84" t="b">
        <v>0</v>
      </c>
      <c r="J530" s="84" t="b">
        <v>0</v>
      </c>
      <c r="K530" s="84" t="b">
        <v>0</v>
      </c>
      <c r="L530" s="84" t="b">
        <v>0</v>
      </c>
    </row>
    <row r="531" spans="1:12" ht="15">
      <c r="A531" s="84" t="s">
        <v>4395</v>
      </c>
      <c r="B531" s="84" t="s">
        <v>5017</v>
      </c>
      <c r="C531" s="84">
        <v>5</v>
      </c>
      <c r="D531" s="118">
        <v>0.003970777980362706</v>
      </c>
      <c r="E531" s="118">
        <v>1.459574261331551</v>
      </c>
      <c r="F531" s="84" t="s">
        <v>4241</v>
      </c>
      <c r="G531" s="84" t="b">
        <v>0</v>
      </c>
      <c r="H531" s="84" t="b">
        <v>0</v>
      </c>
      <c r="I531" s="84" t="b">
        <v>0</v>
      </c>
      <c r="J531" s="84" t="b">
        <v>0</v>
      </c>
      <c r="K531" s="84" t="b">
        <v>0</v>
      </c>
      <c r="L531" s="84" t="b">
        <v>0</v>
      </c>
    </row>
    <row r="532" spans="1:12" ht="15">
      <c r="A532" s="84" t="s">
        <v>4983</v>
      </c>
      <c r="B532" s="84" t="s">
        <v>4983</v>
      </c>
      <c r="C532" s="84">
        <v>5</v>
      </c>
      <c r="D532" s="118">
        <v>0.004248139208204882</v>
      </c>
      <c r="E532" s="118">
        <v>1.205672852811113</v>
      </c>
      <c r="F532" s="84" t="s">
        <v>4241</v>
      </c>
      <c r="G532" s="84" t="b">
        <v>0</v>
      </c>
      <c r="H532" s="84" t="b">
        <v>0</v>
      </c>
      <c r="I532" s="84" t="b">
        <v>0</v>
      </c>
      <c r="J532" s="84" t="b">
        <v>0</v>
      </c>
      <c r="K532" s="84" t="b">
        <v>0</v>
      </c>
      <c r="L532" s="84" t="b">
        <v>0</v>
      </c>
    </row>
    <row r="533" spans="1:12" ht="15">
      <c r="A533" s="84" t="s">
        <v>437</v>
      </c>
      <c r="B533" s="84" t="s">
        <v>5034</v>
      </c>
      <c r="C533" s="84">
        <v>5</v>
      </c>
      <c r="D533" s="118">
        <v>0.003970777980362706</v>
      </c>
      <c r="E533" s="118">
        <v>1.1104828201973302</v>
      </c>
      <c r="F533" s="84" t="s">
        <v>4241</v>
      </c>
      <c r="G533" s="84" t="b">
        <v>0</v>
      </c>
      <c r="H533" s="84" t="b">
        <v>0</v>
      </c>
      <c r="I533" s="84" t="b">
        <v>0</v>
      </c>
      <c r="J533" s="84" t="b">
        <v>0</v>
      </c>
      <c r="K533" s="84" t="b">
        <v>0</v>
      </c>
      <c r="L533" s="84" t="b">
        <v>0</v>
      </c>
    </row>
    <row r="534" spans="1:12" ht="15">
      <c r="A534" s="84" t="s">
        <v>437</v>
      </c>
      <c r="B534" s="84" t="s">
        <v>4402</v>
      </c>
      <c r="C534" s="84">
        <v>5</v>
      </c>
      <c r="D534" s="118">
        <v>0.003970777980362706</v>
      </c>
      <c r="E534" s="118">
        <v>0.33233156981368656</v>
      </c>
      <c r="F534" s="84" t="s">
        <v>4241</v>
      </c>
      <c r="G534" s="84" t="b">
        <v>0</v>
      </c>
      <c r="H534" s="84" t="b">
        <v>0</v>
      </c>
      <c r="I534" s="84" t="b">
        <v>0</v>
      </c>
      <c r="J534" s="84" t="b">
        <v>0</v>
      </c>
      <c r="K534" s="84" t="b">
        <v>0</v>
      </c>
      <c r="L534" s="84" t="b">
        <v>0</v>
      </c>
    </row>
    <row r="535" spans="1:12" ht="15">
      <c r="A535" s="84" t="s">
        <v>4452</v>
      </c>
      <c r="B535" s="84" t="s">
        <v>259</v>
      </c>
      <c r="C535" s="84">
        <v>5</v>
      </c>
      <c r="D535" s="118">
        <v>0.003970777980362706</v>
      </c>
      <c r="E535" s="118">
        <v>2.3657553253006363</v>
      </c>
      <c r="F535" s="84" t="s">
        <v>4241</v>
      </c>
      <c r="G535" s="84" t="b">
        <v>0</v>
      </c>
      <c r="H535" s="84" t="b">
        <v>0</v>
      </c>
      <c r="I535" s="84" t="b">
        <v>0</v>
      </c>
      <c r="J535" s="84" t="b">
        <v>0</v>
      </c>
      <c r="K535" s="84" t="b">
        <v>0</v>
      </c>
      <c r="L535" s="84" t="b">
        <v>0</v>
      </c>
    </row>
    <row r="536" spans="1:12" ht="15">
      <c r="A536" s="84" t="s">
        <v>259</v>
      </c>
      <c r="B536" s="84" t="s">
        <v>5074</v>
      </c>
      <c r="C536" s="84">
        <v>5</v>
      </c>
      <c r="D536" s="118">
        <v>0.003970777980362706</v>
      </c>
      <c r="E536" s="118">
        <v>2.5118833609788744</v>
      </c>
      <c r="F536" s="84" t="s">
        <v>4241</v>
      </c>
      <c r="G536" s="84" t="b">
        <v>0</v>
      </c>
      <c r="H536" s="84" t="b">
        <v>0</v>
      </c>
      <c r="I536" s="84" t="b">
        <v>0</v>
      </c>
      <c r="J536" s="84" t="b">
        <v>0</v>
      </c>
      <c r="K536" s="84" t="b">
        <v>0</v>
      </c>
      <c r="L536" s="84" t="b">
        <v>0</v>
      </c>
    </row>
    <row r="537" spans="1:12" ht="15">
      <c r="A537" s="84" t="s">
        <v>5074</v>
      </c>
      <c r="B537" s="84" t="s">
        <v>5002</v>
      </c>
      <c r="C537" s="84">
        <v>5</v>
      </c>
      <c r="D537" s="118">
        <v>0.003970777980362706</v>
      </c>
      <c r="E537" s="118">
        <v>2.3657553253006363</v>
      </c>
      <c r="F537" s="84" t="s">
        <v>4241</v>
      </c>
      <c r="G537" s="84" t="b">
        <v>0</v>
      </c>
      <c r="H537" s="84" t="b">
        <v>0</v>
      </c>
      <c r="I537" s="84" t="b">
        <v>0</v>
      </c>
      <c r="J537" s="84" t="b">
        <v>0</v>
      </c>
      <c r="K537" s="84" t="b">
        <v>0</v>
      </c>
      <c r="L537" s="84" t="b">
        <v>0</v>
      </c>
    </row>
    <row r="538" spans="1:12" ht="15">
      <c r="A538" s="84" t="s">
        <v>5002</v>
      </c>
      <c r="B538" s="84" t="s">
        <v>5075</v>
      </c>
      <c r="C538" s="84">
        <v>5</v>
      </c>
      <c r="D538" s="118">
        <v>0.003970777980362706</v>
      </c>
      <c r="E538" s="118">
        <v>2.3657553253006363</v>
      </c>
      <c r="F538" s="84" t="s">
        <v>4241</v>
      </c>
      <c r="G538" s="84" t="b">
        <v>0</v>
      </c>
      <c r="H538" s="84" t="b">
        <v>0</v>
      </c>
      <c r="I538" s="84" t="b">
        <v>0</v>
      </c>
      <c r="J538" s="84" t="b">
        <v>0</v>
      </c>
      <c r="K538" s="84" t="b">
        <v>0</v>
      </c>
      <c r="L538" s="84" t="b">
        <v>0</v>
      </c>
    </row>
    <row r="539" spans="1:12" ht="15">
      <c r="A539" s="84" t="s">
        <v>5075</v>
      </c>
      <c r="B539" s="84" t="s">
        <v>4428</v>
      </c>
      <c r="C539" s="84">
        <v>5</v>
      </c>
      <c r="D539" s="118">
        <v>0.003970777980362706</v>
      </c>
      <c r="E539" s="118">
        <v>2.0969100130080562</v>
      </c>
      <c r="F539" s="84" t="s">
        <v>4241</v>
      </c>
      <c r="G539" s="84" t="b">
        <v>0</v>
      </c>
      <c r="H539" s="84" t="b">
        <v>0</v>
      </c>
      <c r="I539" s="84" t="b">
        <v>0</v>
      </c>
      <c r="J539" s="84" t="b">
        <v>0</v>
      </c>
      <c r="K539" s="84" t="b">
        <v>0</v>
      </c>
      <c r="L539" s="84" t="b">
        <v>0</v>
      </c>
    </row>
    <row r="540" spans="1:12" ht="15">
      <c r="A540" s="84" t="s">
        <v>4428</v>
      </c>
      <c r="B540" s="84" t="s">
        <v>5047</v>
      </c>
      <c r="C540" s="84">
        <v>5</v>
      </c>
      <c r="D540" s="118">
        <v>0.003970777980362706</v>
      </c>
      <c r="E540" s="118">
        <v>2.0969100130080562</v>
      </c>
      <c r="F540" s="84" t="s">
        <v>4241</v>
      </c>
      <c r="G540" s="84" t="b">
        <v>0</v>
      </c>
      <c r="H540" s="84" t="b">
        <v>0</v>
      </c>
      <c r="I540" s="84" t="b">
        <v>0</v>
      </c>
      <c r="J540" s="84" t="b">
        <v>0</v>
      </c>
      <c r="K540" s="84" t="b">
        <v>0</v>
      </c>
      <c r="L540" s="84" t="b">
        <v>0</v>
      </c>
    </row>
    <row r="541" spans="1:12" ht="15">
      <c r="A541" s="84" t="s">
        <v>5047</v>
      </c>
      <c r="B541" s="84" t="s">
        <v>4392</v>
      </c>
      <c r="C541" s="84">
        <v>5</v>
      </c>
      <c r="D541" s="118">
        <v>0.003970777980362706</v>
      </c>
      <c r="E541" s="118">
        <v>2.2566108558755684</v>
      </c>
      <c r="F541" s="84" t="s">
        <v>4241</v>
      </c>
      <c r="G541" s="84" t="b">
        <v>0</v>
      </c>
      <c r="H541" s="84" t="b">
        <v>0</v>
      </c>
      <c r="I541" s="84" t="b">
        <v>0</v>
      </c>
      <c r="J541" s="84" t="b">
        <v>0</v>
      </c>
      <c r="K541" s="84" t="b">
        <v>0</v>
      </c>
      <c r="L541" s="84" t="b">
        <v>0</v>
      </c>
    </row>
    <row r="542" spans="1:12" ht="15">
      <c r="A542" s="84" t="s">
        <v>4978</v>
      </c>
      <c r="B542" s="84" t="s">
        <v>5076</v>
      </c>
      <c r="C542" s="84">
        <v>5</v>
      </c>
      <c r="D542" s="118">
        <v>0.003970777980362706</v>
      </c>
      <c r="E542" s="118">
        <v>2.3657553253006363</v>
      </c>
      <c r="F542" s="84" t="s">
        <v>4241</v>
      </c>
      <c r="G542" s="84" t="b">
        <v>0</v>
      </c>
      <c r="H542" s="84" t="b">
        <v>0</v>
      </c>
      <c r="I542" s="84" t="b">
        <v>0</v>
      </c>
      <c r="J542" s="84" t="b">
        <v>0</v>
      </c>
      <c r="K542" s="84" t="b">
        <v>0</v>
      </c>
      <c r="L542" s="84" t="b">
        <v>0</v>
      </c>
    </row>
    <row r="543" spans="1:12" ht="15">
      <c r="A543" s="84" t="s">
        <v>5076</v>
      </c>
      <c r="B543" s="84" t="s">
        <v>437</v>
      </c>
      <c r="C543" s="84">
        <v>5</v>
      </c>
      <c r="D543" s="118">
        <v>0.003970777980362706</v>
      </c>
      <c r="E543" s="118">
        <v>1.3657553253006365</v>
      </c>
      <c r="F543" s="84" t="s">
        <v>4241</v>
      </c>
      <c r="G543" s="84" t="b">
        <v>0</v>
      </c>
      <c r="H543" s="84" t="b">
        <v>0</v>
      </c>
      <c r="I543" s="84" t="b">
        <v>0</v>
      </c>
      <c r="J543" s="84" t="b">
        <v>0</v>
      </c>
      <c r="K543" s="84" t="b">
        <v>0</v>
      </c>
      <c r="L543" s="84" t="b">
        <v>0</v>
      </c>
    </row>
    <row r="544" spans="1:12" ht="15">
      <c r="A544" s="84" t="s">
        <v>437</v>
      </c>
      <c r="B544" s="84" t="s">
        <v>5032</v>
      </c>
      <c r="C544" s="84">
        <v>5</v>
      </c>
      <c r="D544" s="118">
        <v>0.003970777980362706</v>
      </c>
      <c r="E544" s="118">
        <v>1.0313015741497054</v>
      </c>
      <c r="F544" s="84" t="s">
        <v>4241</v>
      </c>
      <c r="G544" s="84" t="b">
        <v>0</v>
      </c>
      <c r="H544" s="84" t="b">
        <v>0</v>
      </c>
      <c r="I544" s="84" t="b">
        <v>0</v>
      </c>
      <c r="J544" s="84" t="b">
        <v>0</v>
      </c>
      <c r="K544" s="84" t="b">
        <v>0</v>
      </c>
      <c r="L544" s="84" t="b">
        <v>0</v>
      </c>
    </row>
    <row r="545" spans="1:12" ht="15">
      <c r="A545" s="84" t="s">
        <v>5032</v>
      </c>
      <c r="B545" s="84" t="s">
        <v>5001</v>
      </c>
      <c r="C545" s="84">
        <v>5</v>
      </c>
      <c r="D545" s="118">
        <v>0.003970777980362706</v>
      </c>
      <c r="E545" s="118">
        <v>2.4327021149312498</v>
      </c>
      <c r="F545" s="84" t="s">
        <v>4241</v>
      </c>
      <c r="G545" s="84" t="b">
        <v>0</v>
      </c>
      <c r="H545" s="84" t="b">
        <v>0</v>
      </c>
      <c r="I545" s="84" t="b">
        <v>0</v>
      </c>
      <c r="J545" s="84" t="b">
        <v>0</v>
      </c>
      <c r="K545" s="84" t="b">
        <v>0</v>
      </c>
      <c r="L545" s="84" t="b">
        <v>0</v>
      </c>
    </row>
    <row r="546" spans="1:12" ht="15">
      <c r="A546" s="84" t="s">
        <v>460</v>
      </c>
      <c r="B546" s="84" t="s">
        <v>459</v>
      </c>
      <c r="C546" s="84">
        <v>4</v>
      </c>
      <c r="D546" s="118">
        <v>0.0033985113665639054</v>
      </c>
      <c r="E546" s="118">
        <v>2.6087933739869307</v>
      </c>
      <c r="F546" s="84" t="s">
        <v>4241</v>
      </c>
      <c r="G546" s="84" t="b">
        <v>0</v>
      </c>
      <c r="H546" s="84" t="b">
        <v>0</v>
      </c>
      <c r="I546" s="84" t="b">
        <v>0</v>
      </c>
      <c r="J546" s="84" t="b">
        <v>0</v>
      </c>
      <c r="K546" s="84" t="b">
        <v>0</v>
      </c>
      <c r="L546" s="84" t="b">
        <v>0</v>
      </c>
    </row>
    <row r="547" spans="1:12" ht="15">
      <c r="A547" s="84" t="s">
        <v>459</v>
      </c>
      <c r="B547" s="84" t="s">
        <v>5048</v>
      </c>
      <c r="C547" s="84">
        <v>4</v>
      </c>
      <c r="D547" s="118">
        <v>0.0033985113665639054</v>
      </c>
      <c r="E547" s="118">
        <v>2.6087933739869307</v>
      </c>
      <c r="F547" s="84" t="s">
        <v>4241</v>
      </c>
      <c r="G547" s="84" t="b">
        <v>0</v>
      </c>
      <c r="H547" s="84" t="b">
        <v>0</v>
      </c>
      <c r="I547" s="84" t="b">
        <v>0</v>
      </c>
      <c r="J547" s="84" t="b">
        <v>0</v>
      </c>
      <c r="K547" s="84" t="b">
        <v>0</v>
      </c>
      <c r="L547" s="84" t="b">
        <v>0</v>
      </c>
    </row>
    <row r="548" spans="1:12" ht="15">
      <c r="A548" s="84" t="s">
        <v>5048</v>
      </c>
      <c r="B548" s="84" t="s">
        <v>4428</v>
      </c>
      <c r="C548" s="84">
        <v>4</v>
      </c>
      <c r="D548" s="118">
        <v>0.0033985113665639054</v>
      </c>
      <c r="E548" s="118">
        <v>2.0969100130080562</v>
      </c>
      <c r="F548" s="84" t="s">
        <v>4241</v>
      </c>
      <c r="G548" s="84" t="b">
        <v>0</v>
      </c>
      <c r="H548" s="84" t="b">
        <v>0</v>
      </c>
      <c r="I548" s="84" t="b">
        <v>0</v>
      </c>
      <c r="J548" s="84" t="b">
        <v>0</v>
      </c>
      <c r="K548" s="84" t="b">
        <v>0</v>
      </c>
      <c r="L548" s="84" t="b">
        <v>0</v>
      </c>
    </row>
    <row r="549" spans="1:12" ht="15">
      <c r="A549" s="84" t="s">
        <v>4428</v>
      </c>
      <c r="B549" s="84" t="s">
        <v>5094</v>
      </c>
      <c r="C549" s="84">
        <v>4</v>
      </c>
      <c r="D549" s="118">
        <v>0.0033985113665639054</v>
      </c>
      <c r="E549" s="118">
        <v>2.0969100130080562</v>
      </c>
      <c r="F549" s="84" t="s">
        <v>4241</v>
      </c>
      <c r="G549" s="84" t="b">
        <v>0</v>
      </c>
      <c r="H549" s="84" t="b">
        <v>0</v>
      </c>
      <c r="I549" s="84" t="b">
        <v>0</v>
      </c>
      <c r="J549" s="84" t="b">
        <v>0</v>
      </c>
      <c r="K549" s="84" t="b">
        <v>0</v>
      </c>
      <c r="L549" s="84" t="b">
        <v>0</v>
      </c>
    </row>
    <row r="550" spans="1:12" ht="15">
      <c r="A550" s="84" t="s">
        <v>5094</v>
      </c>
      <c r="B550" s="84" t="s">
        <v>5095</v>
      </c>
      <c r="C550" s="84">
        <v>4</v>
      </c>
      <c r="D550" s="118">
        <v>0.0033985113665639054</v>
      </c>
      <c r="E550" s="118">
        <v>2.6087933739869307</v>
      </c>
      <c r="F550" s="84" t="s">
        <v>4241</v>
      </c>
      <c r="G550" s="84" t="b">
        <v>0</v>
      </c>
      <c r="H550" s="84" t="b">
        <v>0</v>
      </c>
      <c r="I550" s="84" t="b">
        <v>0</v>
      </c>
      <c r="J550" s="84" t="b">
        <v>0</v>
      </c>
      <c r="K550" s="84" t="b">
        <v>0</v>
      </c>
      <c r="L550" s="84" t="b">
        <v>0</v>
      </c>
    </row>
    <row r="551" spans="1:12" ht="15">
      <c r="A551" s="84" t="s">
        <v>5095</v>
      </c>
      <c r="B551" s="84" t="s">
        <v>5028</v>
      </c>
      <c r="C551" s="84">
        <v>4</v>
      </c>
      <c r="D551" s="118">
        <v>0.0033985113665639054</v>
      </c>
      <c r="E551" s="118">
        <v>2.6087933739869307</v>
      </c>
      <c r="F551" s="84" t="s">
        <v>4241</v>
      </c>
      <c r="G551" s="84" t="b">
        <v>0</v>
      </c>
      <c r="H551" s="84" t="b">
        <v>0</v>
      </c>
      <c r="I551" s="84" t="b">
        <v>0</v>
      </c>
      <c r="J551" s="84" t="b">
        <v>0</v>
      </c>
      <c r="K551" s="84" t="b">
        <v>0</v>
      </c>
      <c r="L551" s="84" t="b">
        <v>0</v>
      </c>
    </row>
    <row r="552" spans="1:12" ht="15">
      <c r="A552" s="84" t="s">
        <v>5028</v>
      </c>
      <c r="B552" s="84" t="s">
        <v>5070</v>
      </c>
      <c r="C552" s="84">
        <v>4</v>
      </c>
      <c r="D552" s="118">
        <v>0.0033985113665639054</v>
      </c>
      <c r="E552" s="118">
        <v>2.6087933739869307</v>
      </c>
      <c r="F552" s="84" t="s">
        <v>4241</v>
      </c>
      <c r="G552" s="84" t="b">
        <v>0</v>
      </c>
      <c r="H552" s="84" t="b">
        <v>0</v>
      </c>
      <c r="I552" s="84" t="b">
        <v>0</v>
      </c>
      <c r="J552" s="84" t="b">
        <v>0</v>
      </c>
      <c r="K552" s="84" t="b">
        <v>1</v>
      </c>
      <c r="L552" s="84" t="b">
        <v>0</v>
      </c>
    </row>
    <row r="553" spans="1:12" ht="15">
      <c r="A553" s="84" t="s">
        <v>5070</v>
      </c>
      <c r="B553" s="84" t="s">
        <v>5096</v>
      </c>
      <c r="C553" s="84">
        <v>4</v>
      </c>
      <c r="D553" s="118">
        <v>0.0033985113665639054</v>
      </c>
      <c r="E553" s="118">
        <v>2.6087933739869307</v>
      </c>
      <c r="F553" s="84" t="s">
        <v>4241</v>
      </c>
      <c r="G553" s="84" t="b">
        <v>0</v>
      </c>
      <c r="H553" s="84" t="b">
        <v>1</v>
      </c>
      <c r="I553" s="84" t="b">
        <v>0</v>
      </c>
      <c r="J553" s="84" t="b">
        <v>0</v>
      </c>
      <c r="K553" s="84" t="b">
        <v>0</v>
      </c>
      <c r="L553" s="84" t="b">
        <v>0</v>
      </c>
    </row>
    <row r="554" spans="1:12" ht="15">
      <c r="A554" s="84" t="s">
        <v>5096</v>
      </c>
      <c r="B554" s="84" t="s">
        <v>5050</v>
      </c>
      <c r="C554" s="84">
        <v>4</v>
      </c>
      <c r="D554" s="118">
        <v>0.0033985113665639054</v>
      </c>
      <c r="E554" s="118">
        <v>2.6087933739869307</v>
      </c>
      <c r="F554" s="84" t="s">
        <v>4241</v>
      </c>
      <c r="G554" s="84" t="b">
        <v>0</v>
      </c>
      <c r="H554" s="84" t="b">
        <v>0</v>
      </c>
      <c r="I554" s="84" t="b">
        <v>0</v>
      </c>
      <c r="J554" s="84" t="b">
        <v>0</v>
      </c>
      <c r="K554" s="84" t="b">
        <v>0</v>
      </c>
      <c r="L554" s="84" t="b">
        <v>0</v>
      </c>
    </row>
    <row r="555" spans="1:12" ht="15">
      <c r="A555" s="84" t="s">
        <v>5050</v>
      </c>
      <c r="B555" s="84" t="s">
        <v>437</v>
      </c>
      <c r="C555" s="84">
        <v>4</v>
      </c>
      <c r="D555" s="118">
        <v>0.0033985113665639054</v>
      </c>
      <c r="E555" s="118">
        <v>1.3657553253006365</v>
      </c>
      <c r="F555" s="84" t="s">
        <v>4241</v>
      </c>
      <c r="G555" s="84" t="b">
        <v>0</v>
      </c>
      <c r="H555" s="84" t="b">
        <v>0</v>
      </c>
      <c r="I555" s="84" t="b">
        <v>0</v>
      </c>
      <c r="J555" s="84" t="b">
        <v>0</v>
      </c>
      <c r="K555" s="84" t="b">
        <v>0</v>
      </c>
      <c r="L555" s="84" t="b">
        <v>0</v>
      </c>
    </row>
    <row r="556" spans="1:12" ht="15">
      <c r="A556" s="84" t="s">
        <v>5054</v>
      </c>
      <c r="B556" s="84" t="s">
        <v>4988</v>
      </c>
      <c r="C556" s="84">
        <v>4</v>
      </c>
      <c r="D556" s="118">
        <v>0.00477701163291299</v>
      </c>
      <c r="E556" s="118">
        <v>1.7794896011559058</v>
      </c>
      <c r="F556" s="84" t="s">
        <v>4241</v>
      </c>
      <c r="G556" s="84" t="b">
        <v>0</v>
      </c>
      <c r="H556" s="84" t="b">
        <v>0</v>
      </c>
      <c r="I556" s="84" t="b">
        <v>0</v>
      </c>
      <c r="J556" s="84" t="b">
        <v>0</v>
      </c>
      <c r="K556" s="84" t="b">
        <v>0</v>
      </c>
      <c r="L556" s="84" t="b">
        <v>0</v>
      </c>
    </row>
    <row r="557" spans="1:12" ht="15">
      <c r="A557" s="84" t="s">
        <v>437</v>
      </c>
      <c r="B557" s="84" t="s">
        <v>5016</v>
      </c>
      <c r="C557" s="84">
        <v>4</v>
      </c>
      <c r="D557" s="118">
        <v>0.0033985113665639054</v>
      </c>
      <c r="E557" s="118">
        <v>1.013572807189274</v>
      </c>
      <c r="F557" s="84" t="s">
        <v>4241</v>
      </c>
      <c r="G557" s="84" t="b">
        <v>0</v>
      </c>
      <c r="H557" s="84" t="b">
        <v>0</v>
      </c>
      <c r="I557" s="84" t="b">
        <v>0</v>
      </c>
      <c r="J557" s="84" t="b">
        <v>0</v>
      </c>
      <c r="K557" s="84" t="b">
        <v>0</v>
      </c>
      <c r="L557" s="84" t="b">
        <v>0</v>
      </c>
    </row>
    <row r="558" spans="1:12" ht="15">
      <c r="A558" s="84" t="s">
        <v>251</v>
      </c>
      <c r="B558" s="84" t="s">
        <v>4452</v>
      </c>
      <c r="C558" s="84">
        <v>4</v>
      </c>
      <c r="D558" s="118">
        <v>0.0033985113665639054</v>
      </c>
      <c r="E558" s="118">
        <v>2.3657553253006363</v>
      </c>
      <c r="F558" s="84" t="s">
        <v>4241</v>
      </c>
      <c r="G558" s="84" t="b">
        <v>0</v>
      </c>
      <c r="H558" s="84" t="b">
        <v>0</v>
      </c>
      <c r="I558" s="84" t="b">
        <v>0</v>
      </c>
      <c r="J558" s="84" t="b">
        <v>0</v>
      </c>
      <c r="K558" s="84" t="b">
        <v>0</v>
      </c>
      <c r="L558" s="84" t="b">
        <v>0</v>
      </c>
    </row>
    <row r="559" spans="1:12" ht="15">
      <c r="A559" s="84" t="s">
        <v>5001</v>
      </c>
      <c r="B559" s="84" t="s">
        <v>4595</v>
      </c>
      <c r="C559" s="84">
        <v>4</v>
      </c>
      <c r="D559" s="118">
        <v>0.0033985113665639054</v>
      </c>
      <c r="E559" s="118">
        <v>2.5118833609788744</v>
      </c>
      <c r="F559" s="84" t="s">
        <v>4241</v>
      </c>
      <c r="G559" s="84" t="b">
        <v>0</v>
      </c>
      <c r="H559" s="84" t="b">
        <v>0</v>
      </c>
      <c r="I559" s="84" t="b">
        <v>0</v>
      </c>
      <c r="J559" s="84" t="b">
        <v>0</v>
      </c>
      <c r="K559" s="84" t="b">
        <v>0</v>
      </c>
      <c r="L559" s="84" t="b">
        <v>0</v>
      </c>
    </row>
    <row r="560" spans="1:12" ht="15">
      <c r="A560" s="84" t="s">
        <v>437</v>
      </c>
      <c r="B560" s="84" t="s">
        <v>5158</v>
      </c>
      <c r="C560" s="84">
        <v>3</v>
      </c>
      <c r="D560" s="118">
        <v>0.0027634320136607085</v>
      </c>
      <c r="E560" s="118">
        <v>1.1104828201973302</v>
      </c>
      <c r="F560" s="84" t="s">
        <v>4241</v>
      </c>
      <c r="G560" s="84" t="b">
        <v>0</v>
      </c>
      <c r="H560" s="84" t="b">
        <v>0</v>
      </c>
      <c r="I560" s="84" t="b">
        <v>0</v>
      </c>
      <c r="J560" s="84" t="b">
        <v>0</v>
      </c>
      <c r="K560" s="84" t="b">
        <v>0</v>
      </c>
      <c r="L560" s="84" t="b">
        <v>0</v>
      </c>
    </row>
    <row r="561" spans="1:12" ht="15">
      <c r="A561" s="84" t="s">
        <v>5158</v>
      </c>
      <c r="B561" s="84" t="s">
        <v>5091</v>
      </c>
      <c r="C561" s="84">
        <v>3</v>
      </c>
      <c r="D561" s="118">
        <v>0.0027634320136607085</v>
      </c>
      <c r="E561" s="118">
        <v>2.6087933739869307</v>
      </c>
      <c r="F561" s="84" t="s">
        <v>4241</v>
      </c>
      <c r="G561" s="84" t="b">
        <v>0</v>
      </c>
      <c r="H561" s="84" t="b">
        <v>0</v>
      </c>
      <c r="I561" s="84" t="b">
        <v>0</v>
      </c>
      <c r="J561" s="84" t="b">
        <v>0</v>
      </c>
      <c r="K561" s="84" t="b">
        <v>0</v>
      </c>
      <c r="L561" s="84" t="b">
        <v>0</v>
      </c>
    </row>
    <row r="562" spans="1:12" ht="15">
      <c r="A562" s="84" t="s">
        <v>5091</v>
      </c>
      <c r="B562" s="84" t="s">
        <v>4393</v>
      </c>
      <c r="C562" s="84">
        <v>3</v>
      </c>
      <c r="D562" s="118">
        <v>0.0027634320136607085</v>
      </c>
      <c r="E562" s="118">
        <v>1.279734654722706</v>
      </c>
      <c r="F562" s="84" t="s">
        <v>4241</v>
      </c>
      <c r="G562" s="84" t="b">
        <v>0</v>
      </c>
      <c r="H562" s="84" t="b">
        <v>0</v>
      </c>
      <c r="I562" s="84" t="b">
        <v>0</v>
      </c>
      <c r="J562" s="84" t="b">
        <v>0</v>
      </c>
      <c r="K562" s="84" t="b">
        <v>0</v>
      </c>
      <c r="L562" s="84" t="b">
        <v>0</v>
      </c>
    </row>
    <row r="563" spans="1:12" ht="15">
      <c r="A563" s="84" t="s">
        <v>5117</v>
      </c>
      <c r="B563" s="84" t="s">
        <v>437</v>
      </c>
      <c r="C563" s="84">
        <v>3</v>
      </c>
      <c r="D563" s="118">
        <v>0.0027634320136607085</v>
      </c>
      <c r="E563" s="118">
        <v>1.3657553253006365</v>
      </c>
      <c r="F563" s="84" t="s">
        <v>4241</v>
      </c>
      <c r="G563" s="84" t="b">
        <v>0</v>
      </c>
      <c r="H563" s="84" t="b">
        <v>0</v>
      </c>
      <c r="I563" s="84" t="b">
        <v>0</v>
      </c>
      <c r="J563" s="84" t="b">
        <v>0</v>
      </c>
      <c r="K563" s="84" t="b">
        <v>0</v>
      </c>
      <c r="L563" s="84" t="b">
        <v>0</v>
      </c>
    </row>
    <row r="564" spans="1:12" ht="15">
      <c r="A564" s="84" t="s">
        <v>430</v>
      </c>
      <c r="B564" s="84" t="s">
        <v>460</v>
      </c>
      <c r="C564" s="84">
        <v>3</v>
      </c>
      <c r="D564" s="118">
        <v>0.0027634320136607085</v>
      </c>
      <c r="E564" s="118">
        <v>2.733732110595231</v>
      </c>
      <c r="F564" s="84" t="s">
        <v>4241</v>
      </c>
      <c r="G564" s="84" t="b">
        <v>0</v>
      </c>
      <c r="H564" s="84" t="b">
        <v>0</v>
      </c>
      <c r="I564" s="84" t="b">
        <v>0</v>
      </c>
      <c r="J564" s="84" t="b">
        <v>0</v>
      </c>
      <c r="K564" s="84" t="b">
        <v>0</v>
      </c>
      <c r="L564" s="84" t="b">
        <v>0</v>
      </c>
    </row>
    <row r="565" spans="1:12" ht="15">
      <c r="A565" s="84" t="s">
        <v>437</v>
      </c>
      <c r="B565" s="84" t="s">
        <v>5161</v>
      </c>
      <c r="C565" s="84">
        <v>3</v>
      </c>
      <c r="D565" s="118">
        <v>0.0027634320136607085</v>
      </c>
      <c r="E565" s="118">
        <v>1.1104828201973302</v>
      </c>
      <c r="F565" s="84" t="s">
        <v>4241</v>
      </c>
      <c r="G565" s="84" t="b">
        <v>0</v>
      </c>
      <c r="H565" s="84" t="b">
        <v>0</v>
      </c>
      <c r="I565" s="84" t="b">
        <v>0</v>
      </c>
      <c r="J565" s="84" t="b">
        <v>0</v>
      </c>
      <c r="K565" s="84" t="b">
        <v>0</v>
      </c>
      <c r="L565" s="84" t="b">
        <v>0</v>
      </c>
    </row>
    <row r="566" spans="1:12" ht="15">
      <c r="A566" s="84" t="s">
        <v>5192</v>
      </c>
      <c r="B566" s="84" t="s">
        <v>5193</v>
      </c>
      <c r="C566" s="84">
        <v>2</v>
      </c>
      <c r="D566" s="118">
        <v>0.0020438807498692237</v>
      </c>
      <c r="E566" s="118">
        <v>2.909823369650912</v>
      </c>
      <c r="F566" s="84" t="s">
        <v>4241</v>
      </c>
      <c r="G566" s="84" t="b">
        <v>0</v>
      </c>
      <c r="H566" s="84" t="b">
        <v>0</v>
      </c>
      <c r="I566" s="84" t="b">
        <v>0</v>
      </c>
      <c r="J566" s="84" t="b">
        <v>0</v>
      </c>
      <c r="K566" s="84" t="b">
        <v>0</v>
      </c>
      <c r="L566" s="84" t="b">
        <v>0</v>
      </c>
    </row>
    <row r="567" spans="1:12" ht="15">
      <c r="A567" s="84" t="s">
        <v>5193</v>
      </c>
      <c r="B567" s="84" t="s">
        <v>4428</v>
      </c>
      <c r="C567" s="84">
        <v>2</v>
      </c>
      <c r="D567" s="118">
        <v>0.0020438807498692237</v>
      </c>
      <c r="E567" s="118">
        <v>2.0969100130080562</v>
      </c>
      <c r="F567" s="84" t="s">
        <v>4241</v>
      </c>
      <c r="G567" s="84" t="b">
        <v>0</v>
      </c>
      <c r="H567" s="84" t="b">
        <v>0</v>
      </c>
      <c r="I567" s="84" t="b">
        <v>0</v>
      </c>
      <c r="J567" s="84" t="b">
        <v>0</v>
      </c>
      <c r="K567" s="84" t="b">
        <v>0</v>
      </c>
      <c r="L567" s="84" t="b">
        <v>0</v>
      </c>
    </row>
    <row r="568" spans="1:12" ht="15">
      <c r="A568" s="84" t="s">
        <v>4428</v>
      </c>
      <c r="B568" s="84" t="s">
        <v>5079</v>
      </c>
      <c r="C568" s="84">
        <v>2</v>
      </c>
      <c r="D568" s="118">
        <v>0.0020438807498692237</v>
      </c>
      <c r="E568" s="118">
        <v>1.9208187539523751</v>
      </c>
      <c r="F568" s="84" t="s">
        <v>4241</v>
      </c>
      <c r="G568" s="84" t="b">
        <v>0</v>
      </c>
      <c r="H568" s="84" t="b">
        <v>0</v>
      </c>
      <c r="I568" s="84" t="b">
        <v>0</v>
      </c>
      <c r="J568" s="84" t="b">
        <v>0</v>
      </c>
      <c r="K568" s="84" t="b">
        <v>0</v>
      </c>
      <c r="L568" s="84" t="b">
        <v>0</v>
      </c>
    </row>
    <row r="569" spans="1:12" ht="15">
      <c r="A569" s="84" t="s">
        <v>5079</v>
      </c>
      <c r="B569" s="84" t="s">
        <v>568</v>
      </c>
      <c r="C569" s="84">
        <v>2</v>
      </c>
      <c r="D569" s="118">
        <v>0.0020438807498692237</v>
      </c>
      <c r="E569" s="118">
        <v>2.7337321105952306</v>
      </c>
      <c r="F569" s="84" t="s">
        <v>4241</v>
      </c>
      <c r="G569" s="84" t="b">
        <v>0</v>
      </c>
      <c r="H569" s="84" t="b">
        <v>0</v>
      </c>
      <c r="I569" s="84" t="b">
        <v>0</v>
      </c>
      <c r="J569" s="84" t="b">
        <v>0</v>
      </c>
      <c r="K569" s="84" t="b">
        <v>0</v>
      </c>
      <c r="L569" s="84" t="b">
        <v>0</v>
      </c>
    </row>
    <row r="570" spans="1:12" ht="15">
      <c r="A570" s="84" t="s">
        <v>568</v>
      </c>
      <c r="B570" s="84" t="s">
        <v>5194</v>
      </c>
      <c r="C570" s="84">
        <v>2</v>
      </c>
      <c r="D570" s="118">
        <v>0.0020438807498692237</v>
      </c>
      <c r="E570" s="118">
        <v>2.909823369650912</v>
      </c>
      <c r="F570" s="84" t="s">
        <v>4241</v>
      </c>
      <c r="G570" s="84" t="b">
        <v>0</v>
      </c>
      <c r="H570" s="84" t="b">
        <v>0</v>
      </c>
      <c r="I570" s="84" t="b">
        <v>0</v>
      </c>
      <c r="J570" s="84" t="b">
        <v>0</v>
      </c>
      <c r="K570" s="84" t="b">
        <v>0</v>
      </c>
      <c r="L570" s="84" t="b">
        <v>0</v>
      </c>
    </row>
    <row r="571" spans="1:12" ht="15">
      <c r="A571" s="84" t="s">
        <v>5194</v>
      </c>
      <c r="B571" s="84" t="s">
        <v>437</v>
      </c>
      <c r="C571" s="84">
        <v>2</v>
      </c>
      <c r="D571" s="118">
        <v>0.0020438807498692237</v>
      </c>
      <c r="E571" s="118">
        <v>1.3657553253006365</v>
      </c>
      <c r="F571" s="84" t="s">
        <v>4241</v>
      </c>
      <c r="G571" s="84" t="b">
        <v>0</v>
      </c>
      <c r="H571" s="84" t="b">
        <v>0</v>
      </c>
      <c r="I571" s="84" t="b">
        <v>0</v>
      </c>
      <c r="J571" s="84" t="b">
        <v>0</v>
      </c>
      <c r="K571" s="84" t="b">
        <v>0</v>
      </c>
      <c r="L571" s="84" t="b">
        <v>0</v>
      </c>
    </row>
    <row r="572" spans="1:12" ht="15">
      <c r="A572" s="84" t="s">
        <v>437</v>
      </c>
      <c r="B572" s="84" t="s">
        <v>5195</v>
      </c>
      <c r="C572" s="84">
        <v>2</v>
      </c>
      <c r="D572" s="118">
        <v>0.0020438807498692237</v>
      </c>
      <c r="E572" s="118">
        <v>1.1104828201973302</v>
      </c>
      <c r="F572" s="84" t="s">
        <v>4241</v>
      </c>
      <c r="G572" s="84" t="b">
        <v>0</v>
      </c>
      <c r="H572" s="84" t="b">
        <v>0</v>
      </c>
      <c r="I572" s="84" t="b">
        <v>0</v>
      </c>
      <c r="J572" s="84" t="b">
        <v>0</v>
      </c>
      <c r="K572" s="84" t="b">
        <v>0</v>
      </c>
      <c r="L572" s="84" t="b">
        <v>0</v>
      </c>
    </row>
    <row r="573" spans="1:12" ht="15">
      <c r="A573" s="84" t="s">
        <v>5195</v>
      </c>
      <c r="B573" s="84" t="s">
        <v>5002</v>
      </c>
      <c r="C573" s="84">
        <v>2</v>
      </c>
      <c r="D573" s="118">
        <v>0.0020438807498692237</v>
      </c>
      <c r="E573" s="118">
        <v>2.3657553253006363</v>
      </c>
      <c r="F573" s="84" t="s">
        <v>4241</v>
      </c>
      <c r="G573" s="84" t="b">
        <v>0</v>
      </c>
      <c r="H573" s="84" t="b">
        <v>0</v>
      </c>
      <c r="I573" s="84" t="b">
        <v>0</v>
      </c>
      <c r="J573" s="84" t="b">
        <v>0</v>
      </c>
      <c r="K573" s="84" t="b">
        <v>0</v>
      </c>
      <c r="L573" s="84" t="b">
        <v>0</v>
      </c>
    </row>
    <row r="574" spans="1:12" ht="15">
      <c r="A574" s="84" t="s">
        <v>5002</v>
      </c>
      <c r="B574" s="84" t="s">
        <v>567</v>
      </c>
      <c r="C574" s="84">
        <v>2</v>
      </c>
      <c r="D574" s="118">
        <v>0.0020438807498692237</v>
      </c>
      <c r="E574" s="118">
        <v>2.3657553253006363</v>
      </c>
      <c r="F574" s="84" t="s">
        <v>4241</v>
      </c>
      <c r="G574" s="84" t="b">
        <v>0</v>
      </c>
      <c r="H574" s="84" t="b">
        <v>0</v>
      </c>
      <c r="I574" s="84" t="b">
        <v>0</v>
      </c>
      <c r="J574" s="84" t="b">
        <v>0</v>
      </c>
      <c r="K574" s="84" t="b">
        <v>0</v>
      </c>
      <c r="L574" s="84" t="b">
        <v>0</v>
      </c>
    </row>
    <row r="575" spans="1:12" ht="15">
      <c r="A575" s="84" t="s">
        <v>567</v>
      </c>
      <c r="B575" s="84" t="s">
        <v>566</v>
      </c>
      <c r="C575" s="84">
        <v>2</v>
      </c>
      <c r="D575" s="118">
        <v>0.0020438807498692237</v>
      </c>
      <c r="E575" s="118">
        <v>2.909823369650912</v>
      </c>
      <c r="F575" s="84" t="s">
        <v>4241</v>
      </c>
      <c r="G575" s="84" t="b">
        <v>0</v>
      </c>
      <c r="H575" s="84" t="b">
        <v>0</v>
      </c>
      <c r="I575" s="84" t="b">
        <v>0</v>
      </c>
      <c r="J575" s="84" t="b">
        <v>0</v>
      </c>
      <c r="K575" s="84" t="b">
        <v>0</v>
      </c>
      <c r="L575" s="84" t="b">
        <v>0</v>
      </c>
    </row>
    <row r="576" spans="1:12" ht="15">
      <c r="A576" s="84" t="s">
        <v>5124</v>
      </c>
      <c r="B576" s="84" t="s">
        <v>5271</v>
      </c>
      <c r="C576" s="84">
        <v>2</v>
      </c>
      <c r="D576" s="118">
        <v>0.0020438807498692237</v>
      </c>
      <c r="E576" s="118">
        <v>2.909823369650912</v>
      </c>
      <c r="F576" s="84" t="s">
        <v>4241</v>
      </c>
      <c r="G576" s="84" t="b">
        <v>0</v>
      </c>
      <c r="H576" s="84" t="b">
        <v>0</v>
      </c>
      <c r="I576" s="84" t="b">
        <v>0</v>
      </c>
      <c r="J576" s="84" t="b">
        <v>0</v>
      </c>
      <c r="K576" s="84" t="b">
        <v>1</v>
      </c>
      <c r="L576" s="84" t="b">
        <v>0</v>
      </c>
    </row>
    <row r="577" spans="1:12" ht="15">
      <c r="A577" s="84" t="s">
        <v>5271</v>
      </c>
      <c r="B577" s="84" t="s">
        <v>5272</v>
      </c>
      <c r="C577" s="84">
        <v>2</v>
      </c>
      <c r="D577" s="118">
        <v>0.0020438807498692237</v>
      </c>
      <c r="E577" s="118">
        <v>2.909823369650912</v>
      </c>
      <c r="F577" s="84" t="s">
        <v>4241</v>
      </c>
      <c r="G577" s="84" t="b">
        <v>0</v>
      </c>
      <c r="H577" s="84" t="b">
        <v>1</v>
      </c>
      <c r="I577" s="84" t="b">
        <v>0</v>
      </c>
      <c r="J577" s="84" t="b">
        <v>0</v>
      </c>
      <c r="K577" s="84" t="b">
        <v>0</v>
      </c>
      <c r="L577" s="84" t="b">
        <v>0</v>
      </c>
    </row>
    <row r="578" spans="1:12" ht="15">
      <c r="A578" s="84" t="s">
        <v>5272</v>
      </c>
      <c r="B578" s="84" t="s">
        <v>5156</v>
      </c>
      <c r="C578" s="84">
        <v>2</v>
      </c>
      <c r="D578" s="118">
        <v>0.0020438807498692237</v>
      </c>
      <c r="E578" s="118">
        <v>2.7337321105952306</v>
      </c>
      <c r="F578" s="84" t="s">
        <v>4241</v>
      </c>
      <c r="G578" s="84" t="b">
        <v>0</v>
      </c>
      <c r="H578" s="84" t="b">
        <v>0</v>
      </c>
      <c r="I578" s="84" t="b">
        <v>0</v>
      </c>
      <c r="J578" s="84" t="b">
        <v>0</v>
      </c>
      <c r="K578" s="84" t="b">
        <v>0</v>
      </c>
      <c r="L578" s="84" t="b">
        <v>0</v>
      </c>
    </row>
    <row r="579" spans="1:12" ht="15">
      <c r="A579" s="84" t="s">
        <v>5156</v>
      </c>
      <c r="B579" s="84" t="s">
        <v>5273</v>
      </c>
      <c r="C579" s="84">
        <v>2</v>
      </c>
      <c r="D579" s="118">
        <v>0.0020438807498692237</v>
      </c>
      <c r="E579" s="118">
        <v>2.7337321105952306</v>
      </c>
      <c r="F579" s="84" t="s">
        <v>4241</v>
      </c>
      <c r="G579" s="84" t="b">
        <v>0</v>
      </c>
      <c r="H579" s="84" t="b">
        <v>0</v>
      </c>
      <c r="I579" s="84" t="b">
        <v>0</v>
      </c>
      <c r="J579" s="84" t="b">
        <v>0</v>
      </c>
      <c r="K579" s="84" t="b">
        <v>0</v>
      </c>
      <c r="L579" s="84" t="b">
        <v>0</v>
      </c>
    </row>
    <row r="580" spans="1:12" ht="15">
      <c r="A580" s="84" t="s">
        <v>5273</v>
      </c>
      <c r="B580" s="84" t="s">
        <v>5157</v>
      </c>
      <c r="C580" s="84">
        <v>2</v>
      </c>
      <c r="D580" s="118">
        <v>0.0020438807498692237</v>
      </c>
      <c r="E580" s="118">
        <v>2.909823369650912</v>
      </c>
      <c r="F580" s="84" t="s">
        <v>4241</v>
      </c>
      <c r="G580" s="84" t="b">
        <v>0</v>
      </c>
      <c r="H580" s="84" t="b">
        <v>0</v>
      </c>
      <c r="I580" s="84" t="b">
        <v>0</v>
      </c>
      <c r="J580" s="84" t="b">
        <v>0</v>
      </c>
      <c r="K580" s="84" t="b">
        <v>0</v>
      </c>
      <c r="L580" s="84" t="b">
        <v>0</v>
      </c>
    </row>
    <row r="581" spans="1:12" ht="15">
      <c r="A581" s="84" t="s">
        <v>5157</v>
      </c>
      <c r="B581" s="84" t="s">
        <v>5274</v>
      </c>
      <c r="C581" s="84">
        <v>2</v>
      </c>
      <c r="D581" s="118">
        <v>0.0020438807498692237</v>
      </c>
      <c r="E581" s="118">
        <v>2.909823369650912</v>
      </c>
      <c r="F581" s="84" t="s">
        <v>4241</v>
      </c>
      <c r="G581" s="84" t="b">
        <v>0</v>
      </c>
      <c r="H581" s="84" t="b">
        <v>0</v>
      </c>
      <c r="I581" s="84" t="b">
        <v>0</v>
      </c>
      <c r="J581" s="84" t="b">
        <v>1</v>
      </c>
      <c r="K581" s="84" t="b">
        <v>0</v>
      </c>
      <c r="L581" s="84" t="b">
        <v>0</v>
      </c>
    </row>
    <row r="582" spans="1:12" ht="15">
      <c r="A582" s="84" t="s">
        <v>4405</v>
      </c>
      <c r="B582" s="84" t="s">
        <v>4392</v>
      </c>
      <c r="C582" s="84">
        <v>2</v>
      </c>
      <c r="D582" s="118">
        <v>0.0020438807498692237</v>
      </c>
      <c r="E582" s="118">
        <v>2.2566108558755684</v>
      </c>
      <c r="F582" s="84" t="s">
        <v>4241</v>
      </c>
      <c r="G582" s="84" t="b">
        <v>0</v>
      </c>
      <c r="H582" s="84" t="b">
        <v>0</v>
      </c>
      <c r="I582" s="84" t="b">
        <v>0</v>
      </c>
      <c r="J582" s="84" t="b">
        <v>0</v>
      </c>
      <c r="K582" s="84" t="b">
        <v>0</v>
      </c>
      <c r="L582" s="84" t="b">
        <v>0</v>
      </c>
    </row>
    <row r="583" spans="1:12" ht="15">
      <c r="A583" s="84" t="s">
        <v>4392</v>
      </c>
      <c r="B583" s="84" t="s">
        <v>4406</v>
      </c>
      <c r="C583" s="84">
        <v>2</v>
      </c>
      <c r="D583" s="118">
        <v>0.0020438807498692237</v>
      </c>
      <c r="E583" s="118">
        <v>2.210853365314893</v>
      </c>
      <c r="F583" s="84" t="s">
        <v>4241</v>
      </c>
      <c r="G583" s="84" t="b">
        <v>0</v>
      </c>
      <c r="H583" s="84" t="b">
        <v>0</v>
      </c>
      <c r="I583" s="84" t="b">
        <v>0</v>
      </c>
      <c r="J583" s="84" t="b">
        <v>0</v>
      </c>
      <c r="K583" s="84" t="b">
        <v>0</v>
      </c>
      <c r="L583" s="84" t="b">
        <v>0</v>
      </c>
    </row>
    <row r="584" spans="1:12" ht="15">
      <c r="A584" s="84" t="s">
        <v>5000</v>
      </c>
      <c r="B584" s="84" t="s">
        <v>4449</v>
      </c>
      <c r="C584" s="84">
        <v>2</v>
      </c>
      <c r="D584" s="118">
        <v>0.0020438807498692237</v>
      </c>
      <c r="E584" s="118">
        <v>1.4327021149312495</v>
      </c>
      <c r="F584" s="84" t="s">
        <v>4241</v>
      </c>
      <c r="G584" s="84" t="b">
        <v>0</v>
      </c>
      <c r="H584" s="84" t="b">
        <v>0</v>
      </c>
      <c r="I584" s="84" t="b">
        <v>0</v>
      </c>
      <c r="J584" s="84" t="b">
        <v>0</v>
      </c>
      <c r="K584" s="84" t="b">
        <v>0</v>
      </c>
      <c r="L584" s="84" t="b">
        <v>0</v>
      </c>
    </row>
    <row r="585" spans="1:12" ht="15">
      <c r="A585" s="84" t="s">
        <v>5159</v>
      </c>
      <c r="B585" s="84" t="s">
        <v>5107</v>
      </c>
      <c r="C585" s="84">
        <v>2</v>
      </c>
      <c r="D585" s="118">
        <v>0.0020438807498692237</v>
      </c>
      <c r="E585" s="118">
        <v>2.7337321105952306</v>
      </c>
      <c r="F585" s="84" t="s">
        <v>4241</v>
      </c>
      <c r="G585" s="84" t="b">
        <v>0</v>
      </c>
      <c r="H585" s="84" t="b">
        <v>0</v>
      </c>
      <c r="I585" s="84" t="b">
        <v>0</v>
      </c>
      <c r="J585" s="84" t="b">
        <v>0</v>
      </c>
      <c r="K585" s="84" t="b">
        <v>0</v>
      </c>
      <c r="L585" s="84" t="b">
        <v>0</v>
      </c>
    </row>
    <row r="586" spans="1:12" ht="15">
      <c r="A586" s="84" t="s">
        <v>439</v>
      </c>
      <c r="B586" s="84" t="s">
        <v>538</v>
      </c>
      <c r="C586" s="84">
        <v>2</v>
      </c>
      <c r="D586" s="118">
        <v>0.0020438807498692237</v>
      </c>
      <c r="E586" s="118">
        <v>2.4327021149312493</v>
      </c>
      <c r="F586" s="84" t="s">
        <v>4241</v>
      </c>
      <c r="G586" s="84" t="b">
        <v>0</v>
      </c>
      <c r="H586" s="84" t="b">
        <v>0</v>
      </c>
      <c r="I586" s="84" t="b">
        <v>0</v>
      </c>
      <c r="J586" s="84" t="b">
        <v>0</v>
      </c>
      <c r="K586" s="84" t="b">
        <v>0</v>
      </c>
      <c r="L586" s="84" t="b">
        <v>0</v>
      </c>
    </row>
    <row r="587" spans="1:12" ht="15">
      <c r="A587" s="84" t="s">
        <v>538</v>
      </c>
      <c r="B587" s="84" t="s">
        <v>5038</v>
      </c>
      <c r="C587" s="84">
        <v>2</v>
      </c>
      <c r="D587" s="118">
        <v>0.0020438807498692237</v>
      </c>
      <c r="E587" s="118">
        <v>1.9555808602115872</v>
      </c>
      <c r="F587" s="84" t="s">
        <v>4241</v>
      </c>
      <c r="G587" s="84" t="b">
        <v>0</v>
      </c>
      <c r="H587" s="84" t="b">
        <v>0</v>
      </c>
      <c r="I587" s="84" t="b">
        <v>0</v>
      </c>
      <c r="J587" s="84" t="b">
        <v>1</v>
      </c>
      <c r="K587" s="84" t="b">
        <v>0</v>
      </c>
      <c r="L587" s="84" t="b">
        <v>0</v>
      </c>
    </row>
    <row r="588" spans="1:12" ht="15">
      <c r="A588" s="84" t="s">
        <v>5038</v>
      </c>
      <c r="B588" s="84" t="s">
        <v>5277</v>
      </c>
      <c r="C588" s="84">
        <v>2</v>
      </c>
      <c r="D588" s="118">
        <v>0.0020438807498692237</v>
      </c>
      <c r="E588" s="118">
        <v>2.4327021149312493</v>
      </c>
      <c r="F588" s="84" t="s">
        <v>4241</v>
      </c>
      <c r="G588" s="84" t="b">
        <v>1</v>
      </c>
      <c r="H588" s="84" t="b">
        <v>0</v>
      </c>
      <c r="I588" s="84" t="b">
        <v>0</v>
      </c>
      <c r="J588" s="84" t="b">
        <v>0</v>
      </c>
      <c r="K588" s="84" t="b">
        <v>0</v>
      </c>
      <c r="L588" s="84" t="b">
        <v>0</v>
      </c>
    </row>
    <row r="589" spans="1:12" ht="15">
      <c r="A589" s="84" t="s">
        <v>5277</v>
      </c>
      <c r="B589" s="84" t="s">
        <v>5278</v>
      </c>
      <c r="C589" s="84">
        <v>2</v>
      </c>
      <c r="D589" s="118">
        <v>0.0020438807498692237</v>
      </c>
      <c r="E589" s="118">
        <v>2.909823369650912</v>
      </c>
      <c r="F589" s="84" t="s">
        <v>4241</v>
      </c>
      <c r="G589" s="84" t="b">
        <v>0</v>
      </c>
      <c r="H589" s="84" t="b">
        <v>0</v>
      </c>
      <c r="I589" s="84" t="b">
        <v>0</v>
      </c>
      <c r="J589" s="84" t="b">
        <v>0</v>
      </c>
      <c r="K589" s="84" t="b">
        <v>0</v>
      </c>
      <c r="L589" s="84" t="b">
        <v>0</v>
      </c>
    </row>
    <row r="590" spans="1:12" ht="15">
      <c r="A590" s="84" t="s">
        <v>5278</v>
      </c>
      <c r="B590" s="84" t="s">
        <v>4983</v>
      </c>
      <c r="C590" s="84">
        <v>2</v>
      </c>
      <c r="D590" s="118">
        <v>0.0020438807498692237</v>
      </c>
      <c r="E590" s="118">
        <v>1.868430684492687</v>
      </c>
      <c r="F590" s="84" t="s">
        <v>4241</v>
      </c>
      <c r="G590" s="84" t="b">
        <v>0</v>
      </c>
      <c r="H590" s="84" t="b">
        <v>0</v>
      </c>
      <c r="I590" s="84" t="b">
        <v>0</v>
      </c>
      <c r="J590" s="84" t="b">
        <v>0</v>
      </c>
      <c r="K590" s="84" t="b">
        <v>0</v>
      </c>
      <c r="L590" s="84" t="b">
        <v>0</v>
      </c>
    </row>
    <row r="591" spans="1:12" ht="15">
      <c r="A591" s="84" t="s">
        <v>4983</v>
      </c>
      <c r="B591" s="84" t="s">
        <v>4989</v>
      </c>
      <c r="C591" s="84">
        <v>2</v>
      </c>
      <c r="D591" s="118">
        <v>0.0020438807498692237</v>
      </c>
      <c r="E591" s="118">
        <v>1.1959130155219566</v>
      </c>
      <c r="F591" s="84" t="s">
        <v>4241</v>
      </c>
      <c r="G591" s="84" t="b">
        <v>0</v>
      </c>
      <c r="H591" s="84" t="b">
        <v>0</v>
      </c>
      <c r="I591" s="84" t="b">
        <v>0</v>
      </c>
      <c r="J591" s="84" t="b">
        <v>0</v>
      </c>
      <c r="K591" s="84" t="b">
        <v>0</v>
      </c>
      <c r="L591" s="84" t="b">
        <v>0</v>
      </c>
    </row>
    <row r="592" spans="1:12" ht="15">
      <c r="A592" s="84" t="s">
        <v>4989</v>
      </c>
      <c r="B592" s="84" t="s">
        <v>437</v>
      </c>
      <c r="C592" s="84">
        <v>2</v>
      </c>
      <c r="D592" s="118">
        <v>0.0020438807498692237</v>
      </c>
      <c r="E592" s="118">
        <v>0.7125428115252928</v>
      </c>
      <c r="F592" s="84" t="s">
        <v>4241</v>
      </c>
      <c r="G592" s="84" t="b">
        <v>0</v>
      </c>
      <c r="H592" s="84" t="b">
        <v>0</v>
      </c>
      <c r="I592" s="84" t="b">
        <v>0</v>
      </c>
      <c r="J592" s="84" t="b">
        <v>0</v>
      </c>
      <c r="K592" s="84" t="b">
        <v>0</v>
      </c>
      <c r="L592" s="84" t="b">
        <v>0</v>
      </c>
    </row>
    <row r="593" spans="1:12" ht="15">
      <c r="A593" s="84" t="s">
        <v>4393</v>
      </c>
      <c r="B593" s="84" t="s">
        <v>5279</v>
      </c>
      <c r="C593" s="84">
        <v>2</v>
      </c>
      <c r="D593" s="118">
        <v>0.0020438807498692237</v>
      </c>
      <c r="E593" s="118">
        <v>1.404673391331006</v>
      </c>
      <c r="F593" s="84" t="s">
        <v>4241</v>
      </c>
      <c r="G593" s="84" t="b">
        <v>0</v>
      </c>
      <c r="H593" s="84" t="b">
        <v>0</v>
      </c>
      <c r="I593" s="84" t="b">
        <v>0</v>
      </c>
      <c r="J593" s="84" t="b">
        <v>0</v>
      </c>
      <c r="K593" s="84" t="b">
        <v>0</v>
      </c>
      <c r="L593" s="84" t="b">
        <v>0</v>
      </c>
    </row>
    <row r="594" spans="1:12" ht="15">
      <c r="A594" s="84" t="s">
        <v>5279</v>
      </c>
      <c r="B594" s="84" t="s">
        <v>4401</v>
      </c>
      <c r="C594" s="84">
        <v>2</v>
      </c>
      <c r="D594" s="118">
        <v>0.0020438807498692237</v>
      </c>
      <c r="E594" s="118">
        <v>1.654550864547606</v>
      </c>
      <c r="F594" s="84" t="s">
        <v>4241</v>
      </c>
      <c r="G594" s="84" t="b">
        <v>0</v>
      </c>
      <c r="H594" s="84" t="b">
        <v>0</v>
      </c>
      <c r="I594" s="84" t="b">
        <v>0</v>
      </c>
      <c r="J594" s="84" t="b">
        <v>0</v>
      </c>
      <c r="K594" s="84" t="b">
        <v>0</v>
      </c>
      <c r="L594" s="84" t="b">
        <v>0</v>
      </c>
    </row>
    <row r="595" spans="1:12" ht="15">
      <c r="A595" s="84" t="s">
        <v>437</v>
      </c>
      <c r="B595" s="84" t="s">
        <v>5270</v>
      </c>
      <c r="C595" s="84">
        <v>2</v>
      </c>
      <c r="D595" s="118">
        <v>0.002388505816456495</v>
      </c>
      <c r="E595" s="118">
        <v>1.1104828201973302</v>
      </c>
      <c r="F595" s="84" t="s">
        <v>4241</v>
      </c>
      <c r="G595" s="84" t="b">
        <v>0</v>
      </c>
      <c r="H595" s="84" t="b">
        <v>0</v>
      </c>
      <c r="I595" s="84" t="b">
        <v>0</v>
      </c>
      <c r="J595" s="84" t="b">
        <v>0</v>
      </c>
      <c r="K595" s="84" t="b">
        <v>0</v>
      </c>
      <c r="L595" s="84" t="b">
        <v>0</v>
      </c>
    </row>
    <row r="596" spans="1:12" ht="15">
      <c r="A596" s="84" t="s">
        <v>4420</v>
      </c>
      <c r="B596" s="84" t="s">
        <v>4433</v>
      </c>
      <c r="C596" s="84">
        <v>2</v>
      </c>
      <c r="D596" s="118">
        <v>0.0020438807498692237</v>
      </c>
      <c r="E596" s="118">
        <v>2.3077633783229494</v>
      </c>
      <c r="F596" s="84" t="s">
        <v>4241</v>
      </c>
      <c r="G596" s="84" t="b">
        <v>0</v>
      </c>
      <c r="H596" s="84" t="b">
        <v>0</v>
      </c>
      <c r="I596" s="84" t="b">
        <v>0</v>
      </c>
      <c r="J596" s="84" t="b">
        <v>0</v>
      </c>
      <c r="K596" s="84" t="b">
        <v>0</v>
      </c>
      <c r="L596" s="84" t="b">
        <v>0</v>
      </c>
    </row>
    <row r="597" spans="1:12" ht="15">
      <c r="A597" s="84" t="s">
        <v>4433</v>
      </c>
      <c r="B597" s="84" t="s">
        <v>564</v>
      </c>
      <c r="C597" s="84">
        <v>2</v>
      </c>
      <c r="D597" s="118">
        <v>0.0020438807498692237</v>
      </c>
      <c r="E597" s="118">
        <v>2.909823369650912</v>
      </c>
      <c r="F597" s="84" t="s">
        <v>4241</v>
      </c>
      <c r="G597" s="84" t="b">
        <v>0</v>
      </c>
      <c r="H597" s="84" t="b">
        <v>0</v>
      </c>
      <c r="I597" s="84" t="b">
        <v>0</v>
      </c>
      <c r="J597" s="84" t="b">
        <v>0</v>
      </c>
      <c r="K597" s="84" t="b">
        <v>0</v>
      </c>
      <c r="L597" s="84" t="b">
        <v>0</v>
      </c>
    </row>
    <row r="598" spans="1:12" ht="15">
      <c r="A598" s="84" t="s">
        <v>564</v>
      </c>
      <c r="B598" s="84" t="s">
        <v>5115</v>
      </c>
      <c r="C598" s="84">
        <v>2</v>
      </c>
      <c r="D598" s="118">
        <v>0.0020438807498692237</v>
      </c>
      <c r="E598" s="118">
        <v>2.909823369650912</v>
      </c>
      <c r="F598" s="84" t="s">
        <v>4241</v>
      </c>
      <c r="G598" s="84" t="b">
        <v>0</v>
      </c>
      <c r="H598" s="84" t="b">
        <v>0</v>
      </c>
      <c r="I598" s="84" t="b">
        <v>0</v>
      </c>
      <c r="J598" s="84" t="b">
        <v>0</v>
      </c>
      <c r="K598" s="84" t="b">
        <v>0</v>
      </c>
      <c r="L598" s="84" t="b">
        <v>0</v>
      </c>
    </row>
    <row r="599" spans="1:12" ht="15">
      <c r="A599" s="84" t="s">
        <v>5115</v>
      </c>
      <c r="B599" s="84" t="s">
        <v>5116</v>
      </c>
      <c r="C599" s="84">
        <v>2</v>
      </c>
      <c r="D599" s="118">
        <v>0.0020438807498692237</v>
      </c>
      <c r="E599" s="118">
        <v>2.7337321105952306</v>
      </c>
      <c r="F599" s="84" t="s">
        <v>4241</v>
      </c>
      <c r="G599" s="84" t="b">
        <v>0</v>
      </c>
      <c r="H599" s="84" t="b">
        <v>0</v>
      </c>
      <c r="I599" s="84" t="b">
        <v>0</v>
      </c>
      <c r="J599" s="84" t="b">
        <v>0</v>
      </c>
      <c r="K599" s="84" t="b">
        <v>1</v>
      </c>
      <c r="L599" s="84" t="b">
        <v>0</v>
      </c>
    </row>
    <row r="600" spans="1:12" ht="15">
      <c r="A600" s="84" t="s">
        <v>5116</v>
      </c>
      <c r="B600" s="84" t="s">
        <v>5223</v>
      </c>
      <c r="C600" s="84">
        <v>2</v>
      </c>
      <c r="D600" s="118">
        <v>0.0020438807498692237</v>
      </c>
      <c r="E600" s="118">
        <v>2.7337321105952306</v>
      </c>
      <c r="F600" s="84" t="s">
        <v>4241</v>
      </c>
      <c r="G600" s="84" t="b">
        <v>0</v>
      </c>
      <c r="H600" s="84" t="b">
        <v>1</v>
      </c>
      <c r="I600" s="84" t="b">
        <v>0</v>
      </c>
      <c r="J600" s="84" t="b">
        <v>0</v>
      </c>
      <c r="K600" s="84" t="b">
        <v>0</v>
      </c>
      <c r="L600" s="84" t="b">
        <v>0</v>
      </c>
    </row>
    <row r="601" spans="1:12" ht="15">
      <c r="A601" s="84" t="s">
        <v>5223</v>
      </c>
      <c r="B601" s="84" t="s">
        <v>563</v>
      </c>
      <c r="C601" s="84">
        <v>2</v>
      </c>
      <c r="D601" s="118">
        <v>0.0020438807498692237</v>
      </c>
      <c r="E601" s="118">
        <v>2.909823369650912</v>
      </c>
      <c r="F601" s="84" t="s">
        <v>4241</v>
      </c>
      <c r="G601" s="84" t="b">
        <v>0</v>
      </c>
      <c r="H601" s="84" t="b">
        <v>0</v>
      </c>
      <c r="I601" s="84" t="b">
        <v>0</v>
      </c>
      <c r="J601" s="84" t="b">
        <v>0</v>
      </c>
      <c r="K601" s="84" t="b">
        <v>0</v>
      </c>
      <c r="L601" s="84" t="b">
        <v>0</v>
      </c>
    </row>
    <row r="602" spans="1:12" ht="15">
      <c r="A602" s="84" t="s">
        <v>563</v>
      </c>
      <c r="B602" s="84" t="s">
        <v>5224</v>
      </c>
      <c r="C602" s="84">
        <v>2</v>
      </c>
      <c r="D602" s="118">
        <v>0.0020438807498692237</v>
      </c>
      <c r="E602" s="118">
        <v>2.909823369650912</v>
      </c>
      <c r="F602" s="84" t="s">
        <v>4241</v>
      </c>
      <c r="G602" s="84" t="b">
        <v>0</v>
      </c>
      <c r="H602" s="84" t="b">
        <v>0</v>
      </c>
      <c r="I602" s="84" t="b">
        <v>0</v>
      </c>
      <c r="J602" s="84" t="b">
        <v>0</v>
      </c>
      <c r="K602" s="84" t="b">
        <v>0</v>
      </c>
      <c r="L602" s="84" t="b">
        <v>0</v>
      </c>
    </row>
    <row r="603" spans="1:12" ht="15">
      <c r="A603" s="84" t="s">
        <v>5224</v>
      </c>
      <c r="B603" s="84" t="s">
        <v>5225</v>
      </c>
      <c r="C603" s="84">
        <v>2</v>
      </c>
      <c r="D603" s="118">
        <v>0.0020438807498692237</v>
      </c>
      <c r="E603" s="118">
        <v>2.909823369650912</v>
      </c>
      <c r="F603" s="84" t="s">
        <v>4241</v>
      </c>
      <c r="G603" s="84" t="b">
        <v>0</v>
      </c>
      <c r="H603" s="84" t="b">
        <v>0</v>
      </c>
      <c r="I603" s="84" t="b">
        <v>0</v>
      </c>
      <c r="J603" s="84" t="b">
        <v>0</v>
      </c>
      <c r="K603" s="84" t="b">
        <v>0</v>
      </c>
      <c r="L603" s="84" t="b">
        <v>0</v>
      </c>
    </row>
    <row r="604" spans="1:12" ht="15">
      <c r="A604" s="84" t="s">
        <v>5225</v>
      </c>
      <c r="B604" s="84" t="s">
        <v>562</v>
      </c>
      <c r="C604" s="84">
        <v>2</v>
      </c>
      <c r="D604" s="118">
        <v>0.0020438807498692237</v>
      </c>
      <c r="E604" s="118">
        <v>2.909823369650912</v>
      </c>
      <c r="F604" s="84" t="s">
        <v>4241</v>
      </c>
      <c r="G604" s="84" t="b">
        <v>0</v>
      </c>
      <c r="H604" s="84" t="b">
        <v>0</v>
      </c>
      <c r="I604" s="84" t="b">
        <v>0</v>
      </c>
      <c r="J604" s="84" t="b">
        <v>0</v>
      </c>
      <c r="K604" s="84" t="b">
        <v>0</v>
      </c>
      <c r="L604" s="84" t="b">
        <v>0</v>
      </c>
    </row>
    <row r="605" spans="1:12" ht="15">
      <c r="A605" s="84" t="s">
        <v>417</v>
      </c>
      <c r="B605" s="84" t="s">
        <v>443</v>
      </c>
      <c r="C605" s="84">
        <v>2</v>
      </c>
      <c r="D605" s="118">
        <v>0.0020438807498692237</v>
      </c>
      <c r="E605" s="118">
        <v>2.7337321105952306</v>
      </c>
      <c r="F605" s="84" t="s">
        <v>4241</v>
      </c>
      <c r="G605" s="84" t="b">
        <v>0</v>
      </c>
      <c r="H605" s="84" t="b">
        <v>0</v>
      </c>
      <c r="I605" s="84" t="b">
        <v>0</v>
      </c>
      <c r="J605" s="84" t="b">
        <v>0</v>
      </c>
      <c r="K605" s="84" t="b">
        <v>0</v>
      </c>
      <c r="L605" s="84" t="b">
        <v>0</v>
      </c>
    </row>
    <row r="606" spans="1:12" ht="15">
      <c r="A606" s="84" t="s">
        <v>4448</v>
      </c>
      <c r="B606" s="84" t="s">
        <v>5080</v>
      </c>
      <c r="C606" s="84">
        <v>2</v>
      </c>
      <c r="D606" s="118">
        <v>0.0020438807498692237</v>
      </c>
      <c r="E606" s="118">
        <v>2.6087933739869307</v>
      </c>
      <c r="F606" s="84" t="s">
        <v>4241</v>
      </c>
      <c r="G606" s="84" t="b">
        <v>0</v>
      </c>
      <c r="H606" s="84" t="b">
        <v>0</v>
      </c>
      <c r="I606" s="84" t="b">
        <v>0</v>
      </c>
      <c r="J606" s="84" t="b">
        <v>0</v>
      </c>
      <c r="K606" s="84" t="b">
        <v>1</v>
      </c>
      <c r="L606" s="84" t="b">
        <v>0</v>
      </c>
    </row>
    <row r="607" spans="1:12" ht="15">
      <c r="A607" s="84" t="s">
        <v>437</v>
      </c>
      <c r="B607" s="84" t="s">
        <v>5117</v>
      </c>
      <c r="C607" s="84">
        <v>2</v>
      </c>
      <c r="D607" s="118">
        <v>0.0020438807498692237</v>
      </c>
      <c r="E607" s="118">
        <v>1.1104828201973302</v>
      </c>
      <c r="F607" s="84" t="s">
        <v>4241</v>
      </c>
      <c r="G607" s="84" t="b">
        <v>0</v>
      </c>
      <c r="H607" s="84" t="b">
        <v>0</v>
      </c>
      <c r="I607" s="84" t="b">
        <v>0</v>
      </c>
      <c r="J607" s="84" t="b">
        <v>0</v>
      </c>
      <c r="K607" s="84" t="b">
        <v>0</v>
      </c>
      <c r="L607" s="84" t="b">
        <v>0</v>
      </c>
    </row>
    <row r="608" spans="1:12" ht="15">
      <c r="A608" s="84" t="s">
        <v>4988</v>
      </c>
      <c r="B608" s="84" t="s">
        <v>5054</v>
      </c>
      <c r="C608" s="84">
        <v>2</v>
      </c>
      <c r="D608" s="118">
        <v>0.002388505816456495</v>
      </c>
      <c r="E608" s="118">
        <v>1.503283189216957</v>
      </c>
      <c r="F608" s="84" t="s">
        <v>4241</v>
      </c>
      <c r="G608" s="84" t="b">
        <v>0</v>
      </c>
      <c r="H608" s="84" t="b">
        <v>0</v>
      </c>
      <c r="I608" s="84" t="b">
        <v>0</v>
      </c>
      <c r="J608" s="84" t="b">
        <v>0</v>
      </c>
      <c r="K608" s="84" t="b">
        <v>0</v>
      </c>
      <c r="L608" s="84" t="b">
        <v>0</v>
      </c>
    </row>
    <row r="609" spans="1:12" ht="15">
      <c r="A609" s="84" t="s">
        <v>5267</v>
      </c>
      <c r="B609" s="84" t="s">
        <v>4988</v>
      </c>
      <c r="C609" s="84">
        <v>2</v>
      </c>
      <c r="D609" s="118">
        <v>0.002388505816456495</v>
      </c>
      <c r="E609" s="118">
        <v>1.9555808602115872</v>
      </c>
      <c r="F609" s="84" t="s">
        <v>4241</v>
      </c>
      <c r="G609" s="84" t="b">
        <v>0</v>
      </c>
      <c r="H609" s="84" t="b">
        <v>0</v>
      </c>
      <c r="I609" s="84" t="b">
        <v>0</v>
      </c>
      <c r="J609" s="84" t="b">
        <v>0</v>
      </c>
      <c r="K609" s="84" t="b">
        <v>0</v>
      </c>
      <c r="L609" s="84" t="b">
        <v>0</v>
      </c>
    </row>
    <row r="610" spans="1:12" ht="15">
      <c r="A610" s="84" t="s">
        <v>437</v>
      </c>
      <c r="B610" s="84" t="s">
        <v>4452</v>
      </c>
      <c r="C610" s="84">
        <v>2</v>
      </c>
      <c r="D610" s="118">
        <v>0.0020438807498692237</v>
      </c>
      <c r="E610" s="118">
        <v>0.5664147758470547</v>
      </c>
      <c r="F610" s="84" t="s">
        <v>4241</v>
      </c>
      <c r="G610" s="84" t="b">
        <v>0</v>
      </c>
      <c r="H610" s="84" t="b">
        <v>0</v>
      </c>
      <c r="I610" s="84" t="b">
        <v>0</v>
      </c>
      <c r="J610" s="84" t="b">
        <v>0</v>
      </c>
      <c r="K610" s="84" t="b">
        <v>0</v>
      </c>
      <c r="L610" s="84" t="b">
        <v>0</v>
      </c>
    </row>
    <row r="611" spans="1:12" ht="15">
      <c r="A611" s="84" t="s">
        <v>437</v>
      </c>
      <c r="B611" s="84" t="s">
        <v>538</v>
      </c>
      <c r="C611" s="84">
        <v>2</v>
      </c>
      <c r="D611" s="118">
        <v>0.0020438807498692237</v>
      </c>
      <c r="E611" s="118">
        <v>0.6333615654776679</v>
      </c>
      <c r="F611" s="84" t="s">
        <v>4241</v>
      </c>
      <c r="G611" s="84" t="b">
        <v>0</v>
      </c>
      <c r="H611" s="84" t="b">
        <v>0</v>
      </c>
      <c r="I611" s="84" t="b">
        <v>0</v>
      </c>
      <c r="J611" s="84" t="b">
        <v>0</v>
      </c>
      <c r="K611" s="84" t="b">
        <v>0</v>
      </c>
      <c r="L611" s="84" t="b">
        <v>0</v>
      </c>
    </row>
    <row r="612" spans="1:12" ht="15">
      <c r="A612" s="84" t="s">
        <v>4395</v>
      </c>
      <c r="B612" s="84" t="s">
        <v>4429</v>
      </c>
      <c r="C612" s="84">
        <v>2</v>
      </c>
      <c r="D612" s="118">
        <v>0.002388505816456495</v>
      </c>
      <c r="E612" s="118">
        <v>1.3626642483234945</v>
      </c>
      <c r="F612" s="84" t="s">
        <v>4241</v>
      </c>
      <c r="G612" s="84" t="b">
        <v>0</v>
      </c>
      <c r="H612" s="84" t="b">
        <v>0</v>
      </c>
      <c r="I612" s="84" t="b">
        <v>0</v>
      </c>
      <c r="J612" s="84" t="b">
        <v>0</v>
      </c>
      <c r="K612" s="84" t="b">
        <v>0</v>
      </c>
      <c r="L612" s="84" t="b">
        <v>0</v>
      </c>
    </row>
    <row r="613" spans="1:12" ht="15">
      <c r="A613" s="84" t="s">
        <v>4982</v>
      </c>
      <c r="B613" s="84" t="s">
        <v>5103</v>
      </c>
      <c r="C613" s="84">
        <v>2</v>
      </c>
      <c r="D613" s="118">
        <v>0.0020438807498692237</v>
      </c>
      <c r="E613" s="118">
        <v>1.5118833609788744</v>
      </c>
      <c r="F613" s="84" t="s">
        <v>4241</v>
      </c>
      <c r="G613" s="84" t="b">
        <v>0</v>
      </c>
      <c r="H613" s="84" t="b">
        <v>0</v>
      </c>
      <c r="I613" s="84" t="b">
        <v>0</v>
      </c>
      <c r="J613" s="84" t="b">
        <v>0</v>
      </c>
      <c r="K613" s="84" t="b">
        <v>0</v>
      </c>
      <c r="L613" s="84" t="b">
        <v>0</v>
      </c>
    </row>
    <row r="614" spans="1:12" ht="15">
      <c r="A614" s="84" t="s">
        <v>5103</v>
      </c>
      <c r="B614" s="84" t="s">
        <v>4399</v>
      </c>
      <c r="C614" s="84">
        <v>2</v>
      </c>
      <c r="D614" s="118">
        <v>0.0020438807498692237</v>
      </c>
      <c r="E614" s="118">
        <v>1.341621645583917</v>
      </c>
      <c r="F614" s="84" t="s">
        <v>4241</v>
      </c>
      <c r="G614" s="84" t="b">
        <v>0</v>
      </c>
      <c r="H614" s="84" t="b">
        <v>0</v>
      </c>
      <c r="I614" s="84" t="b">
        <v>0</v>
      </c>
      <c r="J614" s="84" t="b">
        <v>0</v>
      </c>
      <c r="K614" s="84" t="b">
        <v>0</v>
      </c>
      <c r="L614" s="84" t="b">
        <v>0</v>
      </c>
    </row>
    <row r="615" spans="1:12" ht="15">
      <c r="A615" s="84" t="s">
        <v>4395</v>
      </c>
      <c r="B615" s="84" t="s">
        <v>5103</v>
      </c>
      <c r="C615" s="84">
        <v>2</v>
      </c>
      <c r="D615" s="118">
        <v>0.0020438807498692237</v>
      </c>
      <c r="E615" s="118">
        <v>1.2377255117151944</v>
      </c>
      <c r="F615" s="84" t="s">
        <v>4241</v>
      </c>
      <c r="G615" s="84" t="b">
        <v>0</v>
      </c>
      <c r="H615" s="84" t="b">
        <v>0</v>
      </c>
      <c r="I615" s="84" t="b">
        <v>0</v>
      </c>
      <c r="J615" s="84" t="b">
        <v>0</v>
      </c>
      <c r="K615" s="84" t="b">
        <v>0</v>
      </c>
      <c r="L615" s="84" t="b">
        <v>0</v>
      </c>
    </row>
    <row r="616" spans="1:12" ht="15">
      <c r="A616" s="84" t="s">
        <v>5103</v>
      </c>
      <c r="B616" s="84" t="s">
        <v>4400</v>
      </c>
      <c r="C616" s="84">
        <v>2</v>
      </c>
      <c r="D616" s="118">
        <v>0.0020438807498692237</v>
      </c>
      <c r="E616" s="118">
        <v>1.341621645583917</v>
      </c>
      <c r="F616" s="84" t="s">
        <v>4241</v>
      </c>
      <c r="G616" s="84" t="b">
        <v>0</v>
      </c>
      <c r="H616" s="84" t="b">
        <v>0</v>
      </c>
      <c r="I616" s="84" t="b">
        <v>0</v>
      </c>
      <c r="J616" s="84" t="b">
        <v>0</v>
      </c>
      <c r="K616" s="84" t="b">
        <v>0</v>
      </c>
      <c r="L616" s="84" t="b">
        <v>0</v>
      </c>
    </row>
    <row r="617" spans="1:12" ht="15">
      <c r="A617" s="84" t="s">
        <v>4398</v>
      </c>
      <c r="B617" s="84" t="s">
        <v>5341</v>
      </c>
      <c r="C617" s="84">
        <v>2</v>
      </c>
      <c r="D617" s="118">
        <v>0.0020438807498692237</v>
      </c>
      <c r="E617" s="118">
        <v>2.4327021149312493</v>
      </c>
      <c r="F617" s="84" t="s">
        <v>4241</v>
      </c>
      <c r="G617" s="84" t="b">
        <v>0</v>
      </c>
      <c r="H617" s="84" t="b">
        <v>0</v>
      </c>
      <c r="I617" s="84" t="b">
        <v>0</v>
      </c>
      <c r="J617" s="84" t="b">
        <v>0</v>
      </c>
      <c r="K617" s="84" t="b">
        <v>0</v>
      </c>
      <c r="L617" s="84" t="b">
        <v>0</v>
      </c>
    </row>
    <row r="618" spans="1:12" ht="15">
      <c r="A618" s="84" t="s">
        <v>4405</v>
      </c>
      <c r="B618" s="84" t="s">
        <v>4392</v>
      </c>
      <c r="C618" s="84">
        <v>33</v>
      </c>
      <c r="D618" s="118">
        <v>0.0018018919820273686</v>
      </c>
      <c r="E618" s="118">
        <v>1.117973956475478</v>
      </c>
      <c r="F618" s="84" t="s">
        <v>4242</v>
      </c>
      <c r="G618" s="84" t="b">
        <v>0</v>
      </c>
      <c r="H618" s="84" t="b">
        <v>0</v>
      </c>
      <c r="I618" s="84" t="b">
        <v>0</v>
      </c>
      <c r="J618" s="84" t="b">
        <v>0</v>
      </c>
      <c r="K618" s="84" t="b">
        <v>0</v>
      </c>
      <c r="L618" s="84" t="b">
        <v>0</v>
      </c>
    </row>
    <row r="619" spans="1:12" ht="15">
      <c r="A619" s="84" t="s">
        <v>4392</v>
      </c>
      <c r="B619" s="84" t="s">
        <v>4406</v>
      </c>
      <c r="C619" s="84">
        <v>33</v>
      </c>
      <c r="D619" s="118">
        <v>0.0018018919820273686</v>
      </c>
      <c r="E619" s="118">
        <v>1.117973956475478</v>
      </c>
      <c r="F619" s="84" t="s">
        <v>4242</v>
      </c>
      <c r="G619" s="84" t="b">
        <v>0</v>
      </c>
      <c r="H619" s="84" t="b">
        <v>0</v>
      </c>
      <c r="I619" s="84" t="b">
        <v>0</v>
      </c>
      <c r="J619" s="84" t="b">
        <v>0</v>
      </c>
      <c r="K619" s="84" t="b">
        <v>0</v>
      </c>
      <c r="L619" s="84" t="b">
        <v>0</v>
      </c>
    </row>
    <row r="620" spans="1:12" ht="15">
      <c r="A620" s="84" t="s">
        <v>4407</v>
      </c>
      <c r="B620" s="84" t="s">
        <v>4408</v>
      </c>
      <c r="C620" s="84">
        <v>32</v>
      </c>
      <c r="D620" s="118">
        <v>0.0026610643439569</v>
      </c>
      <c r="E620" s="118">
        <v>1.1313379180334595</v>
      </c>
      <c r="F620" s="84" t="s">
        <v>4242</v>
      </c>
      <c r="G620" s="84" t="b">
        <v>0</v>
      </c>
      <c r="H620" s="84" t="b">
        <v>0</v>
      </c>
      <c r="I620" s="84" t="b">
        <v>0</v>
      </c>
      <c r="J620" s="84" t="b">
        <v>0</v>
      </c>
      <c r="K620" s="84" t="b">
        <v>0</v>
      </c>
      <c r="L620" s="84" t="b">
        <v>0</v>
      </c>
    </row>
    <row r="621" spans="1:12" ht="15">
      <c r="A621" s="84" t="s">
        <v>4408</v>
      </c>
      <c r="B621" s="84" t="s">
        <v>4409</v>
      </c>
      <c r="C621" s="84">
        <v>32</v>
      </c>
      <c r="D621" s="118">
        <v>0.0026610643439569</v>
      </c>
      <c r="E621" s="118">
        <v>1.1313379180334595</v>
      </c>
      <c r="F621" s="84" t="s">
        <v>4242</v>
      </c>
      <c r="G621" s="84" t="b">
        <v>0</v>
      </c>
      <c r="H621" s="84" t="b">
        <v>0</v>
      </c>
      <c r="I621" s="84" t="b">
        <v>0</v>
      </c>
      <c r="J621" s="84" t="b">
        <v>0</v>
      </c>
      <c r="K621" s="84" t="b">
        <v>0</v>
      </c>
      <c r="L621" s="84" t="b">
        <v>0</v>
      </c>
    </row>
    <row r="622" spans="1:12" ht="15">
      <c r="A622" s="84" t="s">
        <v>4409</v>
      </c>
      <c r="B622" s="84" t="s">
        <v>4410</v>
      </c>
      <c r="C622" s="84">
        <v>32</v>
      </c>
      <c r="D622" s="118">
        <v>0.0026610643439569</v>
      </c>
      <c r="E622" s="118">
        <v>1.1313379180334595</v>
      </c>
      <c r="F622" s="84" t="s">
        <v>4242</v>
      </c>
      <c r="G622" s="84" t="b">
        <v>0</v>
      </c>
      <c r="H622" s="84" t="b">
        <v>0</v>
      </c>
      <c r="I622" s="84" t="b">
        <v>0</v>
      </c>
      <c r="J622" s="84" t="b">
        <v>0</v>
      </c>
      <c r="K622" s="84" t="b">
        <v>0</v>
      </c>
      <c r="L622" s="84" t="b">
        <v>0</v>
      </c>
    </row>
    <row r="623" spans="1:12" ht="15">
      <c r="A623" s="84" t="s">
        <v>4410</v>
      </c>
      <c r="B623" s="84" t="s">
        <v>4411</v>
      </c>
      <c r="C623" s="84">
        <v>32</v>
      </c>
      <c r="D623" s="118">
        <v>0.0026610643439569</v>
      </c>
      <c r="E623" s="118">
        <v>1.1313379180334595</v>
      </c>
      <c r="F623" s="84" t="s">
        <v>4242</v>
      </c>
      <c r="G623" s="84" t="b">
        <v>0</v>
      </c>
      <c r="H623" s="84" t="b">
        <v>0</v>
      </c>
      <c r="I623" s="84" t="b">
        <v>0</v>
      </c>
      <c r="J623" s="84" t="b">
        <v>0</v>
      </c>
      <c r="K623" s="84" t="b">
        <v>0</v>
      </c>
      <c r="L623" s="84" t="b">
        <v>0</v>
      </c>
    </row>
    <row r="624" spans="1:12" ht="15">
      <c r="A624" s="84" t="s">
        <v>4411</v>
      </c>
      <c r="B624" s="84" t="s">
        <v>4412</v>
      </c>
      <c r="C624" s="84">
        <v>32</v>
      </c>
      <c r="D624" s="118">
        <v>0.0026610643439569</v>
      </c>
      <c r="E624" s="118">
        <v>1.1313379180334595</v>
      </c>
      <c r="F624" s="84" t="s">
        <v>4242</v>
      </c>
      <c r="G624" s="84" t="b">
        <v>0</v>
      </c>
      <c r="H624" s="84" t="b">
        <v>0</v>
      </c>
      <c r="I624" s="84" t="b">
        <v>0</v>
      </c>
      <c r="J624" s="84" t="b">
        <v>0</v>
      </c>
      <c r="K624" s="84" t="b">
        <v>0</v>
      </c>
      <c r="L624" s="84" t="b">
        <v>0</v>
      </c>
    </row>
    <row r="625" spans="1:12" ht="15">
      <c r="A625" s="84" t="s">
        <v>4412</v>
      </c>
      <c r="B625" s="84" t="s">
        <v>4413</v>
      </c>
      <c r="C625" s="84">
        <v>32</v>
      </c>
      <c r="D625" s="118">
        <v>0.0026610643439569</v>
      </c>
      <c r="E625" s="118">
        <v>1.1313379180334595</v>
      </c>
      <c r="F625" s="84" t="s">
        <v>4242</v>
      </c>
      <c r="G625" s="84" t="b">
        <v>0</v>
      </c>
      <c r="H625" s="84" t="b">
        <v>0</v>
      </c>
      <c r="I625" s="84" t="b">
        <v>0</v>
      </c>
      <c r="J625" s="84" t="b">
        <v>0</v>
      </c>
      <c r="K625" s="84" t="b">
        <v>0</v>
      </c>
      <c r="L625" s="84" t="b">
        <v>0</v>
      </c>
    </row>
    <row r="626" spans="1:12" ht="15">
      <c r="A626" s="84" t="s">
        <v>4413</v>
      </c>
      <c r="B626" s="84" t="s">
        <v>4978</v>
      </c>
      <c r="C626" s="84">
        <v>32</v>
      </c>
      <c r="D626" s="118">
        <v>0.0026610643439569</v>
      </c>
      <c r="E626" s="118">
        <v>1.1313379180334595</v>
      </c>
      <c r="F626" s="84" t="s">
        <v>4242</v>
      </c>
      <c r="G626" s="84" t="b">
        <v>0</v>
      </c>
      <c r="H626" s="84" t="b">
        <v>0</v>
      </c>
      <c r="I626" s="84" t="b">
        <v>0</v>
      </c>
      <c r="J626" s="84" t="b">
        <v>0</v>
      </c>
      <c r="K626" s="84" t="b">
        <v>0</v>
      </c>
      <c r="L626" s="84" t="b">
        <v>0</v>
      </c>
    </row>
    <row r="627" spans="1:12" ht="15">
      <c r="A627" s="84" t="s">
        <v>4978</v>
      </c>
      <c r="B627" s="84" t="s">
        <v>4980</v>
      </c>
      <c r="C627" s="84">
        <v>32</v>
      </c>
      <c r="D627" s="118">
        <v>0.0026610643439569</v>
      </c>
      <c r="E627" s="118">
        <v>1.1313379180334595</v>
      </c>
      <c r="F627" s="84" t="s">
        <v>4242</v>
      </c>
      <c r="G627" s="84" t="b">
        <v>0</v>
      </c>
      <c r="H627" s="84" t="b">
        <v>0</v>
      </c>
      <c r="I627" s="84" t="b">
        <v>0</v>
      </c>
      <c r="J627" s="84" t="b">
        <v>0</v>
      </c>
      <c r="K627" s="84" t="b">
        <v>0</v>
      </c>
      <c r="L627" s="84" t="b">
        <v>0</v>
      </c>
    </row>
    <row r="628" spans="1:12" ht="15">
      <c r="A628" s="84" t="s">
        <v>4980</v>
      </c>
      <c r="B628" s="84" t="s">
        <v>4405</v>
      </c>
      <c r="C628" s="84">
        <v>32</v>
      </c>
      <c r="D628" s="118">
        <v>0.0026610643439569</v>
      </c>
      <c r="E628" s="118">
        <v>1.117973956475478</v>
      </c>
      <c r="F628" s="84" t="s">
        <v>4242</v>
      </c>
      <c r="G628" s="84" t="b">
        <v>0</v>
      </c>
      <c r="H628" s="84" t="b">
        <v>0</v>
      </c>
      <c r="I628" s="84" t="b">
        <v>0</v>
      </c>
      <c r="J628" s="84" t="b">
        <v>0</v>
      </c>
      <c r="K628" s="84" t="b">
        <v>0</v>
      </c>
      <c r="L628" s="84" t="b">
        <v>0</v>
      </c>
    </row>
    <row r="629" spans="1:12" ht="15">
      <c r="A629" s="84" t="s">
        <v>356</v>
      </c>
      <c r="B629" s="84" t="s">
        <v>4407</v>
      </c>
      <c r="C629" s="84">
        <v>31</v>
      </c>
      <c r="D629" s="118">
        <v>0.003491232619649771</v>
      </c>
      <c r="E629" s="118">
        <v>1.1451262025190927</v>
      </c>
      <c r="F629" s="84" t="s">
        <v>4242</v>
      </c>
      <c r="G629" s="84" t="b">
        <v>0</v>
      </c>
      <c r="H629" s="84" t="b">
        <v>0</v>
      </c>
      <c r="I629" s="84" t="b">
        <v>0</v>
      </c>
      <c r="J629" s="84" t="b">
        <v>0</v>
      </c>
      <c r="K629" s="84" t="b">
        <v>0</v>
      </c>
      <c r="L629" s="84" t="b">
        <v>0</v>
      </c>
    </row>
    <row r="630" spans="1:12" ht="15">
      <c r="A630" s="84" t="s">
        <v>358</v>
      </c>
      <c r="B630" s="84" t="s">
        <v>357</v>
      </c>
      <c r="C630" s="84">
        <v>2</v>
      </c>
      <c r="D630" s="118">
        <v>0.005312128413189293</v>
      </c>
      <c r="E630" s="118">
        <v>2.3354579006893843</v>
      </c>
      <c r="F630" s="84" t="s">
        <v>4242</v>
      </c>
      <c r="G630" s="84" t="b">
        <v>0</v>
      </c>
      <c r="H630" s="84" t="b">
        <v>0</v>
      </c>
      <c r="I630" s="84" t="b">
        <v>0</v>
      </c>
      <c r="J630" s="84" t="b">
        <v>0</v>
      </c>
      <c r="K630" s="84" t="b">
        <v>0</v>
      </c>
      <c r="L630" s="84" t="b">
        <v>0</v>
      </c>
    </row>
    <row r="631" spans="1:12" ht="15">
      <c r="A631" s="84" t="s">
        <v>357</v>
      </c>
      <c r="B631" s="84" t="s">
        <v>216</v>
      </c>
      <c r="C631" s="84">
        <v>2</v>
      </c>
      <c r="D631" s="118">
        <v>0.005312128413189293</v>
      </c>
      <c r="E631" s="118">
        <v>2.3354579006893843</v>
      </c>
      <c r="F631" s="84" t="s">
        <v>4242</v>
      </c>
      <c r="G631" s="84" t="b">
        <v>0</v>
      </c>
      <c r="H631" s="84" t="b">
        <v>0</v>
      </c>
      <c r="I631" s="84" t="b">
        <v>0</v>
      </c>
      <c r="J631" s="84" t="b">
        <v>0</v>
      </c>
      <c r="K631" s="84" t="b">
        <v>0</v>
      </c>
      <c r="L631" s="84" t="b">
        <v>0</v>
      </c>
    </row>
    <row r="632" spans="1:12" ht="15">
      <c r="A632" s="84" t="s">
        <v>216</v>
      </c>
      <c r="B632" s="84" t="s">
        <v>437</v>
      </c>
      <c r="C632" s="84">
        <v>2</v>
      </c>
      <c r="D632" s="118">
        <v>0.005312128413189293</v>
      </c>
      <c r="E632" s="118">
        <v>2.159366641633703</v>
      </c>
      <c r="F632" s="84" t="s">
        <v>4242</v>
      </c>
      <c r="G632" s="84" t="b">
        <v>0</v>
      </c>
      <c r="H632" s="84" t="b">
        <v>0</v>
      </c>
      <c r="I632" s="84" t="b">
        <v>0</v>
      </c>
      <c r="J632" s="84" t="b">
        <v>0</v>
      </c>
      <c r="K632" s="84" t="b">
        <v>0</v>
      </c>
      <c r="L632" s="84" t="b">
        <v>0</v>
      </c>
    </row>
    <row r="633" spans="1:12" ht="15">
      <c r="A633" s="84" t="s">
        <v>4415</v>
      </c>
      <c r="B633" s="84" t="s">
        <v>4416</v>
      </c>
      <c r="C633" s="84">
        <v>34</v>
      </c>
      <c r="D633" s="118">
        <v>0.0019051960421017898</v>
      </c>
      <c r="E633" s="118">
        <v>1.078115492182965</v>
      </c>
      <c r="F633" s="84" t="s">
        <v>4243</v>
      </c>
      <c r="G633" s="84" t="b">
        <v>0</v>
      </c>
      <c r="H633" s="84" t="b">
        <v>0</v>
      </c>
      <c r="I633" s="84" t="b">
        <v>0</v>
      </c>
      <c r="J633" s="84" t="b">
        <v>0</v>
      </c>
      <c r="K633" s="84" t="b">
        <v>0</v>
      </c>
      <c r="L633" s="84" t="b">
        <v>0</v>
      </c>
    </row>
    <row r="634" spans="1:12" ht="15">
      <c r="A634" s="84" t="s">
        <v>4416</v>
      </c>
      <c r="B634" s="84" t="s">
        <v>4417</v>
      </c>
      <c r="C634" s="84">
        <v>34</v>
      </c>
      <c r="D634" s="118">
        <v>0.0019051960421017898</v>
      </c>
      <c r="E634" s="118">
        <v>1.078115492182965</v>
      </c>
      <c r="F634" s="84" t="s">
        <v>4243</v>
      </c>
      <c r="G634" s="84" t="b">
        <v>0</v>
      </c>
      <c r="H634" s="84" t="b">
        <v>0</v>
      </c>
      <c r="I634" s="84" t="b">
        <v>0</v>
      </c>
      <c r="J634" s="84" t="b">
        <v>0</v>
      </c>
      <c r="K634" s="84" t="b">
        <v>0</v>
      </c>
      <c r="L634" s="84" t="b">
        <v>0</v>
      </c>
    </row>
    <row r="635" spans="1:12" ht="15">
      <c r="A635" s="84" t="s">
        <v>4417</v>
      </c>
      <c r="B635" s="84" t="s">
        <v>4418</v>
      </c>
      <c r="C635" s="84">
        <v>34</v>
      </c>
      <c r="D635" s="118">
        <v>0.0019051960421017898</v>
      </c>
      <c r="E635" s="118">
        <v>1.078115492182965</v>
      </c>
      <c r="F635" s="84" t="s">
        <v>4243</v>
      </c>
      <c r="G635" s="84" t="b">
        <v>0</v>
      </c>
      <c r="H635" s="84" t="b">
        <v>0</v>
      </c>
      <c r="I635" s="84" t="b">
        <v>0</v>
      </c>
      <c r="J635" s="84" t="b">
        <v>0</v>
      </c>
      <c r="K635" s="84" t="b">
        <v>0</v>
      </c>
      <c r="L635" s="84" t="b">
        <v>0</v>
      </c>
    </row>
    <row r="636" spans="1:12" ht="15">
      <c r="A636" s="84" t="s">
        <v>4418</v>
      </c>
      <c r="B636" s="84" t="s">
        <v>4392</v>
      </c>
      <c r="C636" s="84">
        <v>34</v>
      </c>
      <c r="D636" s="118">
        <v>0.0019051960421017898</v>
      </c>
      <c r="E636" s="118">
        <v>1.078115492182965</v>
      </c>
      <c r="F636" s="84" t="s">
        <v>4243</v>
      </c>
      <c r="G636" s="84" t="b">
        <v>0</v>
      </c>
      <c r="H636" s="84" t="b">
        <v>0</v>
      </c>
      <c r="I636" s="84" t="b">
        <v>0</v>
      </c>
      <c r="J636" s="84" t="b">
        <v>0</v>
      </c>
      <c r="K636" s="84" t="b">
        <v>0</v>
      </c>
      <c r="L636" s="84" t="b">
        <v>0</v>
      </c>
    </row>
    <row r="637" spans="1:12" ht="15">
      <c r="A637" s="84" t="s">
        <v>4392</v>
      </c>
      <c r="B637" s="84" t="s">
        <v>4419</v>
      </c>
      <c r="C637" s="84">
        <v>34</v>
      </c>
      <c r="D637" s="118">
        <v>0.0019051960421017898</v>
      </c>
      <c r="E637" s="118">
        <v>1.078115492182965</v>
      </c>
      <c r="F637" s="84" t="s">
        <v>4243</v>
      </c>
      <c r="G637" s="84" t="b">
        <v>0</v>
      </c>
      <c r="H637" s="84" t="b">
        <v>0</v>
      </c>
      <c r="I637" s="84" t="b">
        <v>0</v>
      </c>
      <c r="J637" s="84" t="b">
        <v>0</v>
      </c>
      <c r="K637" s="84" t="b">
        <v>0</v>
      </c>
      <c r="L637" s="84" t="b">
        <v>0</v>
      </c>
    </row>
    <row r="638" spans="1:12" ht="15">
      <c r="A638" s="84" t="s">
        <v>4419</v>
      </c>
      <c r="B638" s="84" t="s">
        <v>4420</v>
      </c>
      <c r="C638" s="84">
        <v>34</v>
      </c>
      <c r="D638" s="118">
        <v>0.0019051960421017898</v>
      </c>
      <c r="E638" s="118">
        <v>1.078115492182965</v>
      </c>
      <c r="F638" s="84" t="s">
        <v>4243</v>
      </c>
      <c r="G638" s="84" t="b">
        <v>0</v>
      </c>
      <c r="H638" s="84" t="b">
        <v>0</v>
      </c>
      <c r="I638" s="84" t="b">
        <v>0</v>
      </c>
      <c r="J638" s="84" t="b">
        <v>0</v>
      </c>
      <c r="K638" s="84" t="b">
        <v>0</v>
      </c>
      <c r="L638" s="84" t="b">
        <v>0</v>
      </c>
    </row>
    <row r="639" spans="1:12" ht="15">
      <c r="A639" s="84" t="s">
        <v>4420</v>
      </c>
      <c r="B639" s="84" t="s">
        <v>4394</v>
      </c>
      <c r="C639" s="84">
        <v>34</v>
      </c>
      <c r="D639" s="118">
        <v>0.0019051960421017898</v>
      </c>
      <c r="E639" s="118">
        <v>1.0655263648749445</v>
      </c>
      <c r="F639" s="84" t="s">
        <v>4243</v>
      </c>
      <c r="G639" s="84" t="b">
        <v>0</v>
      </c>
      <c r="H639" s="84" t="b">
        <v>0</v>
      </c>
      <c r="I639" s="84" t="b">
        <v>0</v>
      </c>
      <c r="J639" s="84" t="b">
        <v>0</v>
      </c>
      <c r="K639" s="84" t="b">
        <v>0</v>
      </c>
      <c r="L639" s="84" t="b">
        <v>0</v>
      </c>
    </row>
    <row r="640" spans="1:12" ht="15">
      <c r="A640" s="84" t="s">
        <v>4394</v>
      </c>
      <c r="B640" s="84" t="s">
        <v>536</v>
      </c>
      <c r="C640" s="84">
        <v>34</v>
      </c>
      <c r="D640" s="118">
        <v>0.0019051960421017898</v>
      </c>
      <c r="E640" s="118">
        <v>1.0655263648749445</v>
      </c>
      <c r="F640" s="84" t="s">
        <v>4243</v>
      </c>
      <c r="G640" s="84" t="b">
        <v>0</v>
      </c>
      <c r="H640" s="84" t="b">
        <v>0</v>
      </c>
      <c r="I640" s="84" t="b">
        <v>0</v>
      </c>
      <c r="J640" s="84" t="b">
        <v>0</v>
      </c>
      <c r="K640" s="84" t="b">
        <v>0</v>
      </c>
      <c r="L640" s="84" t="b">
        <v>0</v>
      </c>
    </row>
    <row r="641" spans="1:12" ht="15">
      <c r="A641" s="84" t="s">
        <v>536</v>
      </c>
      <c r="B641" s="84" t="s">
        <v>424</v>
      </c>
      <c r="C641" s="84">
        <v>34</v>
      </c>
      <c r="D641" s="118">
        <v>0.0019051960421017898</v>
      </c>
      <c r="E641" s="118">
        <v>1.078115492182965</v>
      </c>
      <c r="F641" s="84" t="s">
        <v>4243</v>
      </c>
      <c r="G641" s="84" t="b">
        <v>0</v>
      </c>
      <c r="H641" s="84" t="b">
        <v>0</v>
      </c>
      <c r="I641" s="84" t="b">
        <v>0</v>
      </c>
      <c r="J641" s="84" t="b">
        <v>0</v>
      </c>
      <c r="K641" s="84" t="b">
        <v>0</v>
      </c>
      <c r="L641" s="84" t="b">
        <v>0</v>
      </c>
    </row>
    <row r="642" spans="1:12" ht="15">
      <c r="A642" s="84" t="s">
        <v>424</v>
      </c>
      <c r="B642" s="84" t="s">
        <v>535</v>
      </c>
      <c r="C642" s="84">
        <v>34</v>
      </c>
      <c r="D642" s="118">
        <v>0.0019051960421017898</v>
      </c>
      <c r="E642" s="118">
        <v>1.078115492182965</v>
      </c>
      <c r="F642" s="84" t="s">
        <v>4243</v>
      </c>
      <c r="G642" s="84" t="b">
        <v>0</v>
      </c>
      <c r="H642" s="84" t="b">
        <v>0</v>
      </c>
      <c r="I642" s="84" t="b">
        <v>0</v>
      </c>
      <c r="J642" s="84" t="b">
        <v>0</v>
      </c>
      <c r="K642" s="84" t="b">
        <v>0</v>
      </c>
      <c r="L642" s="84" t="b">
        <v>0</v>
      </c>
    </row>
    <row r="643" spans="1:12" ht="15">
      <c r="A643" s="84" t="s">
        <v>379</v>
      </c>
      <c r="B643" s="84" t="s">
        <v>4415</v>
      </c>
      <c r="C643" s="84">
        <v>33</v>
      </c>
      <c r="D643" s="118">
        <v>0.002814949231038808</v>
      </c>
      <c r="E643" s="118">
        <v>1.0910804693473326</v>
      </c>
      <c r="F643" s="84" t="s">
        <v>4243</v>
      </c>
      <c r="G643" s="84" t="b">
        <v>0</v>
      </c>
      <c r="H643" s="84" t="b">
        <v>0</v>
      </c>
      <c r="I643" s="84" t="b">
        <v>0</v>
      </c>
      <c r="J643" s="84" t="b">
        <v>0</v>
      </c>
      <c r="K643" s="84" t="b">
        <v>0</v>
      </c>
      <c r="L643" s="84" t="b">
        <v>0</v>
      </c>
    </row>
    <row r="644" spans="1:12" ht="15">
      <c r="A644" s="84" t="s">
        <v>437</v>
      </c>
      <c r="B644" s="84" t="s">
        <v>4397</v>
      </c>
      <c r="C644" s="84">
        <v>2</v>
      </c>
      <c r="D644" s="118">
        <v>0.0056671444925657155</v>
      </c>
      <c r="E644" s="118">
        <v>2.1324731545055577</v>
      </c>
      <c r="F644" s="84" t="s">
        <v>4243</v>
      </c>
      <c r="G644" s="84" t="b">
        <v>0</v>
      </c>
      <c r="H644" s="84" t="b">
        <v>0</v>
      </c>
      <c r="I644" s="84" t="b">
        <v>0</v>
      </c>
      <c r="J644" s="84" t="b">
        <v>0</v>
      </c>
      <c r="K644" s="84" t="b">
        <v>0</v>
      </c>
      <c r="L644" s="84" t="b">
        <v>0</v>
      </c>
    </row>
    <row r="645" spans="1:12" ht="15">
      <c r="A645" s="84" t="s">
        <v>5186</v>
      </c>
      <c r="B645" s="84" t="s">
        <v>4425</v>
      </c>
      <c r="C645" s="84">
        <v>3</v>
      </c>
      <c r="D645" s="118">
        <v>0.00837054832841513</v>
      </c>
      <c r="E645" s="118">
        <v>1.8962505624616381</v>
      </c>
      <c r="F645" s="84" t="s">
        <v>4244</v>
      </c>
      <c r="G645" s="84" t="b">
        <v>0</v>
      </c>
      <c r="H645" s="84" t="b">
        <v>0</v>
      </c>
      <c r="I645" s="84" t="b">
        <v>0</v>
      </c>
      <c r="J645" s="84" t="b">
        <v>0</v>
      </c>
      <c r="K645" s="84" t="b">
        <v>0</v>
      </c>
      <c r="L645" s="84" t="b">
        <v>0</v>
      </c>
    </row>
    <row r="646" spans="1:12" ht="15">
      <c r="A646" s="84" t="s">
        <v>437</v>
      </c>
      <c r="B646" s="84" t="s">
        <v>4429</v>
      </c>
      <c r="C646" s="84">
        <v>2</v>
      </c>
      <c r="D646" s="118">
        <v>0.006610138997046819</v>
      </c>
      <c r="E646" s="118">
        <v>1.7201593034059568</v>
      </c>
      <c r="F646" s="84" t="s">
        <v>4244</v>
      </c>
      <c r="G646" s="84" t="b">
        <v>0</v>
      </c>
      <c r="H646" s="84" t="b">
        <v>0</v>
      </c>
      <c r="I646" s="84" t="b">
        <v>0</v>
      </c>
      <c r="J646" s="84" t="b">
        <v>0</v>
      </c>
      <c r="K646" s="84" t="b">
        <v>0</v>
      </c>
      <c r="L646" s="84" t="b">
        <v>0</v>
      </c>
    </row>
    <row r="647" spans="1:12" ht="15">
      <c r="A647" s="84" t="s">
        <v>5180</v>
      </c>
      <c r="B647" s="84" t="s">
        <v>4424</v>
      </c>
      <c r="C647" s="84">
        <v>2</v>
      </c>
      <c r="D647" s="118">
        <v>0.006610138997046819</v>
      </c>
      <c r="E647" s="118">
        <v>1.7201593034059568</v>
      </c>
      <c r="F647" s="84" t="s">
        <v>4244</v>
      </c>
      <c r="G647" s="84" t="b">
        <v>0</v>
      </c>
      <c r="H647" s="84" t="b">
        <v>0</v>
      </c>
      <c r="I647" s="84" t="b">
        <v>0</v>
      </c>
      <c r="J647" s="84" t="b">
        <v>0</v>
      </c>
      <c r="K647" s="84" t="b">
        <v>0</v>
      </c>
      <c r="L647" s="84" t="b">
        <v>0</v>
      </c>
    </row>
    <row r="648" spans="1:12" ht="15">
      <c r="A648" s="84" t="s">
        <v>4424</v>
      </c>
      <c r="B648" s="84" t="s">
        <v>4422</v>
      </c>
      <c r="C648" s="84">
        <v>2</v>
      </c>
      <c r="D648" s="118">
        <v>0.006610138997046819</v>
      </c>
      <c r="E648" s="118">
        <v>1.0511525224473812</v>
      </c>
      <c r="F648" s="84" t="s">
        <v>4244</v>
      </c>
      <c r="G648" s="84" t="b">
        <v>0</v>
      </c>
      <c r="H648" s="84" t="b">
        <v>0</v>
      </c>
      <c r="I648" s="84" t="b">
        <v>0</v>
      </c>
      <c r="J648" s="84" t="b">
        <v>0</v>
      </c>
      <c r="K648" s="84" t="b">
        <v>0</v>
      </c>
      <c r="L648" s="84" t="b">
        <v>0</v>
      </c>
    </row>
    <row r="649" spans="1:12" ht="15">
      <c r="A649" s="84" t="s">
        <v>5185</v>
      </c>
      <c r="B649" s="84" t="s">
        <v>5186</v>
      </c>
      <c r="C649" s="84">
        <v>2</v>
      </c>
      <c r="D649" s="118">
        <v>0.006610138997046819</v>
      </c>
      <c r="E649" s="118">
        <v>1.8450980400142567</v>
      </c>
      <c r="F649" s="84" t="s">
        <v>4244</v>
      </c>
      <c r="G649" s="84" t="b">
        <v>0</v>
      </c>
      <c r="H649" s="84" t="b">
        <v>0</v>
      </c>
      <c r="I649" s="84" t="b">
        <v>0</v>
      </c>
      <c r="J649" s="84" t="b">
        <v>0</v>
      </c>
      <c r="K649" s="84" t="b">
        <v>0</v>
      </c>
      <c r="L649" s="84" t="b">
        <v>0</v>
      </c>
    </row>
    <row r="650" spans="1:12" ht="15">
      <c r="A650" s="84" t="s">
        <v>4425</v>
      </c>
      <c r="B650" s="84" t="s">
        <v>4422</v>
      </c>
      <c r="C650" s="84">
        <v>2</v>
      </c>
      <c r="D650" s="118">
        <v>0.006610138997046819</v>
      </c>
      <c r="E650" s="118">
        <v>1.0511525224473812</v>
      </c>
      <c r="F650" s="84" t="s">
        <v>4244</v>
      </c>
      <c r="G650" s="84" t="b">
        <v>0</v>
      </c>
      <c r="H650" s="84" t="b">
        <v>0</v>
      </c>
      <c r="I650" s="84" t="b">
        <v>0</v>
      </c>
      <c r="J650" s="84" t="b">
        <v>0</v>
      </c>
      <c r="K650" s="84" t="b">
        <v>0</v>
      </c>
      <c r="L650" s="84" t="b">
        <v>0</v>
      </c>
    </row>
    <row r="651" spans="1:12" ht="15">
      <c r="A651" s="84" t="s">
        <v>4423</v>
      </c>
      <c r="B651" s="84" t="s">
        <v>5323</v>
      </c>
      <c r="C651" s="84">
        <v>2</v>
      </c>
      <c r="D651" s="118">
        <v>0.006610138997046819</v>
      </c>
      <c r="E651" s="118">
        <v>1.4569178686313755</v>
      </c>
      <c r="F651" s="84" t="s">
        <v>4244</v>
      </c>
      <c r="G651" s="84" t="b">
        <v>0</v>
      </c>
      <c r="H651" s="84" t="b">
        <v>0</v>
      </c>
      <c r="I651" s="84" t="b">
        <v>0</v>
      </c>
      <c r="J651" s="84" t="b">
        <v>0</v>
      </c>
      <c r="K651" s="84" t="b">
        <v>0</v>
      </c>
      <c r="L651" s="84" t="b">
        <v>0</v>
      </c>
    </row>
    <row r="652" spans="1:12" ht="15">
      <c r="A652" s="84" t="s">
        <v>5323</v>
      </c>
      <c r="B652" s="84" t="s">
        <v>5181</v>
      </c>
      <c r="C652" s="84">
        <v>2</v>
      </c>
      <c r="D652" s="118">
        <v>0.006610138997046819</v>
      </c>
      <c r="E652" s="118">
        <v>2.0211892990699383</v>
      </c>
      <c r="F652" s="84" t="s">
        <v>4244</v>
      </c>
      <c r="G652" s="84" t="b">
        <v>0</v>
      </c>
      <c r="H652" s="84" t="b">
        <v>0</v>
      </c>
      <c r="I652" s="84" t="b">
        <v>0</v>
      </c>
      <c r="J652" s="84" t="b">
        <v>0</v>
      </c>
      <c r="K652" s="84" t="b">
        <v>0</v>
      </c>
      <c r="L652" s="84" t="b">
        <v>0</v>
      </c>
    </row>
    <row r="653" spans="1:12" ht="15">
      <c r="A653" s="84" t="s">
        <v>5181</v>
      </c>
      <c r="B653" s="84" t="s">
        <v>5324</v>
      </c>
      <c r="C653" s="84">
        <v>2</v>
      </c>
      <c r="D653" s="118">
        <v>0.006610138997046819</v>
      </c>
      <c r="E653" s="118">
        <v>2.0211892990699383</v>
      </c>
      <c r="F653" s="84" t="s">
        <v>4244</v>
      </c>
      <c r="G653" s="84" t="b">
        <v>0</v>
      </c>
      <c r="H653" s="84" t="b">
        <v>0</v>
      </c>
      <c r="I653" s="84" t="b">
        <v>0</v>
      </c>
      <c r="J653" s="84" t="b">
        <v>0</v>
      </c>
      <c r="K653" s="84" t="b">
        <v>0</v>
      </c>
      <c r="L653" s="84" t="b">
        <v>0</v>
      </c>
    </row>
    <row r="654" spans="1:12" ht="15">
      <c r="A654" s="84" t="s">
        <v>5324</v>
      </c>
      <c r="B654" s="84" t="s">
        <v>4422</v>
      </c>
      <c r="C654" s="84">
        <v>2</v>
      </c>
      <c r="D654" s="118">
        <v>0.006610138997046819</v>
      </c>
      <c r="E654" s="118">
        <v>1.3521825181113625</v>
      </c>
      <c r="F654" s="84" t="s">
        <v>4244</v>
      </c>
      <c r="G654" s="84" t="b">
        <v>0</v>
      </c>
      <c r="H654" s="84" t="b">
        <v>0</v>
      </c>
      <c r="I654" s="84" t="b">
        <v>0</v>
      </c>
      <c r="J654" s="84" t="b">
        <v>0</v>
      </c>
      <c r="K654" s="84" t="b">
        <v>0</v>
      </c>
      <c r="L654" s="84" t="b">
        <v>0</v>
      </c>
    </row>
    <row r="655" spans="1:12" ht="15">
      <c r="A655" s="84" t="s">
        <v>4430</v>
      </c>
      <c r="B655" s="84" t="s">
        <v>5183</v>
      </c>
      <c r="C655" s="84">
        <v>2</v>
      </c>
      <c r="D655" s="118">
        <v>0.006610138997046819</v>
      </c>
      <c r="E655" s="118">
        <v>1.8450980400142567</v>
      </c>
      <c r="F655" s="84" t="s">
        <v>4244</v>
      </c>
      <c r="G655" s="84" t="b">
        <v>0</v>
      </c>
      <c r="H655" s="84" t="b">
        <v>0</v>
      </c>
      <c r="I655" s="84" t="b">
        <v>0</v>
      </c>
      <c r="J655" s="84" t="b">
        <v>0</v>
      </c>
      <c r="K655" s="84" t="b">
        <v>0</v>
      </c>
      <c r="L655" s="84" t="b">
        <v>0</v>
      </c>
    </row>
    <row r="656" spans="1:12" ht="15">
      <c r="A656" s="84" t="s">
        <v>4440</v>
      </c>
      <c r="B656" s="84" t="s">
        <v>4441</v>
      </c>
      <c r="C656" s="84">
        <v>5</v>
      </c>
      <c r="D656" s="118">
        <v>0.012424351735653233</v>
      </c>
      <c r="E656" s="118">
        <v>1.4885507165004443</v>
      </c>
      <c r="F656" s="84" t="s">
        <v>4246</v>
      </c>
      <c r="G656" s="84" t="b">
        <v>0</v>
      </c>
      <c r="H656" s="84" t="b">
        <v>0</v>
      </c>
      <c r="I656" s="84" t="b">
        <v>0</v>
      </c>
      <c r="J656" s="84" t="b">
        <v>0</v>
      </c>
      <c r="K656" s="84" t="b">
        <v>0</v>
      </c>
      <c r="L656" s="84" t="b">
        <v>0</v>
      </c>
    </row>
    <row r="657" spans="1:12" ht="15">
      <c r="A657" s="84" t="s">
        <v>4441</v>
      </c>
      <c r="B657" s="84" t="s">
        <v>4442</v>
      </c>
      <c r="C657" s="84">
        <v>5</v>
      </c>
      <c r="D657" s="118">
        <v>0.012424351735653233</v>
      </c>
      <c r="E657" s="118">
        <v>1.4885507165004443</v>
      </c>
      <c r="F657" s="84" t="s">
        <v>4246</v>
      </c>
      <c r="G657" s="84" t="b">
        <v>0</v>
      </c>
      <c r="H657" s="84" t="b">
        <v>0</v>
      </c>
      <c r="I657" s="84" t="b">
        <v>0</v>
      </c>
      <c r="J657" s="84" t="b">
        <v>0</v>
      </c>
      <c r="K657" s="84" t="b">
        <v>0</v>
      </c>
      <c r="L657" s="84" t="b">
        <v>0</v>
      </c>
    </row>
    <row r="658" spans="1:12" ht="15">
      <c r="A658" s="84" t="s">
        <v>4442</v>
      </c>
      <c r="B658" s="84" t="s">
        <v>4435</v>
      </c>
      <c r="C658" s="84">
        <v>5</v>
      </c>
      <c r="D658" s="118">
        <v>0.012424351735653233</v>
      </c>
      <c r="E658" s="118">
        <v>1.2844307338445193</v>
      </c>
      <c r="F658" s="84" t="s">
        <v>4246</v>
      </c>
      <c r="G658" s="84" t="b">
        <v>0</v>
      </c>
      <c r="H658" s="84" t="b">
        <v>0</v>
      </c>
      <c r="I658" s="84" t="b">
        <v>0</v>
      </c>
      <c r="J658" s="84" t="b">
        <v>0</v>
      </c>
      <c r="K658" s="84" t="b">
        <v>0</v>
      </c>
      <c r="L658" s="84" t="b">
        <v>0</v>
      </c>
    </row>
    <row r="659" spans="1:12" ht="15">
      <c r="A659" s="84" t="s">
        <v>4435</v>
      </c>
      <c r="B659" s="84" t="s">
        <v>4439</v>
      </c>
      <c r="C659" s="84">
        <v>5</v>
      </c>
      <c r="D659" s="118">
        <v>0.012424351735653233</v>
      </c>
      <c r="E659" s="118">
        <v>1.2052494877968947</v>
      </c>
      <c r="F659" s="84" t="s">
        <v>4246</v>
      </c>
      <c r="G659" s="84" t="b">
        <v>0</v>
      </c>
      <c r="H659" s="84" t="b">
        <v>0</v>
      </c>
      <c r="I659" s="84" t="b">
        <v>0</v>
      </c>
      <c r="J659" s="84" t="b">
        <v>0</v>
      </c>
      <c r="K659" s="84" t="b">
        <v>0</v>
      </c>
      <c r="L659" s="84" t="b">
        <v>0</v>
      </c>
    </row>
    <row r="660" spans="1:12" ht="15">
      <c r="A660" s="84" t="s">
        <v>4439</v>
      </c>
      <c r="B660" s="84" t="s">
        <v>4443</v>
      </c>
      <c r="C660" s="84">
        <v>5</v>
      </c>
      <c r="D660" s="118">
        <v>0.012424351735653233</v>
      </c>
      <c r="E660" s="118">
        <v>1.4093694704528195</v>
      </c>
      <c r="F660" s="84" t="s">
        <v>4246</v>
      </c>
      <c r="G660" s="84" t="b">
        <v>0</v>
      </c>
      <c r="H660" s="84" t="b">
        <v>0</v>
      </c>
      <c r="I660" s="84" t="b">
        <v>0</v>
      </c>
      <c r="J660" s="84" t="b">
        <v>0</v>
      </c>
      <c r="K660" s="84" t="b">
        <v>0</v>
      </c>
      <c r="L660" s="84" t="b">
        <v>0</v>
      </c>
    </row>
    <row r="661" spans="1:12" ht="15">
      <c r="A661" s="84" t="s">
        <v>4443</v>
      </c>
      <c r="B661" s="84" t="s">
        <v>4437</v>
      </c>
      <c r="C661" s="84">
        <v>5</v>
      </c>
      <c r="D661" s="118">
        <v>0.012424351735653233</v>
      </c>
      <c r="E661" s="118">
        <v>1.4093694704528195</v>
      </c>
      <c r="F661" s="84" t="s">
        <v>4246</v>
      </c>
      <c r="G661" s="84" t="b">
        <v>0</v>
      </c>
      <c r="H661" s="84" t="b">
        <v>0</v>
      </c>
      <c r="I661" s="84" t="b">
        <v>0</v>
      </c>
      <c r="J661" s="84" t="b">
        <v>0</v>
      </c>
      <c r="K661" s="84" t="b">
        <v>0</v>
      </c>
      <c r="L661" s="84" t="b">
        <v>0</v>
      </c>
    </row>
    <row r="662" spans="1:12" ht="15">
      <c r="A662" s="84" t="s">
        <v>4437</v>
      </c>
      <c r="B662" s="84" t="s">
        <v>5037</v>
      </c>
      <c r="C662" s="84">
        <v>5</v>
      </c>
      <c r="D662" s="118">
        <v>0.012424351735653233</v>
      </c>
      <c r="E662" s="118">
        <v>1.4093694704528195</v>
      </c>
      <c r="F662" s="84" t="s">
        <v>4246</v>
      </c>
      <c r="G662" s="84" t="b">
        <v>0</v>
      </c>
      <c r="H662" s="84" t="b">
        <v>0</v>
      </c>
      <c r="I662" s="84" t="b">
        <v>0</v>
      </c>
      <c r="J662" s="84" t="b">
        <v>0</v>
      </c>
      <c r="K662" s="84" t="b">
        <v>0</v>
      </c>
      <c r="L662" s="84" t="b">
        <v>0</v>
      </c>
    </row>
    <row r="663" spans="1:12" ht="15">
      <c r="A663" s="84" t="s">
        <v>5037</v>
      </c>
      <c r="B663" s="84" t="s">
        <v>4438</v>
      </c>
      <c r="C663" s="84">
        <v>5</v>
      </c>
      <c r="D663" s="118">
        <v>0.012424351735653233</v>
      </c>
      <c r="E663" s="118">
        <v>1.4093694704528195</v>
      </c>
      <c r="F663" s="84" t="s">
        <v>4246</v>
      </c>
      <c r="G663" s="84" t="b">
        <v>0</v>
      </c>
      <c r="H663" s="84" t="b">
        <v>0</v>
      </c>
      <c r="I663" s="84" t="b">
        <v>0</v>
      </c>
      <c r="J663" s="84" t="b">
        <v>0</v>
      </c>
      <c r="K663" s="84" t="b">
        <v>1</v>
      </c>
      <c r="L663" s="84" t="b">
        <v>0</v>
      </c>
    </row>
    <row r="664" spans="1:12" ht="15">
      <c r="A664" s="84" t="s">
        <v>4438</v>
      </c>
      <c r="B664" s="84" t="s">
        <v>4436</v>
      </c>
      <c r="C664" s="84">
        <v>5</v>
      </c>
      <c r="D664" s="118">
        <v>0.012424351735653233</v>
      </c>
      <c r="E664" s="118">
        <v>1.2632414347745813</v>
      </c>
      <c r="F664" s="84" t="s">
        <v>4246</v>
      </c>
      <c r="G664" s="84" t="b">
        <v>0</v>
      </c>
      <c r="H664" s="84" t="b">
        <v>1</v>
      </c>
      <c r="I664" s="84" t="b">
        <v>0</v>
      </c>
      <c r="J664" s="84" t="b">
        <v>0</v>
      </c>
      <c r="K664" s="84" t="b">
        <v>0</v>
      </c>
      <c r="L664" s="84" t="b">
        <v>0</v>
      </c>
    </row>
    <row r="665" spans="1:12" ht="15">
      <c r="A665" s="84" t="s">
        <v>432</v>
      </c>
      <c r="B665" s="84" t="s">
        <v>4440</v>
      </c>
      <c r="C665" s="84">
        <v>4</v>
      </c>
      <c r="D665" s="118">
        <v>0.012260679304883218</v>
      </c>
      <c r="E665" s="118">
        <v>1.3424226808222062</v>
      </c>
      <c r="F665" s="84" t="s">
        <v>4246</v>
      </c>
      <c r="G665" s="84" t="b">
        <v>0</v>
      </c>
      <c r="H665" s="84" t="b">
        <v>0</v>
      </c>
      <c r="I665" s="84" t="b">
        <v>0</v>
      </c>
      <c r="J665" s="84" t="b">
        <v>0</v>
      </c>
      <c r="K665" s="84" t="b">
        <v>0</v>
      </c>
      <c r="L665" s="84" t="b">
        <v>0</v>
      </c>
    </row>
    <row r="666" spans="1:12" ht="15">
      <c r="A666" s="84" t="s">
        <v>5136</v>
      </c>
      <c r="B666" s="84" t="s">
        <v>5137</v>
      </c>
      <c r="C666" s="84">
        <v>3</v>
      </c>
      <c r="D666" s="118">
        <v>0.011439917920727682</v>
      </c>
      <c r="E666" s="118">
        <v>1.7103994661168007</v>
      </c>
      <c r="F666" s="84" t="s">
        <v>4246</v>
      </c>
      <c r="G666" s="84" t="b">
        <v>1</v>
      </c>
      <c r="H666" s="84" t="b">
        <v>0</v>
      </c>
      <c r="I666" s="84" t="b">
        <v>0</v>
      </c>
      <c r="J666" s="84" t="b">
        <v>0</v>
      </c>
      <c r="K666" s="84" t="b">
        <v>0</v>
      </c>
      <c r="L666" s="84" t="b">
        <v>0</v>
      </c>
    </row>
    <row r="667" spans="1:12" ht="15">
      <c r="A667" s="84" t="s">
        <v>5137</v>
      </c>
      <c r="B667" s="84" t="s">
        <v>5138</v>
      </c>
      <c r="C667" s="84">
        <v>3</v>
      </c>
      <c r="D667" s="118">
        <v>0.011439917920727682</v>
      </c>
      <c r="E667" s="118">
        <v>1.7103994661168007</v>
      </c>
      <c r="F667" s="84" t="s">
        <v>4246</v>
      </c>
      <c r="G667" s="84" t="b">
        <v>0</v>
      </c>
      <c r="H667" s="84" t="b">
        <v>0</v>
      </c>
      <c r="I667" s="84" t="b">
        <v>0</v>
      </c>
      <c r="J667" s="84" t="b">
        <v>0</v>
      </c>
      <c r="K667" s="84" t="b">
        <v>0</v>
      </c>
      <c r="L667" s="84" t="b">
        <v>0</v>
      </c>
    </row>
    <row r="668" spans="1:12" ht="15">
      <c r="A668" s="84" t="s">
        <v>5138</v>
      </c>
      <c r="B668" s="84" t="s">
        <v>4435</v>
      </c>
      <c r="C668" s="84">
        <v>3</v>
      </c>
      <c r="D668" s="118">
        <v>0.011439917920727682</v>
      </c>
      <c r="E668" s="118">
        <v>1.2844307338445193</v>
      </c>
      <c r="F668" s="84" t="s">
        <v>4246</v>
      </c>
      <c r="G668" s="84" t="b">
        <v>0</v>
      </c>
      <c r="H668" s="84" t="b">
        <v>0</v>
      </c>
      <c r="I668" s="84" t="b">
        <v>0</v>
      </c>
      <c r="J668" s="84" t="b">
        <v>0</v>
      </c>
      <c r="K668" s="84" t="b">
        <v>0</v>
      </c>
      <c r="L668" s="84" t="b">
        <v>0</v>
      </c>
    </row>
    <row r="669" spans="1:12" ht="15">
      <c r="A669" s="84" t="s">
        <v>4435</v>
      </c>
      <c r="B669" s="84" t="s">
        <v>5139</v>
      </c>
      <c r="C669" s="84">
        <v>3</v>
      </c>
      <c r="D669" s="118">
        <v>0.011439917920727682</v>
      </c>
      <c r="E669" s="118">
        <v>1.2844307338445193</v>
      </c>
      <c r="F669" s="84" t="s">
        <v>4246</v>
      </c>
      <c r="G669" s="84" t="b">
        <v>0</v>
      </c>
      <c r="H669" s="84" t="b">
        <v>0</v>
      </c>
      <c r="I669" s="84" t="b">
        <v>0</v>
      </c>
      <c r="J669" s="84" t="b">
        <v>0</v>
      </c>
      <c r="K669" s="84" t="b">
        <v>0</v>
      </c>
      <c r="L669" s="84" t="b">
        <v>0</v>
      </c>
    </row>
    <row r="670" spans="1:12" ht="15">
      <c r="A670" s="84" t="s">
        <v>5139</v>
      </c>
      <c r="B670" s="84" t="s">
        <v>5140</v>
      </c>
      <c r="C670" s="84">
        <v>3</v>
      </c>
      <c r="D670" s="118">
        <v>0.011439917920727682</v>
      </c>
      <c r="E670" s="118">
        <v>1.7103994661168007</v>
      </c>
      <c r="F670" s="84" t="s">
        <v>4246</v>
      </c>
      <c r="G670" s="84" t="b">
        <v>0</v>
      </c>
      <c r="H670" s="84" t="b">
        <v>0</v>
      </c>
      <c r="I670" s="84" t="b">
        <v>0</v>
      </c>
      <c r="J670" s="84" t="b">
        <v>0</v>
      </c>
      <c r="K670" s="84" t="b">
        <v>0</v>
      </c>
      <c r="L670" s="84" t="b">
        <v>0</v>
      </c>
    </row>
    <row r="671" spans="1:12" ht="15">
      <c r="A671" s="84" t="s">
        <v>5140</v>
      </c>
      <c r="B671" s="84" t="s">
        <v>5141</v>
      </c>
      <c r="C671" s="84">
        <v>3</v>
      </c>
      <c r="D671" s="118">
        <v>0.011439917920727682</v>
      </c>
      <c r="E671" s="118">
        <v>1.7103994661168007</v>
      </c>
      <c r="F671" s="84" t="s">
        <v>4246</v>
      </c>
      <c r="G671" s="84" t="b">
        <v>0</v>
      </c>
      <c r="H671" s="84" t="b">
        <v>0</v>
      </c>
      <c r="I671" s="84" t="b">
        <v>0</v>
      </c>
      <c r="J671" s="84" t="b">
        <v>0</v>
      </c>
      <c r="K671" s="84" t="b">
        <v>0</v>
      </c>
      <c r="L671" s="84" t="b">
        <v>0</v>
      </c>
    </row>
    <row r="672" spans="1:12" ht="15">
      <c r="A672" s="84" t="s">
        <v>5141</v>
      </c>
      <c r="B672" s="84" t="s">
        <v>5142</v>
      </c>
      <c r="C672" s="84">
        <v>3</v>
      </c>
      <c r="D672" s="118">
        <v>0.011439917920727682</v>
      </c>
      <c r="E672" s="118">
        <v>1.7103994661168007</v>
      </c>
      <c r="F672" s="84" t="s">
        <v>4246</v>
      </c>
      <c r="G672" s="84" t="b">
        <v>0</v>
      </c>
      <c r="H672" s="84" t="b">
        <v>0</v>
      </c>
      <c r="I672" s="84" t="b">
        <v>0</v>
      </c>
      <c r="J672" s="84" t="b">
        <v>0</v>
      </c>
      <c r="K672" s="84" t="b">
        <v>0</v>
      </c>
      <c r="L672" s="84" t="b">
        <v>0</v>
      </c>
    </row>
    <row r="673" spans="1:12" ht="15">
      <c r="A673" s="84" t="s">
        <v>5142</v>
      </c>
      <c r="B673" s="84" t="s">
        <v>5143</v>
      </c>
      <c r="C673" s="84">
        <v>3</v>
      </c>
      <c r="D673" s="118">
        <v>0.011439917920727682</v>
      </c>
      <c r="E673" s="118">
        <v>1.7103994661168007</v>
      </c>
      <c r="F673" s="84" t="s">
        <v>4246</v>
      </c>
      <c r="G673" s="84" t="b">
        <v>0</v>
      </c>
      <c r="H673" s="84" t="b">
        <v>0</v>
      </c>
      <c r="I673" s="84" t="b">
        <v>0</v>
      </c>
      <c r="J673" s="84" t="b">
        <v>0</v>
      </c>
      <c r="K673" s="84" t="b">
        <v>1</v>
      </c>
      <c r="L673" s="84" t="b">
        <v>0</v>
      </c>
    </row>
    <row r="674" spans="1:12" ht="15">
      <c r="A674" s="84" t="s">
        <v>5122</v>
      </c>
      <c r="B674" s="84" t="s">
        <v>5123</v>
      </c>
      <c r="C674" s="84">
        <v>2</v>
      </c>
      <c r="D674" s="118">
        <v>0.009735489301112043</v>
      </c>
      <c r="E674" s="118">
        <v>1.8864907251724818</v>
      </c>
      <c r="F674" s="84" t="s">
        <v>4246</v>
      </c>
      <c r="G674" s="84" t="b">
        <v>0</v>
      </c>
      <c r="H674" s="84" t="b">
        <v>0</v>
      </c>
      <c r="I674" s="84" t="b">
        <v>0</v>
      </c>
      <c r="J674" s="84" t="b">
        <v>0</v>
      </c>
      <c r="K674" s="84" t="b">
        <v>0</v>
      </c>
      <c r="L674" s="84" t="b">
        <v>0</v>
      </c>
    </row>
    <row r="675" spans="1:12" ht="15">
      <c r="A675" s="84" t="s">
        <v>5067</v>
      </c>
      <c r="B675" s="84" t="s">
        <v>5264</v>
      </c>
      <c r="C675" s="84">
        <v>2</v>
      </c>
      <c r="D675" s="118">
        <v>0.013340638949782477</v>
      </c>
      <c r="E675" s="118">
        <v>1.7103994661168005</v>
      </c>
      <c r="F675" s="84" t="s">
        <v>4246</v>
      </c>
      <c r="G675" s="84" t="b">
        <v>0</v>
      </c>
      <c r="H675" s="84" t="b">
        <v>0</v>
      </c>
      <c r="I675" s="84" t="b">
        <v>0</v>
      </c>
      <c r="J675" s="84" t="b">
        <v>0</v>
      </c>
      <c r="K675" s="84" t="b">
        <v>0</v>
      </c>
      <c r="L675" s="84" t="b">
        <v>0</v>
      </c>
    </row>
    <row r="676" spans="1:12" ht="15">
      <c r="A676" s="84" t="s">
        <v>414</v>
      </c>
      <c r="B676" s="84" t="s">
        <v>5136</v>
      </c>
      <c r="C676" s="84">
        <v>2</v>
      </c>
      <c r="D676" s="118">
        <v>0.009735489301112043</v>
      </c>
      <c r="E676" s="118">
        <v>1.8864907251724818</v>
      </c>
      <c r="F676" s="84" t="s">
        <v>4246</v>
      </c>
      <c r="G676" s="84" t="b">
        <v>0</v>
      </c>
      <c r="H676" s="84" t="b">
        <v>0</v>
      </c>
      <c r="I676" s="84" t="b">
        <v>0</v>
      </c>
      <c r="J676" s="84" t="b">
        <v>1</v>
      </c>
      <c r="K676" s="84" t="b">
        <v>0</v>
      </c>
      <c r="L676" s="84" t="b">
        <v>0</v>
      </c>
    </row>
    <row r="677" spans="1:12" ht="15">
      <c r="A677" s="84" t="s">
        <v>5143</v>
      </c>
      <c r="B677" s="84" t="s">
        <v>5360</v>
      </c>
      <c r="C677" s="84">
        <v>2</v>
      </c>
      <c r="D677" s="118">
        <v>0.009735489301112043</v>
      </c>
      <c r="E677" s="118">
        <v>1.7103994661168005</v>
      </c>
      <c r="F677" s="84" t="s">
        <v>4246</v>
      </c>
      <c r="G677" s="84" t="b">
        <v>0</v>
      </c>
      <c r="H677" s="84" t="b">
        <v>1</v>
      </c>
      <c r="I677" s="84" t="b">
        <v>0</v>
      </c>
      <c r="J677" s="84" t="b">
        <v>0</v>
      </c>
      <c r="K677" s="84" t="b">
        <v>0</v>
      </c>
      <c r="L677" s="84" t="b">
        <v>0</v>
      </c>
    </row>
    <row r="678" spans="1:12" ht="15">
      <c r="A678" s="84" t="s">
        <v>417</v>
      </c>
      <c r="B678" s="84" t="s">
        <v>437</v>
      </c>
      <c r="C678" s="84">
        <v>4</v>
      </c>
      <c r="D678" s="118">
        <v>0.009570879322715659</v>
      </c>
      <c r="E678" s="118">
        <v>1.2304489213782739</v>
      </c>
      <c r="F678" s="84" t="s">
        <v>4247</v>
      </c>
      <c r="G678" s="84" t="b">
        <v>0</v>
      </c>
      <c r="H678" s="84" t="b">
        <v>0</v>
      </c>
      <c r="I678" s="84" t="b">
        <v>0</v>
      </c>
      <c r="J678" s="84" t="b">
        <v>0</v>
      </c>
      <c r="K678" s="84" t="b">
        <v>0</v>
      </c>
      <c r="L678" s="84" t="b">
        <v>0</v>
      </c>
    </row>
    <row r="679" spans="1:12" ht="15">
      <c r="A679" s="84" t="s">
        <v>4448</v>
      </c>
      <c r="B679" s="84" t="s">
        <v>4446</v>
      </c>
      <c r="C679" s="84">
        <v>4</v>
      </c>
      <c r="D679" s="118">
        <v>0.011401483522104669</v>
      </c>
      <c r="E679" s="118">
        <v>1.5314789170422551</v>
      </c>
      <c r="F679" s="84" t="s">
        <v>4247</v>
      </c>
      <c r="G679" s="84" t="b">
        <v>0</v>
      </c>
      <c r="H679" s="84" t="b">
        <v>0</v>
      </c>
      <c r="I679" s="84" t="b">
        <v>0</v>
      </c>
      <c r="J679" s="84" t="b">
        <v>0</v>
      </c>
      <c r="K679" s="84" t="b">
        <v>1</v>
      </c>
      <c r="L679" s="84" t="b">
        <v>0</v>
      </c>
    </row>
    <row r="680" spans="1:12" ht="15">
      <c r="A680" s="84" t="s">
        <v>4449</v>
      </c>
      <c r="B680" s="84" t="s">
        <v>4445</v>
      </c>
      <c r="C680" s="84">
        <v>3</v>
      </c>
      <c r="D680" s="118">
        <v>0.008551112641578502</v>
      </c>
      <c r="E680" s="118">
        <v>1.4065401804339552</v>
      </c>
      <c r="F680" s="84" t="s">
        <v>4247</v>
      </c>
      <c r="G680" s="84" t="b">
        <v>0</v>
      </c>
      <c r="H680" s="84" t="b">
        <v>0</v>
      </c>
      <c r="I680" s="84" t="b">
        <v>0</v>
      </c>
      <c r="J680" s="84" t="b">
        <v>0</v>
      </c>
      <c r="K680" s="84" t="b">
        <v>0</v>
      </c>
      <c r="L680" s="84" t="b">
        <v>0</v>
      </c>
    </row>
    <row r="681" spans="1:12" ht="15">
      <c r="A681" s="84" t="s">
        <v>5000</v>
      </c>
      <c r="B681" s="84" t="s">
        <v>4445</v>
      </c>
      <c r="C681" s="84">
        <v>2</v>
      </c>
      <c r="D681" s="118">
        <v>0.006990787614940109</v>
      </c>
      <c r="E681" s="118">
        <v>1.4522976709946303</v>
      </c>
      <c r="F681" s="84" t="s">
        <v>4247</v>
      </c>
      <c r="G681" s="84" t="b">
        <v>0</v>
      </c>
      <c r="H681" s="84" t="b">
        <v>0</v>
      </c>
      <c r="I681" s="84" t="b">
        <v>0</v>
      </c>
      <c r="J681" s="84" t="b">
        <v>0</v>
      </c>
      <c r="K681" s="84" t="b">
        <v>0</v>
      </c>
      <c r="L681" s="84" t="b">
        <v>0</v>
      </c>
    </row>
    <row r="682" spans="1:12" ht="15">
      <c r="A682" s="84" t="s">
        <v>4983</v>
      </c>
      <c r="B682" s="84" t="s">
        <v>4990</v>
      </c>
      <c r="C682" s="84">
        <v>2</v>
      </c>
      <c r="D682" s="118">
        <v>0.006990787614940109</v>
      </c>
      <c r="E682" s="118">
        <v>2.105510184769974</v>
      </c>
      <c r="F682" s="84" t="s">
        <v>4247</v>
      </c>
      <c r="G682" s="84" t="b">
        <v>0</v>
      </c>
      <c r="H682" s="84" t="b">
        <v>0</v>
      </c>
      <c r="I682" s="84" t="b">
        <v>0</v>
      </c>
      <c r="J682" s="84" t="b">
        <v>0</v>
      </c>
      <c r="K682" s="84" t="b">
        <v>0</v>
      </c>
      <c r="L682" s="84" t="b">
        <v>0</v>
      </c>
    </row>
    <row r="683" spans="1:12" ht="15">
      <c r="A683" s="84" t="s">
        <v>4402</v>
      </c>
      <c r="B683" s="84" t="s">
        <v>4994</v>
      </c>
      <c r="C683" s="84">
        <v>2</v>
      </c>
      <c r="D683" s="118">
        <v>0.006990787614940109</v>
      </c>
      <c r="E683" s="118">
        <v>1.6283889300503116</v>
      </c>
      <c r="F683" s="84" t="s">
        <v>4247</v>
      </c>
      <c r="G683" s="84" t="b">
        <v>0</v>
      </c>
      <c r="H683" s="84" t="b">
        <v>0</v>
      </c>
      <c r="I683" s="84" t="b">
        <v>0</v>
      </c>
      <c r="J683" s="84" t="b">
        <v>0</v>
      </c>
      <c r="K683" s="84" t="b">
        <v>0</v>
      </c>
      <c r="L683" s="84" t="b">
        <v>0</v>
      </c>
    </row>
    <row r="684" spans="1:12" ht="15">
      <c r="A684" s="84" t="s">
        <v>437</v>
      </c>
      <c r="B684" s="84" t="s">
        <v>443</v>
      </c>
      <c r="C684" s="84">
        <v>2</v>
      </c>
      <c r="D684" s="118">
        <v>0.006990787614940109</v>
      </c>
      <c r="E684" s="118">
        <v>1.105510184769974</v>
      </c>
      <c r="F684" s="84" t="s">
        <v>4247</v>
      </c>
      <c r="G684" s="84" t="b">
        <v>0</v>
      </c>
      <c r="H684" s="84" t="b">
        <v>0</v>
      </c>
      <c r="I684" s="84" t="b">
        <v>0</v>
      </c>
      <c r="J684" s="84" t="b">
        <v>0</v>
      </c>
      <c r="K684" s="84" t="b">
        <v>0</v>
      </c>
      <c r="L684" s="84" t="b">
        <v>0</v>
      </c>
    </row>
    <row r="685" spans="1:12" ht="15">
      <c r="A685" s="84" t="s">
        <v>5109</v>
      </c>
      <c r="B685" s="84" t="s">
        <v>5110</v>
      </c>
      <c r="C685" s="84">
        <v>2</v>
      </c>
      <c r="D685" s="118">
        <v>0.006990787614940109</v>
      </c>
      <c r="E685" s="118">
        <v>1.7533276666586115</v>
      </c>
      <c r="F685" s="84" t="s">
        <v>4247</v>
      </c>
      <c r="G685" s="84" t="b">
        <v>0</v>
      </c>
      <c r="H685" s="84" t="b">
        <v>0</v>
      </c>
      <c r="I685" s="84" t="b">
        <v>0</v>
      </c>
      <c r="J685" s="84" t="b">
        <v>0</v>
      </c>
      <c r="K685" s="84" t="b">
        <v>0</v>
      </c>
      <c r="L685" s="84" t="b">
        <v>0</v>
      </c>
    </row>
    <row r="686" spans="1:12" ht="15">
      <c r="A686" s="84" t="s">
        <v>5111</v>
      </c>
      <c r="B686" s="84" t="s">
        <v>4448</v>
      </c>
      <c r="C686" s="84">
        <v>2</v>
      </c>
      <c r="D686" s="118">
        <v>0.006990787614940109</v>
      </c>
      <c r="E686" s="118">
        <v>1.5314789170422551</v>
      </c>
      <c r="F686" s="84" t="s">
        <v>4247</v>
      </c>
      <c r="G686" s="84" t="b">
        <v>0</v>
      </c>
      <c r="H686" s="84" t="b">
        <v>0</v>
      </c>
      <c r="I686" s="84" t="b">
        <v>0</v>
      </c>
      <c r="J686" s="84" t="b">
        <v>0</v>
      </c>
      <c r="K686" s="84" t="b">
        <v>0</v>
      </c>
      <c r="L686" s="84" t="b">
        <v>0</v>
      </c>
    </row>
    <row r="687" spans="1:12" ht="15">
      <c r="A687" s="84" t="s">
        <v>4400</v>
      </c>
      <c r="B687" s="84" t="s">
        <v>4398</v>
      </c>
      <c r="C687" s="84">
        <v>4</v>
      </c>
      <c r="D687" s="118">
        <v>0.010513392161357984</v>
      </c>
      <c r="E687" s="118">
        <v>1.3824673220158301</v>
      </c>
      <c r="F687" s="84" t="s">
        <v>4248</v>
      </c>
      <c r="G687" s="84" t="b">
        <v>0</v>
      </c>
      <c r="H687" s="84" t="b">
        <v>0</v>
      </c>
      <c r="I687" s="84" t="b">
        <v>0</v>
      </c>
      <c r="J687" s="84" t="b">
        <v>0</v>
      </c>
      <c r="K687" s="84" t="b">
        <v>0</v>
      </c>
      <c r="L687" s="84" t="b">
        <v>0</v>
      </c>
    </row>
    <row r="688" spans="1:12" ht="15">
      <c r="A688" s="84" t="s">
        <v>4452</v>
      </c>
      <c r="B688" s="84" t="s">
        <v>297</v>
      </c>
      <c r="C688" s="84">
        <v>4</v>
      </c>
      <c r="D688" s="118">
        <v>0.010513392161357984</v>
      </c>
      <c r="E688" s="118">
        <v>1.331314799568449</v>
      </c>
      <c r="F688" s="84" t="s">
        <v>4248</v>
      </c>
      <c r="G688" s="84" t="b">
        <v>0</v>
      </c>
      <c r="H688" s="84" t="b">
        <v>0</v>
      </c>
      <c r="I688" s="84" t="b">
        <v>0</v>
      </c>
      <c r="J688" s="84" t="b">
        <v>0</v>
      </c>
      <c r="K688" s="84" t="b">
        <v>0</v>
      </c>
      <c r="L688" s="84" t="b">
        <v>0</v>
      </c>
    </row>
    <row r="689" spans="1:12" ht="15">
      <c r="A689" s="84" t="s">
        <v>297</v>
      </c>
      <c r="B689" s="84" t="s">
        <v>4452</v>
      </c>
      <c r="C689" s="84">
        <v>4</v>
      </c>
      <c r="D689" s="118">
        <v>0.010513392161357984</v>
      </c>
      <c r="E689" s="118">
        <v>1.3824673220158301</v>
      </c>
      <c r="F689" s="84" t="s">
        <v>4248</v>
      </c>
      <c r="G689" s="84" t="b">
        <v>0</v>
      </c>
      <c r="H689" s="84" t="b">
        <v>0</v>
      </c>
      <c r="I689" s="84" t="b">
        <v>0</v>
      </c>
      <c r="J689" s="84" t="b">
        <v>0</v>
      </c>
      <c r="K689" s="84" t="b">
        <v>0</v>
      </c>
      <c r="L689" s="84" t="b">
        <v>0</v>
      </c>
    </row>
    <row r="690" spans="1:12" ht="15">
      <c r="A690" s="84" t="s">
        <v>4452</v>
      </c>
      <c r="B690" s="84" t="s">
        <v>5100</v>
      </c>
      <c r="C690" s="84">
        <v>4</v>
      </c>
      <c r="D690" s="118">
        <v>0.010513392161357984</v>
      </c>
      <c r="E690" s="118">
        <v>1.331314799568449</v>
      </c>
      <c r="F690" s="84" t="s">
        <v>4248</v>
      </c>
      <c r="G690" s="84" t="b">
        <v>0</v>
      </c>
      <c r="H690" s="84" t="b">
        <v>0</v>
      </c>
      <c r="I690" s="84" t="b">
        <v>0</v>
      </c>
      <c r="J690" s="84" t="b">
        <v>0</v>
      </c>
      <c r="K690" s="84" t="b">
        <v>0</v>
      </c>
      <c r="L690" s="84" t="b">
        <v>0</v>
      </c>
    </row>
    <row r="691" spans="1:12" ht="15">
      <c r="A691" s="84" t="s">
        <v>5100</v>
      </c>
      <c r="B691" s="84" t="s">
        <v>5101</v>
      </c>
      <c r="C691" s="84">
        <v>4</v>
      </c>
      <c r="D691" s="118">
        <v>0.010513392161357984</v>
      </c>
      <c r="E691" s="118">
        <v>1.6834973176798114</v>
      </c>
      <c r="F691" s="84" t="s">
        <v>4248</v>
      </c>
      <c r="G691" s="84" t="b">
        <v>0</v>
      </c>
      <c r="H691" s="84" t="b">
        <v>0</v>
      </c>
      <c r="I691" s="84" t="b">
        <v>0</v>
      </c>
      <c r="J691" s="84" t="b">
        <v>0</v>
      </c>
      <c r="K691" s="84" t="b">
        <v>0</v>
      </c>
      <c r="L691" s="84" t="b">
        <v>0</v>
      </c>
    </row>
    <row r="692" spans="1:12" ht="15">
      <c r="A692" s="84" t="s">
        <v>5101</v>
      </c>
      <c r="B692" s="84" t="s">
        <v>296</v>
      </c>
      <c r="C692" s="84">
        <v>4</v>
      </c>
      <c r="D692" s="118">
        <v>0.010513392161357984</v>
      </c>
      <c r="E692" s="118">
        <v>1.6834973176798114</v>
      </c>
      <c r="F692" s="84" t="s">
        <v>4248</v>
      </c>
      <c r="G692" s="84" t="b">
        <v>0</v>
      </c>
      <c r="H692" s="84" t="b">
        <v>0</v>
      </c>
      <c r="I692" s="84" t="b">
        <v>0</v>
      </c>
      <c r="J692" s="84" t="b">
        <v>0</v>
      </c>
      <c r="K692" s="84" t="b">
        <v>0</v>
      </c>
      <c r="L692" s="84" t="b">
        <v>0</v>
      </c>
    </row>
    <row r="693" spans="1:12" ht="15">
      <c r="A693" s="84" t="s">
        <v>296</v>
      </c>
      <c r="B693" s="84" t="s">
        <v>466</v>
      </c>
      <c r="C693" s="84">
        <v>4</v>
      </c>
      <c r="D693" s="118">
        <v>0.010513392161357984</v>
      </c>
      <c r="E693" s="118">
        <v>1.6834973176798114</v>
      </c>
      <c r="F693" s="84" t="s">
        <v>4248</v>
      </c>
      <c r="G693" s="84" t="b">
        <v>0</v>
      </c>
      <c r="H693" s="84" t="b">
        <v>0</v>
      </c>
      <c r="I693" s="84" t="b">
        <v>0</v>
      </c>
      <c r="J693" s="84" t="b">
        <v>0</v>
      </c>
      <c r="K693" s="84" t="b">
        <v>0</v>
      </c>
      <c r="L693" s="84" t="b">
        <v>0</v>
      </c>
    </row>
    <row r="694" spans="1:12" ht="15">
      <c r="A694" s="84" t="s">
        <v>466</v>
      </c>
      <c r="B694" s="84" t="s">
        <v>465</v>
      </c>
      <c r="C694" s="84">
        <v>4</v>
      </c>
      <c r="D694" s="118">
        <v>0.010513392161357984</v>
      </c>
      <c r="E694" s="118">
        <v>1.6834973176798114</v>
      </c>
      <c r="F694" s="84" t="s">
        <v>4248</v>
      </c>
      <c r="G694" s="84" t="b">
        <v>0</v>
      </c>
      <c r="H694" s="84" t="b">
        <v>0</v>
      </c>
      <c r="I694" s="84" t="b">
        <v>0</v>
      </c>
      <c r="J694" s="84" t="b">
        <v>0</v>
      </c>
      <c r="K694" s="84" t="b">
        <v>0</v>
      </c>
      <c r="L694" s="84" t="b">
        <v>0</v>
      </c>
    </row>
    <row r="695" spans="1:12" ht="15">
      <c r="A695" s="84" t="s">
        <v>465</v>
      </c>
      <c r="B695" s="84" t="s">
        <v>406</v>
      </c>
      <c r="C695" s="84">
        <v>4</v>
      </c>
      <c r="D695" s="118">
        <v>0.010513392161357984</v>
      </c>
      <c r="E695" s="118">
        <v>1.5865873046717551</v>
      </c>
      <c r="F695" s="84" t="s">
        <v>4248</v>
      </c>
      <c r="G695" s="84" t="b">
        <v>0</v>
      </c>
      <c r="H695" s="84" t="b">
        <v>0</v>
      </c>
      <c r="I695" s="84" t="b">
        <v>0</v>
      </c>
      <c r="J695" s="84" t="b">
        <v>0</v>
      </c>
      <c r="K695" s="84" t="b">
        <v>0</v>
      </c>
      <c r="L695" s="84" t="b">
        <v>0</v>
      </c>
    </row>
    <row r="696" spans="1:12" ht="15">
      <c r="A696" s="84" t="s">
        <v>406</v>
      </c>
      <c r="B696" s="84" t="s">
        <v>5055</v>
      </c>
      <c r="C696" s="84">
        <v>4</v>
      </c>
      <c r="D696" s="118">
        <v>0.010513392161357984</v>
      </c>
      <c r="E696" s="118">
        <v>1.5865873046717551</v>
      </c>
      <c r="F696" s="84" t="s">
        <v>4248</v>
      </c>
      <c r="G696" s="84" t="b">
        <v>0</v>
      </c>
      <c r="H696" s="84" t="b">
        <v>0</v>
      </c>
      <c r="I696" s="84" t="b">
        <v>0</v>
      </c>
      <c r="J696" s="84" t="b">
        <v>0</v>
      </c>
      <c r="K696" s="84" t="b">
        <v>0</v>
      </c>
      <c r="L696" s="84" t="b">
        <v>0</v>
      </c>
    </row>
    <row r="697" spans="1:12" ht="15">
      <c r="A697" s="84" t="s">
        <v>5055</v>
      </c>
      <c r="B697" s="84" t="s">
        <v>4453</v>
      </c>
      <c r="C697" s="84">
        <v>4</v>
      </c>
      <c r="D697" s="118">
        <v>0.010513392161357984</v>
      </c>
      <c r="E697" s="118">
        <v>1.440459268993517</v>
      </c>
      <c r="F697" s="84" t="s">
        <v>4248</v>
      </c>
      <c r="G697" s="84" t="b">
        <v>0</v>
      </c>
      <c r="H697" s="84" t="b">
        <v>0</v>
      </c>
      <c r="I697" s="84" t="b">
        <v>0</v>
      </c>
      <c r="J697" s="84" t="b">
        <v>1</v>
      </c>
      <c r="K697" s="84" t="b">
        <v>0</v>
      </c>
      <c r="L697" s="84" t="b">
        <v>0</v>
      </c>
    </row>
    <row r="698" spans="1:12" ht="15">
      <c r="A698" s="84" t="s">
        <v>4453</v>
      </c>
      <c r="B698" s="84" t="s">
        <v>5102</v>
      </c>
      <c r="C698" s="84">
        <v>4</v>
      </c>
      <c r="D698" s="118">
        <v>0.010513392161357984</v>
      </c>
      <c r="E698" s="118">
        <v>1.440459268993517</v>
      </c>
      <c r="F698" s="84" t="s">
        <v>4248</v>
      </c>
      <c r="G698" s="84" t="b">
        <v>1</v>
      </c>
      <c r="H698" s="84" t="b">
        <v>0</v>
      </c>
      <c r="I698" s="84" t="b">
        <v>0</v>
      </c>
      <c r="J698" s="84" t="b">
        <v>1</v>
      </c>
      <c r="K698" s="84" t="b">
        <v>0</v>
      </c>
      <c r="L698" s="84" t="b">
        <v>0</v>
      </c>
    </row>
    <row r="699" spans="1:12" ht="15">
      <c r="A699" s="84" t="s">
        <v>5102</v>
      </c>
      <c r="B699" s="84" t="s">
        <v>4400</v>
      </c>
      <c r="C699" s="84">
        <v>4</v>
      </c>
      <c r="D699" s="118">
        <v>0.010513392161357984</v>
      </c>
      <c r="E699" s="118">
        <v>1.3824673220158301</v>
      </c>
      <c r="F699" s="84" t="s">
        <v>4248</v>
      </c>
      <c r="G699" s="84" t="b">
        <v>1</v>
      </c>
      <c r="H699" s="84" t="b">
        <v>0</v>
      </c>
      <c r="I699" s="84" t="b">
        <v>0</v>
      </c>
      <c r="J699" s="84" t="b">
        <v>0</v>
      </c>
      <c r="K699" s="84" t="b">
        <v>0</v>
      </c>
      <c r="L699" s="84" t="b">
        <v>0</v>
      </c>
    </row>
    <row r="700" spans="1:12" ht="15">
      <c r="A700" s="84" t="s">
        <v>437</v>
      </c>
      <c r="B700" s="84" t="s">
        <v>4979</v>
      </c>
      <c r="C700" s="84">
        <v>3</v>
      </c>
      <c r="D700" s="118">
        <v>0.009695750448675008</v>
      </c>
      <c r="E700" s="118">
        <v>1.171613956700937</v>
      </c>
      <c r="F700" s="84" t="s">
        <v>4248</v>
      </c>
      <c r="G700" s="84" t="b">
        <v>0</v>
      </c>
      <c r="H700" s="84" t="b">
        <v>0</v>
      </c>
      <c r="I700" s="84" t="b">
        <v>0</v>
      </c>
      <c r="J700" s="84" t="b">
        <v>1</v>
      </c>
      <c r="K700" s="84" t="b">
        <v>0</v>
      </c>
      <c r="L700" s="84" t="b">
        <v>0</v>
      </c>
    </row>
    <row r="701" spans="1:12" ht="15">
      <c r="A701" s="84" t="s">
        <v>4979</v>
      </c>
      <c r="B701" s="84" t="s">
        <v>4477</v>
      </c>
      <c r="C701" s="84">
        <v>3</v>
      </c>
      <c r="D701" s="118">
        <v>0.009695750448675008</v>
      </c>
      <c r="E701" s="118">
        <v>1.8084360542881113</v>
      </c>
      <c r="F701" s="84" t="s">
        <v>4248</v>
      </c>
      <c r="G701" s="84" t="b">
        <v>1</v>
      </c>
      <c r="H701" s="84" t="b">
        <v>0</v>
      </c>
      <c r="I701" s="84" t="b">
        <v>0</v>
      </c>
      <c r="J701" s="84" t="b">
        <v>0</v>
      </c>
      <c r="K701" s="84" t="b">
        <v>0</v>
      </c>
      <c r="L701" s="84" t="b">
        <v>0</v>
      </c>
    </row>
    <row r="702" spans="1:12" ht="15">
      <c r="A702" s="84" t="s">
        <v>4477</v>
      </c>
      <c r="B702" s="84" t="s">
        <v>437</v>
      </c>
      <c r="C702" s="84">
        <v>3</v>
      </c>
      <c r="D702" s="118">
        <v>0.009695750448675008</v>
      </c>
      <c r="E702" s="118">
        <v>1.3824673220158301</v>
      </c>
      <c r="F702" s="84" t="s">
        <v>4248</v>
      </c>
      <c r="G702" s="84" t="b">
        <v>0</v>
      </c>
      <c r="H702" s="84" t="b">
        <v>0</v>
      </c>
      <c r="I702" s="84" t="b">
        <v>0</v>
      </c>
      <c r="J702" s="84" t="b">
        <v>0</v>
      </c>
      <c r="K702" s="84" t="b">
        <v>0</v>
      </c>
      <c r="L702" s="84" t="b">
        <v>0</v>
      </c>
    </row>
    <row r="703" spans="1:12" ht="15">
      <c r="A703" s="84" t="s">
        <v>437</v>
      </c>
      <c r="B703" s="84" t="s">
        <v>4397</v>
      </c>
      <c r="C703" s="84">
        <v>3</v>
      </c>
      <c r="D703" s="118">
        <v>0.009695750448675008</v>
      </c>
      <c r="E703" s="118">
        <v>1.171613956700937</v>
      </c>
      <c r="F703" s="84" t="s">
        <v>4248</v>
      </c>
      <c r="G703" s="84" t="b">
        <v>0</v>
      </c>
      <c r="H703" s="84" t="b">
        <v>0</v>
      </c>
      <c r="I703" s="84" t="b">
        <v>0</v>
      </c>
      <c r="J703" s="84" t="b">
        <v>0</v>
      </c>
      <c r="K703" s="84" t="b">
        <v>0</v>
      </c>
      <c r="L703" s="84" t="b">
        <v>0</v>
      </c>
    </row>
    <row r="704" spans="1:12" ht="15">
      <c r="A704" s="84" t="s">
        <v>4397</v>
      </c>
      <c r="B704" s="84" t="s">
        <v>4981</v>
      </c>
      <c r="C704" s="84">
        <v>3</v>
      </c>
      <c r="D704" s="118">
        <v>0.009695750448675008</v>
      </c>
      <c r="E704" s="118">
        <v>1.8084360542881113</v>
      </c>
      <c r="F704" s="84" t="s">
        <v>4248</v>
      </c>
      <c r="G704" s="84" t="b">
        <v>0</v>
      </c>
      <c r="H704" s="84" t="b">
        <v>0</v>
      </c>
      <c r="I704" s="84" t="b">
        <v>0</v>
      </c>
      <c r="J704" s="84" t="b">
        <v>0</v>
      </c>
      <c r="K704" s="84" t="b">
        <v>0</v>
      </c>
      <c r="L704" s="84" t="b">
        <v>0</v>
      </c>
    </row>
    <row r="705" spans="1:12" ht="15">
      <c r="A705" s="84" t="s">
        <v>4981</v>
      </c>
      <c r="B705" s="84" t="s">
        <v>4403</v>
      </c>
      <c r="C705" s="84">
        <v>3</v>
      </c>
      <c r="D705" s="118">
        <v>0.009695750448675008</v>
      </c>
      <c r="E705" s="118">
        <v>1.8084360542881113</v>
      </c>
      <c r="F705" s="84" t="s">
        <v>4248</v>
      </c>
      <c r="G705" s="84" t="b">
        <v>0</v>
      </c>
      <c r="H705" s="84" t="b">
        <v>0</v>
      </c>
      <c r="I705" s="84" t="b">
        <v>0</v>
      </c>
      <c r="J705" s="84" t="b">
        <v>0</v>
      </c>
      <c r="K705" s="84" t="b">
        <v>0</v>
      </c>
      <c r="L705" s="84" t="b">
        <v>0</v>
      </c>
    </row>
    <row r="706" spans="1:12" ht="15">
      <c r="A706" s="84" t="s">
        <v>4403</v>
      </c>
      <c r="B706" s="84" t="s">
        <v>4982</v>
      </c>
      <c r="C706" s="84">
        <v>3</v>
      </c>
      <c r="D706" s="118">
        <v>0.009695750448675008</v>
      </c>
      <c r="E706" s="118">
        <v>1.8084360542881113</v>
      </c>
      <c r="F706" s="84" t="s">
        <v>4248</v>
      </c>
      <c r="G706" s="84" t="b">
        <v>0</v>
      </c>
      <c r="H706" s="84" t="b">
        <v>0</v>
      </c>
      <c r="I706" s="84" t="b">
        <v>0</v>
      </c>
      <c r="J706" s="84" t="b">
        <v>0</v>
      </c>
      <c r="K706" s="84" t="b">
        <v>0</v>
      </c>
      <c r="L706" s="84" t="b">
        <v>0</v>
      </c>
    </row>
    <row r="707" spans="1:12" ht="15">
      <c r="A707" s="84" t="s">
        <v>4982</v>
      </c>
      <c r="B707" s="84" t="s">
        <v>4399</v>
      </c>
      <c r="C707" s="84">
        <v>3</v>
      </c>
      <c r="D707" s="118">
        <v>0.009695750448675008</v>
      </c>
      <c r="E707" s="118">
        <v>1.6834973176798114</v>
      </c>
      <c r="F707" s="84" t="s">
        <v>4248</v>
      </c>
      <c r="G707" s="84" t="b">
        <v>0</v>
      </c>
      <c r="H707" s="84" t="b">
        <v>0</v>
      </c>
      <c r="I707" s="84" t="b">
        <v>0</v>
      </c>
      <c r="J707" s="84" t="b">
        <v>0</v>
      </c>
      <c r="K707" s="84" t="b">
        <v>0</v>
      </c>
      <c r="L707" s="84" t="b">
        <v>0</v>
      </c>
    </row>
    <row r="708" spans="1:12" ht="15">
      <c r="A708" s="84" t="s">
        <v>4399</v>
      </c>
      <c r="B708" s="84" t="s">
        <v>4393</v>
      </c>
      <c r="C708" s="84">
        <v>3</v>
      </c>
      <c r="D708" s="118">
        <v>0.009695750448675008</v>
      </c>
      <c r="E708" s="118">
        <v>1.5585585810715115</v>
      </c>
      <c r="F708" s="84" t="s">
        <v>4248</v>
      </c>
      <c r="G708" s="84" t="b">
        <v>0</v>
      </c>
      <c r="H708" s="84" t="b">
        <v>0</v>
      </c>
      <c r="I708" s="84" t="b">
        <v>0</v>
      </c>
      <c r="J708" s="84" t="b">
        <v>0</v>
      </c>
      <c r="K708" s="84" t="b">
        <v>0</v>
      </c>
      <c r="L708" s="84" t="b">
        <v>0</v>
      </c>
    </row>
    <row r="709" spans="1:12" ht="15">
      <c r="A709" s="84" t="s">
        <v>4393</v>
      </c>
      <c r="B709" s="84" t="s">
        <v>4401</v>
      </c>
      <c r="C709" s="84">
        <v>3</v>
      </c>
      <c r="D709" s="118">
        <v>0.009695750448675008</v>
      </c>
      <c r="E709" s="118">
        <v>1.6834973176798114</v>
      </c>
      <c r="F709" s="84" t="s">
        <v>4248</v>
      </c>
      <c r="G709" s="84" t="b">
        <v>0</v>
      </c>
      <c r="H709" s="84" t="b">
        <v>0</v>
      </c>
      <c r="I709" s="84" t="b">
        <v>0</v>
      </c>
      <c r="J709" s="84" t="b">
        <v>0</v>
      </c>
      <c r="K709" s="84" t="b">
        <v>0</v>
      </c>
      <c r="L709" s="84" t="b">
        <v>0</v>
      </c>
    </row>
    <row r="710" spans="1:12" ht="15">
      <c r="A710" s="84" t="s">
        <v>4401</v>
      </c>
      <c r="B710" s="84" t="s">
        <v>4395</v>
      </c>
      <c r="C710" s="84">
        <v>3</v>
      </c>
      <c r="D710" s="118">
        <v>0.009695750448675008</v>
      </c>
      <c r="E710" s="118">
        <v>1.586587304671755</v>
      </c>
      <c r="F710" s="84" t="s">
        <v>4248</v>
      </c>
      <c r="G710" s="84" t="b">
        <v>0</v>
      </c>
      <c r="H710" s="84" t="b">
        <v>0</v>
      </c>
      <c r="I710" s="84" t="b">
        <v>0</v>
      </c>
      <c r="J710" s="84" t="b">
        <v>0</v>
      </c>
      <c r="K710" s="84" t="b">
        <v>0</v>
      </c>
      <c r="L710" s="84" t="b">
        <v>0</v>
      </c>
    </row>
    <row r="711" spans="1:12" ht="15">
      <c r="A711" s="84" t="s">
        <v>4395</v>
      </c>
      <c r="B711" s="84" t="s">
        <v>4400</v>
      </c>
      <c r="C711" s="84">
        <v>3</v>
      </c>
      <c r="D711" s="118">
        <v>0.009695750448675008</v>
      </c>
      <c r="E711" s="118">
        <v>1.1606185723994737</v>
      </c>
      <c r="F711" s="84" t="s">
        <v>4248</v>
      </c>
      <c r="G711" s="84" t="b">
        <v>0</v>
      </c>
      <c r="H711" s="84" t="b">
        <v>0</v>
      </c>
      <c r="I711" s="84" t="b">
        <v>0</v>
      </c>
      <c r="J711" s="84" t="b">
        <v>0</v>
      </c>
      <c r="K711" s="84" t="b">
        <v>0</v>
      </c>
      <c r="L711" s="84" t="b">
        <v>0</v>
      </c>
    </row>
    <row r="712" spans="1:12" ht="15">
      <c r="A712" s="84" t="s">
        <v>295</v>
      </c>
      <c r="B712" s="84" t="s">
        <v>4452</v>
      </c>
      <c r="C712" s="84">
        <v>3</v>
      </c>
      <c r="D712" s="118">
        <v>0.009695750448675008</v>
      </c>
      <c r="E712" s="118">
        <v>1.3824673220158301</v>
      </c>
      <c r="F712" s="84" t="s">
        <v>4248</v>
      </c>
      <c r="G712" s="84" t="b">
        <v>0</v>
      </c>
      <c r="H712" s="84" t="b">
        <v>0</v>
      </c>
      <c r="I712" s="84" t="b">
        <v>0</v>
      </c>
      <c r="J712" s="84" t="b">
        <v>0</v>
      </c>
      <c r="K712" s="84" t="b">
        <v>0</v>
      </c>
      <c r="L712" s="84" t="b">
        <v>0</v>
      </c>
    </row>
    <row r="713" spans="1:12" ht="15">
      <c r="A713" s="84" t="s">
        <v>4400</v>
      </c>
      <c r="B713" s="84" t="s">
        <v>5175</v>
      </c>
      <c r="C713" s="84">
        <v>3</v>
      </c>
      <c r="D713" s="118">
        <v>0.009695750448675008</v>
      </c>
      <c r="E713" s="118">
        <v>1.3824673220158301</v>
      </c>
      <c r="F713" s="84" t="s">
        <v>4248</v>
      </c>
      <c r="G713" s="84" t="b">
        <v>0</v>
      </c>
      <c r="H713" s="84" t="b">
        <v>0</v>
      </c>
      <c r="I713" s="84" t="b">
        <v>0</v>
      </c>
      <c r="J713" s="84" t="b">
        <v>0</v>
      </c>
      <c r="K713" s="84" t="b">
        <v>0</v>
      </c>
      <c r="L713" s="84" t="b">
        <v>0</v>
      </c>
    </row>
    <row r="714" spans="1:12" ht="15">
      <c r="A714" s="84" t="s">
        <v>4995</v>
      </c>
      <c r="B714" s="84" t="s">
        <v>5090</v>
      </c>
      <c r="C714" s="84">
        <v>3</v>
      </c>
      <c r="D714" s="118">
        <v>0.009695750448675008</v>
      </c>
      <c r="E714" s="118">
        <v>1.8084360542881113</v>
      </c>
      <c r="F714" s="84" t="s">
        <v>4248</v>
      </c>
      <c r="G714" s="84" t="b">
        <v>1</v>
      </c>
      <c r="H714" s="84" t="b">
        <v>0</v>
      </c>
      <c r="I714" s="84" t="b">
        <v>0</v>
      </c>
      <c r="J714" s="84" t="b">
        <v>0</v>
      </c>
      <c r="K714" s="84" t="b">
        <v>0</v>
      </c>
      <c r="L714" s="84" t="b">
        <v>0</v>
      </c>
    </row>
    <row r="715" spans="1:12" ht="15">
      <c r="A715" s="84" t="s">
        <v>5090</v>
      </c>
      <c r="B715" s="84" t="s">
        <v>4394</v>
      </c>
      <c r="C715" s="84">
        <v>3</v>
      </c>
      <c r="D715" s="118">
        <v>0.009695750448675008</v>
      </c>
      <c r="E715" s="118">
        <v>1.586587304671755</v>
      </c>
      <c r="F715" s="84" t="s">
        <v>4248</v>
      </c>
      <c r="G715" s="84" t="b">
        <v>0</v>
      </c>
      <c r="H715" s="84" t="b">
        <v>0</v>
      </c>
      <c r="I715" s="84" t="b">
        <v>0</v>
      </c>
      <c r="J715" s="84" t="b">
        <v>0</v>
      </c>
      <c r="K715" s="84" t="b">
        <v>0</v>
      </c>
      <c r="L715" s="84" t="b">
        <v>0</v>
      </c>
    </row>
    <row r="716" spans="1:12" ht="15">
      <c r="A716" s="84" t="s">
        <v>4394</v>
      </c>
      <c r="B716" s="84" t="s">
        <v>5176</v>
      </c>
      <c r="C716" s="84">
        <v>3</v>
      </c>
      <c r="D716" s="118">
        <v>0.009695750448675008</v>
      </c>
      <c r="E716" s="118">
        <v>1.586587304671755</v>
      </c>
      <c r="F716" s="84" t="s">
        <v>4248</v>
      </c>
      <c r="G716" s="84" t="b">
        <v>0</v>
      </c>
      <c r="H716" s="84" t="b">
        <v>0</v>
      </c>
      <c r="I716" s="84" t="b">
        <v>0</v>
      </c>
      <c r="J716" s="84" t="b">
        <v>0</v>
      </c>
      <c r="K716" s="84" t="b">
        <v>0</v>
      </c>
      <c r="L716" s="84" t="b">
        <v>0</v>
      </c>
    </row>
    <row r="717" spans="1:12" ht="15">
      <c r="A717" s="84" t="s">
        <v>5176</v>
      </c>
      <c r="B717" s="84" t="s">
        <v>4448</v>
      </c>
      <c r="C717" s="84">
        <v>3</v>
      </c>
      <c r="D717" s="118">
        <v>0.009695750448675008</v>
      </c>
      <c r="E717" s="118">
        <v>1.8084360542881113</v>
      </c>
      <c r="F717" s="84" t="s">
        <v>4248</v>
      </c>
      <c r="G717" s="84" t="b">
        <v>0</v>
      </c>
      <c r="H717" s="84" t="b">
        <v>0</v>
      </c>
      <c r="I717" s="84" t="b">
        <v>0</v>
      </c>
      <c r="J717" s="84" t="b">
        <v>0</v>
      </c>
      <c r="K717" s="84" t="b">
        <v>0</v>
      </c>
      <c r="L717" s="84" t="b">
        <v>0</v>
      </c>
    </row>
    <row r="718" spans="1:12" ht="15">
      <c r="A718" s="84" t="s">
        <v>4448</v>
      </c>
      <c r="B718" s="84" t="s">
        <v>457</v>
      </c>
      <c r="C718" s="84">
        <v>3</v>
      </c>
      <c r="D718" s="118">
        <v>0.009695750448675008</v>
      </c>
      <c r="E718" s="118">
        <v>1.8084360542881113</v>
      </c>
      <c r="F718" s="84" t="s">
        <v>4248</v>
      </c>
      <c r="G718" s="84" t="b">
        <v>0</v>
      </c>
      <c r="H718" s="84" t="b">
        <v>0</v>
      </c>
      <c r="I718" s="84" t="b">
        <v>0</v>
      </c>
      <c r="J718" s="84" t="b">
        <v>0</v>
      </c>
      <c r="K718" s="84" t="b">
        <v>0</v>
      </c>
      <c r="L718" s="84" t="b">
        <v>0</v>
      </c>
    </row>
    <row r="719" spans="1:12" ht="15">
      <c r="A719" s="84" t="s">
        <v>457</v>
      </c>
      <c r="B719" s="84" t="s">
        <v>4428</v>
      </c>
      <c r="C719" s="84">
        <v>3</v>
      </c>
      <c r="D719" s="118">
        <v>0.009695750448675008</v>
      </c>
      <c r="E719" s="118">
        <v>1.8084360542881113</v>
      </c>
      <c r="F719" s="84" t="s">
        <v>4248</v>
      </c>
      <c r="G719" s="84" t="b">
        <v>0</v>
      </c>
      <c r="H719" s="84" t="b">
        <v>0</v>
      </c>
      <c r="I719" s="84" t="b">
        <v>0</v>
      </c>
      <c r="J719" s="84" t="b">
        <v>0</v>
      </c>
      <c r="K719" s="84" t="b">
        <v>0</v>
      </c>
      <c r="L719" s="84" t="b">
        <v>0</v>
      </c>
    </row>
    <row r="720" spans="1:12" ht="15">
      <c r="A720" s="84" t="s">
        <v>4428</v>
      </c>
      <c r="B720" s="84" t="s">
        <v>5049</v>
      </c>
      <c r="C720" s="84">
        <v>3</v>
      </c>
      <c r="D720" s="118">
        <v>0.009695750448675008</v>
      </c>
      <c r="E720" s="118">
        <v>1.8084360542881113</v>
      </c>
      <c r="F720" s="84" t="s">
        <v>4248</v>
      </c>
      <c r="G720" s="84" t="b">
        <v>0</v>
      </c>
      <c r="H720" s="84" t="b">
        <v>0</v>
      </c>
      <c r="I720" s="84" t="b">
        <v>0</v>
      </c>
      <c r="J720" s="84" t="b">
        <v>0</v>
      </c>
      <c r="K720" s="84" t="b">
        <v>0</v>
      </c>
      <c r="L720" s="84" t="b">
        <v>0</v>
      </c>
    </row>
    <row r="721" spans="1:12" ht="15">
      <c r="A721" s="84" t="s">
        <v>5049</v>
      </c>
      <c r="B721" s="84" t="s">
        <v>4449</v>
      </c>
      <c r="C721" s="84">
        <v>3</v>
      </c>
      <c r="D721" s="118">
        <v>0.009695750448675008</v>
      </c>
      <c r="E721" s="118">
        <v>1.586587304671755</v>
      </c>
      <c r="F721" s="84" t="s">
        <v>4248</v>
      </c>
      <c r="G721" s="84" t="b">
        <v>0</v>
      </c>
      <c r="H721" s="84" t="b">
        <v>0</v>
      </c>
      <c r="I721" s="84" t="b">
        <v>0</v>
      </c>
      <c r="J721" s="84" t="b">
        <v>0</v>
      </c>
      <c r="K721" s="84" t="b">
        <v>0</v>
      </c>
      <c r="L721" s="84" t="b">
        <v>0</v>
      </c>
    </row>
    <row r="722" spans="1:12" ht="15">
      <c r="A722" s="84" t="s">
        <v>4449</v>
      </c>
      <c r="B722" s="84" t="s">
        <v>437</v>
      </c>
      <c r="C722" s="84">
        <v>3</v>
      </c>
      <c r="D722" s="118">
        <v>0.009695750448675008</v>
      </c>
      <c r="E722" s="118">
        <v>1.1606185723994737</v>
      </c>
      <c r="F722" s="84" t="s">
        <v>4248</v>
      </c>
      <c r="G722" s="84" t="b">
        <v>0</v>
      </c>
      <c r="H722" s="84" t="b">
        <v>0</v>
      </c>
      <c r="I722" s="84" t="b">
        <v>0</v>
      </c>
      <c r="J722" s="84" t="b">
        <v>0</v>
      </c>
      <c r="K722" s="84" t="b">
        <v>0</v>
      </c>
      <c r="L722" s="84" t="b">
        <v>0</v>
      </c>
    </row>
    <row r="723" spans="1:12" ht="15">
      <c r="A723" s="84" t="s">
        <v>437</v>
      </c>
      <c r="B723" s="84" t="s">
        <v>4453</v>
      </c>
      <c r="C723" s="84">
        <v>3</v>
      </c>
      <c r="D723" s="118">
        <v>0.009695750448675008</v>
      </c>
      <c r="E723" s="118">
        <v>0.8036371714063426</v>
      </c>
      <c r="F723" s="84" t="s">
        <v>4248</v>
      </c>
      <c r="G723" s="84" t="b">
        <v>0</v>
      </c>
      <c r="H723" s="84" t="b">
        <v>0</v>
      </c>
      <c r="I723" s="84" t="b">
        <v>0</v>
      </c>
      <c r="J723" s="84" t="b">
        <v>1</v>
      </c>
      <c r="K723" s="84" t="b">
        <v>0</v>
      </c>
      <c r="L723" s="84" t="b">
        <v>0</v>
      </c>
    </row>
    <row r="724" spans="1:12" ht="15">
      <c r="A724" s="84" t="s">
        <v>4453</v>
      </c>
      <c r="B724" s="84" t="s">
        <v>5072</v>
      </c>
      <c r="C724" s="84">
        <v>3</v>
      </c>
      <c r="D724" s="118">
        <v>0.009695750448675008</v>
      </c>
      <c r="E724" s="118">
        <v>1.315520532385217</v>
      </c>
      <c r="F724" s="84" t="s">
        <v>4248</v>
      </c>
      <c r="G724" s="84" t="b">
        <v>1</v>
      </c>
      <c r="H724" s="84" t="b">
        <v>0</v>
      </c>
      <c r="I724" s="84" t="b">
        <v>0</v>
      </c>
      <c r="J724" s="84" t="b">
        <v>0</v>
      </c>
      <c r="K724" s="84" t="b">
        <v>0</v>
      </c>
      <c r="L724" s="84" t="b">
        <v>0</v>
      </c>
    </row>
    <row r="725" spans="1:12" ht="15">
      <c r="A725" s="84" t="s">
        <v>4985</v>
      </c>
      <c r="B725" s="84" t="s">
        <v>4395</v>
      </c>
      <c r="C725" s="84">
        <v>2</v>
      </c>
      <c r="D725" s="118">
        <v>0.008165198454244026</v>
      </c>
      <c r="E725" s="118">
        <v>1.5865873046717551</v>
      </c>
      <c r="F725" s="84" t="s">
        <v>4248</v>
      </c>
      <c r="G725" s="84" t="b">
        <v>0</v>
      </c>
      <c r="H725" s="84" t="b">
        <v>0</v>
      </c>
      <c r="I725" s="84" t="b">
        <v>0</v>
      </c>
      <c r="J725" s="84" t="b">
        <v>0</v>
      </c>
      <c r="K725" s="84" t="b">
        <v>0</v>
      </c>
      <c r="L725" s="84" t="b">
        <v>0</v>
      </c>
    </row>
    <row r="726" spans="1:12" ht="15">
      <c r="A726" s="84" t="s">
        <v>294</v>
      </c>
      <c r="B726" s="84" t="s">
        <v>4995</v>
      </c>
      <c r="C726" s="84">
        <v>2</v>
      </c>
      <c r="D726" s="118">
        <v>0.008165198454244026</v>
      </c>
      <c r="E726" s="118">
        <v>1.9845273133437926</v>
      </c>
      <c r="F726" s="84" t="s">
        <v>4248</v>
      </c>
      <c r="G726" s="84" t="b">
        <v>0</v>
      </c>
      <c r="H726" s="84" t="b">
        <v>0</v>
      </c>
      <c r="I726" s="84" t="b">
        <v>0</v>
      </c>
      <c r="J726" s="84" t="b">
        <v>1</v>
      </c>
      <c r="K726" s="84" t="b">
        <v>0</v>
      </c>
      <c r="L726" s="84" t="b">
        <v>0</v>
      </c>
    </row>
    <row r="727" spans="1:12" ht="15">
      <c r="A727" s="84" t="s">
        <v>5072</v>
      </c>
      <c r="B727" s="84" t="s">
        <v>5342</v>
      </c>
      <c r="C727" s="84">
        <v>2</v>
      </c>
      <c r="D727" s="118">
        <v>0.008165198454244026</v>
      </c>
      <c r="E727" s="118">
        <v>1.6834973176798114</v>
      </c>
      <c r="F727" s="84" t="s">
        <v>4248</v>
      </c>
      <c r="G727" s="84" t="b">
        <v>0</v>
      </c>
      <c r="H727" s="84" t="b">
        <v>0</v>
      </c>
      <c r="I727" s="84" t="b">
        <v>0</v>
      </c>
      <c r="J727" s="84" t="b">
        <v>0</v>
      </c>
      <c r="K727" s="84" t="b">
        <v>0</v>
      </c>
      <c r="L727" s="84" t="b">
        <v>0</v>
      </c>
    </row>
    <row r="728" spans="1:12" ht="15">
      <c r="A728" s="84" t="s">
        <v>475</v>
      </c>
      <c r="B728" s="84" t="s">
        <v>474</v>
      </c>
      <c r="C728" s="84">
        <v>2</v>
      </c>
      <c r="D728" s="118">
        <v>0.011575915837239907</v>
      </c>
      <c r="E728" s="118">
        <v>1.6384892569546374</v>
      </c>
      <c r="F728" s="84" t="s">
        <v>4249</v>
      </c>
      <c r="G728" s="84" t="b">
        <v>0</v>
      </c>
      <c r="H728" s="84" t="b">
        <v>0</v>
      </c>
      <c r="I728" s="84" t="b">
        <v>0</v>
      </c>
      <c r="J728" s="84" t="b">
        <v>0</v>
      </c>
      <c r="K728" s="84" t="b">
        <v>0</v>
      </c>
      <c r="L728" s="84" t="b">
        <v>0</v>
      </c>
    </row>
    <row r="729" spans="1:12" ht="15">
      <c r="A729" s="84" t="s">
        <v>474</v>
      </c>
      <c r="B729" s="84" t="s">
        <v>473</v>
      </c>
      <c r="C729" s="84">
        <v>2</v>
      </c>
      <c r="D729" s="118">
        <v>0.011575915837239907</v>
      </c>
      <c r="E729" s="118">
        <v>1.6384892569546374</v>
      </c>
      <c r="F729" s="84" t="s">
        <v>4249</v>
      </c>
      <c r="G729" s="84" t="b">
        <v>0</v>
      </c>
      <c r="H729" s="84" t="b">
        <v>0</v>
      </c>
      <c r="I729" s="84" t="b">
        <v>0</v>
      </c>
      <c r="J729" s="84" t="b">
        <v>0</v>
      </c>
      <c r="K729" s="84" t="b">
        <v>0</v>
      </c>
      <c r="L729" s="84" t="b">
        <v>0</v>
      </c>
    </row>
    <row r="730" spans="1:12" ht="15">
      <c r="A730" s="84" t="s">
        <v>473</v>
      </c>
      <c r="B730" s="84" t="s">
        <v>472</v>
      </c>
      <c r="C730" s="84">
        <v>2</v>
      </c>
      <c r="D730" s="118">
        <v>0.011575915837239907</v>
      </c>
      <c r="E730" s="118">
        <v>1.6384892569546374</v>
      </c>
      <c r="F730" s="84" t="s">
        <v>4249</v>
      </c>
      <c r="G730" s="84" t="b">
        <v>0</v>
      </c>
      <c r="H730" s="84" t="b">
        <v>0</v>
      </c>
      <c r="I730" s="84" t="b">
        <v>0</v>
      </c>
      <c r="J730" s="84" t="b">
        <v>0</v>
      </c>
      <c r="K730" s="84" t="b">
        <v>0</v>
      </c>
      <c r="L730" s="84" t="b">
        <v>0</v>
      </c>
    </row>
    <row r="731" spans="1:12" ht="15">
      <c r="A731" s="84" t="s">
        <v>472</v>
      </c>
      <c r="B731" s="84" t="s">
        <v>304</v>
      </c>
      <c r="C731" s="84">
        <v>2</v>
      </c>
      <c r="D731" s="118">
        <v>0.011575915837239907</v>
      </c>
      <c r="E731" s="118">
        <v>1.6384892569546374</v>
      </c>
      <c r="F731" s="84" t="s">
        <v>4249</v>
      </c>
      <c r="G731" s="84" t="b">
        <v>0</v>
      </c>
      <c r="H731" s="84" t="b">
        <v>0</v>
      </c>
      <c r="I731" s="84" t="b">
        <v>0</v>
      </c>
      <c r="J731" s="84" t="b">
        <v>0</v>
      </c>
      <c r="K731" s="84" t="b">
        <v>0</v>
      </c>
      <c r="L731" s="84" t="b">
        <v>0</v>
      </c>
    </row>
    <row r="732" spans="1:12" ht="15">
      <c r="A732" s="84" t="s">
        <v>304</v>
      </c>
      <c r="B732" s="84" t="s">
        <v>4455</v>
      </c>
      <c r="C732" s="84">
        <v>2</v>
      </c>
      <c r="D732" s="118">
        <v>0.011575915837239907</v>
      </c>
      <c r="E732" s="118">
        <v>1.6384892569546374</v>
      </c>
      <c r="F732" s="84" t="s">
        <v>4249</v>
      </c>
      <c r="G732" s="84" t="b">
        <v>0</v>
      </c>
      <c r="H732" s="84" t="b">
        <v>0</v>
      </c>
      <c r="I732" s="84" t="b">
        <v>0</v>
      </c>
      <c r="J732" s="84" t="b">
        <v>0</v>
      </c>
      <c r="K732" s="84" t="b">
        <v>0</v>
      </c>
      <c r="L732" s="84" t="b">
        <v>0</v>
      </c>
    </row>
    <row r="733" spans="1:12" ht="15">
      <c r="A733" s="84" t="s">
        <v>4455</v>
      </c>
      <c r="B733" s="84" t="s">
        <v>5310</v>
      </c>
      <c r="C733" s="84">
        <v>2</v>
      </c>
      <c r="D733" s="118">
        <v>0.011575915837239907</v>
      </c>
      <c r="E733" s="118">
        <v>1.6384892569546374</v>
      </c>
      <c r="F733" s="84" t="s">
        <v>4249</v>
      </c>
      <c r="G733" s="84" t="b">
        <v>0</v>
      </c>
      <c r="H733" s="84" t="b">
        <v>0</v>
      </c>
      <c r="I733" s="84" t="b">
        <v>0</v>
      </c>
      <c r="J733" s="84" t="b">
        <v>0</v>
      </c>
      <c r="K733" s="84" t="b">
        <v>0</v>
      </c>
      <c r="L733" s="84" t="b">
        <v>0</v>
      </c>
    </row>
    <row r="734" spans="1:12" ht="15">
      <c r="A734" s="84" t="s">
        <v>5310</v>
      </c>
      <c r="B734" s="84" t="s">
        <v>5083</v>
      </c>
      <c r="C734" s="84">
        <v>2</v>
      </c>
      <c r="D734" s="118">
        <v>0.011575915837239907</v>
      </c>
      <c r="E734" s="118">
        <v>1.6384892569546374</v>
      </c>
      <c r="F734" s="84" t="s">
        <v>4249</v>
      </c>
      <c r="G734" s="84" t="b">
        <v>0</v>
      </c>
      <c r="H734" s="84" t="b">
        <v>0</v>
      </c>
      <c r="I734" s="84" t="b">
        <v>0</v>
      </c>
      <c r="J734" s="84" t="b">
        <v>0</v>
      </c>
      <c r="K734" s="84" t="b">
        <v>0</v>
      </c>
      <c r="L734" s="84" t="b">
        <v>0</v>
      </c>
    </row>
    <row r="735" spans="1:12" ht="15">
      <c r="A735" s="84" t="s">
        <v>5083</v>
      </c>
      <c r="B735" s="84" t="s">
        <v>5311</v>
      </c>
      <c r="C735" s="84">
        <v>2</v>
      </c>
      <c r="D735" s="118">
        <v>0.011575915837239907</v>
      </c>
      <c r="E735" s="118">
        <v>1.6384892569546374</v>
      </c>
      <c r="F735" s="84" t="s">
        <v>4249</v>
      </c>
      <c r="G735" s="84" t="b">
        <v>0</v>
      </c>
      <c r="H735" s="84" t="b">
        <v>0</v>
      </c>
      <c r="I735" s="84" t="b">
        <v>0</v>
      </c>
      <c r="J735" s="84" t="b">
        <v>0</v>
      </c>
      <c r="K735" s="84" t="b">
        <v>0</v>
      </c>
      <c r="L735" s="84" t="b">
        <v>0</v>
      </c>
    </row>
    <row r="736" spans="1:12" ht="15">
      <c r="A736" s="84" t="s">
        <v>5312</v>
      </c>
      <c r="B736" s="84" t="s">
        <v>4420</v>
      </c>
      <c r="C736" s="84">
        <v>2</v>
      </c>
      <c r="D736" s="118">
        <v>0.011575915837239907</v>
      </c>
      <c r="E736" s="118">
        <v>1.462397997898956</v>
      </c>
      <c r="F736" s="84" t="s">
        <v>4249</v>
      </c>
      <c r="G736" s="84" t="b">
        <v>1</v>
      </c>
      <c r="H736" s="84" t="b">
        <v>0</v>
      </c>
      <c r="I736" s="84" t="b">
        <v>0</v>
      </c>
      <c r="J736" s="84" t="b">
        <v>0</v>
      </c>
      <c r="K736" s="84" t="b">
        <v>0</v>
      </c>
      <c r="L736" s="84" t="b">
        <v>0</v>
      </c>
    </row>
    <row r="737" spans="1:12" ht="15">
      <c r="A737" s="84" t="s">
        <v>4420</v>
      </c>
      <c r="B737" s="84" t="s">
        <v>5313</v>
      </c>
      <c r="C737" s="84">
        <v>2</v>
      </c>
      <c r="D737" s="118">
        <v>0.011575915837239907</v>
      </c>
      <c r="E737" s="118">
        <v>1.462397997898956</v>
      </c>
      <c r="F737" s="84" t="s">
        <v>4249</v>
      </c>
      <c r="G737" s="84" t="b">
        <v>0</v>
      </c>
      <c r="H737" s="84" t="b">
        <v>0</v>
      </c>
      <c r="I737" s="84" t="b">
        <v>0</v>
      </c>
      <c r="J737" s="84" t="b">
        <v>1</v>
      </c>
      <c r="K737" s="84" t="b">
        <v>0</v>
      </c>
      <c r="L737" s="84" t="b">
        <v>0</v>
      </c>
    </row>
    <row r="738" spans="1:12" ht="15">
      <c r="A738" s="84" t="s">
        <v>5313</v>
      </c>
      <c r="B738" s="84" t="s">
        <v>4394</v>
      </c>
      <c r="C738" s="84">
        <v>2</v>
      </c>
      <c r="D738" s="118">
        <v>0.011575915837239907</v>
      </c>
      <c r="E738" s="118">
        <v>1.6384892569546374</v>
      </c>
      <c r="F738" s="84" t="s">
        <v>4249</v>
      </c>
      <c r="G738" s="84" t="b">
        <v>1</v>
      </c>
      <c r="H738" s="84" t="b">
        <v>0</v>
      </c>
      <c r="I738" s="84" t="b">
        <v>0</v>
      </c>
      <c r="J738" s="84" t="b">
        <v>0</v>
      </c>
      <c r="K738" s="84" t="b">
        <v>0</v>
      </c>
      <c r="L738" s="84" t="b">
        <v>0</v>
      </c>
    </row>
    <row r="739" spans="1:12" ht="15">
      <c r="A739" s="84" t="s">
        <v>4394</v>
      </c>
      <c r="B739" s="84" t="s">
        <v>5314</v>
      </c>
      <c r="C739" s="84">
        <v>2</v>
      </c>
      <c r="D739" s="118">
        <v>0.011575915837239907</v>
      </c>
      <c r="E739" s="118">
        <v>1.6384892569546374</v>
      </c>
      <c r="F739" s="84" t="s">
        <v>4249</v>
      </c>
      <c r="G739" s="84" t="b">
        <v>0</v>
      </c>
      <c r="H739" s="84" t="b">
        <v>0</v>
      </c>
      <c r="I739" s="84" t="b">
        <v>0</v>
      </c>
      <c r="J739" s="84" t="b">
        <v>0</v>
      </c>
      <c r="K739" s="84" t="b">
        <v>0</v>
      </c>
      <c r="L739" s="84" t="b">
        <v>0</v>
      </c>
    </row>
    <row r="740" spans="1:12" ht="15">
      <c r="A740" s="84" t="s">
        <v>5314</v>
      </c>
      <c r="B740" s="84" t="s">
        <v>4405</v>
      </c>
      <c r="C740" s="84">
        <v>2</v>
      </c>
      <c r="D740" s="118">
        <v>0.011575915837239907</v>
      </c>
      <c r="E740" s="118">
        <v>1.6384892569546374</v>
      </c>
      <c r="F740" s="84" t="s">
        <v>4249</v>
      </c>
      <c r="G740" s="84" t="b">
        <v>0</v>
      </c>
      <c r="H740" s="84" t="b">
        <v>0</v>
      </c>
      <c r="I740" s="84" t="b">
        <v>0</v>
      </c>
      <c r="J740" s="84" t="b">
        <v>0</v>
      </c>
      <c r="K740" s="84" t="b">
        <v>0</v>
      </c>
      <c r="L740" s="84" t="b">
        <v>0</v>
      </c>
    </row>
    <row r="741" spans="1:12" ht="15">
      <c r="A741" s="84" t="s">
        <v>4405</v>
      </c>
      <c r="B741" s="84" t="s">
        <v>4392</v>
      </c>
      <c r="C741" s="84">
        <v>2</v>
      </c>
      <c r="D741" s="118">
        <v>0.011575915837239907</v>
      </c>
      <c r="E741" s="118">
        <v>1.462397997898956</v>
      </c>
      <c r="F741" s="84" t="s">
        <v>4249</v>
      </c>
      <c r="G741" s="84" t="b">
        <v>0</v>
      </c>
      <c r="H741" s="84" t="b">
        <v>0</v>
      </c>
      <c r="I741" s="84" t="b">
        <v>0</v>
      </c>
      <c r="J741" s="84" t="b">
        <v>0</v>
      </c>
      <c r="K741" s="84" t="b">
        <v>0</v>
      </c>
      <c r="L741" s="84" t="b">
        <v>0</v>
      </c>
    </row>
    <row r="742" spans="1:12" ht="15">
      <c r="A742" s="84" t="s">
        <v>4392</v>
      </c>
      <c r="B742" s="84" t="s">
        <v>4406</v>
      </c>
      <c r="C742" s="84">
        <v>2</v>
      </c>
      <c r="D742" s="118">
        <v>0.011575915837239907</v>
      </c>
      <c r="E742" s="118">
        <v>1.462397997898956</v>
      </c>
      <c r="F742" s="84" t="s">
        <v>4249</v>
      </c>
      <c r="G742" s="84" t="b">
        <v>0</v>
      </c>
      <c r="H742" s="84" t="b">
        <v>0</v>
      </c>
      <c r="I742" s="84" t="b">
        <v>0</v>
      </c>
      <c r="J742" s="84" t="b">
        <v>0</v>
      </c>
      <c r="K742" s="84" t="b">
        <v>0</v>
      </c>
      <c r="L742" s="84" t="b">
        <v>0</v>
      </c>
    </row>
    <row r="743" spans="1:12" ht="15">
      <c r="A743" s="84" t="s">
        <v>4406</v>
      </c>
      <c r="B743" s="84" t="s">
        <v>5315</v>
      </c>
      <c r="C743" s="84">
        <v>2</v>
      </c>
      <c r="D743" s="118">
        <v>0.011575915837239907</v>
      </c>
      <c r="E743" s="118">
        <v>1.6384892569546374</v>
      </c>
      <c r="F743" s="84" t="s">
        <v>4249</v>
      </c>
      <c r="G743" s="84" t="b">
        <v>0</v>
      </c>
      <c r="H743" s="84" t="b">
        <v>0</v>
      </c>
      <c r="I743" s="84" t="b">
        <v>0</v>
      </c>
      <c r="J743" s="84" t="b">
        <v>0</v>
      </c>
      <c r="K743" s="84" t="b">
        <v>0</v>
      </c>
      <c r="L743" s="84" t="b">
        <v>0</v>
      </c>
    </row>
    <row r="744" spans="1:12" ht="15">
      <c r="A744" s="84" t="s">
        <v>5315</v>
      </c>
      <c r="B744" s="84" t="s">
        <v>463</v>
      </c>
      <c r="C744" s="84">
        <v>2</v>
      </c>
      <c r="D744" s="118">
        <v>0.011575915837239907</v>
      </c>
      <c r="E744" s="118">
        <v>1.6384892569546374</v>
      </c>
      <c r="F744" s="84" t="s">
        <v>4249</v>
      </c>
      <c r="G744" s="84" t="b">
        <v>0</v>
      </c>
      <c r="H744" s="84" t="b">
        <v>0</v>
      </c>
      <c r="I744" s="84" t="b">
        <v>0</v>
      </c>
      <c r="J744" s="84" t="b">
        <v>0</v>
      </c>
      <c r="K744" s="84" t="b">
        <v>0</v>
      </c>
      <c r="L744" s="84" t="b">
        <v>0</v>
      </c>
    </row>
    <row r="745" spans="1:12" ht="15">
      <c r="A745" s="84" t="s">
        <v>463</v>
      </c>
      <c r="B745" s="84" t="s">
        <v>462</v>
      </c>
      <c r="C745" s="84">
        <v>2</v>
      </c>
      <c r="D745" s="118">
        <v>0.011575915837239907</v>
      </c>
      <c r="E745" s="118">
        <v>1.6384892569546374</v>
      </c>
      <c r="F745" s="84" t="s">
        <v>4249</v>
      </c>
      <c r="G745" s="84" t="b">
        <v>0</v>
      </c>
      <c r="H745" s="84" t="b">
        <v>0</v>
      </c>
      <c r="I745" s="84" t="b">
        <v>0</v>
      </c>
      <c r="J745" s="84" t="b">
        <v>0</v>
      </c>
      <c r="K745" s="84" t="b">
        <v>0</v>
      </c>
      <c r="L745" s="84" t="b">
        <v>0</v>
      </c>
    </row>
    <row r="746" spans="1:12" ht="15">
      <c r="A746" s="84" t="s">
        <v>5040</v>
      </c>
      <c r="B746" s="84" t="s">
        <v>4477</v>
      </c>
      <c r="C746" s="84">
        <v>6</v>
      </c>
      <c r="D746" s="118">
        <v>0.010636354379304418</v>
      </c>
      <c r="E746" s="118">
        <v>1.2852357284807492</v>
      </c>
      <c r="F746" s="84" t="s">
        <v>4251</v>
      </c>
      <c r="G746" s="84" t="b">
        <v>0</v>
      </c>
      <c r="H746" s="84" t="b">
        <v>0</v>
      </c>
      <c r="I746" s="84" t="b">
        <v>0</v>
      </c>
      <c r="J746" s="84" t="b">
        <v>0</v>
      </c>
      <c r="K746" s="84" t="b">
        <v>0</v>
      </c>
      <c r="L746" s="84" t="b">
        <v>0</v>
      </c>
    </row>
    <row r="747" spans="1:12" ht="15">
      <c r="A747" s="84" t="s">
        <v>437</v>
      </c>
      <c r="B747" s="84" t="s">
        <v>4397</v>
      </c>
      <c r="C747" s="84">
        <v>6</v>
      </c>
      <c r="D747" s="118">
        <v>0.007337135793986718</v>
      </c>
      <c r="E747" s="118">
        <v>1.2852357284807492</v>
      </c>
      <c r="F747" s="84" t="s">
        <v>4251</v>
      </c>
      <c r="G747" s="84" t="b">
        <v>0</v>
      </c>
      <c r="H747" s="84" t="b">
        <v>0</v>
      </c>
      <c r="I747" s="84" t="b">
        <v>0</v>
      </c>
      <c r="J747" s="84" t="b">
        <v>0</v>
      </c>
      <c r="K747" s="84" t="b">
        <v>0</v>
      </c>
      <c r="L747" s="84" t="b">
        <v>0</v>
      </c>
    </row>
    <row r="748" spans="1:12" ht="15">
      <c r="A748" s="84" t="s">
        <v>5035</v>
      </c>
      <c r="B748" s="84" t="s">
        <v>5003</v>
      </c>
      <c r="C748" s="84">
        <v>5</v>
      </c>
      <c r="D748" s="118">
        <v>0.00886362864942035</v>
      </c>
      <c r="E748" s="118">
        <v>1.2272437815030626</v>
      </c>
      <c r="F748" s="84" t="s">
        <v>4251</v>
      </c>
      <c r="G748" s="84" t="b">
        <v>0</v>
      </c>
      <c r="H748" s="84" t="b">
        <v>0</v>
      </c>
      <c r="I748" s="84" t="b">
        <v>0</v>
      </c>
      <c r="J748" s="84" t="b">
        <v>0</v>
      </c>
      <c r="K748" s="84" t="b">
        <v>0</v>
      </c>
      <c r="L748" s="84" t="b">
        <v>0</v>
      </c>
    </row>
    <row r="749" spans="1:12" ht="15">
      <c r="A749" s="84" t="s">
        <v>5003</v>
      </c>
      <c r="B749" s="84" t="s">
        <v>4416</v>
      </c>
      <c r="C749" s="84">
        <v>5</v>
      </c>
      <c r="D749" s="118">
        <v>0.00886362864942035</v>
      </c>
      <c r="E749" s="118">
        <v>0.9262137858390813</v>
      </c>
      <c r="F749" s="84" t="s">
        <v>4251</v>
      </c>
      <c r="G749" s="84" t="b">
        <v>0</v>
      </c>
      <c r="H749" s="84" t="b">
        <v>0</v>
      </c>
      <c r="I749" s="84" t="b">
        <v>0</v>
      </c>
      <c r="J749" s="84" t="b">
        <v>0</v>
      </c>
      <c r="K749" s="84" t="b">
        <v>0</v>
      </c>
      <c r="L749" s="84" t="b">
        <v>0</v>
      </c>
    </row>
    <row r="750" spans="1:12" ht="15">
      <c r="A750" s="84" t="s">
        <v>4416</v>
      </c>
      <c r="B750" s="84" t="s">
        <v>5040</v>
      </c>
      <c r="C750" s="84">
        <v>5</v>
      </c>
      <c r="D750" s="118">
        <v>0.00886362864942035</v>
      </c>
      <c r="E750" s="118">
        <v>1.0511525224473812</v>
      </c>
      <c r="F750" s="84" t="s">
        <v>4251</v>
      </c>
      <c r="G750" s="84" t="b">
        <v>0</v>
      </c>
      <c r="H750" s="84" t="b">
        <v>0</v>
      </c>
      <c r="I750" s="84" t="b">
        <v>0</v>
      </c>
      <c r="J750" s="84" t="b">
        <v>0</v>
      </c>
      <c r="K750" s="84" t="b">
        <v>0</v>
      </c>
      <c r="L750" s="84" t="b">
        <v>0</v>
      </c>
    </row>
    <row r="751" spans="1:12" ht="15">
      <c r="A751" s="84" t="s">
        <v>4477</v>
      </c>
      <c r="B751" s="84" t="s">
        <v>4992</v>
      </c>
      <c r="C751" s="84">
        <v>5</v>
      </c>
      <c r="D751" s="118">
        <v>0.00886362864942035</v>
      </c>
      <c r="E751" s="118">
        <v>1.2852357284807494</v>
      </c>
      <c r="F751" s="84" t="s">
        <v>4251</v>
      </c>
      <c r="G751" s="84" t="b">
        <v>0</v>
      </c>
      <c r="H751" s="84" t="b">
        <v>0</v>
      </c>
      <c r="I751" s="84" t="b">
        <v>0</v>
      </c>
      <c r="J751" s="84" t="b">
        <v>0</v>
      </c>
      <c r="K751" s="84" t="b">
        <v>0</v>
      </c>
      <c r="L751" s="84" t="b">
        <v>0</v>
      </c>
    </row>
    <row r="752" spans="1:12" ht="15">
      <c r="A752" s="84" t="s">
        <v>4992</v>
      </c>
      <c r="B752" s="84" t="s">
        <v>437</v>
      </c>
      <c r="C752" s="84">
        <v>5</v>
      </c>
      <c r="D752" s="118">
        <v>0.00886362864942035</v>
      </c>
      <c r="E752" s="118">
        <v>1.2852357284807494</v>
      </c>
      <c r="F752" s="84" t="s">
        <v>4251</v>
      </c>
      <c r="G752" s="84" t="b">
        <v>0</v>
      </c>
      <c r="H752" s="84" t="b">
        <v>0</v>
      </c>
      <c r="I752" s="84" t="b">
        <v>0</v>
      </c>
      <c r="J752" s="84" t="b">
        <v>0</v>
      </c>
      <c r="K752" s="84" t="b">
        <v>0</v>
      </c>
      <c r="L752" s="84" t="b">
        <v>0</v>
      </c>
    </row>
    <row r="753" spans="1:12" ht="15">
      <c r="A753" s="84" t="s">
        <v>4397</v>
      </c>
      <c r="B753" s="84" t="s">
        <v>4416</v>
      </c>
      <c r="C753" s="84">
        <v>5</v>
      </c>
      <c r="D753" s="118">
        <v>0.00886362864942035</v>
      </c>
      <c r="E753" s="118">
        <v>1.0511525224473812</v>
      </c>
      <c r="F753" s="84" t="s">
        <v>4251</v>
      </c>
      <c r="G753" s="84" t="b">
        <v>0</v>
      </c>
      <c r="H753" s="84" t="b">
        <v>0</v>
      </c>
      <c r="I753" s="84" t="b">
        <v>0</v>
      </c>
      <c r="J753" s="84" t="b">
        <v>0</v>
      </c>
      <c r="K753" s="84" t="b">
        <v>0</v>
      </c>
      <c r="L753" s="84" t="b">
        <v>0</v>
      </c>
    </row>
    <row r="754" spans="1:12" ht="15">
      <c r="A754" s="84" t="s">
        <v>4416</v>
      </c>
      <c r="B754" s="84" t="s">
        <v>5056</v>
      </c>
      <c r="C754" s="84">
        <v>5</v>
      </c>
      <c r="D754" s="118">
        <v>0.00886362864942035</v>
      </c>
      <c r="E754" s="118">
        <v>1.130333768495006</v>
      </c>
      <c r="F754" s="84" t="s">
        <v>4251</v>
      </c>
      <c r="G754" s="84" t="b">
        <v>0</v>
      </c>
      <c r="H754" s="84" t="b">
        <v>0</v>
      </c>
      <c r="I754" s="84" t="b">
        <v>0</v>
      </c>
      <c r="J754" s="84" t="b">
        <v>0</v>
      </c>
      <c r="K754" s="84" t="b">
        <v>0</v>
      </c>
      <c r="L754" s="84" t="b">
        <v>0</v>
      </c>
    </row>
    <row r="755" spans="1:12" ht="15">
      <c r="A755" s="84" t="s">
        <v>5056</v>
      </c>
      <c r="B755" s="84" t="s">
        <v>4986</v>
      </c>
      <c r="C755" s="84">
        <v>5</v>
      </c>
      <c r="D755" s="118">
        <v>0.00886362864942035</v>
      </c>
      <c r="E755" s="118">
        <v>1.4313637641589874</v>
      </c>
      <c r="F755" s="84" t="s">
        <v>4251</v>
      </c>
      <c r="G755" s="84" t="b">
        <v>0</v>
      </c>
      <c r="H755" s="84" t="b">
        <v>0</v>
      </c>
      <c r="I755" s="84" t="b">
        <v>0</v>
      </c>
      <c r="J755" s="84" t="b">
        <v>0</v>
      </c>
      <c r="K755" s="84" t="b">
        <v>0</v>
      </c>
      <c r="L755" s="84" t="b">
        <v>0</v>
      </c>
    </row>
    <row r="756" spans="1:12" ht="15">
      <c r="A756" s="84" t="s">
        <v>4986</v>
      </c>
      <c r="B756" s="84" t="s">
        <v>5057</v>
      </c>
      <c r="C756" s="84">
        <v>5</v>
      </c>
      <c r="D756" s="118">
        <v>0.00886362864942035</v>
      </c>
      <c r="E756" s="118">
        <v>1.4313637641589874</v>
      </c>
      <c r="F756" s="84" t="s">
        <v>4251</v>
      </c>
      <c r="G756" s="84" t="b">
        <v>0</v>
      </c>
      <c r="H756" s="84" t="b">
        <v>0</v>
      </c>
      <c r="I756" s="84" t="b">
        <v>0</v>
      </c>
      <c r="J756" s="84" t="b">
        <v>0</v>
      </c>
      <c r="K756" s="84" t="b">
        <v>0</v>
      </c>
      <c r="L756" s="84" t="b">
        <v>0</v>
      </c>
    </row>
    <row r="757" spans="1:12" ht="15">
      <c r="A757" s="84" t="s">
        <v>5057</v>
      </c>
      <c r="B757" s="84" t="s">
        <v>5058</v>
      </c>
      <c r="C757" s="84">
        <v>5</v>
      </c>
      <c r="D757" s="118">
        <v>0.00886362864942035</v>
      </c>
      <c r="E757" s="118">
        <v>1.4313637641589874</v>
      </c>
      <c r="F757" s="84" t="s">
        <v>4251</v>
      </c>
      <c r="G757" s="84" t="b">
        <v>0</v>
      </c>
      <c r="H757" s="84" t="b">
        <v>0</v>
      </c>
      <c r="I757" s="84" t="b">
        <v>0</v>
      </c>
      <c r="J757" s="84" t="b">
        <v>0</v>
      </c>
      <c r="K757" s="84" t="b">
        <v>0</v>
      </c>
      <c r="L757" s="84" t="b">
        <v>0</v>
      </c>
    </row>
    <row r="758" spans="1:12" ht="15">
      <c r="A758" s="84" t="s">
        <v>441</v>
      </c>
      <c r="B758" s="84" t="s">
        <v>5035</v>
      </c>
      <c r="C758" s="84">
        <v>4</v>
      </c>
      <c r="D758" s="118">
        <v>0.009782847725315624</v>
      </c>
      <c r="E758" s="118">
        <v>1.3521825181113625</v>
      </c>
      <c r="F758" s="84" t="s">
        <v>4251</v>
      </c>
      <c r="G758" s="84" t="b">
        <v>0</v>
      </c>
      <c r="H758" s="84" t="b">
        <v>0</v>
      </c>
      <c r="I758" s="84" t="b">
        <v>0</v>
      </c>
      <c r="J758" s="84" t="b">
        <v>0</v>
      </c>
      <c r="K758" s="84" t="b">
        <v>0</v>
      </c>
      <c r="L758" s="84" t="b">
        <v>0</v>
      </c>
    </row>
    <row r="759" spans="1:12" ht="15">
      <c r="A759" s="84" t="s">
        <v>5058</v>
      </c>
      <c r="B759" s="84" t="s">
        <v>5071</v>
      </c>
      <c r="C759" s="84">
        <v>4</v>
      </c>
      <c r="D759" s="118">
        <v>0.009782847725315624</v>
      </c>
      <c r="E759" s="118">
        <v>1.4313637641589874</v>
      </c>
      <c r="F759" s="84" t="s">
        <v>4251</v>
      </c>
      <c r="G759" s="84" t="b">
        <v>0</v>
      </c>
      <c r="H759" s="84" t="b">
        <v>0</v>
      </c>
      <c r="I759" s="84" t="b">
        <v>0</v>
      </c>
      <c r="J759" s="84" t="b">
        <v>0</v>
      </c>
      <c r="K759" s="84" t="b">
        <v>0</v>
      </c>
      <c r="L759" s="84" t="b">
        <v>0</v>
      </c>
    </row>
    <row r="760" spans="1:12" ht="15">
      <c r="A760" s="84" t="s">
        <v>4420</v>
      </c>
      <c r="B760" s="84" t="s">
        <v>5099</v>
      </c>
      <c r="C760" s="84">
        <v>2</v>
      </c>
      <c r="D760" s="118">
        <v>0.009072396024657552</v>
      </c>
      <c r="E760" s="118">
        <v>1.8293037728310249</v>
      </c>
      <c r="F760" s="84" t="s">
        <v>4251</v>
      </c>
      <c r="G760" s="84" t="b">
        <v>0</v>
      </c>
      <c r="H760" s="84" t="b">
        <v>0</v>
      </c>
      <c r="I760" s="84" t="b">
        <v>0</v>
      </c>
      <c r="J760" s="84" t="b">
        <v>0</v>
      </c>
      <c r="K760" s="84" t="b">
        <v>0</v>
      </c>
      <c r="L760" s="84" t="b">
        <v>0</v>
      </c>
    </row>
    <row r="761" spans="1:12" ht="15">
      <c r="A761" s="84" t="s">
        <v>5099</v>
      </c>
      <c r="B761" s="84" t="s">
        <v>534</v>
      </c>
      <c r="C761" s="84">
        <v>2</v>
      </c>
      <c r="D761" s="118">
        <v>0.009072396024657552</v>
      </c>
      <c r="E761" s="118">
        <v>1.6532125137753437</v>
      </c>
      <c r="F761" s="84" t="s">
        <v>4251</v>
      </c>
      <c r="G761" s="84" t="b">
        <v>0</v>
      </c>
      <c r="H761" s="84" t="b">
        <v>0</v>
      </c>
      <c r="I761" s="84" t="b">
        <v>0</v>
      </c>
      <c r="J761" s="84" t="b">
        <v>0</v>
      </c>
      <c r="K761" s="84" t="b">
        <v>0</v>
      </c>
      <c r="L761" s="84" t="b">
        <v>0</v>
      </c>
    </row>
    <row r="762" spans="1:12" ht="15">
      <c r="A762" s="84" t="s">
        <v>534</v>
      </c>
      <c r="B762" s="84" t="s">
        <v>5093</v>
      </c>
      <c r="C762" s="84">
        <v>2</v>
      </c>
      <c r="D762" s="118">
        <v>0.009072396024657552</v>
      </c>
      <c r="E762" s="118">
        <v>1.8293037728310249</v>
      </c>
      <c r="F762" s="84" t="s">
        <v>4251</v>
      </c>
      <c r="G762" s="84" t="b">
        <v>0</v>
      </c>
      <c r="H762" s="84" t="b">
        <v>0</v>
      </c>
      <c r="I762" s="84" t="b">
        <v>0</v>
      </c>
      <c r="J762" s="84" t="b">
        <v>0</v>
      </c>
      <c r="K762" s="84" t="b">
        <v>0</v>
      </c>
      <c r="L762" s="84" t="b">
        <v>0</v>
      </c>
    </row>
    <row r="763" spans="1:12" ht="15">
      <c r="A763" s="84" t="s">
        <v>5093</v>
      </c>
      <c r="B763" s="84" t="s">
        <v>5003</v>
      </c>
      <c r="C763" s="84">
        <v>2</v>
      </c>
      <c r="D763" s="118">
        <v>0.009072396024657552</v>
      </c>
      <c r="E763" s="118">
        <v>1.2272437815030626</v>
      </c>
      <c r="F763" s="84" t="s">
        <v>4251</v>
      </c>
      <c r="G763" s="84" t="b">
        <v>0</v>
      </c>
      <c r="H763" s="84" t="b">
        <v>0</v>
      </c>
      <c r="I763" s="84" t="b">
        <v>0</v>
      </c>
      <c r="J763" s="84" t="b">
        <v>0</v>
      </c>
      <c r="K763" s="84" t="b">
        <v>0</v>
      </c>
      <c r="L763" s="84" t="b">
        <v>0</v>
      </c>
    </row>
    <row r="764" spans="1:12" ht="15">
      <c r="A764" s="84" t="s">
        <v>5003</v>
      </c>
      <c r="B764" s="84" t="s">
        <v>533</v>
      </c>
      <c r="C764" s="84">
        <v>2</v>
      </c>
      <c r="D764" s="118">
        <v>0.009072396024657552</v>
      </c>
      <c r="E764" s="118">
        <v>1.2272437815030626</v>
      </c>
      <c r="F764" s="84" t="s">
        <v>4251</v>
      </c>
      <c r="G764" s="84" t="b">
        <v>0</v>
      </c>
      <c r="H764" s="84" t="b">
        <v>0</v>
      </c>
      <c r="I764" s="84" t="b">
        <v>0</v>
      </c>
      <c r="J764" s="84" t="b">
        <v>0</v>
      </c>
      <c r="K764" s="84" t="b">
        <v>0</v>
      </c>
      <c r="L764" s="84" t="b">
        <v>0</v>
      </c>
    </row>
    <row r="765" spans="1:12" ht="15">
      <c r="A765" s="84" t="s">
        <v>533</v>
      </c>
      <c r="B765" s="84" t="s">
        <v>5164</v>
      </c>
      <c r="C765" s="84">
        <v>2</v>
      </c>
      <c r="D765" s="118">
        <v>0.009072396024657552</v>
      </c>
      <c r="E765" s="118">
        <v>1.8293037728310249</v>
      </c>
      <c r="F765" s="84" t="s">
        <v>4251</v>
      </c>
      <c r="G765" s="84" t="b">
        <v>0</v>
      </c>
      <c r="H765" s="84" t="b">
        <v>0</v>
      </c>
      <c r="I765" s="84" t="b">
        <v>0</v>
      </c>
      <c r="J765" s="84" t="b">
        <v>0</v>
      </c>
      <c r="K765" s="84" t="b">
        <v>0</v>
      </c>
      <c r="L765" s="84" t="b">
        <v>0</v>
      </c>
    </row>
    <row r="766" spans="1:12" ht="15">
      <c r="A766" s="84" t="s">
        <v>5164</v>
      </c>
      <c r="B766" s="84" t="s">
        <v>5066</v>
      </c>
      <c r="C766" s="84">
        <v>2</v>
      </c>
      <c r="D766" s="118">
        <v>0.009072396024657552</v>
      </c>
      <c r="E766" s="118">
        <v>1.8293037728310249</v>
      </c>
      <c r="F766" s="84" t="s">
        <v>4251</v>
      </c>
      <c r="G766" s="84" t="b">
        <v>0</v>
      </c>
      <c r="H766" s="84" t="b">
        <v>0</v>
      </c>
      <c r="I766" s="84" t="b">
        <v>0</v>
      </c>
      <c r="J766" s="84" t="b">
        <v>0</v>
      </c>
      <c r="K766" s="84" t="b">
        <v>0</v>
      </c>
      <c r="L766" s="84" t="b">
        <v>0</v>
      </c>
    </row>
    <row r="767" spans="1:12" ht="15">
      <c r="A767" s="84" t="s">
        <v>5066</v>
      </c>
      <c r="B767" s="84" t="s">
        <v>5165</v>
      </c>
      <c r="C767" s="84">
        <v>2</v>
      </c>
      <c r="D767" s="118">
        <v>0.009072396024657552</v>
      </c>
      <c r="E767" s="118">
        <v>1.8293037728310249</v>
      </c>
      <c r="F767" s="84" t="s">
        <v>4251</v>
      </c>
      <c r="G767" s="84" t="b">
        <v>0</v>
      </c>
      <c r="H767" s="84" t="b">
        <v>0</v>
      </c>
      <c r="I767" s="84" t="b">
        <v>0</v>
      </c>
      <c r="J767" s="84" t="b">
        <v>0</v>
      </c>
      <c r="K767" s="84" t="b">
        <v>0</v>
      </c>
      <c r="L767" s="84" t="b">
        <v>0</v>
      </c>
    </row>
    <row r="768" spans="1:12" ht="15">
      <c r="A768" s="84" t="s">
        <v>5165</v>
      </c>
      <c r="B768" s="84" t="s">
        <v>4428</v>
      </c>
      <c r="C768" s="84">
        <v>2</v>
      </c>
      <c r="D768" s="118">
        <v>0.009072396024657552</v>
      </c>
      <c r="E768" s="118">
        <v>1.8293037728310249</v>
      </c>
      <c r="F768" s="84" t="s">
        <v>4251</v>
      </c>
      <c r="G768" s="84" t="b">
        <v>0</v>
      </c>
      <c r="H768" s="84" t="b">
        <v>0</v>
      </c>
      <c r="I768" s="84" t="b">
        <v>0</v>
      </c>
      <c r="J768" s="84" t="b">
        <v>0</v>
      </c>
      <c r="K768" s="84" t="b">
        <v>0</v>
      </c>
      <c r="L768" s="84" t="b">
        <v>0</v>
      </c>
    </row>
    <row r="769" spans="1:12" ht="15">
      <c r="A769" s="84" t="s">
        <v>4428</v>
      </c>
      <c r="B769" s="84" t="s">
        <v>441</v>
      </c>
      <c r="C769" s="84">
        <v>2</v>
      </c>
      <c r="D769" s="118">
        <v>0.009072396024657552</v>
      </c>
      <c r="E769" s="118">
        <v>1.8293037728310249</v>
      </c>
      <c r="F769" s="84" t="s">
        <v>4251</v>
      </c>
      <c r="G769" s="84" t="b">
        <v>0</v>
      </c>
      <c r="H769" s="84" t="b">
        <v>0</v>
      </c>
      <c r="I769" s="84" t="b">
        <v>0</v>
      </c>
      <c r="J769" s="84" t="b">
        <v>0</v>
      </c>
      <c r="K769" s="84" t="b">
        <v>0</v>
      </c>
      <c r="L769" s="84" t="b">
        <v>0</v>
      </c>
    </row>
    <row r="770" spans="1:12" ht="15">
      <c r="A770" s="84" t="s">
        <v>441</v>
      </c>
      <c r="B770" s="84" t="s">
        <v>5097</v>
      </c>
      <c r="C770" s="84">
        <v>2</v>
      </c>
      <c r="D770" s="118">
        <v>0.009072396024657552</v>
      </c>
      <c r="E770" s="118">
        <v>1.3521825181113625</v>
      </c>
      <c r="F770" s="84" t="s">
        <v>4251</v>
      </c>
      <c r="G770" s="84" t="b">
        <v>0</v>
      </c>
      <c r="H770" s="84" t="b">
        <v>0</v>
      </c>
      <c r="I770" s="84" t="b">
        <v>0</v>
      </c>
      <c r="J770" s="84" t="b">
        <v>0</v>
      </c>
      <c r="K770" s="84" t="b">
        <v>0</v>
      </c>
      <c r="L770" s="84" t="b">
        <v>0</v>
      </c>
    </row>
    <row r="771" spans="1:12" ht="15">
      <c r="A771" s="84" t="s">
        <v>5031</v>
      </c>
      <c r="B771" s="84" t="s">
        <v>4986</v>
      </c>
      <c r="C771" s="84">
        <v>7</v>
      </c>
      <c r="D771" s="118">
        <v>0</v>
      </c>
      <c r="E771" s="118">
        <v>1.101231386790699</v>
      </c>
      <c r="F771" s="84" t="s">
        <v>4252</v>
      </c>
      <c r="G771" s="84" t="b">
        <v>0</v>
      </c>
      <c r="H771" s="84" t="b">
        <v>0</v>
      </c>
      <c r="I771" s="84" t="b">
        <v>0</v>
      </c>
      <c r="J771" s="84" t="b">
        <v>0</v>
      </c>
      <c r="K771" s="84" t="b">
        <v>0</v>
      </c>
      <c r="L771" s="84" t="b">
        <v>0</v>
      </c>
    </row>
    <row r="772" spans="1:12" ht="15">
      <c r="A772" s="84" t="s">
        <v>5015</v>
      </c>
      <c r="B772" s="84" t="s">
        <v>5041</v>
      </c>
      <c r="C772" s="84">
        <v>6</v>
      </c>
      <c r="D772" s="118">
        <v>0.003719266090589623</v>
      </c>
      <c r="E772" s="118">
        <v>1.226170123398999</v>
      </c>
      <c r="F772" s="84" t="s">
        <v>4252</v>
      </c>
      <c r="G772" s="84" t="b">
        <v>0</v>
      </c>
      <c r="H772" s="84" t="b">
        <v>0</v>
      </c>
      <c r="I772" s="84" t="b">
        <v>0</v>
      </c>
      <c r="J772" s="84" t="b">
        <v>0</v>
      </c>
      <c r="K772" s="84" t="b">
        <v>0</v>
      </c>
      <c r="L772" s="84" t="b">
        <v>0</v>
      </c>
    </row>
    <row r="773" spans="1:12" ht="15">
      <c r="A773" s="84" t="s">
        <v>5041</v>
      </c>
      <c r="B773" s="84" t="s">
        <v>5004</v>
      </c>
      <c r="C773" s="84">
        <v>6</v>
      </c>
      <c r="D773" s="118">
        <v>0.003719266090589623</v>
      </c>
      <c r="E773" s="118">
        <v>1.226170123398999</v>
      </c>
      <c r="F773" s="84" t="s">
        <v>4252</v>
      </c>
      <c r="G773" s="84" t="b">
        <v>0</v>
      </c>
      <c r="H773" s="84" t="b">
        <v>0</v>
      </c>
      <c r="I773" s="84" t="b">
        <v>0</v>
      </c>
      <c r="J773" s="84" t="b">
        <v>0</v>
      </c>
      <c r="K773" s="84" t="b">
        <v>0</v>
      </c>
      <c r="L773" s="84" t="b">
        <v>0</v>
      </c>
    </row>
    <row r="774" spans="1:12" ht="15">
      <c r="A774" s="84" t="s">
        <v>5004</v>
      </c>
      <c r="B774" s="84" t="s">
        <v>440</v>
      </c>
      <c r="C774" s="84">
        <v>6</v>
      </c>
      <c r="D774" s="118">
        <v>0.003719266090589623</v>
      </c>
      <c r="E774" s="118">
        <v>1.226170123398999</v>
      </c>
      <c r="F774" s="84" t="s">
        <v>4252</v>
      </c>
      <c r="G774" s="84" t="b">
        <v>0</v>
      </c>
      <c r="H774" s="84" t="b">
        <v>0</v>
      </c>
      <c r="I774" s="84" t="b">
        <v>0</v>
      </c>
      <c r="J774" s="84" t="b">
        <v>0</v>
      </c>
      <c r="K774" s="84" t="b">
        <v>0</v>
      </c>
      <c r="L774" s="84" t="b">
        <v>0</v>
      </c>
    </row>
    <row r="775" spans="1:12" ht="15">
      <c r="A775" s="84" t="s">
        <v>440</v>
      </c>
      <c r="B775" s="84" t="s">
        <v>5030</v>
      </c>
      <c r="C775" s="84">
        <v>6</v>
      </c>
      <c r="D775" s="118">
        <v>0.003719266090589623</v>
      </c>
      <c r="E775" s="118">
        <v>1.226170123398999</v>
      </c>
      <c r="F775" s="84" t="s">
        <v>4252</v>
      </c>
      <c r="G775" s="84" t="b">
        <v>0</v>
      </c>
      <c r="H775" s="84" t="b">
        <v>0</v>
      </c>
      <c r="I775" s="84" t="b">
        <v>0</v>
      </c>
      <c r="J775" s="84" t="b">
        <v>0</v>
      </c>
      <c r="K775" s="84" t="b">
        <v>0</v>
      </c>
      <c r="L775" s="84" t="b">
        <v>0</v>
      </c>
    </row>
    <row r="776" spans="1:12" ht="15">
      <c r="A776" s="84" t="s">
        <v>5030</v>
      </c>
      <c r="B776" s="84" t="s">
        <v>5042</v>
      </c>
      <c r="C776" s="84">
        <v>6</v>
      </c>
      <c r="D776" s="118">
        <v>0.003719266090589623</v>
      </c>
      <c r="E776" s="118">
        <v>1.226170123398999</v>
      </c>
      <c r="F776" s="84" t="s">
        <v>4252</v>
      </c>
      <c r="G776" s="84" t="b">
        <v>0</v>
      </c>
      <c r="H776" s="84" t="b">
        <v>0</v>
      </c>
      <c r="I776" s="84" t="b">
        <v>0</v>
      </c>
      <c r="J776" s="84" t="b">
        <v>0</v>
      </c>
      <c r="K776" s="84" t="b">
        <v>0</v>
      </c>
      <c r="L776" s="84" t="b">
        <v>0</v>
      </c>
    </row>
    <row r="777" spans="1:12" ht="15">
      <c r="A777" s="84" t="s">
        <v>5042</v>
      </c>
      <c r="B777" s="84" t="s">
        <v>5043</v>
      </c>
      <c r="C777" s="84">
        <v>6</v>
      </c>
      <c r="D777" s="118">
        <v>0.003719266090589623</v>
      </c>
      <c r="E777" s="118">
        <v>1.226170123398999</v>
      </c>
      <c r="F777" s="84" t="s">
        <v>4252</v>
      </c>
      <c r="G777" s="84" t="b">
        <v>0</v>
      </c>
      <c r="H777" s="84" t="b">
        <v>0</v>
      </c>
      <c r="I777" s="84" t="b">
        <v>0</v>
      </c>
      <c r="J777" s="84" t="b">
        <v>0</v>
      </c>
      <c r="K777" s="84" t="b">
        <v>0</v>
      </c>
      <c r="L777" s="84" t="b">
        <v>0</v>
      </c>
    </row>
    <row r="778" spans="1:12" ht="15">
      <c r="A778" s="84" t="s">
        <v>5043</v>
      </c>
      <c r="B778" s="84" t="s">
        <v>5044</v>
      </c>
      <c r="C778" s="84">
        <v>6</v>
      </c>
      <c r="D778" s="118">
        <v>0.003719266090589623</v>
      </c>
      <c r="E778" s="118">
        <v>1.226170123398999</v>
      </c>
      <c r="F778" s="84" t="s">
        <v>4252</v>
      </c>
      <c r="G778" s="84" t="b">
        <v>0</v>
      </c>
      <c r="H778" s="84" t="b">
        <v>0</v>
      </c>
      <c r="I778" s="84" t="b">
        <v>0</v>
      </c>
      <c r="J778" s="84" t="b">
        <v>0</v>
      </c>
      <c r="K778" s="84" t="b">
        <v>0</v>
      </c>
      <c r="L778" s="84" t="b">
        <v>0</v>
      </c>
    </row>
    <row r="779" spans="1:12" ht="15">
      <c r="A779" s="84" t="s">
        <v>5044</v>
      </c>
      <c r="B779" s="84" t="s">
        <v>5031</v>
      </c>
      <c r="C779" s="84">
        <v>6</v>
      </c>
      <c r="D779" s="118">
        <v>0.003719266090589623</v>
      </c>
      <c r="E779" s="118">
        <v>1.1592233337683857</v>
      </c>
      <c r="F779" s="84" t="s">
        <v>4252</v>
      </c>
      <c r="G779" s="84" t="b">
        <v>0</v>
      </c>
      <c r="H779" s="84" t="b">
        <v>0</v>
      </c>
      <c r="I779" s="84" t="b">
        <v>0</v>
      </c>
      <c r="J779" s="84" t="b">
        <v>0</v>
      </c>
      <c r="K779" s="84" t="b">
        <v>0</v>
      </c>
      <c r="L779" s="84" t="b">
        <v>0</v>
      </c>
    </row>
    <row r="780" spans="1:12" ht="15">
      <c r="A780" s="84" t="s">
        <v>4986</v>
      </c>
      <c r="B780" s="84" t="s">
        <v>5045</v>
      </c>
      <c r="C780" s="84">
        <v>6</v>
      </c>
      <c r="D780" s="118">
        <v>0.003719266090589623</v>
      </c>
      <c r="E780" s="118">
        <v>1.1592233337683857</v>
      </c>
      <c r="F780" s="84" t="s">
        <v>4252</v>
      </c>
      <c r="G780" s="84" t="b">
        <v>0</v>
      </c>
      <c r="H780" s="84" t="b">
        <v>0</v>
      </c>
      <c r="I780" s="84" t="b">
        <v>0</v>
      </c>
      <c r="J780" s="84" t="b">
        <v>0</v>
      </c>
      <c r="K780" s="84" t="b">
        <v>1</v>
      </c>
      <c r="L780" s="84" t="b">
        <v>0</v>
      </c>
    </row>
    <row r="781" spans="1:12" ht="15">
      <c r="A781" s="84" t="s">
        <v>5045</v>
      </c>
      <c r="B781" s="84" t="s">
        <v>5046</v>
      </c>
      <c r="C781" s="84">
        <v>6</v>
      </c>
      <c r="D781" s="118">
        <v>0.003719266090589623</v>
      </c>
      <c r="E781" s="118">
        <v>1.226170123398999</v>
      </c>
      <c r="F781" s="84" t="s">
        <v>4252</v>
      </c>
      <c r="G781" s="84" t="b">
        <v>0</v>
      </c>
      <c r="H781" s="84" t="b">
        <v>1</v>
      </c>
      <c r="I781" s="84" t="b">
        <v>0</v>
      </c>
      <c r="J781" s="84" t="b">
        <v>0</v>
      </c>
      <c r="K781" s="84" t="b">
        <v>0</v>
      </c>
      <c r="L781" s="84" t="b">
        <v>0</v>
      </c>
    </row>
    <row r="782" spans="1:12" ht="15">
      <c r="A782" s="84" t="s">
        <v>348</v>
      </c>
      <c r="B782" s="84" t="s">
        <v>5015</v>
      </c>
      <c r="C782" s="84">
        <v>5</v>
      </c>
      <c r="D782" s="118">
        <v>0.006765186836955463</v>
      </c>
      <c r="E782" s="118">
        <v>1.3053513694466237</v>
      </c>
      <c r="F782" s="84" t="s">
        <v>4252</v>
      </c>
      <c r="G782" s="84" t="b">
        <v>0</v>
      </c>
      <c r="H782" s="84" t="b">
        <v>0</v>
      </c>
      <c r="I782" s="84" t="b">
        <v>0</v>
      </c>
      <c r="J782" s="84" t="b">
        <v>0</v>
      </c>
      <c r="K782" s="84" t="b">
        <v>0</v>
      </c>
      <c r="L782" s="84" t="b">
        <v>0</v>
      </c>
    </row>
    <row r="783" spans="1:12" ht="15">
      <c r="A783" s="84" t="s">
        <v>5046</v>
      </c>
      <c r="B783" s="84" t="s">
        <v>5059</v>
      </c>
      <c r="C783" s="84">
        <v>5</v>
      </c>
      <c r="D783" s="118">
        <v>0.006765186836955463</v>
      </c>
      <c r="E783" s="118">
        <v>1.226170123398999</v>
      </c>
      <c r="F783" s="84" t="s">
        <v>4252</v>
      </c>
      <c r="G783" s="84" t="b">
        <v>0</v>
      </c>
      <c r="H783" s="84" t="b">
        <v>0</v>
      </c>
      <c r="I783" s="84" t="b">
        <v>0</v>
      </c>
      <c r="J783" s="84" t="b">
        <v>0</v>
      </c>
      <c r="K783" s="84" t="b">
        <v>0</v>
      </c>
      <c r="L783" s="84" t="b">
        <v>0</v>
      </c>
    </row>
    <row r="784" spans="1:12" ht="15">
      <c r="A784" s="84" t="s">
        <v>437</v>
      </c>
      <c r="B784" s="84" t="s">
        <v>5168</v>
      </c>
      <c r="C784" s="84">
        <v>2</v>
      </c>
      <c r="D784" s="118">
        <v>0.010075334154634734</v>
      </c>
      <c r="E784" s="118">
        <v>1.7032913781186614</v>
      </c>
      <c r="F784" s="84" t="s">
        <v>4252</v>
      </c>
      <c r="G784" s="84" t="b">
        <v>0</v>
      </c>
      <c r="H784" s="84" t="b">
        <v>0</v>
      </c>
      <c r="I784" s="84" t="b">
        <v>0</v>
      </c>
      <c r="J784" s="84" t="b">
        <v>0</v>
      </c>
      <c r="K784" s="84" t="b">
        <v>0</v>
      </c>
      <c r="L784" s="84" t="b">
        <v>0</v>
      </c>
    </row>
    <row r="785" spans="1:12" ht="15">
      <c r="A785" s="84" t="s">
        <v>5168</v>
      </c>
      <c r="B785" s="84" t="s">
        <v>5078</v>
      </c>
      <c r="C785" s="84">
        <v>2</v>
      </c>
      <c r="D785" s="118">
        <v>0.010075334154634734</v>
      </c>
      <c r="E785" s="118">
        <v>1.7032913781186614</v>
      </c>
      <c r="F785" s="84" t="s">
        <v>4252</v>
      </c>
      <c r="G785" s="84" t="b">
        <v>0</v>
      </c>
      <c r="H785" s="84" t="b">
        <v>0</v>
      </c>
      <c r="I785" s="84" t="b">
        <v>0</v>
      </c>
      <c r="J785" s="84" t="b">
        <v>0</v>
      </c>
      <c r="K785" s="84" t="b">
        <v>0</v>
      </c>
      <c r="L785" s="84" t="b">
        <v>0</v>
      </c>
    </row>
    <row r="786" spans="1:12" ht="15">
      <c r="A786" s="84" t="s">
        <v>555</v>
      </c>
      <c r="B786" s="84" t="s">
        <v>554</v>
      </c>
      <c r="C786" s="84">
        <v>2</v>
      </c>
      <c r="D786" s="118">
        <v>0.0078262781802525</v>
      </c>
      <c r="E786" s="118">
        <v>1.3222192947339193</v>
      </c>
      <c r="F786" s="84" t="s">
        <v>4253</v>
      </c>
      <c r="G786" s="84" t="b">
        <v>0</v>
      </c>
      <c r="H786" s="84" t="b">
        <v>0</v>
      </c>
      <c r="I786" s="84" t="b">
        <v>0</v>
      </c>
      <c r="J786" s="84" t="b">
        <v>0</v>
      </c>
      <c r="K786" s="84" t="b">
        <v>0</v>
      </c>
      <c r="L786" s="84" t="b">
        <v>0</v>
      </c>
    </row>
    <row r="787" spans="1:12" ht="15">
      <c r="A787" s="84" t="s">
        <v>5303</v>
      </c>
      <c r="B787" s="84" t="s">
        <v>5304</v>
      </c>
      <c r="C787" s="84">
        <v>2</v>
      </c>
      <c r="D787" s="118">
        <v>0</v>
      </c>
      <c r="E787" s="118">
        <v>1.0413926851582251</v>
      </c>
      <c r="F787" s="84" t="s">
        <v>4256</v>
      </c>
      <c r="G787" s="84" t="b">
        <v>0</v>
      </c>
      <c r="H787" s="84" t="b">
        <v>0</v>
      </c>
      <c r="I787" s="84" t="b">
        <v>0</v>
      </c>
      <c r="J787" s="84" t="b">
        <v>0</v>
      </c>
      <c r="K787" s="84" t="b">
        <v>0</v>
      </c>
      <c r="L787" s="84" t="b">
        <v>0</v>
      </c>
    </row>
    <row r="788" spans="1:12" ht="15">
      <c r="A788" s="84" t="s">
        <v>5023</v>
      </c>
      <c r="B788" s="84" t="s">
        <v>4420</v>
      </c>
      <c r="C788" s="84">
        <v>3</v>
      </c>
      <c r="D788" s="118">
        <v>0</v>
      </c>
      <c r="E788" s="118">
        <v>1.0413926851582251</v>
      </c>
      <c r="F788" s="84" t="s">
        <v>4257</v>
      </c>
      <c r="G788" s="84" t="b">
        <v>0</v>
      </c>
      <c r="H788" s="84" t="b">
        <v>0</v>
      </c>
      <c r="I788" s="84" t="b">
        <v>0</v>
      </c>
      <c r="J788" s="84" t="b">
        <v>0</v>
      </c>
      <c r="K788" s="84" t="b">
        <v>0</v>
      </c>
      <c r="L788" s="84" t="b">
        <v>0</v>
      </c>
    </row>
    <row r="789" spans="1:12" ht="15">
      <c r="A789" s="84" t="s">
        <v>4420</v>
      </c>
      <c r="B789" s="84" t="s">
        <v>5177</v>
      </c>
      <c r="C789" s="84">
        <v>3</v>
      </c>
      <c r="D789" s="118">
        <v>0</v>
      </c>
      <c r="E789" s="118">
        <v>1.0413926851582251</v>
      </c>
      <c r="F789" s="84" t="s">
        <v>4257</v>
      </c>
      <c r="G789" s="84" t="b">
        <v>0</v>
      </c>
      <c r="H789" s="84" t="b">
        <v>0</v>
      </c>
      <c r="I789" s="84" t="b">
        <v>0</v>
      </c>
      <c r="J789" s="84" t="b">
        <v>0</v>
      </c>
      <c r="K789" s="84" t="b">
        <v>0</v>
      </c>
      <c r="L789" s="84" t="b">
        <v>0</v>
      </c>
    </row>
    <row r="790" spans="1:12" ht="15">
      <c r="A790" s="84" t="s">
        <v>5177</v>
      </c>
      <c r="B790" s="84" t="s">
        <v>5178</v>
      </c>
      <c r="C790" s="84">
        <v>3</v>
      </c>
      <c r="D790" s="118">
        <v>0</v>
      </c>
      <c r="E790" s="118">
        <v>1.0413926851582251</v>
      </c>
      <c r="F790" s="84" t="s">
        <v>4257</v>
      </c>
      <c r="G790" s="84" t="b">
        <v>0</v>
      </c>
      <c r="H790" s="84" t="b">
        <v>0</v>
      </c>
      <c r="I790" s="84" t="b">
        <v>0</v>
      </c>
      <c r="J790" s="84" t="b">
        <v>0</v>
      </c>
      <c r="K790" s="84" t="b">
        <v>0</v>
      </c>
      <c r="L790" s="84" t="b">
        <v>0</v>
      </c>
    </row>
    <row r="791" spans="1:12" ht="15">
      <c r="A791" s="84" t="s">
        <v>5073</v>
      </c>
      <c r="B791" s="84" t="s">
        <v>5023</v>
      </c>
      <c r="C791" s="84">
        <v>2</v>
      </c>
      <c r="D791" s="118">
        <v>0</v>
      </c>
      <c r="E791" s="118">
        <v>0.6434526764861874</v>
      </c>
      <c r="F791" s="84" t="s">
        <v>4257</v>
      </c>
      <c r="G791" s="84" t="b">
        <v>0</v>
      </c>
      <c r="H791" s="84" t="b">
        <v>0</v>
      </c>
      <c r="I791" s="84" t="b">
        <v>0</v>
      </c>
      <c r="J791" s="84" t="b">
        <v>0</v>
      </c>
      <c r="K791" s="84" t="b">
        <v>0</v>
      </c>
      <c r="L791" s="84" t="b">
        <v>0</v>
      </c>
    </row>
    <row r="792" spans="1:12" ht="15">
      <c r="A792" s="84" t="s">
        <v>5178</v>
      </c>
      <c r="B792" s="84" t="s">
        <v>5179</v>
      </c>
      <c r="C792" s="84">
        <v>2</v>
      </c>
      <c r="D792" s="118">
        <v>0</v>
      </c>
      <c r="E792" s="118">
        <v>0.8653014261025438</v>
      </c>
      <c r="F792" s="84" t="s">
        <v>4257</v>
      </c>
      <c r="G792" s="84" t="b">
        <v>0</v>
      </c>
      <c r="H792" s="84" t="b">
        <v>0</v>
      </c>
      <c r="I792" s="84" t="b">
        <v>0</v>
      </c>
      <c r="J792" s="84" t="b">
        <v>0</v>
      </c>
      <c r="K792" s="84" t="b">
        <v>0</v>
      </c>
      <c r="L792" s="84" t="b">
        <v>0</v>
      </c>
    </row>
    <row r="793" spans="1:12" ht="15">
      <c r="A793" s="84" t="s">
        <v>5179</v>
      </c>
      <c r="B793" s="84" t="s">
        <v>5174</v>
      </c>
      <c r="C793" s="84">
        <v>2</v>
      </c>
      <c r="D793" s="118">
        <v>0</v>
      </c>
      <c r="E793" s="118">
        <v>1.0413926851582251</v>
      </c>
      <c r="F793" s="84" t="s">
        <v>4257</v>
      </c>
      <c r="G793" s="84" t="b">
        <v>0</v>
      </c>
      <c r="H793" s="84" t="b">
        <v>0</v>
      </c>
      <c r="I793" s="84" t="b">
        <v>0</v>
      </c>
      <c r="J793" s="84" t="b">
        <v>0</v>
      </c>
      <c r="K793" s="84" t="b">
        <v>0</v>
      </c>
      <c r="L793" s="84" t="b">
        <v>0</v>
      </c>
    </row>
    <row r="794" spans="1:12" ht="15">
      <c r="A794" s="84" t="s">
        <v>5174</v>
      </c>
      <c r="B794" s="84" t="s">
        <v>5317</v>
      </c>
      <c r="C794" s="84">
        <v>2</v>
      </c>
      <c r="D794" s="118">
        <v>0</v>
      </c>
      <c r="E794" s="118">
        <v>1.2174839442139063</v>
      </c>
      <c r="F794" s="84" t="s">
        <v>4257</v>
      </c>
      <c r="G794" s="84" t="b">
        <v>0</v>
      </c>
      <c r="H794" s="84" t="b">
        <v>0</v>
      </c>
      <c r="I794" s="84" t="b">
        <v>0</v>
      </c>
      <c r="J794" s="84" t="b">
        <v>0</v>
      </c>
      <c r="K794" s="84" t="b">
        <v>0</v>
      </c>
      <c r="L794" s="84" t="b">
        <v>0</v>
      </c>
    </row>
    <row r="795" spans="1:12" ht="15">
      <c r="A795" s="84" t="s">
        <v>5317</v>
      </c>
      <c r="B795" s="84" t="s">
        <v>5318</v>
      </c>
      <c r="C795" s="84">
        <v>2</v>
      </c>
      <c r="D795" s="118">
        <v>0</v>
      </c>
      <c r="E795" s="118">
        <v>1.2174839442139063</v>
      </c>
      <c r="F795" s="84" t="s">
        <v>4257</v>
      </c>
      <c r="G795" s="84" t="b">
        <v>0</v>
      </c>
      <c r="H795" s="84" t="b">
        <v>0</v>
      </c>
      <c r="I795" s="84" t="b">
        <v>0</v>
      </c>
      <c r="J795" s="84" t="b">
        <v>0</v>
      </c>
      <c r="K795" s="84" t="b">
        <v>0</v>
      </c>
      <c r="L795" s="84" t="b">
        <v>0</v>
      </c>
    </row>
    <row r="796" spans="1:12" ht="15">
      <c r="A796" s="84" t="s">
        <v>5318</v>
      </c>
      <c r="B796" s="84" t="s">
        <v>5073</v>
      </c>
      <c r="C796" s="84">
        <v>2</v>
      </c>
      <c r="D796" s="118">
        <v>0</v>
      </c>
      <c r="E796" s="118">
        <v>0.9164539485499251</v>
      </c>
      <c r="F796" s="84" t="s">
        <v>4257</v>
      </c>
      <c r="G796" s="84" t="b">
        <v>0</v>
      </c>
      <c r="H796" s="84" t="b">
        <v>0</v>
      </c>
      <c r="I796" s="84" t="b">
        <v>0</v>
      </c>
      <c r="J796" s="84" t="b">
        <v>0</v>
      </c>
      <c r="K796" s="84" t="b">
        <v>0</v>
      </c>
      <c r="L796" s="84" t="b">
        <v>0</v>
      </c>
    </row>
    <row r="797" spans="1:12" ht="15">
      <c r="A797" s="84" t="s">
        <v>5073</v>
      </c>
      <c r="B797" s="84" t="s">
        <v>5319</v>
      </c>
      <c r="C797" s="84">
        <v>2</v>
      </c>
      <c r="D797" s="118">
        <v>0</v>
      </c>
      <c r="E797" s="118">
        <v>0.8195439355418687</v>
      </c>
      <c r="F797" s="84" t="s">
        <v>4257</v>
      </c>
      <c r="G797" s="84" t="b">
        <v>0</v>
      </c>
      <c r="H797" s="84" t="b">
        <v>0</v>
      </c>
      <c r="I797" s="84" t="b">
        <v>0</v>
      </c>
      <c r="J797" s="84" t="b">
        <v>0</v>
      </c>
      <c r="K797" s="84" t="b">
        <v>0</v>
      </c>
      <c r="L797" s="84" t="b">
        <v>0</v>
      </c>
    </row>
    <row r="798" spans="1:12" ht="15">
      <c r="A798" s="84" t="s">
        <v>5063</v>
      </c>
      <c r="B798" s="84" t="s">
        <v>5120</v>
      </c>
      <c r="C798" s="84">
        <v>3</v>
      </c>
      <c r="D798" s="118">
        <v>0</v>
      </c>
      <c r="E798" s="118">
        <v>0.8808135922807914</v>
      </c>
      <c r="F798" s="84" t="s">
        <v>4258</v>
      </c>
      <c r="G798" s="84" t="b">
        <v>0</v>
      </c>
      <c r="H798" s="84" t="b">
        <v>0</v>
      </c>
      <c r="I798" s="84" t="b">
        <v>0</v>
      </c>
      <c r="J798" s="84" t="b">
        <v>0</v>
      </c>
      <c r="K798" s="84" t="b">
        <v>0</v>
      </c>
      <c r="L798" s="84" t="b">
        <v>0</v>
      </c>
    </row>
    <row r="799" spans="1:12" ht="15">
      <c r="A799" s="84" t="s">
        <v>435</v>
      </c>
      <c r="B799" s="84" t="s">
        <v>560</v>
      </c>
      <c r="C799" s="84">
        <v>2</v>
      </c>
      <c r="D799" s="118">
        <v>0</v>
      </c>
      <c r="E799" s="118">
        <v>1.278753600952829</v>
      </c>
      <c r="F799" s="84" t="s">
        <v>4258</v>
      </c>
      <c r="G799" s="84" t="b">
        <v>0</v>
      </c>
      <c r="H799" s="84" t="b">
        <v>0</v>
      </c>
      <c r="I799" s="84" t="b">
        <v>0</v>
      </c>
      <c r="J799" s="84" t="b">
        <v>0</v>
      </c>
      <c r="K799" s="84" t="b">
        <v>0</v>
      </c>
      <c r="L799" s="84" t="b">
        <v>0</v>
      </c>
    </row>
    <row r="800" spans="1:12" ht="15">
      <c r="A800" s="84" t="s">
        <v>560</v>
      </c>
      <c r="B800" s="84" t="s">
        <v>5118</v>
      </c>
      <c r="C800" s="84">
        <v>2</v>
      </c>
      <c r="D800" s="118">
        <v>0</v>
      </c>
      <c r="E800" s="118">
        <v>1.278753600952829</v>
      </c>
      <c r="F800" s="84" t="s">
        <v>4258</v>
      </c>
      <c r="G800" s="84" t="b">
        <v>0</v>
      </c>
      <c r="H800" s="84" t="b">
        <v>0</v>
      </c>
      <c r="I800" s="84" t="b">
        <v>0</v>
      </c>
      <c r="J800" s="84" t="b">
        <v>0</v>
      </c>
      <c r="K800" s="84" t="b">
        <v>0</v>
      </c>
      <c r="L800" s="84" t="b">
        <v>0</v>
      </c>
    </row>
    <row r="801" spans="1:12" ht="15">
      <c r="A801" s="84" t="s">
        <v>5118</v>
      </c>
      <c r="B801" s="84" t="s">
        <v>5048</v>
      </c>
      <c r="C801" s="84">
        <v>2</v>
      </c>
      <c r="D801" s="118">
        <v>0</v>
      </c>
      <c r="E801" s="118">
        <v>1.278753600952829</v>
      </c>
      <c r="F801" s="84" t="s">
        <v>4258</v>
      </c>
      <c r="G801" s="84" t="b">
        <v>0</v>
      </c>
      <c r="H801" s="84" t="b">
        <v>0</v>
      </c>
      <c r="I801" s="84" t="b">
        <v>0</v>
      </c>
      <c r="J801" s="84" t="b">
        <v>0</v>
      </c>
      <c r="K801" s="84" t="b">
        <v>0</v>
      </c>
      <c r="L801" s="84" t="b">
        <v>0</v>
      </c>
    </row>
    <row r="802" spans="1:12" ht="15">
      <c r="A802" s="84" t="s">
        <v>5048</v>
      </c>
      <c r="B802" s="84" t="s">
        <v>5119</v>
      </c>
      <c r="C802" s="84">
        <v>2</v>
      </c>
      <c r="D802" s="118">
        <v>0</v>
      </c>
      <c r="E802" s="118">
        <v>1.278753600952829</v>
      </c>
      <c r="F802" s="84" t="s">
        <v>4258</v>
      </c>
      <c r="G802" s="84" t="b">
        <v>0</v>
      </c>
      <c r="H802" s="84" t="b">
        <v>0</v>
      </c>
      <c r="I802" s="84" t="b">
        <v>0</v>
      </c>
      <c r="J802" s="84" t="b">
        <v>0</v>
      </c>
      <c r="K802" s="84" t="b">
        <v>0</v>
      </c>
      <c r="L802" s="84" t="b">
        <v>0</v>
      </c>
    </row>
    <row r="803" spans="1:12" ht="15">
      <c r="A803" s="84" t="s">
        <v>5119</v>
      </c>
      <c r="B803" s="84" t="s">
        <v>4989</v>
      </c>
      <c r="C803" s="84">
        <v>2</v>
      </c>
      <c r="D803" s="118">
        <v>0</v>
      </c>
      <c r="E803" s="118">
        <v>1.278753600952829</v>
      </c>
      <c r="F803" s="84" t="s">
        <v>4258</v>
      </c>
      <c r="G803" s="84" t="b">
        <v>0</v>
      </c>
      <c r="H803" s="84" t="b">
        <v>0</v>
      </c>
      <c r="I803" s="84" t="b">
        <v>0</v>
      </c>
      <c r="J803" s="84" t="b">
        <v>0</v>
      </c>
      <c r="K803" s="84" t="b">
        <v>0</v>
      </c>
      <c r="L803" s="84" t="b">
        <v>0</v>
      </c>
    </row>
    <row r="804" spans="1:12" ht="15">
      <c r="A804" s="84" t="s">
        <v>4989</v>
      </c>
      <c r="B804" s="84" t="s">
        <v>4476</v>
      </c>
      <c r="C804" s="84">
        <v>2</v>
      </c>
      <c r="D804" s="118">
        <v>0</v>
      </c>
      <c r="E804" s="118">
        <v>1.278753600952829</v>
      </c>
      <c r="F804" s="84" t="s">
        <v>4258</v>
      </c>
      <c r="G804" s="84" t="b">
        <v>0</v>
      </c>
      <c r="H804" s="84" t="b">
        <v>0</v>
      </c>
      <c r="I804" s="84" t="b">
        <v>0</v>
      </c>
      <c r="J804" s="84" t="b">
        <v>0</v>
      </c>
      <c r="K804" s="84" t="b">
        <v>0</v>
      </c>
      <c r="L804" s="84" t="b">
        <v>0</v>
      </c>
    </row>
    <row r="805" spans="1:12" ht="15">
      <c r="A805" s="84" t="s">
        <v>4476</v>
      </c>
      <c r="B805" s="84" t="s">
        <v>5063</v>
      </c>
      <c r="C805" s="84">
        <v>2</v>
      </c>
      <c r="D805" s="118">
        <v>0</v>
      </c>
      <c r="E805" s="118">
        <v>0.8808135922807914</v>
      </c>
      <c r="F805" s="84" t="s">
        <v>4258</v>
      </c>
      <c r="G805" s="84" t="b">
        <v>0</v>
      </c>
      <c r="H805" s="84" t="b">
        <v>0</v>
      </c>
      <c r="I805" s="84" t="b">
        <v>0</v>
      </c>
      <c r="J805" s="84" t="b">
        <v>0</v>
      </c>
      <c r="K805" s="84" t="b">
        <v>0</v>
      </c>
      <c r="L805" s="84" t="b">
        <v>0</v>
      </c>
    </row>
    <row r="806" spans="1:12" ht="15">
      <c r="A806" s="84" t="s">
        <v>5063</v>
      </c>
      <c r="B806" s="84" t="s">
        <v>5227</v>
      </c>
      <c r="C806" s="84">
        <v>2</v>
      </c>
      <c r="D806" s="118">
        <v>0</v>
      </c>
      <c r="E806" s="118">
        <v>0.8808135922807914</v>
      </c>
      <c r="F806" s="84" t="s">
        <v>4258</v>
      </c>
      <c r="G806" s="84" t="b">
        <v>0</v>
      </c>
      <c r="H806" s="84" t="b">
        <v>0</v>
      </c>
      <c r="I806" s="84" t="b">
        <v>0</v>
      </c>
      <c r="J806" s="84" t="b">
        <v>0</v>
      </c>
      <c r="K806" s="84" t="b">
        <v>0</v>
      </c>
      <c r="L806" s="84" t="b">
        <v>0</v>
      </c>
    </row>
    <row r="807" spans="1:12" ht="15">
      <c r="A807" s="84" t="s">
        <v>5227</v>
      </c>
      <c r="B807" s="84" t="s">
        <v>5063</v>
      </c>
      <c r="C807" s="84">
        <v>2</v>
      </c>
      <c r="D807" s="118">
        <v>0</v>
      </c>
      <c r="E807" s="118">
        <v>0.8808135922807914</v>
      </c>
      <c r="F807" s="84" t="s">
        <v>4258</v>
      </c>
      <c r="G807" s="84" t="b">
        <v>0</v>
      </c>
      <c r="H807" s="84" t="b">
        <v>0</v>
      </c>
      <c r="I807" s="84" t="b">
        <v>0</v>
      </c>
      <c r="J807" s="84" t="b">
        <v>0</v>
      </c>
      <c r="K807" s="84" t="b">
        <v>0</v>
      </c>
      <c r="L807" s="84" t="b">
        <v>0</v>
      </c>
    </row>
    <row r="808" spans="1:12" ht="15">
      <c r="A808" s="84" t="s">
        <v>5120</v>
      </c>
      <c r="B808" s="84" t="s">
        <v>5228</v>
      </c>
      <c r="C808" s="84">
        <v>2</v>
      </c>
      <c r="D808" s="118">
        <v>0</v>
      </c>
      <c r="E808" s="118">
        <v>1.1026623418971477</v>
      </c>
      <c r="F808" s="84" t="s">
        <v>4258</v>
      </c>
      <c r="G808" s="84" t="b">
        <v>0</v>
      </c>
      <c r="H808" s="84" t="b">
        <v>0</v>
      </c>
      <c r="I808" s="84" t="b">
        <v>0</v>
      </c>
      <c r="J808" s="84" t="b">
        <v>0</v>
      </c>
      <c r="K808" s="84" t="b">
        <v>0</v>
      </c>
      <c r="L808" s="84" t="b">
        <v>0</v>
      </c>
    </row>
    <row r="809" spans="1:12" ht="15">
      <c r="A809" s="84" t="s">
        <v>5228</v>
      </c>
      <c r="B809" s="84" t="s">
        <v>5085</v>
      </c>
      <c r="C809" s="84">
        <v>2</v>
      </c>
      <c r="D809" s="118">
        <v>0</v>
      </c>
      <c r="E809" s="118">
        <v>1.278753600952829</v>
      </c>
      <c r="F809" s="84" t="s">
        <v>4258</v>
      </c>
      <c r="G809" s="84" t="b">
        <v>0</v>
      </c>
      <c r="H809" s="84" t="b">
        <v>0</v>
      </c>
      <c r="I809" s="84" t="b">
        <v>0</v>
      </c>
      <c r="J809" s="84" t="b">
        <v>0</v>
      </c>
      <c r="K809" s="84" t="b">
        <v>0</v>
      </c>
      <c r="L809" s="84" t="b">
        <v>0</v>
      </c>
    </row>
    <row r="810" spans="1:12" ht="15">
      <c r="A810" s="84" t="s">
        <v>4392</v>
      </c>
      <c r="B810" s="84" t="s">
        <v>4978</v>
      </c>
      <c r="C810" s="84">
        <v>4</v>
      </c>
      <c r="D810" s="118">
        <v>0</v>
      </c>
      <c r="E810" s="118">
        <v>1.0413926851582251</v>
      </c>
      <c r="F810" s="84" t="s">
        <v>4260</v>
      </c>
      <c r="G810" s="84" t="b">
        <v>0</v>
      </c>
      <c r="H810" s="84" t="b">
        <v>0</v>
      </c>
      <c r="I810" s="84" t="b">
        <v>0</v>
      </c>
      <c r="J810" s="84" t="b">
        <v>0</v>
      </c>
      <c r="K810" s="84" t="b">
        <v>0</v>
      </c>
      <c r="L810" s="84" t="b">
        <v>0</v>
      </c>
    </row>
    <row r="811" spans="1:12" ht="15">
      <c r="A811" s="84" t="s">
        <v>5144</v>
      </c>
      <c r="B811" s="84" t="s">
        <v>5145</v>
      </c>
      <c r="C811" s="84">
        <v>3</v>
      </c>
      <c r="D811" s="118">
        <v>0</v>
      </c>
      <c r="E811" s="118">
        <v>1.166331421766525</v>
      </c>
      <c r="F811" s="84" t="s">
        <v>4260</v>
      </c>
      <c r="G811" s="84" t="b">
        <v>0</v>
      </c>
      <c r="H811" s="84" t="b">
        <v>0</v>
      </c>
      <c r="I811" s="84" t="b">
        <v>0</v>
      </c>
      <c r="J811" s="84" t="b">
        <v>0</v>
      </c>
      <c r="K811" s="84" t="b">
        <v>0</v>
      </c>
      <c r="L811" s="84" t="b">
        <v>0</v>
      </c>
    </row>
    <row r="812" spans="1:12" ht="15">
      <c r="A812" s="84" t="s">
        <v>5145</v>
      </c>
      <c r="B812" s="84" t="s">
        <v>5146</v>
      </c>
      <c r="C812" s="84">
        <v>3</v>
      </c>
      <c r="D812" s="118">
        <v>0</v>
      </c>
      <c r="E812" s="118">
        <v>1.166331421766525</v>
      </c>
      <c r="F812" s="84" t="s">
        <v>4260</v>
      </c>
      <c r="G812" s="84" t="b">
        <v>0</v>
      </c>
      <c r="H812" s="84" t="b">
        <v>0</v>
      </c>
      <c r="I812" s="84" t="b">
        <v>0</v>
      </c>
      <c r="J812" s="84" t="b">
        <v>0</v>
      </c>
      <c r="K812" s="84" t="b">
        <v>0</v>
      </c>
      <c r="L812" s="84" t="b">
        <v>0</v>
      </c>
    </row>
    <row r="813" spans="1:12" ht="15">
      <c r="A813" s="84" t="s">
        <v>5146</v>
      </c>
      <c r="B813" s="84" t="s">
        <v>5089</v>
      </c>
      <c r="C813" s="84">
        <v>3</v>
      </c>
      <c r="D813" s="118">
        <v>0</v>
      </c>
      <c r="E813" s="118">
        <v>1.166331421766525</v>
      </c>
      <c r="F813" s="84" t="s">
        <v>4260</v>
      </c>
      <c r="G813" s="84" t="b">
        <v>0</v>
      </c>
      <c r="H813" s="84" t="b">
        <v>0</v>
      </c>
      <c r="I813" s="84" t="b">
        <v>0</v>
      </c>
      <c r="J813" s="84" t="b">
        <v>0</v>
      </c>
      <c r="K813" s="84" t="b">
        <v>0</v>
      </c>
      <c r="L813" s="84" t="b">
        <v>0</v>
      </c>
    </row>
    <row r="814" spans="1:12" ht="15">
      <c r="A814" s="84" t="s">
        <v>5089</v>
      </c>
      <c r="B814" s="84" t="s">
        <v>5147</v>
      </c>
      <c r="C814" s="84">
        <v>3</v>
      </c>
      <c r="D814" s="118">
        <v>0</v>
      </c>
      <c r="E814" s="118">
        <v>1.166331421766525</v>
      </c>
      <c r="F814" s="84" t="s">
        <v>4260</v>
      </c>
      <c r="G814" s="84" t="b">
        <v>0</v>
      </c>
      <c r="H814" s="84" t="b">
        <v>0</v>
      </c>
      <c r="I814" s="84" t="b">
        <v>0</v>
      </c>
      <c r="J814" s="84" t="b">
        <v>0</v>
      </c>
      <c r="K814" s="84" t="b">
        <v>0</v>
      </c>
      <c r="L814" s="84" t="b">
        <v>0</v>
      </c>
    </row>
    <row r="815" spans="1:12" ht="15">
      <c r="A815" s="84" t="s">
        <v>5147</v>
      </c>
      <c r="B815" s="84" t="s">
        <v>5148</v>
      </c>
      <c r="C815" s="84">
        <v>3</v>
      </c>
      <c r="D815" s="118">
        <v>0</v>
      </c>
      <c r="E815" s="118">
        <v>1.166331421766525</v>
      </c>
      <c r="F815" s="84" t="s">
        <v>4260</v>
      </c>
      <c r="G815" s="84" t="b">
        <v>0</v>
      </c>
      <c r="H815" s="84" t="b">
        <v>0</v>
      </c>
      <c r="I815" s="84" t="b">
        <v>0</v>
      </c>
      <c r="J815" s="84" t="b">
        <v>0</v>
      </c>
      <c r="K815" s="84" t="b">
        <v>0</v>
      </c>
      <c r="L815" s="84" t="b">
        <v>0</v>
      </c>
    </row>
    <row r="816" spans="1:12" ht="15">
      <c r="A816" s="84" t="s">
        <v>5148</v>
      </c>
      <c r="B816" s="84" t="s">
        <v>5149</v>
      </c>
      <c r="C816" s="84">
        <v>3</v>
      </c>
      <c r="D816" s="118">
        <v>0</v>
      </c>
      <c r="E816" s="118">
        <v>1.166331421766525</v>
      </c>
      <c r="F816" s="84" t="s">
        <v>4260</v>
      </c>
      <c r="G816" s="84" t="b">
        <v>0</v>
      </c>
      <c r="H816" s="84" t="b">
        <v>0</v>
      </c>
      <c r="I816" s="84" t="b">
        <v>0</v>
      </c>
      <c r="J816" s="84" t="b">
        <v>0</v>
      </c>
      <c r="K816" s="84" t="b">
        <v>0</v>
      </c>
      <c r="L816" s="84" t="b">
        <v>0</v>
      </c>
    </row>
    <row r="817" spans="1:12" ht="15">
      <c r="A817" s="84" t="s">
        <v>5149</v>
      </c>
      <c r="B817" s="84" t="s">
        <v>5150</v>
      </c>
      <c r="C817" s="84">
        <v>3</v>
      </c>
      <c r="D817" s="118">
        <v>0</v>
      </c>
      <c r="E817" s="118">
        <v>1.166331421766525</v>
      </c>
      <c r="F817" s="84" t="s">
        <v>4260</v>
      </c>
      <c r="G817" s="84" t="b">
        <v>0</v>
      </c>
      <c r="H817" s="84" t="b">
        <v>0</v>
      </c>
      <c r="I817" s="84" t="b">
        <v>0</v>
      </c>
      <c r="J817" s="84" t="b">
        <v>0</v>
      </c>
      <c r="K817" s="84" t="b">
        <v>0</v>
      </c>
      <c r="L817" s="84" t="b">
        <v>0</v>
      </c>
    </row>
    <row r="818" spans="1:12" ht="15">
      <c r="A818" s="84" t="s">
        <v>5150</v>
      </c>
      <c r="B818" s="84" t="s">
        <v>5151</v>
      </c>
      <c r="C818" s="84">
        <v>3</v>
      </c>
      <c r="D818" s="118">
        <v>0</v>
      </c>
      <c r="E818" s="118">
        <v>1.166331421766525</v>
      </c>
      <c r="F818" s="84" t="s">
        <v>4260</v>
      </c>
      <c r="G818" s="84" t="b">
        <v>0</v>
      </c>
      <c r="H818" s="84" t="b">
        <v>0</v>
      </c>
      <c r="I818" s="84" t="b">
        <v>0</v>
      </c>
      <c r="J818" s="84" t="b">
        <v>0</v>
      </c>
      <c r="K818" s="84" t="b">
        <v>0</v>
      </c>
      <c r="L818" s="84" t="b">
        <v>0</v>
      </c>
    </row>
    <row r="819" spans="1:12" ht="15">
      <c r="A819" s="84" t="s">
        <v>5151</v>
      </c>
      <c r="B819" s="84" t="s">
        <v>4392</v>
      </c>
      <c r="C819" s="84">
        <v>3</v>
      </c>
      <c r="D819" s="118">
        <v>0</v>
      </c>
      <c r="E819" s="118">
        <v>1.0413926851582251</v>
      </c>
      <c r="F819" s="84" t="s">
        <v>4260</v>
      </c>
      <c r="G819" s="84" t="b">
        <v>0</v>
      </c>
      <c r="H819" s="84" t="b">
        <v>0</v>
      </c>
      <c r="I819" s="84" t="b">
        <v>0</v>
      </c>
      <c r="J819" s="84" t="b">
        <v>0</v>
      </c>
      <c r="K819" s="84" t="b">
        <v>0</v>
      </c>
      <c r="L819" s="84" t="b">
        <v>0</v>
      </c>
    </row>
    <row r="820" spans="1:12" ht="15">
      <c r="A820" s="84" t="s">
        <v>4978</v>
      </c>
      <c r="B820" s="84" t="s">
        <v>5152</v>
      </c>
      <c r="C820" s="84">
        <v>3</v>
      </c>
      <c r="D820" s="118">
        <v>0</v>
      </c>
      <c r="E820" s="118">
        <v>1.166331421766525</v>
      </c>
      <c r="F820" s="84" t="s">
        <v>4260</v>
      </c>
      <c r="G820" s="84" t="b">
        <v>0</v>
      </c>
      <c r="H820" s="84" t="b">
        <v>0</v>
      </c>
      <c r="I820" s="84" t="b">
        <v>0</v>
      </c>
      <c r="J820" s="84" t="b">
        <v>0</v>
      </c>
      <c r="K820" s="84" t="b">
        <v>0</v>
      </c>
      <c r="L820" s="84" t="b">
        <v>0</v>
      </c>
    </row>
    <row r="821" spans="1:12" ht="15">
      <c r="A821" s="84" t="s">
        <v>5152</v>
      </c>
      <c r="B821" s="84" t="s">
        <v>5153</v>
      </c>
      <c r="C821" s="84">
        <v>3</v>
      </c>
      <c r="D821" s="118">
        <v>0</v>
      </c>
      <c r="E821" s="118">
        <v>1.166331421766525</v>
      </c>
      <c r="F821" s="84" t="s">
        <v>4260</v>
      </c>
      <c r="G821" s="84" t="b">
        <v>0</v>
      </c>
      <c r="H821" s="84" t="b">
        <v>0</v>
      </c>
      <c r="I821" s="84" t="b">
        <v>0</v>
      </c>
      <c r="J821" s="84" t="b">
        <v>0</v>
      </c>
      <c r="K821" s="84" t="b">
        <v>0</v>
      </c>
      <c r="L821" s="84" t="b">
        <v>0</v>
      </c>
    </row>
    <row r="822" spans="1:12" ht="15">
      <c r="A822" s="84" t="s">
        <v>412</v>
      </c>
      <c r="B822" s="84" t="s">
        <v>5144</v>
      </c>
      <c r="C822" s="84">
        <v>2</v>
      </c>
      <c r="D822" s="118">
        <v>0.0074932450661992014</v>
      </c>
      <c r="E822" s="118">
        <v>1.3424226808222062</v>
      </c>
      <c r="F822" s="84" t="s">
        <v>4260</v>
      </c>
      <c r="G822" s="84" t="b">
        <v>0</v>
      </c>
      <c r="H822" s="84" t="b">
        <v>0</v>
      </c>
      <c r="I822" s="84" t="b">
        <v>0</v>
      </c>
      <c r="J822" s="84" t="b">
        <v>0</v>
      </c>
      <c r="K822" s="84" t="b">
        <v>0</v>
      </c>
      <c r="L822" s="84" t="b">
        <v>0</v>
      </c>
    </row>
    <row r="823" spans="1:12" ht="15">
      <c r="A823" s="84" t="s">
        <v>5153</v>
      </c>
      <c r="B823" s="84" t="s">
        <v>5266</v>
      </c>
      <c r="C823" s="84">
        <v>2</v>
      </c>
      <c r="D823" s="118">
        <v>0.0074932450661992014</v>
      </c>
      <c r="E823" s="118">
        <v>1.166331421766525</v>
      </c>
      <c r="F823" s="84" t="s">
        <v>4260</v>
      </c>
      <c r="G823" s="84" t="b">
        <v>0</v>
      </c>
      <c r="H823" s="84" t="b">
        <v>0</v>
      </c>
      <c r="I823" s="84" t="b">
        <v>0</v>
      </c>
      <c r="J823" s="84" t="b">
        <v>0</v>
      </c>
      <c r="K823" s="84" t="b">
        <v>0</v>
      </c>
      <c r="L823" s="84" t="b">
        <v>0</v>
      </c>
    </row>
    <row r="824" spans="1:12" ht="15">
      <c r="A824" s="84" t="s">
        <v>5234</v>
      </c>
      <c r="B824" s="84" t="s">
        <v>5235</v>
      </c>
      <c r="C824" s="84">
        <v>2</v>
      </c>
      <c r="D824" s="118">
        <v>0</v>
      </c>
      <c r="E824" s="118">
        <v>1.2430380486862944</v>
      </c>
      <c r="F824" s="84" t="s">
        <v>4264</v>
      </c>
      <c r="G824" s="84" t="b">
        <v>0</v>
      </c>
      <c r="H824" s="84" t="b">
        <v>0</v>
      </c>
      <c r="I824" s="84" t="b">
        <v>0</v>
      </c>
      <c r="J824" s="84" t="b">
        <v>0</v>
      </c>
      <c r="K824" s="84" t="b">
        <v>0</v>
      </c>
      <c r="L824" s="84" t="b">
        <v>0</v>
      </c>
    </row>
    <row r="825" spans="1:12" ht="15">
      <c r="A825" s="84" t="s">
        <v>5235</v>
      </c>
      <c r="B825" s="84" t="s">
        <v>5236</v>
      </c>
      <c r="C825" s="84">
        <v>2</v>
      </c>
      <c r="D825" s="118">
        <v>0</v>
      </c>
      <c r="E825" s="118">
        <v>1.2430380486862944</v>
      </c>
      <c r="F825" s="84" t="s">
        <v>4264</v>
      </c>
      <c r="G825" s="84" t="b">
        <v>0</v>
      </c>
      <c r="H825" s="84" t="b">
        <v>0</v>
      </c>
      <c r="I825" s="84" t="b">
        <v>0</v>
      </c>
      <c r="J825" s="84" t="b">
        <v>0</v>
      </c>
      <c r="K825" s="84" t="b">
        <v>0</v>
      </c>
      <c r="L825" s="84" t="b">
        <v>0</v>
      </c>
    </row>
    <row r="826" spans="1:12" ht="15">
      <c r="A826" s="84" t="s">
        <v>5236</v>
      </c>
      <c r="B826" s="84" t="s">
        <v>5237</v>
      </c>
      <c r="C826" s="84">
        <v>2</v>
      </c>
      <c r="D826" s="118">
        <v>0</v>
      </c>
      <c r="E826" s="118">
        <v>1.2430380486862944</v>
      </c>
      <c r="F826" s="84" t="s">
        <v>4264</v>
      </c>
      <c r="G826" s="84" t="b">
        <v>0</v>
      </c>
      <c r="H826" s="84" t="b">
        <v>0</v>
      </c>
      <c r="I826" s="84" t="b">
        <v>0</v>
      </c>
      <c r="J826" s="84" t="b">
        <v>0</v>
      </c>
      <c r="K826" s="84" t="b">
        <v>0</v>
      </c>
      <c r="L826" s="84" t="b">
        <v>0</v>
      </c>
    </row>
    <row r="827" spans="1:12" ht="15">
      <c r="A827" s="84" t="s">
        <v>5237</v>
      </c>
      <c r="B827" s="84" t="s">
        <v>5105</v>
      </c>
      <c r="C827" s="84">
        <v>2</v>
      </c>
      <c r="D827" s="118">
        <v>0</v>
      </c>
      <c r="E827" s="118">
        <v>1.2430380486862944</v>
      </c>
      <c r="F827" s="84" t="s">
        <v>4264</v>
      </c>
      <c r="G827" s="84" t="b">
        <v>0</v>
      </c>
      <c r="H827" s="84" t="b">
        <v>0</v>
      </c>
      <c r="I827" s="84" t="b">
        <v>0</v>
      </c>
      <c r="J827" s="84" t="b">
        <v>0</v>
      </c>
      <c r="K827" s="84" t="b">
        <v>0</v>
      </c>
      <c r="L827" s="84" t="b">
        <v>0</v>
      </c>
    </row>
    <row r="828" spans="1:12" ht="15">
      <c r="A828" s="84" t="s">
        <v>5105</v>
      </c>
      <c r="B828" s="84" t="s">
        <v>5238</v>
      </c>
      <c r="C828" s="84">
        <v>2</v>
      </c>
      <c r="D828" s="118">
        <v>0</v>
      </c>
      <c r="E828" s="118">
        <v>1.2430380486862944</v>
      </c>
      <c r="F828" s="84" t="s">
        <v>4264</v>
      </c>
      <c r="G828" s="84" t="b">
        <v>0</v>
      </c>
      <c r="H828" s="84" t="b">
        <v>0</v>
      </c>
      <c r="I828" s="84" t="b">
        <v>0</v>
      </c>
      <c r="J828" s="84" t="b">
        <v>0</v>
      </c>
      <c r="K828" s="84" t="b">
        <v>0</v>
      </c>
      <c r="L828" s="84" t="b">
        <v>0</v>
      </c>
    </row>
    <row r="829" spans="1:12" ht="15">
      <c r="A829" s="84" t="s">
        <v>5238</v>
      </c>
      <c r="B829" s="84" t="s">
        <v>5126</v>
      </c>
      <c r="C829" s="84">
        <v>2</v>
      </c>
      <c r="D829" s="118">
        <v>0</v>
      </c>
      <c r="E829" s="118">
        <v>1.066946789630613</v>
      </c>
      <c r="F829" s="84" t="s">
        <v>4264</v>
      </c>
      <c r="G829" s="84" t="b">
        <v>0</v>
      </c>
      <c r="H829" s="84" t="b">
        <v>0</v>
      </c>
      <c r="I829" s="84" t="b">
        <v>0</v>
      </c>
      <c r="J829" s="84" t="b">
        <v>1</v>
      </c>
      <c r="K829" s="84" t="b">
        <v>0</v>
      </c>
      <c r="L829" s="84" t="b">
        <v>0</v>
      </c>
    </row>
    <row r="830" spans="1:12" ht="15">
      <c r="A830" s="84" t="s">
        <v>5126</v>
      </c>
      <c r="B830" s="84" t="s">
        <v>5239</v>
      </c>
      <c r="C830" s="84">
        <v>2</v>
      </c>
      <c r="D830" s="118">
        <v>0</v>
      </c>
      <c r="E830" s="118">
        <v>1.066946789630613</v>
      </c>
      <c r="F830" s="84" t="s">
        <v>4264</v>
      </c>
      <c r="G830" s="84" t="b">
        <v>1</v>
      </c>
      <c r="H830" s="84" t="b">
        <v>0</v>
      </c>
      <c r="I830" s="84" t="b">
        <v>0</v>
      </c>
      <c r="J830" s="84" t="b">
        <v>0</v>
      </c>
      <c r="K830" s="84" t="b">
        <v>0</v>
      </c>
      <c r="L830" s="84" t="b">
        <v>0</v>
      </c>
    </row>
    <row r="831" spans="1:12" ht="15">
      <c r="A831" s="84" t="s">
        <v>5239</v>
      </c>
      <c r="B831" s="84" t="s">
        <v>5240</v>
      </c>
      <c r="C831" s="84">
        <v>2</v>
      </c>
      <c r="D831" s="118">
        <v>0</v>
      </c>
      <c r="E831" s="118">
        <v>1.2430380486862944</v>
      </c>
      <c r="F831" s="84" t="s">
        <v>4264</v>
      </c>
      <c r="G831" s="84" t="b">
        <v>0</v>
      </c>
      <c r="H831" s="84" t="b">
        <v>0</v>
      </c>
      <c r="I831" s="84" t="b">
        <v>0</v>
      </c>
      <c r="J831" s="84" t="b">
        <v>1</v>
      </c>
      <c r="K831" s="84" t="b">
        <v>0</v>
      </c>
      <c r="L831" s="84" t="b">
        <v>0</v>
      </c>
    </row>
    <row r="832" spans="1:12" ht="15">
      <c r="A832" s="84" t="s">
        <v>5240</v>
      </c>
      <c r="B832" s="84" t="s">
        <v>5241</v>
      </c>
      <c r="C832" s="84">
        <v>2</v>
      </c>
      <c r="D832" s="118">
        <v>0</v>
      </c>
      <c r="E832" s="118">
        <v>1.2430380486862944</v>
      </c>
      <c r="F832" s="84" t="s">
        <v>4264</v>
      </c>
      <c r="G832" s="84" t="b">
        <v>1</v>
      </c>
      <c r="H832" s="84" t="b">
        <v>0</v>
      </c>
      <c r="I832" s="84" t="b">
        <v>0</v>
      </c>
      <c r="J832" s="84" t="b">
        <v>0</v>
      </c>
      <c r="K832" s="84" t="b">
        <v>0</v>
      </c>
      <c r="L832" s="84" t="b">
        <v>0</v>
      </c>
    </row>
    <row r="833" spans="1:12" ht="15">
      <c r="A833" s="84" t="s">
        <v>5241</v>
      </c>
      <c r="B833" s="84" t="s">
        <v>5242</v>
      </c>
      <c r="C833" s="84">
        <v>2</v>
      </c>
      <c r="D833" s="118">
        <v>0</v>
      </c>
      <c r="E833" s="118">
        <v>1.2430380486862944</v>
      </c>
      <c r="F833" s="84" t="s">
        <v>4264</v>
      </c>
      <c r="G833" s="84" t="b">
        <v>0</v>
      </c>
      <c r="H833" s="84" t="b">
        <v>0</v>
      </c>
      <c r="I833" s="84" t="b">
        <v>0</v>
      </c>
      <c r="J833" s="84" t="b">
        <v>1</v>
      </c>
      <c r="K833" s="84" t="b">
        <v>0</v>
      </c>
      <c r="L833" s="84" t="b">
        <v>0</v>
      </c>
    </row>
    <row r="834" spans="1:12" ht="15">
      <c r="A834" s="84" t="s">
        <v>5060</v>
      </c>
      <c r="B834" s="84" t="s">
        <v>5036</v>
      </c>
      <c r="C834" s="84">
        <v>3</v>
      </c>
      <c r="D834" s="118">
        <v>0</v>
      </c>
      <c r="E834" s="118">
        <v>0.9378520932511555</v>
      </c>
      <c r="F834" s="84" t="s">
        <v>4270</v>
      </c>
      <c r="G834" s="84" t="b">
        <v>0</v>
      </c>
      <c r="H834" s="84" t="b">
        <v>0</v>
      </c>
      <c r="I834" s="84" t="b">
        <v>0</v>
      </c>
      <c r="J834" s="84" t="b">
        <v>0</v>
      </c>
      <c r="K834" s="84" t="b">
        <v>0</v>
      </c>
      <c r="L834" s="84" t="b">
        <v>0</v>
      </c>
    </row>
    <row r="835" spans="1:12" ht="15">
      <c r="A835" s="84" t="s">
        <v>5036</v>
      </c>
      <c r="B835" s="84" t="s">
        <v>5039</v>
      </c>
      <c r="C835" s="84">
        <v>3</v>
      </c>
      <c r="D835" s="118">
        <v>0</v>
      </c>
      <c r="E835" s="118">
        <v>0.9378520932511555</v>
      </c>
      <c r="F835" s="84" t="s">
        <v>4270</v>
      </c>
      <c r="G835" s="84" t="b">
        <v>0</v>
      </c>
      <c r="H835" s="84" t="b">
        <v>0</v>
      </c>
      <c r="I835" s="84" t="b">
        <v>0</v>
      </c>
      <c r="J835" s="84" t="b">
        <v>0</v>
      </c>
      <c r="K835" s="84" t="b">
        <v>0</v>
      </c>
      <c r="L835" s="84" t="b">
        <v>0</v>
      </c>
    </row>
    <row r="836" spans="1:12" ht="15">
      <c r="A836" s="84" t="s">
        <v>5064</v>
      </c>
      <c r="B836" s="84" t="s">
        <v>457</v>
      </c>
      <c r="C836" s="84">
        <v>2</v>
      </c>
      <c r="D836" s="118">
        <v>0</v>
      </c>
      <c r="E836" s="118">
        <v>1.0142404391146103</v>
      </c>
      <c r="F836" s="84" t="s">
        <v>4271</v>
      </c>
      <c r="G836" s="84" t="b">
        <v>0</v>
      </c>
      <c r="H836" s="84" t="b">
        <v>0</v>
      </c>
      <c r="I836" s="84" t="b">
        <v>0</v>
      </c>
      <c r="J836" s="84" t="b">
        <v>0</v>
      </c>
      <c r="K836" s="84" t="b">
        <v>0</v>
      </c>
      <c r="L836" s="84" t="b">
        <v>0</v>
      </c>
    </row>
    <row r="837" spans="1:12" ht="15">
      <c r="A837" s="84" t="s">
        <v>457</v>
      </c>
      <c r="B837" s="84" t="s">
        <v>5332</v>
      </c>
      <c r="C837" s="84">
        <v>2</v>
      </c>
      <c r="D837" s="118">
        <v>0</v>
      </c>
      <c r="E837" s="118">
        <v>1.0142404391146103</v>
      </c>
      <c r="F837" s="84" t="s">
        <v>4271</v>
      </c>
      <c r="G837" s="84" t="b">
        <v>0</v>
      </c>
      <c r="H837" s="84" t="b">
        <v>0</v>
      </c>
      <c r="I837" s="84" t="b">
        <v>0</v>
      </c>
      <c r="J837" s="84" t="b">
        <v>0</v>
      </c>
      <c r="K837" s="84" t="b">
        <v>0</v>
      </c>
      <c r="L837" s="84" t="b">
        <v>0</v>
      </c>
    </row>
    <row r="838" spans="1:12" ht="15">
      <c r="A838" s="84" t="s">
        <v>5332</v>
      </c>
      <c r="B838" s="84" t="s">
        <v>5154</v>
      </c>
      <c r="C838" s="84">
        <v>2</v>
      </c>
      <c r="D838" s="118">
        <v>0</v>
      </c>
      <c r="E838" s="118">
        <v>1.1903316981702916</v>
      </c>
      <c r="F838" s="84" t="s">
        <v>4271</v>
      </c>
      <c r="G838" s="84" t="b">
        <v>0</v>
      </c>
      <c r="H838" s="84" t="b">
        <v>0</v>
      </c>
      <c r="I838" s="84" t="b">
        <v>0</v>
      </c>
      <c r="J838" s="84" t="b">
        <v>0</v>
      </c>
      <c r="K838" s="84" t="b">
        <v>1</v>
      </c>
      <c r="L838" s="84" t="b">
        <v>0</v>
      </c>
    </row>
    <row r="839" spans="1:12" ht="15">
      <c r="A839" s="84" t="s">
        <v>5154</v>
      </c>
      <c r="B839" s="84" t="s">
        <v>4394</v>
      </c>
      <c r="C839" s="84">
        <v>2</v>
      </c>
      <c r="D839" s="118">
        <v>0</v>
      </c>
      <c r="E839" s="118">
        <v>0.8893017025063104</v>
      </c>
      <c r="F839" s="84" t="s">
        <v>4271</v>
      </c>
      <c r="G839" s="84" t="b">
        <v>0</v>
      </c>
      <c r="H839" s="84" t="b">
        <v>1</v>
      </c>
      <c r="I839" s="84" t="b">
        <v>0</v>
      </c>
      <c r="J839" s="84" t="b">
        <v>0</v>
      </c>
      <c r="K839" s="84" t="b">
        <v>0</v>
      </c>
      <c r="L839" s="84" t="b">
        <v>0</v>
      </c>
    </row>
    <row r="840" spans="1:12" ht="15">
      <c r="A840" s="84" t="s">
        <v>4394</v>
      </c>
      <c r="B840" s="84" t="s">
        <v>5333</v>
      </c>
      <c r="C840" s="84">
        <v>2</v>
      </c>
      <c r="D840" s="118">
        <v>0</v>
      </c>
      <c r="E840" s="118">
        <v>0.8893017025063104</v>
      </c>
      <c r="F840" s="84" t="s">
        <v>4271</v>
      </c>
      <c r="G840" s="84" t="b">
        <v>0</v>
      </c>
      <c r="H840" s="84" t="b">
        <v>0</v>
      </c>
      <c r="I840" s="84" t="b">
        <v>0</v>
      </c>
      <c r="J840" s="84" t="b">
        <v>0</v>
      </c>
      <c r="K840" s="84" t="b">
        <v>1</v>
      </c>
      <c r="L840" s="84" t="b">
        <v>0</v>
      </c>
    </row>
    <row r="841" spans="1:12" ht="15">
      <c r="A841" s="84" t="s">
        <v>5333</v>
      </c>
      <c r="B841" s="84" t="s">
        <v>5087</v>
      </c>
      <c r="C841" s="84">
        <v>2</v>
      </c>
      <c r="D841" s="118">
        <v>0</v>
      </c>
      <c r="E841" s="118">
        <v>1.1903316981702916</v>
      </c>
      <c r="F841" s="84" t="s">
        <v>4271</v>
      </c>
      <c r="G841" s="84" t="b">
        <v>0</v>
      </c>
      <c r="H841" s="84" t="b">
        <v>1</v>
      </c>
      <c r="I841" s="84" t="b">
        <v>0</v>
      </c>
      <c r="J841" s="84" t="b">
        <v>0</v>
      </c>
      <c r="K841" s="84" t="b">
        <v>0</v>
      </c>
      <c r="L841" s="84" t="b">
        <v>0</v>
      </c>
    </row>
    <row r="842" spans="1:12" ht="15">
      <c r="A842" s="84" t="s">
        <v>5087</v>
      </c>
      <c r="B842" s="84" t="s">
        <v>4394</v>
      </c>
      <c r="C842" s="84">
        <v>2</v>
      </c>
      <c r="D842" s="118">
        <v>0</v>
      </c>
      <c r="E842" s="118">
        <v>0.8893017025063104</v>
      </c>
      <c r="F842" s="84" t="s">
        <v>4271</v>
      </c>
      <c r="G842" s="84" t="b">
        <v>0</v>
      </c>
      <c r="H842" s="84" t="b">
        <v>0</v>
      </c>
      <c r="I842" s="84" t="b">
        <v>0</v>
      </c>
      <c r="J842" s="84" t="b">
        <v>0</v>
      </c>
      <c r="K842" s="84" t="b">
        <v>0</v>
      </c>
      <c r="L842" s="84" t="b">
        <v>0</v>
      </c>
    </row>
    <row r="843" spans="1:12" ht="15">
      <c r="A843" s="84" t="s">
        <v>4394</v>
      </c>
      <c r="B843" s="84" t="s">
        <v>5169</v>
      </c>
      <c r="C843" s="84">
        <v>2</v>
      </c>
      <c r="D843" s="118">
        <v>0</v>
      </c>
      <c r="E843" s="118">
        <v>0.8893017025063104</v>
      </c>
      <c r="F843" s="84" t="s">
        <v>4271</v>
      </c>
      <c r="G843" s="84" t="b">
        <v>0</v>
      </c>
      <c r="H843" s="84" t="b">
        <v>0</v>
      </c>
      <c r="I843" s="84" t="b">
        <v>0</v>
      </c>
      <c r="J843" s="84" t="b">
        <v>0</v>
      </c>
      <c r="K843" s="84" t="b">
        <v>0</v>
      </c>
      <c r="L843" s="84" t="b">
        <v>0</v>
      </c>
    </row>
    <row r="844" spans="1:12" ht="15">
      <c r="A844" s="84" t="s">
        <v>5155</v>
      </c>
      <c r="B844" s="84" t="s">
        <v>5028</v>
      </c>
      <c r="C844" s="84">
        <v>2</v>
      </c>
      <c r="D844" s="118">
        <v>0</v>
      </c>
      <c r="E844" s="118">
        <v>0.9294189257142927</v>
      </c>
      <c r="F844" s="84" t="s">
        <v>4272</v>
      </c>
      <c r="G844" s="84" t="b">
        <v>0</v>
      </c>
      <c r="H844" s="84" t="b">
        <v>0</v>
      </c>
      <c r="I844" s="84" t="b">
        <v>0</v>
      </c>
      <c r="J844" s="84" t="b">
        <v>0</v>
      </c>
      <c r="K844" s="84" t="b">
        <v>0</v>
      </c>
      <c r="L844" s="84" t="b">
        <v>0</v>
      </c>
    </row>
    <row r="845" spans="1:12" ht="15">
      <c r="A845" s="84" t="s">
        <v>5028</v>
      </c>
      <c r="B845" s="84" t="s">
        <v>4477</v>
      </c>
      <c r="C845" s="84">
        <v>2</v>
      </c>
      <c r="D845" s="118">
        <v>0</v>
      </c>
      <c r="E845" s="118">
        <v>0.9294189257142927</v>
      </c>
      <c r="F845" s="84" t="s">
        <v>4272</v>
      </c>
      <c r="G845" s="84" t="b">
        <v>0</v>
      </c>
      <c r="H845" s="84" t="b">
        <v>0</v>
      </c>
      <c r="I845" s="84" t="b">
        <v>0</v>
      </c>
      <c r="J845" s="84" t="b">
        <v>0</v>
      </c>
      <c r="K845" s="84" t="b">
        <v>0</v>
      </c>
      <c r="L845" s="84" t="b">
        <v>0</v>
      </c>
    </row>
    <row r="846" spans="1:12" ht="15">
      <c r="A846" s="84" t="s">
        <v>4477</v>
      </c>
      <c r="B846" s="84" t="s">
        <v>5334</v>
      </c>
      <c r="C846" s="84">
        <v>2</v>
      </c>
      <c r="D846" s="118">
        <v>0</v>
      </c>
      <c r="E846" s="118">
        <v>0.9294189257142927</v>
      </c>
      <c r="F846" s="84" t="s">
        <v>4272</v>
      </c>
      <c r="G846" s="84" t="b">
        <v>0</v>
      </c>
      <c r="H846" s="84" t="b">
        <v>0</v>
      </c>
      <c r="I846" s="84" t="b">
        <v>0</v>
      </c>
      <c r="J846" s="84" t="b">
        <v>0</v>
      </c>
      <c r="K846" s="84" t="b">
        <v>0</v>
      </c>
      <c r="L846" s="84" t="b">
        <v>0</v>
      </c>
    </row>
    <row r="847" spans="1:12" ht="15">
      <c r="A847" s="84" t="s">
        <v>5334</v>
      </c>
      <c r="B847" s="84" t="s">
        <v>4427</v>
      </c>
      <c r="C847" s="84">
        <v>2</v>
      </c>
      <c r="D847" s="118">
        <v>0</v>
      </c>
      <c r="E847" s="118">
        <v>0.9294189257142927</v>
      </c>
      <c r="F847" s="84" t="s">
        <v>4272</v>
      </c>
      <c r="G847" s="84" t="b">
        <v>0</v>
      </c>
      <c r="H847" s="84" t="b">
        <v>0</v>
      </c>
      <c r="I847" s="84" t="b">
        <v>0</v>
      </c>
      <c r="J847" s="84" t="b">
        <v>0</v>
      </c>
      <c r="K847" s="84" t="b">
        <v>0</v>
      </c>
      <c r="L847" s="84" t="b">
        <v>0</v>
      </c>
    </row>
    <row r="848" spans="1:12" ht="15">
      <c r="A848" s="84" t="s">
        <v>4427</v>
      </c>
      <c r="B848" s="84" t="s">
        <v>5335</v>
      </c>
      <c r="C848" s="84">
        <v>2</v>
      </c>
      <c r="D848" s="118">
        <v>0</v>
      </c>
      <c r="E848" s="118">
        <v>0.9294189257142927</v>
      </c>
      <c r="F848" s="84" t="s">
        <v>4272</v>
      </c>
      <c r="G848" s="84" t="b">
        <v>0</v>
      </c>
      <c r="H848" s="84" t="b">
        <v>0</v>
      </c>
      <c r="I848" s="84" t="b">
        <v>0</v>
      </c>
      <c r="J848" s="84" t="b">
        <v>0</v>
      </c>
      <c r="K848" s="84" t="b">
        <v>0</v>
      </c>
      <c r="L848" s="84" t="b">
        <v>0</v>
      </c>
    </row>
    <row r="849" spans="1:12" ht="15">
      <c r="A849" s="84" t="s">
        <v>5335</v>
      </c>
      <c r="B849" s="84" t="s">
        <v>5336</v>
      </c>
      <c r="C849" s="84">
        <v>2</v>
      </c>
      <c r="D849" s="118">
        <v>0</v>
      </c>
      <c r="E849" s="118">
        <v>0.9294189257142927</v>
      </c>
      <c r="F849" s="84" t="s">
        <v>4272</v>
      </c>
      <c r="G849" s="84" t="b">
        <v>0</v>
      </c>
      <c r="H849" s="84" t="b">
        <v>0</v>
      </c>
      <c r="I849" s="84" t="b">
        <v>0</v>
      </c>
      <c r="J849" s="84" t="b">
        <v>0</v>
      </c>
      <c r="K849" s="84" t="b">
        <v>0</v>
      </c>
      <c r="L849" s="84" t="b">
        <v>0</v>
      </c>
    </row>
    <row r="850" spans="1:12" ht="15">
      <c r="A850" s="84" t="s">
        <v>5336</v>
      </c>
      <c r="B850" s="84" t="s">
        <v>5337</v>
      </c>
      <c r="C850" s="84">
        <v>2</v>
      </c>
      <c r="D850" s="118">
        <v>0</v>
      </c>
      <c r="E850" s="118">
        <v>0.9294189257142927</v>
      </c>
      <c r="F850" s="84" t="s">
        <v>4272</v>
      </c>
      <c r="G850" s="84" t="b">
        <v>0</v>
      </c>
      <c r="H850" s="84" t="b">
        <v>0</v>
      </c>
      <c r="I850" s="84" t="b">
        <v>0</v>
      </c>
      <c r="J850" s="84" t="b">
        <v>0</v>
      </c>
      <c r="K850" s="84" t="b">
        <v>0</v>
      </c>
      <c r="L850" s="84" t="b">
        <v>0</v>
      </c>
    </row>
    <row r="851" spans="1:12" ht="15">
      <c r="A851" s="84" t="s">
        <v>5337</v>
      </c>
      <c r="B851" s="84" t="s">
        <v>5338</v>
      </c>
      <c r="C851" s="84">
        <v>2</v>
      </c>
      <c r="D851" s="118">
        <v>0</v>
      </c>
      <c r="E851" s="118">
        <v>0.9294189257142927</v>
      </c>
      <c r="F851" s="84" t="s">
        <v>4272</v>
      </c>
      <c r="G851" s="84" t="b">
        <v>0</v>
      </c>
      <c r="H851" s="84" t="b">
        <v>0</v>
      </c>
      <c r="I851" s="84" t="b">
        <v>0</v>
      </c>
      <c r="J851" s="84" t="b">
        <v>0</v>
      </c>
      <c r="K851" s="84" t="b">
        <v>0</v>
      </c>
      <c r="L85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5387</v>
      </c>
      <c r="B2" s="122" t="s">
        <v>5388</v>
      </c>
      <c r="C2" s="119" t="s">
        <v>5389</v>
      </c>
    </row>
    <row r="3" spans="1:3" ht="15">
      <c r="A3" s="121" t="s">
        <v>4241</v>
      </c>
      <c r="B3" s="121" t="s">
        <v>4241</v>
      </c>
      <c r="C3" s="34">
        <v>170</v>
      </c>
    </row>
    <row r="4" spans="1:3" ht="15">
      <c r="A4" s="121" t="s">
        <v>4241</v>
      </c>
      <c r="B4" s="121" t="s">
        <v>4242</v>
      </c>
      <c r="C4" s="34">
        <v>2</v>
      </c>
    </row>
    <row r="5" spans="1:3" ht="15">
      <c r="A5" s="121" t="s">
        <v>4241</v>
      </c>
      <c r="B5" s="121" t="s">
        <v>4246</v>
      </c>
      <c r="C5" s="34">
        <v>1</v>
      </c>
    </row>
    <row r="6" spans="1:3" ht="15">
      <c r="A6" s="121" t="s">
        <v>4241</v>
      </c>
      <c r="B6" s="121" t="s">
        <v>4247</v>
      </c>
      <c r="C6" s="34">
        <v>5</v>
      </c>
    </row>
    <row r="7" spans="1:3" ht="15">
      <c r="A7" s="121" t="s">
        <v>4241</v>
      </c>
      <c r="B7" s="121" t="s">
        <v>4251</v>
      </c>
      <c r="C7" s="34">
        <v>7</v>
      </c>
    </row>
    <row r="8" spans="1:3" ht="15">
      <c r="A8" s="121" t="s">
        <v>4241</v>
      </c>
      <c r="B8" s="121" t="s">
        <v>4252</v>
      </c>
      <c r="C8" s="34">
        <v>2</v>
      </c>
    </row>
    <row r="9" spans="1:3" ht="15">
      <c r="A9" s="121" t="s">
        <v>4241</v>
      </c>
      <c r="B9" s="121" t="s">
        <v>4255</v>
      </c>
      <c r="C9" s="34">
        <v>1</v>
      </c>
    </row>
    <row r="10" spans="1:3" ht="15">
      <c r="A10" s="121" t="s">
        <v>4242</v>
      </c>
      <c r="B10" s="121" t="s">
        <v>4241</v>
      </c>
      <c r="C10" s="34">
        <v>3</v>
      </c>
    </row>
    <row r="11" spans="1:3" ht="15">
      <c r="A11" s="121" t="s">
        <v>4242</v>
      </c>
      <c r="B11" s="121" t="s">
        <v>4242</v>
      </c>
      <c r="C11" s="34">
        <v>44</v>
      </c>
    </row>
    <row r="12" spans="1:3" ht="15">
      <c r="A12" s="121" t="s">
        <v>4243</v>
      </c>
      <c r="B12" s="121" t="s">
        <v>4241</v>
      </c>
      <c r="C12" s="34">
        <v>1</v>
      </c>
    </row>
    <row r="13" spans="1:3" ht="15">
      <c r="A13" s="121" t="s">
        <v>4243</v>
      </c>
      <c r="B13" s="121" t="s">
        <v>4243</v>
      </c>
      <c r="C13" s="34">
        <v>136</v>
      </c>
    </row>
    <row r="14" spans="1:3" ht="15">
      <c r="A14" s="121" t="s">
        <v>4244</v>
      </c>
      <c r="B14" s="121" t="s">
        <v>4244</v>
      </c>
      <c r="C14" s="34">
        <v>27</v>
      </c>
    </row>
    <row r="15" spans="1:3" ht="15">
      <c r="A15" s="121" t="s">
        <v>4245</v>
      </c>
      <c r="B15" s="121" t="s">
        <v>4245</v>
      </c>
      <c r="C15" s="34">
        <v>26</v>
      </c>
    </row>
    <row r="16" spans="1:3" ht="15">
      <c r="A16" s="121" t="s">
        <v>4246</v>
      </c>
      <c r="B16" s="121" t="s">
        <v>4241</v>
      </c>
      <c r="C16" s="34">
        <v>2</v>
      </c>
    </row>
    <row r="17" spans="1:3" ht="15">
      <c r="A17" s="121" t="s">
        <v>4246</v>
      </c>
      <c r="B17" s="121" t="s">
        <v>4246</v>
      </c>
      <c r="C17" s="34">
        <v>15</v>
      </c>
    </row>
    <row r="18" spans="1:3" ht="15">
      <c r="A18" s="121" t="s">
        <v>4247</v>
      </c>
      <c r="B18" s="121" t="s">
        <v>4241</v>
      </c>
      <c r="C18" s="34">
        <v>14</v>
      </c>
    </row>
    <row r="19" spans="1:3" ht="15">
      <c r="A19" s="121" t="s">
        <v>4247</v>
      </c>
      <c r="B19" s="121" t="s">
        <v>4247</v>
      </c>
      <c r="C19" s="34">
        <v>21</v>
      </c>
    </row>
    <row r="20" spans="1:3" ht="15">
      <c r="A20" s="121" t="s">
        <v>4248</v>
      </c>
      <c r="B20" s="121" t="s">
        <v>4241</v>
      </c>
      <c r="C20" s="34">
        <v>9</v>
      </c>
    </row>
    <row r="21" spans="1:3" ht="15">
      <c r="A21" s="121" t="s">
        <v>4248</v>
      </c>
      <c r="B21" s="121" t="s">
        <v>4248</v>
      </c>
      <c r="C21" s="34">
        <v>28</v>
      </c>
    </row>
    <row r="22" spans="1:3" ht="15">
      <c r="A22" s="121" t="s">
        <v>4248</v>
      </c>
      <c r="B22" s="121" t="s">
        <v>4249</v>
      </c>
      <c r="C22" s="34">
        <v>1</v>
      </c>
    </row>
    <row r="23" spans="1:3" ht="15">
      <c r="A23" s="121" t="s">
        <v>4249</v>
      </c>
      <c r="B23" s="121" t="s">
        <v>4241</v>
      </c>
      <c r="C23" s="34">
        <v>3</v>
      </c>
    </row>
    <row r="24" spans="1:3" ht="15">
      <c r="A24" s="121" t="s">
        <v>4249</v>
      </c>
      <c r="B24" s="121" t="s">
        <v>4249</v>
      </c>
      <c r="C24" s="34">
        <v>19</v>
      </c>
    </row>
    <row r="25" spans="1:3" ht="15">
      <c r="A25" s="121" t="s">
        <v>4250</v>
      </c>
      <c r="B25" s="121" t="s">
        <v>4250</v>
      </c>
      <c r="C25" s="34">
        <v>10</v>
      </c>
    </row>
    <row r="26" spans="1:3" ht="15">
      <c r="A26" s="121" t="s">
        <v>4251</v>
      </c>
      <c r="B26" s="121" t="s">
        <v>4241</v>
      </c>
      <c r="C26" s="34">
        <v>2</v>
      </c>
    </row>
    <row r="27" spans="1:3" ht="15">
      <c r="A27" s="121" t="s">
        <v>4251</v>
      </c>
      <c r="B27" s="121" t="s">
        <v>4251</v>
      </c>
      <c r="C27" s="34">
        <v>15</v>
      </c>
    </row>
    <row r="28" spans="1:3" ht="15">
      <c r="A28" s="121" t="s">
        <v>4252</v>
      </c>
      <c r="B28" s="121" t="s">
        <v>4241</v>
      </c>
      <c r="C28" s="34">
        <v>2</v>
      </c>
    </row>
    <row r="29" spans="1:3" ht="15">
      <c r="A29" s="121" t="s">
        <v>4252</v>
      </c>
      <c r="B29" s="121" t="s">
        <v>4252</v>
      </c>
      <c r="C29" s="34">
        <v>12</v>
      </c>
    </row>
    <row r="30" spans="1:3" ht="15">
      <c r="A30" s="121" t="s">
        <v>4253</v>
      </c>
      <c r="B30" s="121" t="s">
        <v>4253</v>
      </c>
      <c r="C30" s="34">
        <v>7</v>
      </c>
    </row>
    <row r="31" spans="1:3" ht="15">
      <c r="A31" s="121" t="s">
        <v>4254</v>
      </c>
      <c r="B31" s="121" t="s">
        <v>4254</v>
      </c>
      <c r="C31" s="34">
        <v>4</v>
      </c>
    </row>
    <row r="32" spans="1:3" ht="15">
      <c r="A32" s="121" t="s">
        <v>4255</v>
      </c>
      <c r="B32" s="121" t="s">
        <v>4255</v>
      </c>
      <c r="C32" s="34">
        <v>4</v>
      </c>
    </row>
    <row r="33" spans="1:3" ht="15">
      <c r="A33" s="121" t="s">
        <v>4256</v>
      </c>
      <c r="B33" s="121" t="s">
        <v>4256</v>
      </c>
      <c r="C33" s="34">
        <v>3</v>
      </c>
    </row>
    <row r="34" spans="1:3" ht="15">
      <c r="A34" s="121" t="s">
        <v>4257</v>
      </c>
      <c r="B34" s="121" t="s">
        <v>4257</v>
      </c>
      <c r="C34" s="34">
        <v>3</v>
      </c>
    </row>
    <row r="35" spans="1:3" ht="15">
      <c r="A35" s="121" t="s">
        <v>4258</v>
      </c>
      <c r="B35" s="121" t="s">
        <v>4258</v>
      </c>
      <c r="C35" s="34">
        <v>4</v>
      </c>
    </row>
    <row r="36" spans="1:3" ht="15">
      <c r="A36" s="121" t="s">
        <v>4259</v>
      </c>
      <c r="B36" s="121" t="s">
        <v>4259</v>
      </c>
      <c r="C36" s="34">
        <v>2</v>
      </c>
    </row>
    <row r="37" spans="1:3" ht="15">
      <c r="A37" s="121" t="s">
        <v>4260</v>
      </c>
      <c r="B37" s="121" t="s">
        <v>4260</v>
      </c>
      <c r="C37" s="34">
        <v>3</v>
      </c>
    </row>
    <row r="38" spans="1:3" ht="15">
      <c r="A38" s="121" t="s">
        <v>4261</v>
      </c>
      <c r="B38" s="121" t="s">
        <v>4261</v>
      </c>
      <c r="C38" s="34">
        <v>2</v>
      </c>
    </row>
    <row r="39" spans="1:3" ht="15">
      <c r="A39" s="121" t="s">
        <v>4262</v>
      </c>
      <c r="B39" s="121" t="s">
        <v>4262</v>
      </c>
      <c r="C39" s="34">
        <v>3</v>
      </c>
    </row>
    <row r="40" spans="1:3" ht="15">
      <c r="A40" s="121" t="s">
        <v>4263</v>
      </c>
      <c r="B40" s="121" t="s">
        <v>4263</v>
      </c>
      <c r="C40" s="34">
        <v>1</v>
      </c>
    </row>
    <row r="41" spans="1:3" ht="15">
      <c r="A41" s="121" t="s">
        <v>4264</v>
      </c>
      <c r="B41" s="121" t="s">
        <v>4264</v>
      </c>
      <c r="C41" s="34">
        <v>2</v>
      </c>
    </row>
    <row r="42" spans="1:3" ht="15">
      <c r="A42" s="121" t="s">
        <v>4265</v>
      </c>
      <c r="B42" s="121" t="s">
        <v>4265</v>
      </c>
      <c r="C42" s="34">
        <v>1</v>
      </c>
    </row>
    <row r="43" spans="1:3" ht="15">
      <c r="A43" s="121" t="s">
        <v>4266</v>
      </c>
      <c r="B43" s="121" t="s">
        <v>4266</v>
      </c>
      <c r="C43" s="34">
        <v>1</v>
      </c>
    </row>
    <row r="44" spans="1:3" ht="15">
      <c r="A44" s="121" t="s">
        <v>4267</v>
      </c>
      <c r="B44" s="121" t="s">
        <v>4267</v>
      </c>
      <c r="C44" s="34">
        <v>1</v>
      </c>
    </row>
    <row r="45" spans="1:3" ht="15">
      <c r="A45" s="121" t="s">
        <v>4268</v>
      </c>
      <c r="B45" s="121" t="s">
        <v>4268</v>
      </c>
      <c r="C45" s="34">
        <v>1</v>
      </c>
    </row>
    <row r="46" spans="1:3" ht="15">
      <c r="A46" s="121" t="s">
        <v>4269</v>
      </c>
      <c r="B46" s="121" t="s">
        <v>4269</v>
      </c>
      <c r="C46" s="34">
        <v>1</v>
      </c>
    </row>
    <row r="47" spans="1:3" ht="15">
      <c r="A47" s="121" t="s">
        <v>4270</v>
      </c>
      <c r="B47" s="121" t="s">
        <v>4270</v>
      </c>
      <c r="C47" s="34">
        <v>1</v>
      </c>
    </row>
    <row r="48" spans="1:3" ht="15">
      <c r="A48" s="121" t="s">
        <v>4271</v>
      </c>
      <c r="B48" s="121" t="s">
        <v>4271</v>
      </c>
      <c r="C48" s="34">
        <v>2</v>
      </c>
    </row>
    <row r="49" spans="1:3" ht="15">
      <c r="A49" s="121" t="s">
        <v>4272</v>
      </c>
      <c r="B49" s="121" t="s">
        <v>4272</v>
      </c>
      <c r="C4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5404</v>
      </c>
      <c r="B1" s="13" t="s">
        <v>17</v>
      </c>
    </row>
    <row r="2" spans="1:2" ht="15">
      <c r="A2" s="78" t="s">
        <v>5405</v>
      </c>
      <c r="B2" s="78" t="s">
        <v>5411</v>
      </c>
    </row>
    <row r="3" spans="1:2" ht="15">
      <c r="A3" s="78" t="s">
        <v>5406</v>
      </c>
      <c r="B3" s="78" t="s">
        <v>5412</v>
      </c>
    </row>
    <row r="4" spans="1:2" ht="15">
      <c r="A4" s="78" t="s">
        <v>5407</v>
      </c>
      <c r="B4" s="78" t="s">
        <v>5413</v>
      </c>
    </row>
    <row r="5" spans="1:2" ht="15">
      <c r="A5" s="78" t="s">
        <v>5408</v>
      </c>
      <c r="B5" s="78" t="s">
        <v>5414</v>
      </c>
    </row>
    <row r="6" spans="1:2" ht="15">
      <c r="A6" s="78" t="s">
        <v>5409</v>
      </c>
      <c r="B6" s="78" t="s">
        <v>5415</v>
      </c>
    </row>
    <row r="7" spans="1:2" ht="15">
      <c r="A7" s="78" t="s">
        <v>5410</v>
      </c>
      <c r="B7" s="78" t="s">
        <v>5412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4240</v>
      </c>
      <c r="BB2" s="13" t="s">
        <v>4286</v>
      </c>
      <c r="BC2" s="13" t="s">
        <v>4287</v>
      </c>
      <c r="BD2" s="119" t="s">
        <v>5376</v>
      </c>
      <c r="BE2" s="119" t="s">
        <v>5377</v>
      </c>
      <c r="BF2" s="119" t="s">
        <v>5378</v>
      </c>
      <c r="BG2" s="119" t="s">
        <v>5379</v>
      </c>
      <c r="BH2" s="119" t="s">
        <v>5380</v>
      </c>
      <c r="BI2" s="119" t="s">
        <v>5381</v>
      </c>
      <c r="BJ2" s="119" t="s">
        <v>5382</v>
      </c>
      <c r="BK2" s="119" t="s">
        <v>5383</v>
      </c>
      <c r="BL2" s="119" t="s">
        <v>5384</v>
      </c>
    </row>
    <row r="3" spans="1:64" ht="15" customHeight="1">
      <c r="A3" s="64" t="s">
        <v>212</v>
      </c>
      <c r="B3" s="64" t="s">
        <v>446</v>
      </c>
      <c r="C3" s="65"/>
      <c r="D3" s="66"/>
      <c r="E3" s="67"/>
      <c r="F3" s="68"/>
      <c r="G3" s="65"/>
      <c r="H3" s="69"/>
      <c r="I3" s="70"/>
      <c r="J3" s="70"/>
      <c r="K3" s="34" t="s">
        <v>65</v>
      </c>
      <c r="L3" s="71">
        <v>3</v>
      </c>
      <c r="M3" s="71"/>
      <c r="N3" s="72"/>
      <c r="O3" s="78" t="s">
        <v>570</v>
      </c>
      <c r="P3" s="80">
        <v>43629.4377662037</v>
      </c>
      <c r="Q3" s="78" t="s">
        <v>572</v>
      </c>
      <c r="R3" s="82" t="s">
        <v>739</v>
      </c>
      <c r="S3" s="78" t="s">
        <v>802</v>
      </c>
      <c r="T3" s="78"/>
      <c r="U3" s="82" t="s">
        <v>855</v>
      </c>
      <c r="V3" s="82" t="s">
        <v>855</v>
      </c>
      <c r="W3" s="80">
        <v>43629.4377662037</v>
      </c>
      <c r="X3" s="82" t="s">
        <v>1098</v>
      </c>
      <c r="Y3" s="78"/>
      <c r="Z3" s="78"/>
      <c r="AA3" s="84" t="s">
        <v>1419</v>
      </c>
      <c r="AB3" s="78"/>
      <c r="AC3" s="78" t="b">
        <v>0</v>
      </c>
      <c r="AD3" s="78">
        <v>2</v>
      </c>
      <c r="AE3" s="84" t="s">
        <v>1779</v>
      </c>
      <c r="AF3" s="78" t="b">
        <v>0</v>
      </c>
      <c r="AG3" s="78" t="s">
        <v>1829</v>
      </c>
      <c r="AH3" s="78"/>
      <c r="AI3" s="84" t="s">
        <v>1779</v>
      </c>
      <c r="AJ3" s="78" t="b">
        <v>0</v>
      </c>
      <c r="AK3" s="78">
        <v>3</v>
      </c>
      <c r="AL3" s="84" t="s">
        <v>1779</v>
      </c>
      <c r="AM3" s="78" t="s">
        <v>1839</v>
      </c>
      <c r="AN3" s="78" t="b">
        <v>0</v>
      </c>
      <c r="AO3" s="84" t="s">
        <v>1419</v>
      </c>
      <c r="AP3" s="78" t="s">
        <v>1852</v>
      </c>
      <c r="AQ3" s="78">
        <v>0</v>
      </c>
      <c r="AR3" s="78">
        <v>0</v>
      </c>
      <c r="AS3" s="78"/>
      <c r="AT3" s="78"/>
      <c r="AU3" s="78"/>
      <c r="AV3" s="78"/>
      <c r="AW3" s="78"/>
      <c r="AX3" s="78"/>
      <c r="AY3" s="78"/>
      <c r="AZ3" s="78"/>
      <c r="BA3">
        <v>1</v>
      </c>
      <c r="BB3" s="78" t="str">
        <f>REPLACE(INDEX(GroupVertices[Group],MATCH(Edges25[[#This Row],[Vertex 1]],GroupVertices[Vertex],0)),1,1,"")</f>
        <v>17</v>
      </c>
      <c r="BC3" s="78" t="str">
        <f>REPLACE(INDEX(GroupVertices[Group],MATCH(Edges25[[#This Row],[Vertex 2]],GroupVertices[Vertex],0)),1,1,"")</f>
        <v>17</v>
      </c>
      <c r="BD3" s="48"/>
      <c r="BE3" s="49"/>
      <c r="BF3" s="48"/>
      <c r="BG3" s="49"/>
      <c r="BH3" s="48"/>
      <c r="BI3" s="49"/>
      <c r="BJ3" s="48"/>
      <c r="BK3" s="49"/>
      <c r="BL3" s="48"/>
    </row>
    <row r="4" spans="1:64" ht="15" customHeight="1">
      <c r="A4" s="64" t="s">
        <v>213</v>
      </c>
      <c r="B4" s="64" t="s">
        <v>448</v>
      </c>
      <c r="C4" s="65"/>
      <c r="D4" s="66"/>
      <c r="E4" s="67"/>
      <c r="F4" s="68"/>
      <c r="G4" s="65"/>
      <c r="H4" s="69"/>
      <c r="I4" s="70"/>
      <c r="J4" s="70"/>
      <c r="K4" s="34" t="s">
        <v>65</v>
      </c>
      <c r="L4" s="77">
        <v>5</v>
      </c>
      <c r="M4" s="77"/>
      <c r="N4" s="72"/>
      <c r="O4" s="79" t="s">
        <v>570</v>
      </c>
      <c r="P4" s="81">
        <v>43686.26118055556</v>
      </c>
      <c r="Q4" s="79" t="s">
        <v>573</v>
      </c>
      <c r="R4" s="79"/>
      <c r="S4" s="79"/>
      <c r="T4" s="79" t="s">
        <v>832</v>
      </c>
      <c r="U4" s="83" t="s">
        <v>856</v>
      </c>
      <c r="V4" s="83" t="s">
        <v>856</v>
      </c>
      <c r="W4" s="81">
        <v>43686.26118055556</v>
      </c>
      <c r="X4" s="83" t="s">
        <v>1099</v>
      </c>
      <c r="Y4" s="79"/>
      <c r="Z4" s="79"/>
      <c r="AA4" s="85" t="s">
        <v>1420</v>
      </c>
      <c r="AB4" s="79"/>
      <c r="AC4" s="79" t="b">
        <v>0</v>
      </c>
      <c r="AD4" s="79">
        <v>7</v>
      </c>
      <c r="AE4" s="85" t="s">
        <v>1779</v>
      </c>
      <c r="AF4" s="79" t="b">
        <v>0</v>
      </c>
      <c r="AG4" s="79" t="s">
        <v>1829</v>
      </c>
      <c r="AH4" s="79"/>
      <c r="AI4" s="85" t="s">
        <v>1779</v>
      </c>
      <c r="AJ4" s="79" t="b">
        <v>0</v>
      </c>
      <c r="AK4" s="79">
        <v>2</v>
      </c>
      <c r="AL4" s="85" t="s">
        <v>1779</v>
      </c>
      <c r="AM4" s="79" t="s">
        <v>1840</v>
      </c>
      <c r="AN4" s="79" t="b">
        <v>0</v>
      </c>
      <c r="AO4" s="85" t="s">
        <v>1420</v>
      </c>
      <c r="AP4" s="79" t="s">
        <v>1852</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449</v>
      </c>
      <c r="C5" s="65"/>
      <c r="D5" s="66"/>
      <c r="E5" s="67"/>
      <c r="F5" s="68"/>
      <c r="G5" s="65"/>
      <c r="H5" s="69"/>
      <c r="I5" s="70"/>
      <c r="J5" s="70"/>
      <c r="K5" s="34" t="s">
        <v>65</v>
      </c>
      <c r="L5" s="77">
        <v>6</v>
      </c>
      <c r="M5" s="77"/>
      <c r="N5" s="72"/>
      <c r="O5" s="79" t="s">
        <v>570</v>
      </c>
      <c r="P5" s="81">
        <v>43718.433541666665</v>
      </c>
      <c r="Q5" s="79" t="s">
        <v>574</v>
      </c>
      <c r="R5" s="83" t="s">
        <v>740</v>
      </c>
      <c r="S5" s="79" t="s">
        <v>803</v>
      </c>
      <c r="T5" s="79" t="s">
        <v>833</v>
      </c>
      <c r="U5" s="83" t="s">
        <v>857</v>
      </c>
      <c r="V5" s="83" t="s">
        <v>857</v>
      </c>
      <c r="W5" s="81">
        <v>43718.433541666665</v>
      </c>
      <c r="X5" s="83" t="s">
        <v>1100</v>
      </c>
      <c r="Y5" s="79"/>
      <c r="Z5" s="79"/>
      <c r="AA5" s="85" t="s">
        <v>1421</v>
      </c>
      <c r="AB5" s="79"/>
      <c r="AC5" s="79" t="b">
        <v>0</v>
      </c>
      <c r="AD5" s="79">
        <v>31</v>
      </c>
      <c r="AE5" s="85" t="s">
        <v>1779</v>
      </c>
      <c r="AF5" s="79" t="b">
        <v>0</v>
      </c>
      <c r="AG5" s="79" t="s">
        <v>1829</v>
      </c>
      <c r="AH5" s="79"/>
      <c r="AI5" s="85" t="s">
        <v>1779</v>
      </c>
      <c r="AJ5" s="79" t="b">
        <v>0</v>
      </c>
      <c r="AK5" s="79">
        <v>9</v>
      </c>
      <c r="AL5" s="85" t="s">
        <v>1779</v>
      </c>
      <c r="AM5" s="79" t="s">
        <v>1841</v>
      </c>
      <c r="AN5" s="79" t="b">
        <v>0</v>
      </c>
      <c r="AO5" s="85" t="s">
        <v>1421</v>
      </c>
      <c r="AP5" s="79" t="s">
        <v>1852</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450</v>
      </c>
      <c r="C6" s="65"/>
      <c r="D6" s="66"/>
      <c r="E6" s="67"/>
      <c r="F6" s="68"/>
      <c r="G6" s="65"/>
      <c r="H6" s="69"/>
      <c r="I6" s="70"/>
      <c r="J6" s="70"/>
      <c r="K6" s="34" t="s">
        <v>65</v>
      </c>
      <c r="L6" s="77">
        <v>7</v>
      </c>
      <c r="M6" s="77"/>
      <c r="N6" s="72"/>
      <c r="O6" s="79" t="s">
        <v>570</v>
      </c>
      <c r="P6" s="81">
        <v>43718.63118055555</v>
      </c>
      <c r="Q6" s="79" t="s">
        <v>575</v>
      </c>
      <c r="R6" s="83" t="s">
        <v>741</v>
      </c>
      <c r="S6" s="79" t="s">
        <v>804</v>
      </c>
      <c r="T6" s="79" t="s">
        <v>834</v>
      </c>
      <c r="U6" s="79"/>
      <c r="V6" s="83" t="s">
        <v>893</v>
      </c>
      <c r="W6" s="81">
        <v>43718.63118055555</v>
      </c>
      <c r="X6" s="83" t="s">
        <v>1101</v>
      </c>
      <c r="Y6" s="79"/>
      <c r="Z6" s="79"/>
      <c r="AA6" s="85" t="s">
        <v>1422</v>
      </c>
      <c r="AB6" s="79"/>
      <c r="AC6" s="79" t="b">
        <v>0</v>
      </c>
      <c r="AD6" s="79">
        <v>2</v>
      </c>
      <c r="AE6" s="85" t="s">
        <v>1779</v>
      </c>
      <c r="AF6" s="79" t="b">
        <v>0</v>
      </c>
      <c r="AG6" s="79" t="s">
        <v>1829</v>
      </c>
      <c r="AH6" s="79"/>
      <c r="AI6" s="85" t="s">
        <v>1779</v>
      </c>
      <c r="AJ6" s="79" t="b">
        <v>0</v>
      </c>
      <c r="AK6" s="79">
        <v>1</v>
      </c>
      <c r="AL6" s="85" t="s">
        <v>1779</v>
      </c>
      <c r="AM6" s="79" t="s">
        <v>1841</v>
      </c>
      <c r="AN6" s="79" t="b">
        <v>0</v>
      </c>
      <c r="AO6" s="85" t="s">
        <v>1422</v>
      </c>
      <c r="AP6" s="79" t="s">
        <v>1852</v>
      </c>
      <c r="AQ6" s="79">
        <v>0</v>
      </c>
      <c r="AR6" s="79">
        <v>0</v>
      </c>
      <c r="AS6" s="79"/>
      <c r="AT6" s="79"/>
      <c r="AU6" s="79"/>
      <c r="AV6" s="79"/>
      <c r="AW6" s="79"/>
      <c r="AX6" s="79"/>
      <c r="AY6" s="79"/>
      <c r="AZ6" s="79"/>
      <c r="BA6">
        <v>1</v>
      </c>
      <c r="BB6" s="78" t="str">
        <f>REPLACE(INDEX(GroupVertices[Group],MATCH(Edges25[[#This Row],[Vertex 1]],GroupVertices[Vertex],0)),1,1,"")</f>
        <v>15</v>
      </c>
      <c r="BC6" s="78" t="str">
        <f>REPLACE(INDEX(GroupVertices[Group],MATCH(Edges25[[#This Row],[Vertex 2]],GroupVertices[Vertex],0)),1,1,"")</f>
        <v>15</v>
      </c>
      <c r="BD6" s="48"/>
      <c r="BE6" s="49"/>
      <c r="BF6" s="48"/>
      <c r="BG6" s="49"/>
      <c r="BH6" s="48"/>
      <c r="BI6" s="49"/>
      <c r="BJ6" s="48"/>
      <c r="BK6" s="49"/>
      <c r="BL6" s="48"/>
    </row>
    <row r="7" spans="1:64" ht="15">
      <c r="A7" s="64" t="s">
        <v>216</v>
      </c>
      <c r="B7" s="64" t="s">
        <v>454</v>
      </c>
      <c r="C7" s="65"/>
      <c r="D7" s="66"/>
      <c r="E7" s="67"/>
      <c r="F7" s="68"/>
      <c r="G7" s="65"/>
      <c r="H7" s="69"/>
      <c r="I7" s="70"/>
      <c r="J7" s="70"/>
      <c r="K7" s="34" t="s">
        <v>65</v>
      </c>
      <c r="L7" s="77">
        <v>11</v>
      </c>
      <c r="M7" s="77"/>
      <c r="N7" s="72"/>
      <c r="O7" s="79" t="s">
        <v>570</v>
      </c>
      <c r="P7" s="81">
        <v>43745.78241898148</v>
      </c>
      <c r="Q7" s="79" t="s">
        <v>576</v>
      </c>
      <c r="R7" s="79"/>
      <c r="S7" s="79"/>
      <c r="T7" s="79" t="s">
        <v>216</v>
      </c>
      <c r="U7" s="83" t="s">
        <v>858</v>
      </c>
      <c r="V7" s="83" t="s">
        <v>858</v>
      </c>
      <c r="W7" s="81">
        <v>43745.78241898148</v>
      </c>
      <c r="X7" s="83" t="s">
        <v>1102</v>
      </c>
      <c r="Y7" s="79"/>
      <c r="Z7" s="79"/>
      <c r="AA7" s="85" t="s">
        <v>1423</v>
      </c>
      <c r="AB7" s="79"/>
      <c r="AC7" s="79" t="b">
        <v>0</v>
      </c>
      <c r="AD7" s="79">
        <v>81</v>
      </c>
      <c r="AE7" s="85" t="s">
        <v>1779</v>
      </c>
      <c r="AF7" s="79" t="b">
        <v>0</v>
      </c>
      <c r="AG7" s="79" t="s">
        <v>1829</v>
      </c>
      <c r="AH7" s="79"/>
      <c r="AI7" s="85" t="s">
        <v>1779</v>
      </c>
      <c r="AJ7" s="79" t="b">
        <v>0</v>
      </c>
      <c r="AK7" s="79">
        <v>42</v>
      </c>
      <c r="AL7" s="85" t="s">
        <v>1779</v>
      </c>
      <c r="AM7" s="79" t="s">
        <v>1841</v>
      </c>
      <c r="AN7" s="79" t="b">
        <v>0</v>
      </c>
      <c r="AO7" s="85" t="s">
        <v>1423</v>
      </c>
      <c r="AP7" s="79" t="s">
        <v>1852</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v>0</v>
      </c>
      <c r="BE7" s="49">
        <v>0</v>
      </c>
      <c r="BF7" s="48">
        <v>0</v>
      </c>
      <c r="BG7" s="49">
        <v>0</v>
      </c>
      <c r="BH7" s="48">
        <v>0</v>
      </c>
      <c r="BI7" s="49">
        <v>0</v>
      </c>
      <c r="BJ7" s="48">
        <v>27</v>
      </c>
      <c r="BK7" s="49">
        <v>100</v>
      </c>
      <c r="BL7" s="48">
        <v>27</v>
      </c>
    </row>
    <row r="8" spans="1:64" ht="15">
      <c r="A8" s="64" t="s">
        <v>217</v>
      </c>
      <c r="B8" s="64" t="s">
        <v>455</v>
      </c>
      <c r="C8" s="65"/>
      <c r="D8" s="66"/>
      <c r="E8" s="67"/>
      <c r="F8" s="68"/>
      <c r="G8" s="65"/>
      <c r="H8" s="69"/>
      <c r="I8" s="70"/>
      <c r="J8" s="70"/>
      <c r="K8" s="34" t="s">
        <v>65</v>
      </c>
      <c r="L8" s="77">
        <v>12</v>
      </c>
      <c r="M8" s="77"/>
      <c r="N8" s="72"/>
      <c r="O8" s="79" t="s">
        <v>570</v>
      </c>
      <c r="P8" s="81">
        <v>43278.70966435185</v>
      </c>
      <c r="Q8" s="79" t="s">
        <v>577</v>
      </c>
      <c r="R8" s="83" t="s">
        <v>742</v>
      </c>
      <c r="S8" s="79" t="s">
        <v>805</v>
      </c>
      <c r="T8" s="79" t="s">
        <v>835</v>
      </c>
      <c r="U8" s="79"/>
      <c r="V8" s="83" t="s">
        <v>894</v>
      </c>
      <c r="W8" s="81">
        <v>43278.70966435185</v>
      </c>
      <c r="X8" s="83" t="s">
        <v>1103</v>
      </c>
      <c r="Y8" s="79"/>
      <c r="Z8" s="79"/>
      <c r="AA8" s="85" t="s">
        <v>1424</v>
      </c>
      <c r="AB8" s="79"/>
      <c r="AC8" s="79" t="b">
        <v>0</v>
      </c>
      <c r="AD8" s="79">
        <v>22</v>
      </c>
      <c r="AE8" s="85" t="s">
        <v>1779</v>
      </c>
      <c r="AF8" s="79" t="b">
        <v>0</v>
      </c>
      <c r="AG8" s="79" t="s">
        <v>1829</v>
      </c>
      <c r="AH8" s="79"/>
      <c r="AI8" s="85" t="s">
        <v>1779</v>
      </c>
      <c r="AJ8" s="79" t="b">
        <v>0</v>
      </c>
      <c r="AK8" s="79">
        <v>11</v>
      </c>
      <c r="AL8" s="85" t="s">
        <v>1779</v>
      </c>
      <c r="AM8" s="79" t="s">
        <v>1839</v>
      </c>
      <c r="AN8" s="79" t="b">
        <v>0</v>
      </c>
      <c r="AO8" s="85" t="s">
        <v>1424</v>
      </c>
      <c r="AP8" s="79" t="s">
        <v>1852</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414</v>
      </c>
      <c r="C9" s="65"/>
      <c r="D9" s="66"/>
      <c r="E9" s="67"/>
      <c r="F9" s="68"/>
      <c r="G9" s="65"/>
      <c r="H9" s="69"/>
      <c r="I9" s="70"/>
      <c r="J9" s="70"/>
      <c r="K9" s="34" t="s">
        <v>65</v>
      </c>
      <c r="L9" s="77">
        <v>14</v>
      </c>
      <c r="M9" s="77"/>
      <c r="N9" s="72"/>
      <c r="O9" s="79" t="s">
        <v>570</v>
      </c>
      <c r="P9" s="81">
        <v>43678.58091435185</v>
      </c>
      <c r="Q9" s="79" t="s">
        <v>578</v>
      </c>
      <c r="R9" s="79"/>
      <c r="S9" s="79"/>
      <c r="T9" s="79"/>
      <c r="U9" s="79"/>
      <c r="V9" s="83" t="s">
        <v>895</v>
      </c>
      <c r="W9" s="81">
        <v>43678.58091435185</v>
      </c>
      <c r="X9" s="83" t="s">
        <v>1104</v>
      </c>
      <c r="Y9" s="79"/>
      <c r="Z9" s="79"/>
      <c r="AA9" s="85" t="s">
        <v>1425</v>
      </c>
      <c r="AB9" s="79"/>
      <c r="AC9" s="79" t="b">
        <v>0</v>
      </c>
      <c r="AD9" s="79">
        <v>0</v>
      </c>
      <c r="AE9" s="85" t="s">
        <v>1779</v>
      </c>
      <c r="AF9" s="79" t="b">
        <v>0</v>
      </c>
      <c r="AG9" s="79" t="s">
        <v>1829</v>
      </c>
      <c r="AH9" s="79"/>
      <c r="AI9" s="85" t="s">
        <v>1779</v>
      </c>
      <c r="AJ9" s="79" t="b">
        <v>0</v>
      </c>
      <c r="AK9" s="79">
        <v>2</v>
      </c>
      <c r="AL9" s="85" t="s">
        <v>1652</v>
      </c>
      <c r="AM9" s="79" t="s">
        <v>1841</v>
      </c>
      <c r="AN9" s="79" t="b">
        <v>0</v>
      </c>
      <c r="AO9" s="85" t="s">
        <v>1652</v>
      </c>
      <c r="AP9" s="79" t="s">
        <v>176</v>
      </c>
      <c r="AQ9" s="79">
        <v>0</v>
      </c>
      <c r="AR9" s="79">
        <v>0</v>
      </c>
      <c r="AS9" s="79"/>
      <c r="AT9" s="79"/>
      <c r="AU9" s="79"/>
      <c r="AV9" s="79"/>
      <c r="AW9" s="79"/>
      <c r="AX9" s="79"/>
      <c r="AY9" s="79"/>
      <c r="AZ9" s="79"/>
      <c r="BA9">
        <v>1</v>
      </c>
      <c r="BB9" s="78" t="str">
        <f>REPLACE(INDEX(GroupVertices[Group],MATCH(Edges25[[#This Row],[Vertex 1]],GroupVertices[Vertex],0)),1,1,"")</f>
        <v>6</v>
      </c>
      <c r="BC9" s="78" t="str">
        <f>REPLACE(INDEX(GroupVertices[Group],MATCH(Edges25[[#This Row],[Vertex 2]],GroupVertices[Vertex],0)),1,1,"")</f>
        <v>6</v>
      </c>
      <c r="BD9" s="48">
        <v>1</v>
      </c>
      <c r="BE9" s="49">
        <v>5</v>
      </c>
      <c r="BF9" s="48">
        <v>1</v>
      </c>
      <c r="BG9" s="49">
        <v>5</v>
      </c>
      <c r="BH9" s="48">
        <v>0</v>
      </c>
      <c r="BI9" s="49">
        <v>0</v>
      </c>
      <c r="BJ9" s="48">
        <v>18</v>
      </c>
      <c r="BK9" s="49">
        <v>90</v>
      </c>
      <c r="BL9" s="48">
        <v>20</v>
      </c>
    </row>
    <row r="10" spans="1:64" ht="15">
      <c r="A10" s="64" t="s">
        <v>219</v>
      </c>
      <c r="B10" s="64" t="s">
        <v>414</v>
      </c>
      <c r="C10" s="65"/>
      <c r="D10" s="66"/>
      <c r="E10" s="67"/>
      <c r="F10" s="68"/>
      <c r="G10" s="65"/>
      <c r="H10" s="69"/>
      <c r="I10" s="70"/>
      <c r="J10" s="70"/>
      <c r="K10" s="34" t="s">
        <v>65</v>
      </c>
      <c r="L10" s="77">
        <v>15</v>
      </c>
      <c r="M10" s="77"/>
      <c r="N10" s="72"/>
      <c r="O10" s="79" t="s">
        <v>570</v>
      </c>
      <c r="P10" s="81">
        <v>43678.58159722222</v>
      </c>
      <c r="Q10" s="79" t="s">
        <v>578</v>
      </c>
      <c r="R10" s="79"/>
      <c r="S10" s="79"/>
      <c r="T10" s="79"/>
      <c r="U10" s="79"/>
      <c r="V10" s="83" t="s">
        <v>896</v>
      </c>
      <c r="W10" s="81">
        <v>43678.58159722222</v>
      </c>
      <c r="X10" s="83" t="s">
        <v>1105</v>
      </c>
      <c r="Y10" s="79"/>
      <c r="Z10" s="79"/>
      <c r="AA10" s="85" t="s">
        <v>1426</v>
      </c>
      <c r="AB10" s="79"/>
      <c r="AC10" s="79" t="b">
        <v>0</v>
      </c>
      <c r="AD10" s="79">
        <v>0</v>
      </c>
      <c r="AE10" s="85" t="s">
        <v>1779</v>
      </c>
      <c r="AF10" s="79" t="b">
        <v>0</v>
      </c>
      <c r="AG10" s="79" t="s">
        <v>1829</v>
      </c>
      <c r="AH10" s="79"/>
      <c r="AI10" s="85" t="s">
        <v>1779</v>
      </c>
      <c r="AJ10" s="79" t="b">
        <v>0</v>
      </c>
      <c r="AK10" s="79">
        <v>2</v>
      </c>
      <c r="AL10" s="85" t="s">
        <v>1652</v>
      </c>
      <c r="AM10" s="79" t="s">
        <v>1842</v>
      </c>
      <c r="AN10" s="79" t="b">
        <v>0</v>
      </c>
      <c r="AO10" s="85" t="s">
        <v>1652</v>
      </c>
      <c r="AP10" s="79" t="s">
        <v>176</v>
      </c>
      <c r="AQ10" s="79">
        <v>0</v>
      </c>
      <c r="AR10" s="79">
        <v>0</v>
      </c>
      <c r="AS10" s="79"/>
      <c r="AT10" s="79"/>
      <c r="AU10" s="79"/>
      <c r="AV10" s="79"/>
      <c r="AW10" s="79"/>
      <c r="AX10" s="79"/>
      <c r="AY10" s="79"/>
      <c r="AZ10" s="79"/>
      <c r="BA10">
        <v>1</v>
      </c>
      <c r="BB10" s="78" t="str">
        <f>REPLACE(INDEX(GroupVertices[Group],MATCH(Edges25[[#This Row],[Vertex 1]],GroupVertices[Vertex],0)),1,1,"")</f>
        <v>6</v>
      </c>
      <c r="BC10" s="78" t="str">
        <f>REPLACE(INDEX(GroupVertices[Group],MATCH(Edges25[[#This Row],[Vertex 2]],GroupVertices[Vertex],0)),1,1,"")</f>
        <v>6</v>
      </c>
      <c r="BD10" s="48">
        <v>1</v>
      </c>
      <c r="BE10" s="49">
        <v>5</v>
      </c>
      <c r="BF10" s="48">
        <v>1</v>
      </c>
      <c r="BG10" s="49">
        <v>5</v>
      </c>
      <c r="BH10" s="48">
        <v>0</v>
      </c>
      <c r="BI10" s="49">
        <v>0</v>
      </c>
      <c r="BJ10" s="48">
        <v>18</v>
      </c>
      <c r="BK10" s="49">
        <v>90</v>
      </c>
      <c r="BL10" s="48">
        <v>20</v>
      </c>
    </row>
    <row r="11" spans="1:64" ht="15">
      <c r="A11" s="64" t="s">
        <v>220</v>
      </c>
      <c r="B11" s="64" t="s">
        <v>437</v>
      </c>
      <c r="C11" s="65"/>
      <c r="D11" s="66"/>
      <c r="E11" s="67"/>
      <c r="F11" s="68"/>
      <c r="G11" s="65"/>
      <c r="H11" s="69"/>
      <c r="I11" s="70"/>
      <c r="J11" s="70"/>
      <c r="K11" s="34" t="s">
        <v>65</v>
      </c>
      <c r="L11" s="77">
        <v>16</v>
      </c>
      <c r="M11" s="77"/>
      <c r="N11" s="72"/>
      <c r="O11" s="79" t="s">
        <v>570</v>
      </c>
      <c r="P11" s="81">
        <v>43678.66578703704</v>
      </c>
      <c r="Q11" s="79" t="s">
        <v>579</v>
      </c>
      <c r="R11" s="83" t="s">
        <v>743</v>
      </c>
      <c r="S11" s="79" t="s">
        <v>806</v>
      </c>
      <c r="T11" s="79"/>
      <c r="U11" s="79"/>
      <c r="V11" s="83" t="s">
        <v>897</v>
      </c>
      <c r="W11" s="81">
        <v>43678.66578703704</v>
      </c>
      <c r="X11" s="83" t="s">
        <v>1106</v>
      </c>
      <c r="Y11" s="79"/>
      <c r="Z11" s="79"/>
      <c r="AA11" s="85" t="s">
        <v>1427</v>
      </c>
      <c r="AB11" s="79"/>
      <c r="AC11" s="79" t="b">
        <v>0</v>
      </c>
      <c r="AD11" s="79">
        <v>0</v>
      </c>
      <c r="AE11" s="85" t="s">
        <v>1779</v>
      </c>
      <c r="AF11" s="79" t="b">
        <v>0</v>
      </c>
      <c r="AG11" s="79" t="s">
        <v>1829</v>
      </c>
      <c r="AH11" s="79"/>
      <c r="AI11" s="85" t="s">
        <v>1779</v>
      </c>
      <c r="AJ11" s="79" t="b">
        <v>0</v>
      </c>
      <c r="AK11" s="79">
        <v>31</v>
      </c>
      <c r="AL11" s="85" t="s">
        <v>1728</v>
      </c>
      <c r="AM11" s="79" t="s">
        <v>1841</v>
      </c>
      <c r="AN11" s="79" t="b">
        <v>0</v>
      </c>
      <c r="AO11" s="85" t="s">
        <v>1728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1</v>
      </c>
      <c r="BE11" s="49">
        <v>4.761904761904762</v>
      </c>
      <c r="BF11" s="48">
        <v>0</v>
      </c>
      <c r="BG11" s="49">
        <v>0</v>
      </c>
      <c r="BH11" s="48">
        <v>0</v>
      </c>
      <c r="BI11" s="49">
        <v>0</v>
      </c>
      <c r="BJ11" s="48">
        <v>20</v>
      </c>
      <c r="BK11" s="49">
        <v>95.23809523809524</v>
      </c>
      <c r="BL11" s="48">
        <v>21</v>
      </c>
    </row>
    <row r="12" spans="1:64" ht="15">
      <c r="A12" s="64" t="s">
        <v>221</v>
      </c>
      <c r="B12" s="64" t="s">
        <v>437</v>
      </c>
      <c r="C12" s="65"/>
      <c r="D12" s="66"/>
      <c r="E12" s="67"/>
      <c r="F12" s="68"/>
      <c r="G12" s="65"/>
      <c r="H12" s="69"/>
      <c r="I12" s="70"/>
      <c r="J12" s="70"/>
      <c r="K12" s="34" t="s">
        <v>65</v>
      </c>
      <c r="L12" s="77">
        <v>17</v>
      </c>
      <c r="M12" s="77"/>
      <c r="N12" s="72"/>
      <c r="O12" s="79" t="s">
        <v>570</v>
      </c>
      <c r="P12" s="81">
        <v>43678.66715277778</v>
      </c>
      <c r="Q12" s="79" t="s">
        <v>579</v>
      </c>
      <c r="R12" s="83" t="s">
        <v>743</v>
      </c>
      <c r="S12" s="79" t="s">
        <v>806</v>
      </c>
      <c r="T12" s="79"/>
      <c r="U12" s="79"/>
      <c r="V12" s="83" t="s">
        <v>898</v>
      </c>
      <c r="W12" s="81">
        <v>43678.66715277778</v>
      </c>
      <c r="X12" s="83" t="s">
        <v>1107</v>
      </c>
      <c r="Y12" s="79"/>
      <c r="Z12" s="79"/>
      <c r="AA12" s="85" t="s">
        <v>1428</v>
      </c>
      <c r="AB12" s="79"/>
      <c r="AC12" s="79" t="b">
        <v>0</v>
      </c>
      <c r="AD12" s="79">
        <v>0</v>
      </c>
      <c r="AE12" s="85" t="s">
        <v>1779</v>
      </c>
      <c r="AF12" s="79" t="b">
        <v>0</v>
      </c>
      <c r="AG12" s="79" t="s">
        <v>1829</v>
      </c>
      <c r="AH12" s="79"/>
      <c r="AI12" s="85" t="s">
        <v>1779</v>
      </c>
      <c r="AJ12" s="79" t="b">
        <v>0</v>
      </c>
      <c r="AK12" s="79">
        <v>31</v>
      </c>
      <c r="AL12" s="85" t="s">
        <v>1728</v>
      </c>
      <c r="AM12" s="79" t="s">
        <v>1842</v>
      </c>
      <c r="AN12" s="79" t="b">
        <v>0</v>
      </c>
      <c r="AO12" s="85" t="s">
        <v>1728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4.761904761904762</v>
      </c>
      <c r="BF12" s="48">
        <v>0</v>
      </c>
      <c r="BG12" s="49">
        <v>0</v>
      </c>
      <c r="BH12" s="48">
        <v>0</v>
      </c>
      <c r="BI12" s="49">
        <v>0</v>
      </c>
      <c r="BJ12" s="48">
        <v>20</v>
      </c>
      <c r="BK12" s="49">
        <v>95.23809523809524</v>
      </c>
      <c r="BL12" s="48">
        <v>21</v>
      </c>
    </row>
    <row r="13" spans="1:64" ht="15">
      <c r="A13" s="64" t="s">
        <v>222</v>
      </c>
      <c r="B13" s="64" t="s">
        <v>222</v>
      </c>
      <c r="C13" s="65"/>
      <c r="D13" s="66"/>
      <c r="E13" s="67"/>
      <c r="F13" s="68"/>
      <c r="G13" s="65"/>
      <c r="H13" s="69"/>
      <c r="I13" s="70"/>
      <c r="J13" s="70"/>
      <c r="K13" s="34" t="s">
        <v>65</v>
      </c>
      <c r="L13" s="77">
        <v>18</v>
      </c>
      <c r="M13" s="77"/>
      <c r="N13" s="72"/>
      <c r="O13" s="79" t="s">
        <v>176</v>
      </c>
      <c r="P13" s="81">
        <v>43678.68074074074</v>
      </c>
      <c r="Q13" s="79" t="s">
        <v>580</v>
      </c>
      <c r="R13" s="83" t="s">
        <v>744</v>
      </c>
      <c r="S13" s="79" t="s">
        <v>807</v>
      </c>
      <c r="T13" s="79"/>
      <c r="U13" s="79"/>
      <c r="V13" s="83" t="s">
        <v>899</v>
      </c>
      <c r="W13" s="81">
        <v>43678.68074074074</v>
      </c>
      <c r="X13" s="83" t="s">
        <v>1108</v>
      </c>
      <c r="Y13" s="79"/>
      <c r="Z13" s="79"/>
      <c r="AA13" s="85" t="s">
        <v>1429</v>
      </c>
      <c r="AB13" s="79"/>
      <c r="AC13" s="79" t="b">
        <v>0</v>
      </c>
      <c r="AD13" s="79">
        <v>0</v>
      </c>
      <c r="AE13" s="85" t="s">
        <v>1779</v>
      </c>
      <c r="AF13" s="79" t="b">
        <v>1</v>
      </c>
      <c r="AG13" s="79" t="s">
        <v>1829</v>
      </c>
      <c r="AH13" s="79"/>
      <c r="AI13" s="85" t="s">
        <v>1728</v>
      </c>
      <c r="AJ13" s="79" t="b">
        <v>0</v>
      </c>
      <c r="AK13" s="79">
        <v>0</v>
      </c>
      <c r="AL13" s="85" t="s">
        <v>1779</v>
      </c>
      <c r="AM13" s="79" t="s">
        <v>1841</v>
      </c>
      <c r="AN13" s="79" t="b">
        <v>0</v>
      </c>
      <c r="AO13" s="85" t="s">
        <v>1429</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v>1</v>
      </c>
      <c r="BE13" s="49">
        <v>9.090909090909092</v>
      </c>
      <c r="BF13" s="48">
        <v>0</v>
      </c>
      <c r="BG13" s="49">
        <v>0</v>
      </c>
      <c r="BH13" s="48">
        <v>0</v>
      </c>
      <c r="BI13" s="49">
        <v>0</v>
      </c>
      <c r="BJ13" s="48">
        <v>10</v>
      </c>
      <c r="BK13" s="49">
        <v>90.9090909090909</v>
      </c>
      <c r="BL13" s="48">
        <v>11</v>
      </c>
    </row>
    <row r="14" spans="1:64" ht="15">
      <c r="A14" s="64" t="s">
        <v>223</v>
      </c>
      <c r="B14" s="64" t="s">
        <v>437</v>
      </c>
      <c r="C14" s="65"/>
      <c r="D14" s="66"/>
      <c r="E14" s="67"/>
      <c r="F14" s="68"/>
      <c r="G14" s="65"/>
      <c r="H14" s="69"/>
      <c r="I14" s="70"/>
      <c r="J14" s="70"/>
      <c r="K14" s="34" t="s">
        <v>65</v>
      </c>
      <c r="L14" s="77">
        <v>19</v>
      </c>
      <c r="M14" s="77"/>
      <c r="N14" s="72"/>
      <c r="O14" s="79" t="s">
        <v>570</v>
      </c>
      <c r="P14" s="81">
        <v>43678.694236111114</v>
      </c>
      <c r="Q14" s="79" t="s">
        <v>579</v>
      </c>
      <c r="R14" s="83" t="s">
        <v>743</v>
      </c>
      <c r="S14" s="79" t="s">
        <v>806</v>
      </c>
      <c r="T14" s="79"/>
      <c r="U14" s="79"/>
      <c r="V14" s="83" t="s">
        <v>900</v>
      </c>
      <c r="W14" s="81">
        <v>43678.694236111114</v>
      </c>
      <c r="X14" s="83" t="s">
        <v>1109</v>
      </c>
      <c r="Y14" s="79"/>
      <c r="Z14" s="79"/>
      <c r="AA14" s="85" t="s">
        <v>1430</v>
      </c>
      <c r="AB14" s="79"/>
      <c r="AC14" s="79" t="b">
        <v>0</v>
      </c>
      <c r="AD14" s="79">
        <v>0</v>
      </c>
      <c r="AE14" s="85" t="s">
        <v>1779</v>
      </c>
      <c r="AF14" s="79" t="b">
        <v>0</v>
      </c>
      <c r="AG14" s="79" t="s">
        <v>1829</v>
      </c>
      <c r="AH14" s="79"/>
      <c r="AI14" s="85" t="s">
        <v>1779</v>
      </c>
      <c r="AJ14" s="79" t="b">
        <v>0</v>
      </c>
      <c r="AK14" s="79">
        <v>31</v>
      </c>
      <c r="AL14" s="85" t="s">
        <v>1728</v>
      </c>
      <c r="AM14" s="79" t="s">
        <v>1841</v>
      </c>
      <c r="AN14" s="79" t="b">
        <v>0</v>
      </c>
      <c r="AO14" s="85" t="s">
        <v>1728</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1</v>
      </c>
      <c r="BE14" s="49">
        <v>4.761904761904762</v>
      </c>
      <c r="BF14" s="48">
        <v>0</v>
      </c>
      <c r="BG14" s="49">
        <v>0</v>
      </c>
      <c r="BH14" s="48">
        <v>0</v>
      </c>
      <c r="BI14" s="49">
        <v>0</v>
      </c>
      <c r="BJ14" s="48">
        <v>20</v>
      </c>
      <c r="BK14" s="49">
        <v>95.23809523809524</v>
      </c>
      <c r="BL14" s="48">
        <v>21</v>
      </c>
    </row>
    <row r="15" spans="1:64" ht="15">
      <c r="A15" s="64" t="s">
        <v>224</v>
      </c>
      <c r="B15" s="64" t="s">
        <v>437</v>
      </c>
      <c r="C15" s="65"/>
      <c r="D15" s="66"/>
      <c r="E15" s="67"/>
      <c r="F15" s="68"/>
      <c r="G15" s="65"/>
      <c r="H15" s="69"/>
      <c r="I15" s="70"/>
      <c r="J15" s="70"/>
      <c r="K15" s="34" t="s">
        <v>65</v>
      </c>
      <c r="L15" s="77">
        <v>20</v>
      </c>
      <c r="M15" s="77"/>
      <c r="N15" s="72"/>
      <c r="O15" s="79" t="s">
        <v>570</v>
      </c>
      <c r="P15" s="81">
        <v>43678.81909722222</v>
      </c>
      <c r="Q15" s="79" t="s">
        <v>579</v>
      </c>
      <c r="R15" s="83" t="s">
        <v>743</v>
      </c>
      <c r="S15" s="79" t="s">
        <v>806</v>
      </c>
      <c r="T15" s="79"/>
      <c r="U15" s="79"/>
      <c r="V15" s="83" t="s">
        <v>901</v>
      </c>
      <c r="W15" s="81">
        <v>43678.81909722222</v>
      </c>
      <c r="X15" s="83" t="s">
        <v>1110</v>
      </c>
      <c r="Y15" s="79"/>
      <c r="Z15" s="79"/>
      <c r="AA15" s="85" t="s">
        <v>1431</v>
      </c>
      <c r="AB15" s="79"/>
      <c r="AC15" s="79" t="b">
        <v>0</v>
      </c>
      <c r="AD15" s="79">
        <v>0</v>
      </c>
      <c r="AE15" s="85" t="s">
        <v>1779</v>
      </c>
      <c r="AF15" s="79" t="b">
        <v>0</v>
      </c>
      <c r="AG15" s="79" t="s">
        <v>1829</v>
      </c>
      <c r="AH15" s="79"/>
      <c r="AI15" s="85" t="s">
        <v>1779</v>
      </c>
      <c r="AJ15" s="79" t="b">
        <v>0</v>
      </c>
      <c r="AK15" s="79">
        <v>31</v>
      </c>
      <c r="AL15" s="85" t="s">
        <v>1728</v>
      </c>
      <c r="AM15" s="79" t="s">
        <v>1841</v>
      </c>
      <c r="AN15" s="79" t="b">
        <v>0</v>
      </c>
      <c r="AO15" s="85" t="s">
        <v>1728</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4.761904761904762</v>
      </c>
      <c r="BF15" s="48">
        <v>0</v>
      </c>
      <c r="BG15" s="49">
        <v>0</v>
      </c>
      <c r="BH15" s="48">
        <v>0</v>
      </c>
      <c r="BI15" s="49">
        <v>0</v>
      </c>
      <c r="BJ15" s="48">
        <v>20</v>
      </c>
      <c r="BK15" s="49">
        <v>95.23809523809524</v>
      </c>
      <c r="BL15" s="48">
        <v>21</v>
      </c>
    </row>
    <row r="16" spans="1:64" ht="15">
      <c r="A16" s="64" t="s">
        <v>225</v>
      </c>
      <c r="B16" s="64" t="s">
        <v>437</v>
      </c>
      <c r="C16" s="65"/>
      <c r="D16" s="66"/>
      <c r="E16" s="67"/>
      <c r="F16" s="68"/>
      <c r="G16" s="65"/>
      <c r="H16" s="69"/>
      <c r="I16" s="70"/>
      <c r="J16" s="70"/>
      <c r="K16" s="34" t="s">
        <v>65</v>
      </c>
      <c r="L16" s="77">
        <v>21</v>
      </c>
      <c r="M16" s="77"/>
      <c r="N16" s="72"/>
      <c r="O16" s="79" t="s">
        <v>570</v>
      </c>
      <c r="P16" s="81">
        <v>43678.82891203704</v>
      </c>
      <c r="Q16" s="79" t="s">
        <v>579</v>
      </c>
      <c r="R16" s="83" t="s">
        <v>743</v>
      </c>
      <c r="S16" s="79" t="s">
        <v>806</v>
      </c>
      <c r="T16" s="79"/>
      <c r="U16" s="79"/>
      <c r="V16" s="83" t="s">
        <v>902</v>
      </c>
      <c r="W16" s="81">
        <v>43678.82891203704</v>
      </c>
      <c r="X16" s="83" t="s">
        <v>1111</v>
      </c>
      <c r="Y16" s="79"/>
      <c r="Z16" s="79"/>
      <c r="AA16" s="85" t="s">
        <v>1432</v>
      </c>
      <c r="AB16" s="79"/>
      <c r="AC16" s="79" t="b">
        <v>0</v>
      </c>
      <c r="AD16" s="79">
        <v>0</v>
      </c>
      <c r="AE16" s="85" t="s">
        <v>1779</v>
      </c>
      <c r="AF16" s="79" t="b">
        <v>0</v>
      </c>
      <c r="AG16" s="79" t="s">
        <v>1829</v>
      </c>
      <c r="AH16" s="79"/>
      <c r="AI16" s="85" t="s">
        <v>1779</v>
      </c>
      <c r="AJ16" s="79" t="b">
        <v>0</v>
      </c>
      <c r="AK16" s="79">
        <v>31</v>
      </c>
      <c r="AL16" s="85" t="s">
        <v>1728</v>
      </c>
      <c r="AM16" s="79" t="s">
        <v>1841</v>
      </c>
      <c r="AN16" s="79" t="b">
        <v>0</v>
      </c>
      <c r="AO16" s="85" t="s">
        <v>1728</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4.761904761904762</v>
      </c>
      <c r="BF16" s="48">
        <v>0</v>
      </c>
      <c r="BG16" s="49">
        <v>0</v>
      </c>
      <c r="BH16" s="48">
        <v>0</v>
      </c>
      <c r="BI16" s="49">
        <v>0</v>
      </c>
      <c r="BJ16" s="48">
        <v>20</v>
      </c>
      <c r="BK16" s="49">
        <v>95.23809523809524</v>
      </c>
      <c r="BL16" s="48">
        <v>21</v>
      </c>
    </row>
    <row r="17" spans="1:64" ht="15">
      <c r="A17" s="64" t="s">
        <v>226</v>
      </c>
      <c r="B17" s="64" t="s">
        <v>437</v>
      </c>
      <c r="C17" s="65"/>
      <c r="D17" s="66"/>
      <c r="E17" s="67"/>
      <c r="F17" s="68"/>
      <c r="G17" s="65"/>
      <c r="H17" s="69"/>
      <c r="I17" s="70"/>
      <c r="J17" s="70"/>
      <c r="K17" s="34" t="s">
        <v>65</v>
      </c>
      <c r="L17" s="77">
        <v>22</v>
      </c>
      <c r="M17" s="77"/>
      <c r="N17" s="72"/>
      <c r="O17" s="79" t="s">
        <v>570</v>
      </c>
      <c r="P17" s="81">
        <v>43678.91694444444</v>
      </c>
      <c r="Q17" s="79" t="s">
        <v>579</v>
      </c>
      <c r="R17" s="83" t="s">
        <v>743</v>
      </c>
      <c r="S17" s="79" t="s">
        <v>806</v>
      </c>
      <c r="T17" s="79"/>
      <c r="U17" s="79"/>
      <c r="V17" s="83" t="s">
        <v>903</v>
      </c>
      <c r="W17" s="81">
        <v>43678.91694444444</v>
      </c>
      <c r="X17" s="83" t="s">
        <v>1112</v>
      </c>
      <c r="Y17" s="79"/>
      <c r="Z17" s="79"/>
      <c r="AA17" s="85" t="s">
        <v>1433</v>
      </c>
      <c r="AB17" s="79"/>
      <c r="AC17" s="79" t="b">
        <v>0</v>
      </c>
      <c r="AD17" s="79">
        <v>0</v>
      </c>
      <c r="AE17" s="85" t="s">
        <v>1779</v>
      </c>
      <c r="AF17" s="79" t="b">
        <v>0</v>
      </c>
      <c r="AG17" s="79" t="s">
        <v>1829</v>
      </c>
      <c r="AH17" s="79"/>
      <c r="AI17" s="85" t="s">
        <v>1779</v>
      </c>
      <c r="AJ17" s="79" t="b">
        <v>0</v>
      </c>
      <c r="AK17" s="79">
        <v>31</v>
      </c>
      <c r="AL17" s="85" t="s">
        <v>1728</v>
      </c>
      <c r="AM17" s="79" t="s">
        <v>1841</v>
      </c>
      <c r="AN17" s="79" t="b">
        <v>0</v>
      </c>
      <c r="AO17" s="85" t="s">
        <v>1728</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4.761904761904762</v>
      </c>
      <c r="BF17" s="48">
        <v>0</v>
      </c>
      <c r="BG17" s="49">
        <v>0</v>
      </c>
      <c r="BH17" s="48">
        <v>0</v>
      </c>
      <c r="BI17" s="49">
        <v>0</v>
      </c>
      <c r="BJ17" s="48">
        <v>20</v>
      </c>
      <c r="BK17" s="49">
        <v>95.23809523809524</v>
      </c>
      <c r="BL17" s="48">
        <v>21</v>
      </c>
    </row>
    <row r="18" spans="1:64" ht="15">
      <c r="A18" s="64" t="s">
        <v>227</v>
      </c>
      <c r="B18" s="64" t="s">
        <v>437</v>
      </c>
      <c r="C18" s="65"/>
      <c r="D18" s="66"/>
      <c r="E18" s="67"/>
      <c r="F18" s="68"/>
      <c r="G18" s="65"/>
      <c r="H18" s="69"/>
      <c r="I18" s="70"/>
      <c r="J18" s="70"/>
      <c r="K18" s="34" t="s">
        <v>65</v>
      </c>
      <c r="L18" s="77">
        <v>23</v>
      </c>
      <c r="M18" s="77"/>
      <c r="N18" s="72"/>
      <c r="O18" s="79" t="s">
        <v>570</v>
      </c>
      <c r="P18" s="81">
        <v>43678.93701388889</v>
      </c>
      <c r="Q18" s="79" t="s">
        <v>579</v>
      </c>
      <c r="R18" s="83" t="s">
        <v>743</v>
      </c>
      <c r="S18" s="79" t="s">
        <v>806</v>
      </c>
      <c r="T18" s="79"/>
      <c r="U18" s="79"/>
      <c r="V18" s="83" t="s">
        <v>904</v>
      </c>
      <c r="W18" s="81">
        <v>43678.93701388889</v>
      </c>
      <c r="X18" s="83" t="s">
        <v>1113</v>
      </c>
      <c r="Y18" s="79"/>
      <c r="Z18" s="79"/>
      <c r="AA18" s="85" t="s">
        <v>1434</v>
      </c>
      <c r="AB18" s="79"/>
      <c r="AC18" s="79" t="b">
        <v>0</v>
      </c>
      <c r="AD18" s="79">
        <v>0</v>
      </c>
      <c r="AE18" s="85" t="s">
        <v>1779</v>
      </c>
      <c r="AF18" s="79" t="b">
        <v>0</v>
      </c>
      <c r="AG18" s="79" t="s">
        <v>1829</v>
      </c>
      <c r="AH18" s="79"/>
      <c r="AI18" s="85" t="s">
        <v>1779</v>
      </c>
      <c r="AJ18" s="79" t="b">
        <v>0</v>
      </c>
      <c r="AK18" s="79">
        <v>31</v>
      </c>
      <c r="AL18" s="85" t="s">
        <v>1728</v>
      </c>
      <c r="AM18" s="79" t="s">
        <v>1840</v>
      </c>
      <c r="AN18" s="79" t="b">
        <v>0</v>
      </c>
      <c r="AO18" s="85" t="s">
        <v>1728</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4.761904761904762</v>
      </c>
      <c r="BF18" s="48">
        <v>0</v>
      </c>
      <c r="BG18" s="49">
        <v>0</v>
      </c>
      <c r="BH18" s="48">
        <v>0</v>
      </c>
      <c r="BI18" s="49">
        <v>0</v>
      </c>
      <c r="BJ18" s="48">
        <v>20</v>
      </c>
      <c r="BK18" s="49">
        <v>95.23809523809524</v>
      </c>
      <c r="BL18" s="48">
        <v>21</v>
      </c>
    </row>
    <row r="19" spans="1:64" ht="15">
      <c r="A19" s="64" t="s">
        <v>228</v>
      </c>
      <c r="B19" s="64" t="s">
        <v>437</v>
      </c>
      <c r="C19" s="65"/>
      <c r="D19" s="66"/>
      <c r="E19" s="67"/>
      <c r="F19" s="68"/>
      <c r="G19" s="65"/>
      <c r="H19" s="69"/>
      <c r="I19" s="70"/>
      <c r="J19" s="70"/>
      <c r="K19" s="34" t="s">
        <v>65</v>
      </c>
      <c r="L19" s="77">
        <v>24</v>
      </c>
      <c r="M19" s="77"/>
      <c r="N19" s="72"/>
      <c r="O19" s="79" t="s">
        <v>570</v>
      </c>
      <c r="P19" s="81">
        <v>43678.94548611111</v>
      </c>
      <c r="Q19" s="79" t="s">
        <v>581</v>
      </c>
      <c r="R19" s="79"/>
      <c r="S19" s="79"/>
      <c r="T19" s="79" t="s">
        <v>836</v>
      </c>
      <c r="U19" s="79"/>
      <c r="V19" s="83" t="s">
        <v>905</v>
      </c>
      <c r="W19" s="81">
        <v>43678.94548611111</v>
      </c>
      <c r="X19" s="83" t="s">
        <v>1114</v>
      </c>
      <c r="Y19" s="79"/>
      <c r="Z19" s="79"/>
      <c r="AA19" s="85" t="s">
        <v>1435</v>
      </c>
      <c r="AB19" s="79"/>
      <c r="AC19" s="79" t="b">
        <v>0</v>
      </c>
      <c r="AD19" s="79">
        <v>0</v>
      </c>
      <c r="AE19" s="85" t="s">
        <v>1779</v>
      </c>
      <c r="AF19" s="79" t="b">
        <v>0</v>
      </c>
      <c r="AG19" s="79" t="s">
        <v>1829</v>
      </c>
      <c r="AH19" s="79"/>
      <c r="AI19" s="85" t="s">
        <v>1779</v>
      </c>
      <c r="AJ19" s="79" t="b">
        <v>0</v>
      </c>
      <c r="AK19" s="79">
        <v>20</v>
      </c>
      <c r="AL19" s="85" t="s">
        <v>1502</v>
      </c>
      <c r="AM19" s="79" t="s">
        <v>1840</v>
      </c>
      <c r="AN19" s="79" t="b">
        <v>0</v>
      </c>
      <c r="AO19" s="85" t="s">
        <v>1502</v>
      </c>
      <c r="AP19" s="79" t="s">
        <v>176</v>
      </c>
      <c r="AQ19" s="79">
        <v>0</v>
      </c>
      <c r="AR19" s="79">
        <v>0</v>
      </c>
      <c r="AS19" s="79"/>
      <c r="AT19" s="79"/>
      <c r="AU19" s="79"/>
      <c r="AV19" s="79"/>
      <c r="AW19" s="79"/>
      <c r="AX19" s="79"/>
      <c r="AY19" s="79"/>
      <c r="AZ19" s="79"/>
      <c r="BA19">
        <v>1</v>
      </c>
      <c r="BB19" s="78" t="str">
        <f>REPLACE(INDEX(GroupVertices[Group],MATCH(Edges25[[#This Row],[Vertex 1]],GroupVertices[Vertex],0)),1,1,"")</f>
        <v>8</v>
      </c>
      <c r="BC19" s="78" t="str">
        <f>REPLACE(INDEX(GroupVertices[Group],MATCH(Edges25[[#This Row],[Vertex 2]],GroupVertices[Vertex],0)),1,1,"")</f>
        <v>1</v>
      </c>
      <c r="BD19" s="48"/>
      <c r="BE19" s="49"/>
      <c r="BF19" s="48"/>
      <c r="BG19" s="49"/>
      <c r="BH19" s="48"/>
      <c r="BI19" s="49"/>
      <c r="BJ19" s="48"/>
      <c r="BK19" s="49"/>
      <c r="BL19" s="48"/>
    </row>
    <row r="20" spans="1:64" ht="15">
      <c r="A20" s="64" t="s">
        <v>229</v>
      </c>
      <c r="B20" s="64" t="s">
        <v>437</v>
      </c>
      <c r="C20" s="65"/>
      <c r="D20" s="66"/>
      <c r="E20" s="67"/>
      <c r="F20" s="68"/>
      <c r="G20" s="65"/>
      <c r="H20" s="69"/>
      <c r="I20" s="70"/>
      <c r="J20" s="70"/>
      <c r="K20" s="34" t="s">
        <v>65</v>
      </c>
      <c r="L20" s="77">
        <v>27</v>
      </c>
      <c r="M20" s="77"/>
      <c r="N20" s="72"/>
      <c r="O20" s="79" t="s">
        <v>570</v>
      </c>
      <c r="P20" s="81">
        <v>43678.945543981485</v>
      </c>
      <c r="Q20" s="79" t="s">
        <v>581</v>
      </c>
      <c r="R20" s="79"/>
      <c r="S20" s="79"/>
      <c r="T20" s="79" t="s">
        <v>836</v>
      </c>
      <c r="U20" s="79"/>
      <c r="V20" s="83" t="s">
        <v>906</v>
      </c>
      <c r="W20" s="81">
        <v>43678.945543981485</v>
      </c>
      <c r="X20" s="83" t="s">
        <v>1115</v>
      </c>
      <c r="Y20" s="79"/>
      <c r="Z20" s="79"/>
      <c r="AA20" s="85" t="s">
        <v>1436</v>
      </c>
      <c r="AB20" s="79"/>
      <c r="AC20" s="79" t="b">
        <v>0</v>
      </c>
      <c r="AD20" s="79">
        <v>0</v>
      </c>
      <c r="AE20" s="85" t="s">
        <v>1779</v>
      </c>
      <c r="AF20" s="79" t="b">
        <v>0</v>
      </c>
      <c r="AG20" s="79" t="s">
        <v>1829</v>
      </c>
      <c r="AH20" s="79"/>
      <c r="AI20" s="85" t="s">
        <v>1779</v>
      </c>
      <c r="AJ20" s="79" t="b">
        <v>0</v>
      </c>
      <c r="AK20" s="79">
        <v>20</v>
      </c>
      <c r="AL20" s="85" t="s">
        <v>1502</v>
      </c>
      <c r="AM20" s="79" t="s">
        <v>1843</v>
      </c>
      <c r="AN20" s="79" t="b">
        <v>0</v>
      </c>
      <c r="AO20" s="85" t="s">
        <v>1502</v>
      </c>
      <c r="AP20" s="79" t="s">
        <v>176</v>
      </c>
      <c r="AQ20" s="79">
        <v>0</v>
      </c>
      <c r="AR20" s="79">
        <v>0</v>
      </c>
      <c r="AS20" s="79"/>
      <c r="AT20" s="79"/>
      <c r="AU20" s="79"/>
      <c r="AV20" s="79"/>
      <c r="AW20" s="79"/>
      <c r="AX20" s="79"/>
      <c r="AY20" s="79"/>
      <c r="AZ20" s="79"/>
      <c r="BA20">
        <v>1</v>
      </c>
      <c r="BB20" s="78" t="str">
        <f>REPLACE(INDEX(GroupVertices[Group],MATCH(Edges25[[#This Row],[Vertex 1]],GroupVertices[Vertex],0)),1,1,"")</f>
        <v>8</v>
      </c>
      <c r="BC20" s="78" t="str">
        <f>REPLACE(INDEX(GroupVertices[Group],MATCH(Edges25[[#This Row],[Vertex 2]],GroupVertices[Vertex],0)),1,1,"")</f>
        <v>1</v>
      </c>
      <c r="BD20" s="48"/>
      <c r="BE20" s="49"/>
      <c r="BF20" s="48"/>
      <c r="BG20" s="49"/>
      <c r="BH20" s="48"/>
      <c r="BI20" s="49"/>
      <c r="BJ20" s="48"/>
      <c r="BK20" s="49"/>
      <c r="BL20" s="48"/>
    </row>
    <row r="21" spans="1:64" ht="15">
      <c r="A21" s="64" t="s">
        <v>230</v>
      </c>
      <c r="B21" s="64" t="s">
        <v>437</v>
      </c>
      <c r="C21" s="65"/>
      <c r="D21" s="66"/>
      <c r="E21" s="67"/>
      <c r="F21" s="68"/>
      <c r="G21" s="65"/>
      <c r="H21" s="69"/>
      <c r="I21" s="70"/>
      <c r="J21" s="70"/>
      <c r="K21" s="34" t="s">
        <v>65</v>
      </c>
      <c r="L21" s="77">
        <v>30</v>
      </c>
      <c r="M21" s="77"/>
      <c r="N21" s="72"/>
      <c r="O21" s="79" t="s">
        <v>570</v>
      </c>
      <c r="P21" s="81">
        <v>43678.959756944445</v>
      </c>
      <c r="Q21" s="79" t="s">
        <v>579</v>
      </c>
      <c r="R21" s="83" t="s">
        <v>743</v>
      </c>
      <c r="S21" s="79" t="s">
        <v>806</v>
      </c>
      <c r="T21" s="79"/>
      <c r="U21" s="79"/>
      <c r="V21" s="83" t="s">
        <v>907</v>
      </c>
      <c r="W21" s="81">
        <v>43678.959756944445</v>
      </c>
      <c r="X21" s="83" t="s">
        <v>1116</v>
      </c>
      <c r="Y21" s="79"/>
      <c r="Z21" s="79"/>
      <c r="AA21" s="85" t="s">
        <v>1437</v>
      </c>
      <c r="AB21" s="79"/>
      <c r="AC21" s="79" t="b">
        <v>0</v>
      </c>
      <c r="AD21" s="79">
        <v>0</v>
      </c>
      <c r="AE21" s="85" t="s">
        <v>1779</v>
      </c>
      <c r="AF21" s="79" t="b">
        <v>0</v>
      </c>
      <c r="AG21" s="79" t="s">
        <v>1829</v>
      </c>
      <c r="AH21" s="79"/>
      <c r="AI21" s="85" t="s">
        <v>1779</v>
      </c>
      <c r="AJ21" s="79" t="b">
        <v>0</v>
      </c>
      <c r="AK21" s="79">
        <v>31</v>
      </c>
      <c r="AL21" s="85" t="s">
        <v>1728</v>
      </c>
      <c r="AM21" s="79" t="s">
        <v>1840</v>
      </c>
      <c r="AN21" s="79" t="b">
        <v>0</v>
      </c>
      <c r="AO21" s="85" t="s">
        <v>1728</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4.761904761904762</v>
      </c>
      <c r="BF21" s="48">
        <v>0</v>
      </c>
      <c r="BG21" s="49">
        <v>0</v>
      </c>
      <c r="BH21" s="48">
        <v>0</v>
      </c>
      <c r="BI21" s="49">
        <v>0</v>
      </c>
      <c r="BJ21" s="48">
        <v>20</v>
      </c>
      <c r="BK21" s="49">
        <v>95.23809523809524</v>
      </c>
      <c r="BL21" s="48">
        <v>21</v>
      </c>
    </row>
    <row r="22" spans="1:64" ht="15">
      <c r="A22" s="64" t="s">
        <v>231</v>
      </c>
      <c r="B22" s="64" t="s">
        <v>437</v>
      </c>
      <c r="C22" s="65"/>
      <c r="D22" s="66"/>
      <c r="E22" s="67"/>
      <c r="F22" s="68"/>
      <c r="G22" s="65"/>
      <c r="H22" s="69"/>
      <c r="I22" s="70"/>
      <c r="J22" s="70"/>
      <c r="K22" s="34" t="s">
        <v>65</v>
      </c>
      <c r="L22" s="77">
        <v>31</v>
      </c>
      <c r="M22" s="77"/>
      <c r="N22" s="72"/>
      <c r="O22" s="79" t="s">
        <v>570</v>
      </c>
      <c r="P22" s="81">
        <v>43678.968460648146</v>
      </c>
      <c r="Q22" s="79" t="s">
        <v>579</v>
      </c>
      <c r="R22" s="83" t="s">
        <v>743</v>
      </c>
      <c r="S22" s="79" t="s">
        <v>806</v>
      </c>
      <c r="T22" s="79"/>
      <c r="U22" s="79"/>
      <c r="V22" s="83" t="s">
        <v>908</v>
      </c>
      <c r="W22" s="81">
        <v>43678.968460648146</v>
      </c>
      <c r="X22" s="83" t="s">
        <v>1117</v>
      </c>
      <c r="Y22" s="79"/>
      <c r="Z22" s="79"/>
      <c r="AA22" s="85" t="s">
        <v>1438</v>
      </c>
      <c r="AB22" s="79"/>
      <c r="AC22" s="79" t="b">
        <v>0</v>
      </c>
      <c r="AD22" s="79">
        <v>0</v>
      </c>
      <c r="AE22" s="85" t="s">
        <v>1779</v>
      </c>
      <c r="AF22" s="79" t="b">
        <v>0</v>
      </c>
      <c r="AG22" s="79" t="s">
        <v>1829</v>
      </c>
      <c r="AH22" s="79"/>
      <c r="AI22" s="85" t="s">
        <v>1779</v>
      </c>
      <c r="AJ22" s="79" t="b">
        <v>0</v>
      </c>
      <c r="AK22" s="79">
        <v>31</v>
      </c>
      <c r="AL22" s="85" t="s">
        <v>1728</v>
      </c>
      <c r="AM22" s="79" t="s">
        <v>1840</v>
      </c>
      <c r="AN22" s="79" t="b">
        <v>0</v>
      </c>
      <c r="AO22" s="85" t="s">
        <v>1728</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1</v>
      </c>
      <c r="BE22" s="49">
        <v>4.761904761904762</v>
      </c>
      <c r="BF22" s="48">
        <v>0</v>
      </c>
      <c r="BG22" s="49">
        <v>0</v>
      </c>
      <c r="BH22" s="48">
        <v>0</v>
      </c>
      <c r="BI22" s="49">
        <v>0</v>
      </c>
      <c r="BJ22" s="48">
        <v>20</v>
      </c>
      <c r="BK22" s="49">
        <v>95.23809523809524</v>
      </c>
      <c r="BL22" s="48">
        <v>21</v>
      </c>
    </row>
    <row r="23" spans="1:64" ht="15">
      <c r="A23" s="64" t="s">
        <v>232</v>
      </c>
      <c r="B23" s="64" t="s">
        <v>437</v>
      </c>
      <c r="C23" s="65"/>
      <c r="D23" s="66"/>
      <c r="E23" s="67"/>
      <c r="F23" s="68"/>
      <c r="G23" s="65"/>
      <c r="H23" s="69"/>
      <c r="I23" s="70"/>
      <c r="J23" s="70"/>
      <c r="K23" s="34" t="s">
        <v>65</v>
      </c>
      <c r="L23" s="77">
        <v>32</v>
      </c>
      <c r="M23" s="77"/>
      <c r="N23" s="72"/>
      <c r="O23" s="79" t="s">
        <v>570</v>
      </c>
      <c r="P23" s="81">
        <v>43679.28024305555</v>
      </c>
      <c r="Q23" s="79" t="s">
        <v>579</v>
      </c>
      <c r="R23" s="83" t="s">
        <v>743</v>
      </c>
      <c r="S23" s="79" t="s">
        <v>806</v>
      </c>
      <c r="T23" s="79"/>
      <c r="U23" s="79"/>
      <c r="V23" s="83" t="s">
        <v>909</v>
      </c>
      <c r="W23" s="81">
        <v>43679.28024305555</v>
      </c>
      <c r="X23" s="83" t="s">
        <v>1118</v>
      </c>
      <c r="Y23" s="79"/>
      <c r="Z23" s="79"/>
      <c r="AA23" s="85" t="s">
        <v>1439</v>
      </c>
      <c r="AB23" s="79"/>
      <c r="AC23" s="79" t="b">
        <v>0</v>
      </c>
      <c r="AD23" s="79">
        <v>0</v>
      </c>
      <c r="AE23" s="85" t="s">
        <v>1779</v>
      </c>
      <c r="AF23" s="79" t="b">
        <v>0</v>
      </c>
      <c r="AG23" s="79" t="s">
        <v>1829</v>
      </c>
      <c r="AH23" s="79"/>
      <c r="AI23" s="85" t="s">
        <v>1779</v>
      </c>
      <c r="AJ23" s="79" t="b">
        <v>0</v>
      </c>
      <c r="AK23" s="79">
        <v>31</v>
      </c>
      <c r="AL23" s="85" t="s">
        <v>1728</v>
      </c>
      <c r="AM23" s="79" t="s">
        <v>1841</v>
      </c>
      <c r="AN23" s="79" t="b">
        <v>0</v>
      </c>
      <c r="AO23" s="85" t="s">
        <v>1728</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4.761904761904762</v>
      </c>
      <c r="BF23" s="48">
        <v>0</v>
      </c>
      <c r="BG23" s="49">
        <v>0</v>
      </c>
      <c r="BH23" s="48">
        <v>0</v>
      </c>
      <c r="BI23" s="49">
        <v>0</v>
      </c>
      <c r="BJ23" s="48">
        <v>20</v>
      </c>
      <c r="BK23" s="49">
        <v>95.23809523809524</v>
      </c>
      <c r="BL23" s="48">
        <v>21</v>
      </c>
    </row>
    <row r="24" spans="1:64" ht="15">
      <c r="A24" s="64" t="s">
        <v>233</v>
      </c>
      <c r="B24" s="64" t="s">
        <v>437</v>
      </c>
      <c r="C24" s="65"/>
      <c r="D24" s="66"/>
      <c r="E24" s="67"/>
      <c r="F24" s="68"/>
      <c r="G24" s="65"/>
      <c r="H24" s="69"/>
      <c r="I24" s="70"/>
      <c r="J24" s="70"/>
      <c r="K24" s="34" t="s">
        <v>65</v>
      </c>
      <c r="L24" s="77">
        <v>33</v>
      </c>
      <c r="M24" s="77"/>
      <c r="N24" s="72"/>
      <c r="O24" s="79" t="s">
        <v>570</v>
      </c>
      <c r="P24" s="81">
        <v>43679.28775462963</v>
      </c>
      <c r="Q24" s="79" t="s">
        <v>579</v>
      </c>
      <c r="R24" s="83" t="s">
        <v>743</v>
      </c>
      <c r="S24" s="79" t="s">
        <v>806</v>
      </c>
      <c r="T24" s="79"/>
      <c r="U24" s="79"/>
      <c r="V24" s="83" t="s">
        <v>910</v>
      </c>
      <c r="W24" s="81">
        <v>43679.28775462963</v>
      </c>
      <c r="X24" s="83" t="s">
        <v>1119</v>
      </c>
      <c r="Y24" s="79"/>
      <c r="Z24" s="79"/>
      <c r="AA24" s="85" t="s">
        <v>1440</v>
      </c>
      <c r="AB24" s="79"/>
      <c r="AC24" s="79" t="b">
        <v>0</v>
      </c>
      <c r="AD24" s="79">
        <v>0</v>
      </c>
      <c r="AE24" s="85" t="s">
        <v>1779</v>
      </c>
      <c r="AF24" s="79" t="b">
        <v>0</v>
      </c>
      <c r="AG24" s="79" t="s">
        <v>1829</v>
      </c>
      <c r="AH24" s="79"/>
      <c r="AI24" s="85" t="s">
        <v>1779</v>
      </c>
      <c r="AJ24" s="79" t="b">
        <v>0</v>
      </c>
      <c r="AK24" s="79">
        <v>31</v>
      </c>
      <c r="AL24" s="85" t="s">
        <v>1728</v>
      </c>
      <c r="AM24" s="79" t="s">
        <v>1841</v>
      </c>
      <c r="AN24" s="79" t="b">
        <v>0</v>
      </c>
      <c r="AO24" s="85" t="s">
        <v>1728</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4.761904761904762</v>
      </c>
      <c r="BF24" s="48">
        <v>0</v>
      </c>
      <c r="BG24" s="49">
        <v>0</v>
      </c>
      <c r="BH24" s="48">
        <v>0</v>
      </c>
      <c r="BI24" s="49">
        <v>0</v>
      </c>
      <c r="BJ24" s="48">
        <v>20</v>
      </c>
      <c r="BK24" s="49">
        <v>95.23809523809524</v>
      </c>
      <c r="BL24" s="48">
        <v>21</v>
      </c>
    </row>
    <row r="25" spans="1:64" ht="15">
      <c r="A25" s="64" t="s">
        <v>234</v>
      </c>
      <c r="B25" s="64" t="s">
        <v>437</v>
      </c>
      <c r="C25" s="65"/>
      <c r="D25" s="66"/>
      <c r="E25" s="67"/>
      <c r="F25" s="68"/>
      <c r="G25" s="65"/>
      <c r="H25" s="69"/>
      <c r="I25" s="70"/>
      <c r="J25" s="70"/>
      <c r="K25" s="34" t="s">
        <v>65</v>
      </c>
      <c r="L25" s="77">
        <v>34</v>
      </c>
      <c r="M25" s="77"/>
      <c r="N25" s="72"/>
      <c r="O25" s="79" t="s">
        <v>570</v>
      </c>
      <c r="P25" s="81">
        <v>43679.29540509259</v>
      </c>
      <c r="Q25" s="79" t="s">
        <v>579</v>
      </c>
      <c r="R25" s="83" t="s">
        <v>743</v>
      </c>
      <c r="S25" s="79" t="s">
        <v>806</v>
      </c>
      <c r="T25" s="79"/>
      <c r="U25" s="79"/>
      <c r="V25" s="83" t="s">
        <v>911</v>
      </c>
      <c r="W25" s="81">
        <v>43679.29540509259</v>
      </c>
      <c r="X25" s="83" t="s">
        <v>1120</v>
      </c>
      <c r="Y25" s="79"/>
      <c r="Z25" s="79"/>
      <c r="AA25" s="85" t="s">
        <v>1441</v>
      </c>
      <c r="AB25" s="79"/>
      <c r="AC25" s="79" t="b">
        <v>0</v>
      </c>
      <c r="AD25" s="79">
        <v>0</v>
      </c>
      <c r="AE25" s="85" t="s">
        <v>1779</v>
      </c>
      <c r="AF25" s="79" t="b">
        <v>0</v>
      </c>
      <c r="AG25" s="79" t="s">
        <v>1829</v>
      </c>
      <c r="AH25" s="79"/>
      <c r="AI25" s="85" t="s">
        <v>1779</v>
      </c>
      <c r="AJ25" s="79" t="b">
        <v>0</v>
      </c>
      <c r="AK25" s="79">
        <v>31</v>
      </c>
      <c r="AL25" s="85" t="s">
        <v>1728</v>
      </c>
      <c r="AM25" s="79" t="s">
        <v>1842</v>
      </c>
      <c r="AN25" s="79" t="b">
        <v>0</v>
      </c>
      <c r="AO25" s="85" t="s">
        <v>1728</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4.761904761904762</v>
      </c>
      <c r="BF25" s="48">
        <v>0</v>
      </c>
      <c r="BG25" s="49">
        <v>0</v>
      </c>
      <c r="BH25" s="48">
        <v>0</v>
      </c>
      <c r="BI25" s="49">
        <v>0</v>
      </c>
      <c r="BJ25" s="48">
        <v>20</v>
      </c>
      <c r="BK25" s="49">
        <v>95.23809523809524</v>
      </c>
      <c r="BL25" s="48">
        <v>21</v>
      </c>
    </row>
    <row r="26" spans="1:64" ht="15">
      <c r="A26" s="64" t="s">
        <v>235</v>
      </c>
      <c r="B26" s="64" t="s">
        <v>437</v>
      </c>
      <c r="C26" s="65"/>
      <c r="D26" s="66"/>
      <c r="E26" s="67"/>
      <c r="F26" s="68"/>
      <c r="G26" s="65"/>
      <c r="H26" s="69"/>
      <c r="I26" s="70"/>
      <c r="J26" s="70"/>
      <c r="K26" s="34" t="s">
        <v>65</v>
      </c>
      <c r="L26" s="77">
        <v>35</v>
      </c>
      <c r="M26" s="77"/>
      <c r="N26" s="72"/>
      <c r="O26" s="79" t="s">
        <v>570</v>
      </c>
      <c r="P26" s="81">
        <v>43679.33883101852</v>
      </c>
      <c r="Q26" s="79" t="s">
        <v>579</v>
      </c>
      <c r="R26" s="83" t="s">
        <v>743</v>
      </c>
      <c r="S26" s="79" t="s">
        <v>806</v>
      </c>
      <c r="T26" s="79"/>
      <c r="U26" s="79"/>
      <c r="V26" s="83" t="s">
        <v>912</v>
      </c>
      <c r="W26" s="81">
        <v>43679.33883101852</v>
      </c>
      <c r="X26" s="83" t="s">
        <v>1121</v>
      </c>
      <c r="Y26" s="79"/>
      <c r="Z26" s="79"/>
      <c r="AA26" s="85" t="s">
        <v>1442</v>
      </c>
      <c r="AB26" s="79"/>
      <c r="AC26" s="79" t="b">
        <v>0</v>
      </c>
      <c r="AD26" s="79">
        <v>0</v>
      </c>
      <c r="AE26" s="85" t="s">
        <v>1779</v>
      </c>
      <c r="AF26" s="79" t="b">
        <v>0</v>
      </c>
      <c r="AG26" s="79" t="s">
        <v>1829</v>
      </c>
      <c r="AH26" s="79"/>
      <c r="AI26" s="85" t="s">
        <v>1779</v>
      </c>
      <c r="AJ26" s="79" t="b">
        <v>0</v>
      </c>
      <c r="AK26" s="79">
        <v>31</v>
      </c>
      <c r="AL26" s="85" t="s">
        <v>1728</v>
      </c>
      <c r="AM26" s="79" t="s">
        <v>1840</v>
      </c>
      <c r="AN26" s="79" t="b">
        <v>0</v>
      </c>
      <c r="AO26" s="85" t="s">
        <v>1728</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4.761904761904762</v>
      </c>
      <c r="BF26" s="48">
        <v>0</v>
      </c>
      <c r="BG26" s="49">
        <v>0</v>
      </c>
      <c r="BH26" s="48">
        <v>0</v>
      </c>
      <c r="BI26" s="49">
        <v>0</v>
      </c>
      <c r="BJ26" s="48">
        <v>20</v>
      </c>
      <c r="BK26" s="49">
        <v>95.23809523809524</v>
      </c>
      <c r="BL26" s="48">
        <v>21</v>
      </c>
    </row>
    <row r="27" spans="1:64" ht="15">
      <c r="A27" s="64" t="s">
        <v>236</v>
      </c>
      <c r="B27" s="64" t="s">
        <v>437</v>
      </c>
      <c r="C27" s="65"/>
      <c r="D27" s="66"/>
      <c r="E27" s="67"/>
      <c r="F27" s="68"/>
      <c r="G27" s="65"/>
      <c r="H27" s="69"/>
      <c r="I27" s="70"/>
      <c r="J27" s="70"/>
      <c r="K27" s="34" t="s">
        <v>65</v>
      </c>
      <c r="L27" s="77">
        <v>36</v>
      </c>
      <c r="M27" s="77"/>
      <c r="N27" s="72"/>
      <c r="O27" s="79" t="s">
        <v>570</v>
      </c>
      <c r="P27" s="81">
        <v>43679.432442129626</v>
      </c>
      <c r="Q27" s="79" t="s">
        <v>579</v>
      </c>
      <c r="R27" s="83" t="s">
        <v>743</v>
      </c>
      <c r="S27" s="79" t="s">
        <v>806</v>
      </c>
      <c r="T27" s="79"/>
      <c r="U27" s="79"/>
      <c r="V27" s="83" t="s">
        <v>913</v>
      </c>
      <c r="W27" s="81">
        <v>43679.432442129626</v>
      </c>
      <c r="X27" s="83" t="s">
        <v>1122</v>
      </c>
      <c r="Y27" s="79"/>
      <c r="Z27" s="79"/>
      <c r="AA27" s="85" t="s">
        <v>1443</v>
      </c>
      <c r="AB27" s="79"/>
      <c r="AC27" s="79" t="b">
        <v>0</v>
      </c>
      <c r="AD27" s="79">
        <v>0</v>
      </c>
      <c r="AE27" s="85" t="s">
        <v>1779</v>
      </c>
      <c r="AF27" s="79" t="b">
        <v>0</v>
      </c>
      <c r="AG27" s="79" t="s">
        <v>1829</v>
      </c>
      <c r="AH27" s="79"/>
      <c r="AI27" s="85" t="s">
        <v>1779</v>
      </c>
      <c r="AJ27" s="79" t="b">
        <v>0</v>
      </c>
      <c r="AK27" s="79">
        <v>31</v>
      </c>
      <c r="AL27" s="85" t="s">
        <v>1728</v>
      </c>
      <c r="AM27" s="79" t="s">
        <v>1840</v>
      </c>
      <c r="AN27" s="79" t="b">
        <v>0</v>
      </c>
      <c r="AO27" s="85" t="s">
        <v>1728</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4.761904761904762</v>
      </c>
      <c r="BF27" s="48">
        <v>0</v>
      </c>
      <c r="BG27" s="49">
        <v>0</v>
      </c>
      <c r="BH27" s="48">
        <v>0</v>
      </c>
      <c r="BI27" s="49">
        <v>0</v>
      </c>
      <c r="BJ27" s="48">
        <v>20</v>
      </c>
      <c r="BK27" s="49">
        <v>95.23809523809524</v>
      </c>
      <c r="BL27" s="48">
        <v>21</v>
      </c>
    </row>
    <row r="28" spans="1:64" ht="15">
      <c r="A28" s="64" t="s">
        <v>237</v>
      </c>
      <c r="B28" s="64" t="s">
        <v>458</v>
      </c>
      <c r="C28" s="65"/>
      <c r="D28" s="66"/>
      <c r="E28" s="67"/>
      <c r="F28" s="68"/>
      <c r="G28" s="65"/>
      <c r="H28" s="69"/>
      <c r="I28" s="70"/>
      <c r="J28" s="70"/>
      <c r="K28" s="34" t="s">
        <v>65</v>
      </c>
      <c r="L28" s="77">
        <v>37</v>
      </c>
      <c r="M28" s="77"/>
      <c r="N28" s="72"/>
      <c r="O28" s="79" t="s">
        <v>570</v>
      </c>
      <c r="P28" s="81">
        <v>43679.470983796295</v>
      </c>
      <c r="Q28" s="79" t="s">
        <v>582</v>
      </c>
      <c r="R28" s="79"/>
      <c r="S28" s="79"/>
      <c r="T28" s="79"/>
      <c r="U28" s="79"/>
      <c r="V28" s="83" t="s">
        <v>914</v>
      </c>
      <c r="W28" s="81">
        <v>43679.470983796295</v>
      </c>
      <c r="X28" s="83" t="s">
        <v>1123</v>
      </c>
      <c r="Y28" s="79"/>
      <c r="Z28" s="79"/>
      <c r="AA28" s="85" t="s">
        <v>1444</v>
      </c>
      <c r="AB28" s="85" t="s">
        <v>1728</v>
      </c>
      <c r="AC28" s="79" t="b">
        <v>0</v>
      </c>
      <c r="AD28" s="79">
        <v>1</v>
      </c>
      <c r="AE28" s="85" t="s">
        <v>1780</v>
      </c>
      <c r="AF28" s="79" t="b">
        <v>0</v>
      </c>
      <c r="AG28" s="79" t="s">
        <v>1830</v>
      </c>
      <c r="AH28" s="79"/>
      <c r="AI28" s="85" t="s">
        <v>1779</v>
      </c>
      <c r="AJ28" s="79" t="b">
        <v>0</v>
      </c>
      <c r="AK28" s="79">
        <v>0</v>
      </c>
      <c r="AL28" s="85" t="s">
        <v>1779</v>
      </c>
      <c r="AM28" s="79" t="s">
        <v>1840</v>
      </c>
      <c r="AN28" s="79" t="b">
        <v>0</v>
      </c>
      <c r="AO28" s="85" t="s">
        <v>1728</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2</v>
      </c>
      <c r="BK28" s="49">
        <v>100</v>
      </c>
      <c r="BL28" s="48">
        <v>2</v>
      </c>
    </row>
    <row r="29" spans="1:64" ht="15">
      <c r="A29" s="64" t="s">
        <v>238</v>
      </c>
      <c r="B29" s="64" t="s">
        <v>437</v>
      </c>
      <c r="C29" s="65"/>
      <c r="D29" s="66"/>
      <c r="E29" s="67"/>
      <c r="F29" s="68"/>
      <c r="G29" s="65"/>
      <c r="H29" s="69"/>
      <c r="I29" s="70"/>
      <c r="J29" s="70"/>
      <c r="K29" s="34" t="s">
        <v>65</v>
      </c>
      <c r="L29" s="77">
        <v>39</v>
      </c>
      <c r="M29" s="77"/>
      <c r="N29" s="72"/>
      <c r="O29" s="79" t="s">
        <v>570</v>
      </c>
      <c r="P29" s="81">
        <v>43679.613854166666</v>
      </c>
      <c r="Q29" s="79" t="s">
        <v>583</v>
      </c>
      <c r="R29" s="79"/>
      <c r="S29" s="79"/>
      <c r="T29" s="79"/>
      <c r="U29" s="79"/>
      <c r="V29" s="83" t="s">
        <v>915</v>
      </c>
      <c r="W29" s="81">
        <v>43679.613854166666</v>
      </c>
      <c r="X29" s="83" t="s">
        <v>1124</v>
      </c>
      <c r="Y29" s="79"/>
      <c r="Z29" s="79"/>
      <c r="AA29" s="85" t="s">
        <v>1445</v>
      </c>
      <c r="AB29" s="79"/>
      <c r="AC29" s="79" t="b">
        <v>0</v>
      </c>
      <c r="AD29" s="79">
        <v>0</v>
      </c>
      <c r="AE29" s="85" t="s">
        <v>1779</v>
      </c>
      <c r="AF29" s="79" t="b">
        <v>0</v>
      </c>
      <c r="AG29" s="79" t="s">
        <v>1829</v>
      </c>
      <c r="AH29" s="79"/>
      <c r="AI29" s="85" t="s">
        <v>1779</v>
      </c>
      <c r="AJ29" s="79" t="b">
        <v>0</v>
      </c>
      <c r="AK29" s="79">
        <v>5</v>
      </c>
      <c r="AL29" s="85" t="s">
        <v>1683</v>
      </c>
      <c r="AM29" s="79" t="s">
        <v>1841</v>
      </c>
      <c r="AN29" s="79" t="b">
        <v>0</v>
      </c>
      <c r="AO29" s="85" t="s">
        <v>1683</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c r="BE29" s="49"/>
      <c r="BF29" s="48"/>
      <c r="BG29" s="49"/>
      <c r="BH29" s="48"/>
      <c r="BI29" s="49"/>
      <c r="BJ29" s="48"/>
      <c r="BK29" s="49"/>
      <c r="BL29" s="48"/>
    </row>
    <row r="30" spans="1:64" ht="15">
      <c r="A30" s="64" t="s">
        <v>239</v>
      </c>
      <c r="B30" s="64" t="s">
        <v>437</v>
      </c>
      <c r="C30" s="65"/>
      <c r="D30" s="66"/>
      <c r="E30" s="67"/>
      <c r="F30" s="68"/>
      <c r="G30" s="65"/>
      <c r="H30" s="69"/>
      <c r="I30" s="70"/>
      <c r="J30" s="70"/>
      <c r="K30" s="34" t="s">
        <v>65</v>
      </c>
      <c r="L30" s="77">
        <v>41</v>
      </c>
      <c r="M30" s="77"/>
      <c r="N30" s="72"/>
      <c r="O30" s="79" t="s">
        <v>570</v>
      </c>
      <c r="P30" s="81">
        <v>43679.67561342593</v>
      </c>
      <c r="Q30" s="79" t="s">
        <v>583</v>
      </c>
      <c r="R30" s="79"/>
      <c r="S30" s="79"/>
      <c r="T30" s="79"/>
      <c r="U30" s="79"/>
      <c r="V30" s="83" t="s">
        <v>916</v>
      </c>
      <c r="W30" s="81">
        <v>43679.67561342593</v>
      </c>
      <c r="X30" s="83" t="s">
        <v>1125</v>
      </c>
      <c r="Y30" s="79"/>
      <c r="Z30" s="79"/>
      <c r="AA30" s="85" t="s">
        <v>1446</v>
      </c>
      <c r="AB30" s="79"/>
      <c r="AC30" s="79" t="b">
        <v>0</v>
      </c>
      <c r="AD30" s="79">
        <v>0</v>
      </c>
      <c r="AE30" s="85" t="s">
        <v>1779</v>
      </c>
      <c r="AF30" s="79" t="b">
        <v>0</v>
      </c>
      <c r="AG30" s="79" t="s">
        <v>1829</v>
      </c>
      <c r="AH30" s="79"/>
      <c r="AI30" s="85" t="s">
        <v>1779</v>
      </c>
      <c r="AJ30" s="79" t="b">
        <v>0</v>
      </c>
      <c r="AK30" s="79">
        <v>5</v>
      </c>
      <c r="AL30" s="85" t="s">
        <v>1683</v>
      </c>
      <c r="AM30" s="79" t="s">
        <v>1840</v>
      </c>
      <c r="AN30" s="79" t="b">
        <v>0</v>
      </c>
      <c r="AO30" s="85" t="s">
        <v>1683</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240</v>
      </c>
      <c r="B31" s="64" t="s">
        <v>437</v>
      </c>
      <c r="C31" s="65"/>
      <c r="D31" s="66"/>
      <c r="E31" s="67"/>
      <c r="F31" s="68"/>
      <c r="G31" s="65"/>
      <c r="H31" s="69"/>
      <c r="I31" s="70"/>
      <c r="J31" s="70"/>
      <c r="K31" s="34" t="s">
        <v>65</v>
      </c>
      <c r="L31" s="77">
        <v>43</v>
      </c>
      <c r="M31" s="77"/>
      <c r="N31" s="72"/>
      <c r="O31" s="79" t="s">
        <v>571</v>
      </c>
      <c r="P31" s="81">
        <v>43679.807025462964</v>
      </c>
      <c r="Q31" s="79" t="s">
        <v>584</v>
      </c>
      <c r="R31" s="79"/>
      <c r="S31" s="79"/>
      <c r="T31" s="79"/>
      <c r="U31" s="79"/>
      <c r="V31" s="83" t="s">
        <v>917</v>
      </c>
      <c r="W31" s="81">
        <v>43679.807025462964</v>
      </c>
      <c r="X31" s="83" t="s">
        <v>1126</v>
      </c>
      <c r="Y31" s="79"/>
      <c r="Z31" s="79"/>
      <c r="AA31" s="85" t="s">
        <v>1447</v>
      </c>
      <c r="AB31" s="85" t="s">
        <v>1728</v>
      </c>
      <c r="AC31" s="79" t="b">
        <v>0</v>
      </c>
      <c r="AD31" s="79">
        <v>0</v>
      </c>
      <c r="AE31" s="85" t="s">
        <v>1780</v>
      </c>
      <c r="AF31" s="79" t="b">
        <v>0</v>
      </c>
      <c r="AG31" s="79" t="s">
        <v>1829</v>
      </c>
      <c r="AH31" s="79"/>
      <c r="AI31" s="85" t="s">
        <v>1779</v>
      </c>
      <c r="AJ31" s="79" t="b">
        <v>0</v>
      </c>
      <c r="AK31" s="79">
        <v>0</v>
      </c>
      <c r="AL31" s="85" t="s">
        <v>1779</v>
      </c>
      <c r="AM31" s="79" t="s">
        <v>1841</v>
      </c>
      <c r="AN31" s="79" t="b">
        <v>0</v>
      </c>
      <c r="AO31" s="85" t="s">
        <v>1728</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0</v>
      </c>
      <c r="BE31" s="49">
        <v>0</v>
      </c>
      <c r="BF31" s="48">
        <v>0</v>
      </c>
      <c r="BG31" s="49">
        <v>0</v>
      </c>
      <c r="BH31" s="48">
        <v>0</v>
      </c>
      <c r="BI31" s="49">
        <v>0</v>
      </c>
      <c r="BJ31" s="48">
        <v>36</v>
      </c>
      <c r="BK31" s="49">
        <v>100</v>
      </c>
      <c r="BL31" s="48">
        <v>36</v>
      </c>
    </row>
    <row r="32" spans="1:64" ht="15">
      <c r="A32" s="64" t="s">
        <v>241</v>
      </c>
      <c r="B32" s="64" t="s">
        <v>437</v>
      </c>
      <c r="C32" s="65"/>
      <c r="D32" s="66"/>
      <c r="E32" s="67"/>
      <c r="F32" s="68"/>
      <c r="G32" s="65"/>
      <c r="H32" s="69"/>
      <c r="I32" s="70"/>
      <c r="J32" s="70"/>
      <c r="K32" s="34" t="s">
        <v>65</v>
      </c>
      <c r="L32" s="77">
        <v>44</v>
      </c>
      <c r="M32" s="77"/>
      <c r="N32" s="72"/>
      <c r="O32" s="79" t="s">
        <v>570</v>
      </c>
      <c r="P32" s="81">
        <v>43679.868252314816</v>
      </c>
      <c r="Q32" s="79" t="s">
        <v>583</v>
      </c>
      <c r="R32" s="79"/>
      <c r="S32" s="79"/>
      <c r="T32" s="79"/>
      <c r="U32" s="79"/>
      <c r="V32" s="83" t="s">
        <v>918</v>
      </c>
      <c r="W32" s="81">
        <v>43679.868252314816</v>
      </c>
      <c r="X32" s="83" t="s">
        <v>1127</v>
      </c>
      <c r="Y32" s="79"/>
      <c r="Z32" s="79"/>
      <c r="AA32" s="85" t="s">
        <v>1448</v>
      </c>
      <c r="AB32" s="79"/>
      <c r="AC32" s="79" t="b">
        <v>0</v>
      </c>
      <c r="AD32" s="79">
        <v>0</v>
      </c>
      <c r="AE32" s="85" t="s">
        <v>1779</v>
      </c>
      <c r="AF32" s="79" t="b">
        <v>0</v>
      </c>
      <c r="AG32" s="79" t="s">
        <v>1829</v>
      </c>
      <c r="AH32" s="79"/>
      <c r="AI32" s="85" t="s">
        <v>1779</v>
      </c>
      <c r="AJ32" s="79" t="b">
        <v>0</v>
      </c>
      <c r="AK32" s="79">
        <v>5</v>
      </c>
      <c r="AL32" s="85" t="s">
        <v>1683</v>
      </c>
      <c r="AM32" s="79" t="s">
        <v>1842</v>
      </c>
      <c r="AN32" s="79" t="b">
        <v>0</v>
      </c>
      <c r="AO32" s="85" t="s">
        <v>1683</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242</v>
      </c>
      <c r="B33" s="64" t="s">
        <v>437</v>
      </c>
      <c r="C33" s="65"/>
      <c r="D33" s="66"/>
      <c r="E33" s="67"/>
      <c r="F33" s="68"/>
      <c r="G33" s="65"/>
      <c r="H33" s="69"/>
      <c r="I33" s="70"/>
      <c r="J33" s="70"/>
      <c r="K33" s="34" t="s">
        <v>65</v>
      </c>
      <c r="L33" s="77">
        <v>46</v>
      </c>
      <c r="M33" s="77"/>
      <c r="N33" s="72"/>
      <c r="O33" s="79" t="s">
        <v>570</v>
      </c>
      <c r="P33" s="81">
        <v>43680.01510416667</v>
      </c>
      <c r="Q33" s="79" t="s">
        <v>585</v>
      </c>
      <c r="R33" s="83" t="s">
        <v>743</v>
      </c>
      <c r="S33" s="79" t="s">
        <v>806</v>
      </c>
      <c r="T33" s="79"/>
      <c r="U33" s="79"/>
      <c r="V33" s="83" t="s">
        <v>919</v>
      </c>
      <c r="W33" s="81">
        <v>43680.01510416667</v>
      </c>
      <c r="X33" s="83" t="s">
        <v>1128</v>
      </c>
      <c r="Y33" s="79"/>
      <c r="Z33" s="79"/>
      <c r="AA33" s="85" t="s">
        <v>1449</v>
      </c>
      <c r="AB33" s="79"/>
      <c r="AC33" s="79" t="b">
        <v>0</v>
      </c>
      <c r="AD33" s="79">
        <v>0</v>
      </c>
      <c r="AE33" s="85" t="s">
        <v>1779</v>
      </c>
      <c r="AF33" s="79" t="b">
        <v>0</v>
      </c>
      <c r="AG33" s="79" t="s">
        <v>1829</v>
      </c>
      <c r="AH33" s="79"/>
      <c r="AI33" s="85" t="s">
        <v>1779</v>
      </c>
      <c r="AJ33" s="79" t="b">
        <v>0</v>
      </c>
      <c r="AK33" s="79">
        <v>31</v>
      </c>
      <c r="AL33" s="85" t="s">
        <v>1728</v>
      </c>
      <c r="AM33" s="79" t="s">
        <v>1840</v>
      </c>
      <c r="AN33" s="79" t="b">
        <v>0</v>
      </c>
      <c r="AO33" s="85" t="s">
        <v>1728</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4.3478260869565215</v>
      </c>
      <c r="BF33" s="48">
        <v>0</v>
      </c>
      <c r="BG33" s="49">
        <v>0</v>
      </c>
      <c r="BH33" s="48">
        <v>0</v>
      </c>
      <c r="BI33" s="49">
        <v>0</v>
      </c>
      <c r="BJ33" s="48">
        <v>22</v>
      </c>
      <c r="BK33" s="49">
        <v>95.65217391304348</v>
      </c>
      <c r="BL33" s="48">
        <v>23</v>
      </c>
    </row>
    <row r="34" spans="1:64" ht="15">
      <c r="A34" s="64" t="s">
        <v>243</v>
      </c>
      <c r="B34" s="64" t="s">
        <v>437</v>
      </c>
      <c r="C34" s="65"/>
      <c r="D34" s="66"/>
      <c r="E34" s="67"/>
      <c r="F34" s="68"/>
      <c r="G34" s="65"/>
      <c r="H34" s="69"/>
      <c r="I34" s="70"/>
      <c r="J34" s="70"/>
      <c r="K34" s="34" t="s">
        <v>65</v>
      </c>
      <c r="L34" s="77">
        <v>47</v>
      </c>
      <c r="M34" s="77"/>
      <c r="N34" s="72"/>
      <c r="O34" s="79" t="s">
        <v>570</v>
      </c>
      <c r="P34" s="81">
        <v>43680.90319444444</v>
      </c>
      <c r="Q34" s="79" t="s">
        <v>585</v>
      </c>
      <c r="R34" s="83" t="s">
        <v>743</v>
      </c>
      <c r="S34" s="79" t="s">
        <v>806</v>
      </c>
      <c r="T34" s="79"/>
      <c r="U34" s="79"/>
      <c r="V34" s="83" t="s">
        <v>920</v>
      </c>
      <c r="W34" s="81">
        <v>43680.90319444444</v>
      </c>
      <c r="X34" s="83" t="s">
        <v>1129</v>
      </c>
      <c r="Y34" s="79"/>
      <c r="Z34" s="79"/>
      <c r="AA34" s="85" t="s">
        <v>1450</v>
      </c>
      <c r="AB34" s="79"/>
      <c r="AC34" s="79" t="b">
        <v>0</v>
      </c>
      <c r="AD34" s="79">
        <v>0</v>
      </c>
      <c r="AE34" s="85" t="s">
        <v>1779</v>
      </c>
      <c r="AF34" s="79" t="b">
        <v>0</v>
      </c>
      <c r="AG34" s="79" t="s">
        <v>1829</v>
      </c>
      <c r="AH34" s="79"/>
      <c r="AI34" s="85" t="s">
        <v>1779</v>
      </c>
      <c r="AJ34" s="79" t="b">
        <v>0</v>
      </c>
      <c r="AK34" s="79">
        <v>31</v>
      </c>
      <c r="AL34" s="85" t="s">
        <v>1728</v>
      </c>
      <c r="AM34" s="79" t="s">
        <v>1842</v>
      </c>
      <c r="AN34" s="79" t="b">
        <v>0</v>
      </c>
      <c r="AO34" s="85" t="s">
        <v>1728</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1</v>
      </c>
      <c r="BE34" s="49">
        <v>4.3478260869565215</v>
      </c>
      <c r="BF34" s="48">
        <v>0</v>
      </c>
      <c r="BG34" s="49">
        <v>0</v>
      </c>
      <c r="BH34" s="48">
        <v>0</v>
      </c>
      <c r="BI34" s="49">
        <v>0</v>
      </c>
      <c r="BJ34" s="48">
        <v>22</v>
      </c>
      <c r="BK34" s="49">
        <v>95.65217391304348</v>
      </c>
      <c r="BL34" s="48">
        <v>23</v>
      </c>
    </row>
    <row r="35" spans="1:64" ht="15">
      <c r="A35" s="64" t="s">
        <v>244</v>
      </c>
      <c r="B35" s="64" t="s">
        <v>244</v>
      </c>
      <c r="C35" s="65"/>
      <c r="D35" s="66"/>
      <c r="E35" s="67"/>
      <c r="F35" s="68"/>
      <c r="G35" s="65"/>
      <c r="H35" s="69"/>
      <c r="I35" s="70"/>
      <c r="J35" s="70"/>
      <c r="K35" s="34" t="s">
        <v>65</v>
      </c>
      <c r="L35" s="77">
        <v>48</v>
      </c>
      <c r="M35" s="77"/>
      <c r="N35" s="72"/>
      <c r="O35" s="79" t="s">
        <v>176</v>
      </c>
      <c r="P35" s="81">
        <v>43680.93665509259</v>
      </c>
      <c r="Q35" s="79" t="s">
        <v>586</v>
      </c>
      <c r="R35" s="83" t="s">
        <v>745</v>
      </c>
      <c r="S35" s="79" t="s">
        <v>808</v>
      </c>
      <c r="T35" s="79" t="s">
        <v>837</v>
      </c>
      <c r="U35" s="79"/>
      <c r="V35" s="83" t="s">
        <v>921</v>
      </c>
      <c r="W35" s="81">
        <v>43680.93665509259</v>
      </c>
      <c r="X35" s="83" t="s">
        <v>1130</v>
      </c>
      <c r="Y35" s="79"/>
      <c r="Z35" s="79"/>
      <c r="AA35" s="85" t="s">
        <v>1451</v>
      </c>
      <c r="AB35" s="79"/>
      <c r="AC35" s="79" t="b">
        <v>0</v>
      </c>
      <c r="AD35" s="79">
        <v>1</v>
      </c>
      <c r="AE35" s="85" t="s">
        <v>1779</v>
      </c>
      <c r="AF35" s="79" t="b">
        <v>0</v>
      </c>
      <c r="AG35" s="79" t="s">
        <v>1829</v>
      </c>
      <c r="AH35" s="79"/>
      <c r="AI35" s="85" t="s">
        <v>1779</v>
      </c>
      <c r="AJ35" s="79" t="b">
        <v>0</v>
      </c>
      <c r="AK35" s="79">
        <v>0</v>
      </c>
      <c r="AL35" s="85" t="s">
        <v>1779</v>
      </c>
      <c r="AM35" s="79" t="s">
        <v>1841</v>
      </c>
      <c r="AN35" s="79" t="b">
        <v>0</v>
      </c>
      <c r="AO35" s="85" t="s">
        <v>1451</v>
      </c>
      <c r="AP35" s="79" t="s">
        <v>176</v>
      </c>
      <c r="AQ35" s="79">
        <v>0</v>
      </c>
      <c r="AR35" s="79">
        <v>0</v>
      </c>
      <c r="AS35" s="79"/>
      <c r="AT35" s="79"/>
      <c r="AU35" s="79"/>
      <c r="AV35" s="79"/>
      <c r="AW35" s="79"/>
      <c r="AX35" s="79"/>
      <c r="AY35" s="79"/>
      <c r="AZ35" s="79"/>
      <c r="BA35">
        <v>1</v>
      </c>
      <c r="BB35" s="78" t="str">
        <f>REPLACE(INDEX(GroupVertices[Group],MATCH(Edges25[[#This Row],[Vertex 1]],GroupVertices[Vertex],0)),1,1,"")</f>
        <v>4</v>
      </c>
      <c r="BC35" s="78" t="str">
        <f>REPLACE(INDEX(GroupVertices[Group],MATCH(Edges25[[#This Row],[Vertex 2]],GroupVertices[Vertex],0)),1,1,"")</f>
        <v>4</v>
      </c>
      <c r="BD35" s="48">
        <v>1</v>
      </c>
      <c r="BE35" s="49">
        <v>4.3478260869565215</v>
      </c>
      <c r="BF35" s="48">
        <v>0</v>
      </c>
      <c r="BG35" s="49">
        <v>0</v>
      </c>
      <c r="BH35" s="48">
        <v>0</v>
      </c>
      <c r="BI35" s="49">
        <v>0</v>
      </c>
      <c r="BJ35" s="48">
        <v>22</v>
      </c>
      <c r="BK35" s="49">
        <v>95.65217391304348</v>
      </c>
      <c r="BL35" s="48">
        <v>23</v>
      </c>
    </row>
    <row r="36" spans="1:64" ht="15">
      <c r="A36" s="64" t="s">
        <v>245</v>
      </c>
      <c r="B36" s="64" t="s">
        <v>437</v>
      </c>
      <c r="C36" s="65"/>
      <c r="D36" s="66"/>
      <c r="E36" s="67"/>
      <c r="F36" s="68"/>
      <c r="G36" s="65"/>
      <c r="H36" s="69"/>
      <c r="I36" s="70"/>
      <c r="J36" s="70"/>
      <c r="K36" s="34" t="s">
        <v>65</v>
      </c>
      <c r="L36" s="77">
        <v>49</v>
      </c>
      <c r="M36" s="77"/>
      <c r="N36" s="72"/>
      <c r="O36" s="79" t="s">
        <v>570</v>
      </c>
      <c r="P36" s="81">
        <v>43682.355266203704</v>
      </c>
      <c r="Q36" s="79" t="s">
        <v>587</v>
      </c>
      <c r="R36" s="79"/>
      <c r="S36" s="79"/>
      <c r="T36" s="79"/>
      <c r="U36" s="79"/>
      <c r="V36" s="83" t="s">
        <v>922</v>
      </c>
      <c r="W36" s="81">
        <v>43682.355266203704</v>
      </c>
      <c r="X36" s="83" t="s">
        <v>1131</v>
      </c>
      <c r="Y36" s="79"/>
      <c r="Z36" s="79"/>
      <c r="AA36" s="85" t="s">
        <v>1452</v>
      </c>
      <c r="AB36" s="85" t="s">
        <v>1680</v>
      </c>
      <c r="AC36" s="79" t="b">
        <v>0</v>
      </c>
      <c r="AD36" s="79">
        <v>1</v>
      </c>
      <c r="AE36" s="85" t="s">
        <v>1781</v>
      </c>
      <c r="AF36" s="79" t="b">
        <v>0</v>
      </c>
      <c r="AG36" s="79" t="s">
        <v>1829</v>
      </c>
      <c r="AH36" s="79"/>
      <c r="AI36" s="85" t="s">
        <v>1779</v>
      </c>
      <c r="AJ36" s="79" t="b">
        <v>0</v>
      </c>
      <c r="AK36" s="79">
        <v>0</v>
      </c>
      <c r="AL36" s="85" t="s">
        <v>1779</v>
      </c>
      <c r="AM36" s="79" t="s">
        <v>1841</v>
      </c>
      <c r="AN36" s="79" t="b">
        <v>0</v>
      </c>
      <c r="AO36" s="85" t="s">
        <v>1680</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246</v>
      </c>
      <c r="B37" s="64" t="s">
        <v>437</v>
      </c>
      <c r="C37" s="65"/>
      <c r="D37" s="66"/>
      <c r="E37" s="67"/>
      <c r="F37" s="68"/>
      <c r="G37" s="65"/>
      <c r="H37" s="69"/>
      <c r="I37" s="70"/>
      <c r="J37" s="70"/>
      <c r="K37" s="34" t="s">
        <v>65</v>
      </c>
      <c r="L37" s="77">
        <v>51</v>
      </c>
      <c r="M37" s="77"/>
      <c r="N37" s="72"/>
      <c r="O37" s="79" t="s">
        <v>570</v>
      </c>
      <c r="P37" s="81">
        <v>43682.37537037037</v>
      </c>
      <c r="Q37" s="79" t="s">
        <v>588</v>
      </c>
      <c r="R37" s="79"/>
      <c r="S37" s="79"/>
      <c r="T37" s="79"/>
      <c r="U37" s="79"/>
      <c r="V37" s="83" t="s">
        <v>923</v>
      </c>
      <c r="W37" s="81">
        <v>43682.37537037037</v>
      </c>
      <c r="X37" s="83" t="s">
        <v>1132</v>
      </c>
      <c r="Y37" s="79"/>
      <c r="Z37" s="79"/>
      <c r="AA37" s="85" t="s">
        <v>1453</v>
      </c>
      <c r="AB37" s="79"/>
      <c r="AC37" s="79" t="b">
        <v>0</v>
      </c>
      <c r="AD37" s="79">
        <v>0</v>
      </c>
      <c r="AE37" s="85" t="s">
        <v>1779</v>
      </c>
      <c r="AF37" s="79" t="b">
        <v>0</v>
      </c>
      <c r="AG37" s="79" t="s">
        <v>1829</v>
      </c>
      <c r="AH37" s="79"/>
      <c r="AI37" s="85" t="s">
        <v>1779</v>
      </c>
      <c r="AJ37" s="79" t="b">
        <v>0</v>
      </c>
      <c r="AK37" s="79">
        <v>7</v>
      </c>
      <c r="AL37" s="85" t="s">
        <v>1680</v>
      </c>
      <c r="AM37" s="79" t="s">
        <v>1840</v>
      </c>
      <c r="AN37" s="79" t="b">
        <v>0</v>
      </c>
      <c r="AO37" s="85" t="s">
        <v>1680</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247</v>
      </c>
      <c r="B38" s="64" t="s">
        <v>437</v>
      </c>
      <c r="C38" s="65"/>
      <c r="D38" s="66"/>
      <c r="E38" s="67"/>
      <c r="F38" s="68"/>
      <c r="G38" s="65"/>
      <c r="H38" s="69"/>
      <c r="I38" s="70"/>
      <c r="J38" s="70"/>
      <c r="K38" s="34" t="s">
        <v>65</v>
      </c>
      <c r="L38" s="77">
        <v>53</v>
      </c>
      <c r="M38" s="77"/>
      <c r="N38" s="72"/>
      <c r="O38" s="79" t="s">
        <v>570</v>
      </c>
      <c r="P38" s="81">
        <v>43682.48645833333</v>
      </c>
      <c r="Q38" s="79" t="s">
        <v>588</v>
      </c>
      <c r="R38" s="79"/>
      <c r="S38" s="79"/>
      <c r="T38" s="79"/>
      <c r="U38" s="79"/>
      <c r="V38" s="83" t="s">
        <v>924</v>
      </c>
      <c r="W38" s="81">
        <v>43682.48645833333</v>
      </c>
      <c r="X38" s="83" t="s">
        <v>1133</v>
      </c>
      <c r="Y38" s="79"/>
      <c r="Z38" s="79"/>
      <c r="AA38" s="85" t="s">
        <v>1454</v>
      </c>
      <c r="AB38" s="79"/>
      <c r="AC38" s="79" t="b">
        <v>0</v>
      </c>
      <c r="AD38" s="79">
        <v>0</v>
      </c>
      <c r="AE38" s="85" t="s">
        <v>1779</v>
      </c>
      <c r="AF38" s="79" t="b">
        <v>0</v>
      </c>
      <c r="AG38" s="79" t="s">
        <v>1829</v>
      </c>
      <c r="AH38" s="79"/>
      <c r="AI38" s="85" t="s">
        <v>1779</v>
      </c>
      <c r="AJ38" s="79" t="b">
        <v>0</v>
      </c>
      <c r="AK38" s="79">
        <v>7</v>
      </c>
      <c r="AL38" s="85" t="s">
        <v>1680</v>
      </c>
      <c r="AM38" s="79" t="s">
        <v>1842</v>
      </c>
      <c r="AN38" s="79" t="b">
        <v>0</v>
      </c>
      <c r="AO38" s="85" t="s">
        <v>1680</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248</v>
      </c>
      <c r="B39" s="64" t="s">
        <v>437</v>
      </c>
      <c r="C39" s="65"/>
      <c r="D39" s="66"/>
      <c r="E39" s="67"/>
      <c r="F39" s="68"/>
      <c r="G39" s="65"/>
      <c r="H39" s="69"/>
      <c r="I39" s="70"/>
      <c r="J39" s="70"/>
      <c r="K39" s="34" t="s">
        <v>65</v>
      </c>
      <c r="L39" s="77">
        <v>55</v>
      </c>
      <c r="M39" s="77"/>
      <c r="N39" s="72"/>
      <c r="O39" s="79" t="s">
        <v>570</v>
      </c>
      <c r="P39" s="81">
        <v>43682.555925925924</v>
      </c>
      <c r="Q39" s="79" t="s">
        <v>588</v>
      </c>
      <c r="R39" s="79"/>
      <c r="S39" s="79"/>
      <c r="T39" s="79"/>
      <c r="U39" s="79"/>
      <c r="V39" s="83" t="s">
        <v>925</v>
      </c>
      <c r="W39" s="81">
        <v>43682.555925925924</v>
      </c>
      <c r="X39" s="83" t="s">
        <v>1134</v>
      </c>
      <c r="Y39" s="79"/>
      <c r="Z39" s="79"/>
      <c r="AA39" s="85" t="s">
        <v>1455</v>
      </c>
      <c r="AB39" s="79"/>
      <c r="AC39" s="79" t="b">
        <v>0</v>
      </c>
      <c r="AD39" s="79">
        <v>0</v>
      </c>
      <c r="AE39" s="85" t="s">
        <v>1779</v>
      </c>
      <c r="AF39" s="79" t="b">
        <v>0</v>
      </c>
      <c r="AG39" s="79" t="s">
        <v>1829</v>
      </c>
      <c r="AH39" s="79"/>
      <c r="AI39" s="85" t="s">
        <v>1779</v>
      </c>
      <c r="AJ39" s="79" t="b">
        <v>0</v>
      </c>
      <c r="AK39" s="79">
        <v>7</v>
      </c>
      <c r="AL39" s="85" t="s">
        <v>1680</v>
      </c>
      <c r="AM39" s="79" t="s">
        <v>1842</v>
      </c>
      <c r="AN39" s="79" t="b">
        <v>0</v>
      </c>
      <c r="AO39" s="85" t="s">
        <v>1680</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249</v>
      </c>
      <c r="B40" s="64" t="s">
        <v>437</v>
      </c>
      <c r="C40" s="65"/>
      <c r="D40" s="66"/>
      <c r="E40" s="67"/>
      <c r="F40" s="68"/>
      <c r="G40" s="65"/>
      <c r="H40" s="69"/>
      <c r="I40" s="70"/>
      <c r="J40" s="70"/>
      <c r="K40" s="34" t="s">
        <v>65</v>
      </c>
      <c r="L40" s="77">
        <v>57</v>
      </c>
      <c r="M40" s="77"/>
      <c r="N40" s="72"/>
      <c r="O40" s="79" t="s">
        <v>570</v>
      </c>
      <c r="P40" s="81">
        <v>43682.56391203704</v>
      </c>
      <c r="Q40" s="79" t="s">
        <v>588</v>
      </c>
      <c r="R40" s="79"/>
      <c r="S40" s="79"/>
      <c r="T40" s="79"/>
      <c r="U40" s="79"/>
      <c r="V40" s="83" t="s">
        <v>926</v>
      </c>
      <c r="W40" s="81">
        <v>43682.56391203704</v>
      </c>
      <c r="X40" s="83" t="s">
        <v>1135</v>
      </c>
      <c r="Y40" s="79"/>
      <c r="Z40" s="79"/>
      <c r="AA40" s="85" t="s">
        <v>1456</v>
      </c>
      <c r="AB40" s="79"/>
      <c r="AC40" s="79" t="b">
        <v>0</v>
      </c>
      <c r="AD40" s="79">
        <v>0</v>
      </c>
      <c r="AE40" s="85" t="s">
        <v>1779</v>
      </c>
      <c r="AF40" s="79" t="b">
        <v>0</v>
      </c>
      <c r="AG40" s="79" t="s">
        <v>1829</v>
      </c>
      <c r="AH40" s="79"/>
      <c r="AI40" s="85" t="s">
        <v>1779</v>
      </c>
      <c r="AJ40" s="79" t="b">
        <v>0</v>
      </c>
      <c r="AK40" s="79">
        <v>7</v>
      </c>
      <c r="AL40" s="85" t="s">
        <v>1680</v>
      </c>
      <c r="AM40" s="79" t="s">
        <v>1841</v>
      </c>
      <c r="AN40" s="79" t="b">
        <v>0</v>
      </c>
      <c r="AO40" s="85" t="s">
        <v>1680</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250</v>
      </c>
      <c r="B41" s="64" t="s">
        <v>437</v>
      </c>
      <c r="C41" s="65"/>
      <c r="D41" s="66"/>
      <c r="E41" s="67"/>
      <c r="F41" s="68"/>
      <c r="G41" s="65"/>
      <c r="H41" s="69"/>
      <c r="I41" s="70"/>
      <c r="J41" s="70"/>
      <c r="K41" s="34" t="s">
        <v>65</v>
      </c>
      <c r="L41" s="77">
        <v>59</v>
      </c>
      <c r="M41" s="77"/>
      <c r="N41" s="72"/>
      <c r="O41" s="79" t="s">
        <v>570</v>
      </c>
      <c r="P41" s="81">
        <v>43678.83635416667</v>
      </c>
      <c r="Q41" s="79" t="s">
        <v>579</v>
      </c>
      <c r="R41" s="83" t="s">
        <v>743</v>
      </c>
      <c r="S41" s="79" t="s">
        <v>806</v>
      </c>
      <c r="T41" s="79"/>
      <c r="U41" s="79"/>
      <c r="V41" s="83" t="s">
        <v>927</v>
      </c>
      <c r="W41" s="81">
        <v>43678.83635416667</v>
      </c>
      <c r="X41" s="83" t="s">
        <v>1136</v>
      </c>
      <c r="Y41" s="79"/>
      <c r="Z41" s="79"/>
      <c r="AA41" s="85" t="s">
        <v>1457</v>
      </c>
      <c r="AB41" s="79"/>
      <c r="AC41" s="79" t="b">
        <v>0</v>
      </c>
      <c r="AD41" s="79">
        <v>0</v>
      </c>
      <c r="AE41" s="85" t="s">
        <v>1779</v>
      </c>
      <c r="AF41" s="79" t="b">
        <v>0</v>
      </c>
      <c r="AG41" s="79" t="s">
        <v>1829</v>
      </c>
      <c r="AH41" s="79"/>
      <c r="AI41" s="85" t="s">
        <v>1779</v>
      </c>
      <c r="AJ41" s="79" t="b">
        <v>0</v>
      </c>
      <c r="AK41" s="79">
        <v>31</v>
      </c>
      <c r="AL41" s="85" t="s">
        <v>1728</v>
      </c>
      <c r="AM41" s="79" t="s">
        <v>1840</v>
      </c>
      <c r="AN41" s="79" t="b">
        <v>0</v>
      </c>
      <c r="AO41" s="85" t="s">
        <v>1728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4.761904761904762</v>
      </c>
      <c r="BF41" s="48">
        <v>0</v>
      </c>
      <c r="BG41" s="49">
        <v>0</v>
      </c>
      <c r="BH41" s="48">
        <v>0</v>
      </c>
      <c r="BI41" s="49">
        <v>0</v>
      </c>
      <c r="BJ41" s="48">
        <v>20</v>
      </c>
      <c r="BK41" s="49">
        <v>95.23809523809524</v>
      </c>
      <c r="BL41" s="48">
        <v>21</v>
      </c>
    </row>
    <row r="42" spans="1:64" ht="15">
      <c r="A42" s="64" t="s">
        <v>251</v>
      </c>
      <c r="B42" s="64" t="s">
        <v>250</v>
      </c>
      <c r="C42" s="65"/>
      <c r="D42" s="66"/>
      <c r="E42" s="67"/>
      <c r="F42" s="68"/>
      <c r="G42" s="65"/>
      <c r="H42" s="69"/>
      <c r="I42" s="70"/>
      <c r="J42" s="70"/>
      <c r="K42" s="34" t="s">
        <v>65</v>
      </c>
      <c r="L42" s="77">
        <v>60</v>
      </c>
      <c r="M42" s="77"/>
      <c r="N42" s="72"/>
      <c r="O42" s="79" t="s">
        <v>570</v>
      </c>
      <c r="P42" s="81">
        <v>43682.60267361111</v>
      </c>
      <c r="Q42" s="79" t="s">
        <v>589</v>
      </c>
      <c r="R42" s="83" t="s">
        <v>746</v>
      </c>
      <c r="S42" s="79" t="s">
        <v>809</v>
      </c>
      <c r="T42" s="79" t="s">
        <v>838</v>
      </c>
      <c r="U42" s="83" t="s">
        <v>859</v>
      </c>
      <c r="V42" s="83" t="s">
        <v>859</v>
      </c>
      <c r="W42" s="81">
        <v>43682.60267361111</v>
      </c>
      <c r="X42" s="83" t="s">
        <v>1137</v>
      </c>
      <c r="Y42" s="79"/>
      <c r="Z42" s="79"/>
      <c r="AA42" s="85" t="s">
        <v>1458</v>
      </c>
      <c r="AB42" s="79"/>
      <c r="AC42" s="79" t="b">
        <v>0</v>
      </c>
      <c r="AD42" s="79">
        <v>9</v>
      </c>
      <c r="AE42" s="85" t="s">
        <v>1779</v>
      </c>
      <c r="AF42" s="79" t="b">
        <v>0</v>
      </c>
      <c r="AG42" s="79" t="s">
        <v>1829</v>
      </c>
      <c r="AH42" s="79"/>
      <c r="AI42" s="85" t="s">
        <v>1779</v>
      </c>
      <c r="AJ42" s="79" t="b">
        <v>0</v>
      </c>
      <c r="AK42" s="79">
        <v>3</v>
      </c>
      <c r="AL42" s="85" t="s">
        <v>1779</v>
      </c>
      <c r="AM42" s="79" t="s">
        <v>1839</v>
      </c>
      <c r="AN42" s="79" t="b">
        <v>0</v>
      </c>
      <c r="AO42" s="85" t="s">
        <v>1458</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252</v>
      </c>
      <c r="B43" s="64" t="s">
        <v>437</v>
      </c>
      <c r="C43" s="65"/>
      <c r="D43" s="66"/>
      <c r="E43" s="67"/>
      <c r="F43" s="68"/>
      <c r="G43" s="65"/>
      <c r="H43" s="69"/>
      <c r="I43" s="70"/>
      <c r="J43" s="70"/>
      <c r="K43" s="34" t="s">
        <v>65</v>
      </c>
      <c r="L43" s="77">
        <v>61</v>
      </c>
      <c r="M43" s="77"/>
      <c r="N43" s="72"/>
      <c r="O43" s="79" t="s">
        <v>570</v>
      </c>
      <c r="P43" s="81">
        <v>43682.621030092596</v>
      </c>
      <c r="Q43" s="79" t="s">
        <v>588</v>
      </c>
      <c r="R43" s="79"/>
      <c r="S43" s="79"/>
      <c r="T43" s="79"/>
      <c r="U43" s="79"/>
      <c r="V43" s="83" t="s">
        <v>928</v>
      </c>
      <c r="W43" s="81">
        <v>43682.621030092596</v>
      </c>
      <c r="X43" s="83" t="s">
        <v>1138</v>
      </c>
      <c r="Y43" s="79"/>
      <c r="Z43" s="79"/>
      <c r="AA43" s="85" t="s">
        <v>1459</v>
      </c>
      <c r="AB43" s="79"/>
      <c r="AC43" s="79" t="b">
        <v>0</v>
      </c>
      <c r="AD43" s="79">
        <v>0</v>
      </c>
      <c r="AE43" s="85" t="s">
        <v>1779</v>
      </c>
      <c r="AF43" s="79" t="b">
        <v>0</v>
      </c>
      <c r="AG43" s="79" t="s">
        <v>1829</v>
      </c>
      <c r="AH43" s="79"/>
      <c r="AI43" s="85" t="s">
        <v>1779</v>
      </c>
      <c r="AJ43" s="79" t="b">
        <v>0</v>
      </c>
      <c r="AK43" s="79">
        <v>7</v>
      </c>
      <c r="AL43" s="85" t="s">
        <v>1680</v>
      </c>
      <c r="AM43" s="79" t="s">
        <v>1841</v>
      </c>
      <c r="AN43" s="79" t="b">
        <v>0</v>
      </c>
      <c r="AO43" s="85" t="s">
        <v>1680</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253</v>
      </c>
      <c r="B44" s="64" t="s">
        <v>437</v>
      </c>
      <c r="C44" s="65"/>
      <c r="D44" s="66"/>
      <c r="E44" s="67"/>
      <c r="F44" s="68"/>
      <c r="G44" s="65"/>
      <c r="H44" s="69"/>
      <c r="I44" s="70"/>
      <c r="J44" s="70"/>
      <c r="K44" s="34" t="s">
        <v>65</v>
      </c>
      <c r="L44" s="77">
        <v>63</v>
      </c>
      <c r="M44" s="77"/>
      <c r="N44" s="72"/>
      <c r="O44" s="79" t="s">
        <v>570</v>
      </c>
      <c r="P44" s="81">
        <v>43682.679930555554</v>
      </c>
      <c r="Q44" s="79" t="s">
        <v>590</v>
      </c>
      <c r="R44" s="79"/>
      <c r="S44" s="79"/>
      <c r="T44" s="79"/>
      <c r="U44" s="79"/>
      <c r="V44" s="83" t="s">
        <v>929</v>
      </c>
      <c r="W44" s="81">
        <v>43682.679930555554</v>
      </c>
      <c r="X44" s="83" t="s">
        <v>1139</v>
      </c>
      <c r="Y44" s="79"/>
      <c r="Z44" s="79"/>
      <c r="AA44" s="85" t="s">
        <v>1460</v>
      </c>
      <c r="AB44" s="79"/>
      <c r="AC44" s="79" t="b">
        <v>0</v>
      </c>
      <c r="AD44" s="79">
        <v>0</v>
      </c>
      <c r="AE44" s="85" t="s">
        <v>1779</v>
      </c>
      <c r="AF44" s="79" t="b">
        <v>0</v>
      </c>
      <c r="AG44" s="79" t="s">
        <v>1829</v>
      </c>
      <c r="AH44" s="79"/>
      <c r="AI44" s="85" t="s">
        <v>1779</v>
      </c>
      <c r="AJ44" s="79" t="b">
        <v>0</v>
      </c>
      <c r="AK44" s="79">
        <v>3</v>
      </c>
      <c r="AL44" s="85" t="s">
        <v>1458</v>
      </c>
      <c r="AM44" s="79" t="s">
        <v>1842</v>
      </c>
      <c r="AN44" s="79" t="b">
        <v>0</v>
      </c>
      <c r="AO44" s="85" t="s">
        <v>1458</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254</v>
      </c>
      <c r="B45" s="64" t="s">
        <v>437</v>
      </c>
      <c r="C45" s="65"/>
      <c r="D45" s="66"/>
      <c r="E45" s="67"/>
      <c r="F45" s="68"/>
      <c r="G45" s="65"/>
      <c r="H45" s="69"/>
      <c r="I45" s="70"/>
      <c r="J45" s="70"/>
      <c r="K45" s="34" t="s">
        <v>65</v>
      </c>
      <c r="L45" s="77">
        <v>67</v>
      </c>
      <c r="M45" s="77"/>
      <c r="N45" s="72"/>
      <c r="O45" s="79" t="s">
        <v>570</v>
      </c>
      <c r="P45" s="81">
        <v>43682.690046296295</v>
      </c>
      <c r="Q45" s="79" t="s">
        <v>590</v>
      </c>
      <c r="R45" s="79"/>
      <c r="S45" s="79"/>
      <c r="T45" s="79"/>
      <c r="U45" s="79"/>
      <c r="V45" s="83" t="s">
        <v>930</v>
      </c>
      <c r="W45" s="81">
        <v>43682.690046296295</v>
      </c>
      <c r="X45" s="83" t="s">
        <v>1140</v>
      </c>
      <c r="Y45" s="79"/>
      <c r="Z45" s="79"/>
      <c r="AA45" s="85" t="s">
        <v>1461</v>
      </c>
      <c r="AB45" s="79"/>
      <c r="AC45" s="79" t="b">
        <v>0</v>
      </c>
      <c r="AD45" s="79">
        <v>0</v>
      </c>
      <c r="AE45" s="85" t="s">
        <v>1779</v>
      </c>
      <c r="AF45" s="79" t="b">
        <v>0</v>
      </c>
      <c r="AG45" s="79" t="s">
        <v>1829</v>
      </c>
      <c r="AH45" s="79"/>
      <c r="AI45" s="85" t="s">
        <v>1779</v>
      </c>
      <c r="AJ45" s="79" t="b">
        <v>0</v>
      </c>
      <c r="AK45" s="79">
        <v>3</v>
      </c>
      <c r="AL45" s="85" t="s">
        <v>1458</v>
      </c>
      <c r="AM45" s="79" t="s">
        <v>1842</v>
      </c>
      <c r="AN45" s="79" t="b">
        <v>0</v>
      </c>
      <c r="AO45" s="85" t="s">
        <v>1458</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255</v>
      </c>
      <c r="B46" s="64" t="s">
        <v>437</v>
      </c>
      <c r="C46" s="65"/>
      <c r="D46" s="66"/>
      <c r="E46" s="67"/>
      <c r="F46" s="68"/>
      <c r="G46" s="65"/>
      <c r="H46" s="69"/>
      <c r="I46" s="70"/>
      <c r="J46" s="70"/>
      <c r="K46" s="34" t="s">
        <v>65</v>
      </c>
      <c r="L46" s="77">
        <v>70</v>
      </c>
      <c r="M46" s="77"/>
      <c r="N46" s="72"/>
      <c r="O46" s="79" t="s">
        <v>570</v>
      </c>
      <c r="P46" s="81">
        <v>43682.87793981482</v>
      </c>
      <c r="Q46" s="79" t="s">
        <v>590</v>
      </c>
      <c r="R46" s="79"/>
      <c r="S46" s="79"/>
      <c r="T46" s="79"/>
      <c r="U46" s="79"/>
      <c r="V46" s="83" t="s">
        <v>931</v>
      </c>
      <c r="W46" s="81">
        <v>43682.87793981482</v>
      </c>
      <c r="X46" s="83" t="s">
        <v>1141</v>
      </c>
      <c r="Y46" s="79"/>
      <c r="Z46" s="79"/>
      <c r="AA46" s="85" t="s">
        <v>1462</v>
      </c>
      <c r="AB46" s="79"/>
      <c r="AC46" s="79" t="b">
        <v>0</v>
      </c>
      <c r="AD46" s="79">
        <v>0</v>
      </c>
      <c r="AE46" s="85" t="s">
        <v>1779</v>
      </c>
      <c r="AF46" s="79" t="b">
        <v>0</v>
      </c>
      <c r="AG46" s="79" t="s">
        <v>1829</v>
      </c>
      <c r="AH46" s="79"/>
      <c r="AI46" s="85" t="s">
        <v>1779</v>
      </c>
      <c r="AJ46" s="79" t="b">
        <v>0</v>
      </c>
      <c r="AK46" s="79">
        <v>3</v>
      </c>
      <c r="AL46" s="85" t="s">
        <v>1458</v>
      </c>
      <c r="AM46" s="79" t="s">
        <v>1840</v>
      </c>
      <c r="AN46" s="79" t="b">
        <v>0</v>
      </c>
      <c r="AO46" s="85" t="s">
        <v>1458</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256</v>
      </c>
      <c r="B47" s="64" t="s">
        <v>437</v>
      </c>
      <c r="C47" s="65"/>
      <c r="D47" s="66"/>
      <c r="E47" s="67"/>
      <c r="F47" s="68"/>
      <c r="G47" s="65"/>
      <c r="H47" s="69"/>
      <c r="I47" s="70"/>
      <c r="J47" s="70"/>
      <c r="K47" s="34" t="s">
        <v>65</v>
      </c>
      <c r="L47" s="77">
        <v>73</v>
      </c>
      <c r="M47" s="77"/>
      <c r="N47" s="72"/>
      <c r="O47" s="79" t="s">
        <v>570</v>
      </c>
      <c r="P47" s="81">
        <v>43683.27443287037</v>
      </c>
      <c r="Q47" s="79" t="s">
        <v>588</v>
      </c>
      <c r="R47" s="79"/>
      <c r="S47" s="79"/>
      <c r="T47" s="79"/>
      <c r="U47" s="79"/>
      <c r="V47" s="83" t="s">
        <v>932</v>
      </c>
      <c r="W47" s="81">
        <v>43683.27443287037</v>
      </c>
      <c r="X47" s="83" t="s">
        <v>1142</v>
      </c>
      <c r="Y47" s="79"/>
      <c r="Z47" s="79"/>
      <c r="AA47" s="85" t="s">
        <v>1463</v>
      </c>
      <c r="AB47" s="79"/>
      <c r="AC47" s="79" t="b">
        <v>0</v>
      </c>
      <c r="AD47" s="79">
        <v>0</v>
      </c>
      <c r="AE47" s="85" t="s">
        <v>1779</v>
      </c>
      <c r="AF47" s="79" t="b">
        <v>0</v>
      </c>
      <c r="AG47" s="79" t="s">
        <v>1829</v>
      </c>
      <c r="AH47" s="79"/>
      <c r="AI47" s="85" t="s">
        <v>1779</v>
      </c>
      <c r="AJ47" s="79" t="b">
        <v>0</v>
      </c>
      <c r="AK47" s="79">
        <v>7</v>
      </c>
      <c r="AL47" s="85" t="s">
        <v>1680</v>
      </c>
      <c r="AM47" s="79" t="s">
        <v>1842</v>
      </c>
      <c r="AN47" s="79" t="b">
        <v>0</v>
      </c>
      <c r="AO47" s="85" t="s">
        <v>1680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257</v>
      </c>
      <c r="B48" s="64" t="s">
        <v>257</v>
      </c>
      <c r="C48" s="65"/>
      <c r="D48" s="66"/>
      <c r="E48" s="67"/>
      <c r="F48" s="68"/>
      <c r="G48" s="65"/>
      <c r="H48" s="69"/>
      <c r="I48" s="70"/>
      <c r="J48" s="70"/>
      <c r="K48" s="34" t="s">
        <v>65</v>
      </c>
      <c r="L48" s="77">
        <v>75</v>
      </c>
      <c r="M48" s="77"/>
      <c r="N48" s="72"/>
      <c r="O48" s="79" t="s">
        <v>176</v>
      </c>
      <c r="P48" s="81">
        <v>43683.44907407407</v>
      </c>
      <c r="Q48" s="79" t="s">
        <v>591</v>
      </c>
      <c r="R48" s="83" t="s">
        <v>747</v>
      </c>
      <c r="S48" s="79" t="s">
        <v>802</v>
      </c>
      <c r="T48" s="79"/>
      <c r="U48" s="79"/>
      <c r="V48" s="83" t="s">
        <v>933</v>
      </c>
      <c r="W48" s="81">
        <v>43683.44907407407</v>
      </c>
      <c r="X48" s="83" t="s">
        <v>1143</v>
      </c>
      <c r="Y48" s="79"/>
      <c r="Z48" s="79"/>
      <c r="AA48" s="85" t="s">
        <v>1464</v>
      </c>
      <c r="AB48" s="79"/>
      <c r="AC48" s="79" t="b">
        <v>0</v>
      </c>
      <c r="AD48" s="79">
        <v>1</v>
      </c>
      <c r="AE48" s="85" t="s">
        <v>1779</v>
      </c>
      <c r="AF48" s="79" t="b">
        <v>0</v>
      </c>
      <c r="AG48" s="79" t="s">
        <v>1829</v>
      </c>
      <c r="AH48" s="79"/>
      <c r="AI48" s="85" t="s">
        <v>1779</v>
      </c>
      <c r="AJ48" s="79" t="b">
        <v>0</v>
      </c>
      <c r="AK48" s="79">
        <v>0</v>
      </c>
      <c r="AL48" s="85" t="s">
        <v>1779</v>
      </c>
      <c r="AM48" s="79" t="s">
        <v>1840</v>
      </c>
      <c r="AN48" s="79" t="b">
        <v>0</v>
      </c>
      <c r="AO48" s="85" t="s">
        <v>1464</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4</v>
      </c>
      <c r="BD48" s="48">
        <v>2</v>
      </c>
      <c r="BE48" s="49">
        <v>5</v>
      </c>
      <c r="BF48" s="48">
        <v>0</v>
      </c>
      <c r="BG48" s="49">
        <v>0</v>
      </c>
      <c r="BH48" s="48">
        <v>0</v>
      </c>
      <c r="BI48" s="49">
        <v>0</v>
      </c>
      <c r="BJ48" s="48">
        <v>38</v>
      </c>
      <c r="BK48" s="49">
        <v>95</v>
      </c>
      <c r="BL48" s="48">
        <v>40</v>
      </c>
    </row>
    <row r="49" spans="1:64" ht="15">
      <c r="A49" s="64" t="s">
        <v>258</v>
      </c>
      <c r="B49" s="64" t="s">
        <v>437</v>
      </c>
      <c r="C49" s="65"/>
      <c r="D49" s="66"/>
      <c r="E49" s="67"/>
      <c r="F49" s="68"/>
      <c r="G49" s="65"/>
      <c r="H49" s="69"/>
      <c r="I49" s="70"/>
      <c r="J49" s="70"/>
      <c r="K49" s="34" t="s">
        <v>65</v>
      </c>
      <c r="L49" s="77">
        <v>76</v>
      </c>
      <c r="M49" s="77"/>
      <c r="N49" s="72"/>
      <c r="O49" s="79" t="s">
        <v>570</v>
      </c>
      <c r="P49" s="81">
        <v>43683.61371527778</v>
      </c>
      <c r="Q49" s="79" t="s">
        <v>588</v>
      </c>
      <c r="R49" s="79"/>
      <c r="S49" s="79"/>
      <c r="T49" s="79"/>
      <c r="U49" s="79"/>
      <c r="V49" s="83" t="s">
        <v>934</v>
      </c>
      <c r="W49" s="81">
        <v>43683.61371527778</v>
      </c>
      <c r="X49" s="83" t="s">
        <v>1144</v>
      </c>
      <c r="Y49" s="79"/>
      <c r="Z49" s="79"/>
      <c r="AA49" s="85" t="s">
        <v>1465</v>
      </c>
      <c r="AB49" s="79"/>
      <c r="AC49" s="79" t="b">
        <v>0</v>
      </c>
      <c r="AD49" s="79">
        <v>0</v>
      </c>
      <c r="AE49" s="85" t="s">
        <v>1779</v>
      </c>
      <c r="AF49" s="79" t="b">
        <v>0</v>
      </c>
      <c r="AG49" s="79" t="s">
        <v>1829</v>
      </c>
      <c r="AH49" s="79"/>
      <c r="AI49" s="85" t="s">
        <v>1779</v>
      </c>
      <c r="AJ49" s="79" t="b">
        <v>0</v>
      </c>
      <c r="AK49" s="79">
        <v>8</v>
      </c>
      <c r="AL49" s="85" t="s">
        <v>1680</v>
      </c>
      <c r="AM49" s="79" t="s">
        <v>1841</v>
      </c>
      <c r="AN49" s="79" t="b">
        <v>0</v>
      </c>
      <c r="AO49" s="85" t="s">
        <v>1680</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259</v>
      </c>
      <c r="B50" s="64" t="s">
        <v>251</v>
      </c>
      <c r="C50" s="65"/>
      <c r="D50" s="66"/>
      <c r="E50" s="67"/>
      <c r="F50" s="68"/>
      <c r="G50" s="65"/>
      <c r="H50" s="69"/>
      <c r="I50" s="70"/>
      <c r="J50" s="70"/>
      <c r="K50" s="34" t="s">
        <v>66</v>
      </c>
      <c r="L50" s="77">
        <v>80</v>
      </c>
      <c r="M50" s="77"/>
      <c r="N50" s="72"/>
      <c r="O50" s="79" t="s">
        <v>570</v>
      </c>
      <c r="P50" s="81">
        <v>43684.56696759259</v>
      </c>
      <c r="Q50" s="79" t="s">
        <v>590</v>
      </c>
      <c r="R50" s="79"/>
      <c r="S50" s="79"/>
      <c r="T50" s="79"/>
      <c r="U50" s="79"/>
      <c r="V50" s="83" t="s">
        <v>935</v>
      </c>
      <c r="W50" s="81">
        <v>43684.56696759259</v>
      </c>
      <c r="X50" s="83" t="s">
        <v>1145</v>
      </c>
      <c r="Y50" s="79"/>
      <c r="Z50" s="79"/>
      <c r="AA50" s="85" t="s">
        <v>1466</v>
      </c>
      <c r="AB50" s="79"/>
      <c r="AC50" s="79" t="b">
        <v>0</v>
      </c>
      <c r="AD50" s="79">
        <v>0</v>
      </c>
      <c r="AE50" s="85" t="s">
        <v>1779</v>
      </c>
      <c r="AF50" s="79" t="b">
        <v>0</v>
      </c>
      <c r="AG50" s="79" t="s">
        <v>1829</v>
      </c>
      <c r="AH50" s="79"/>
      <c r="AI50" s="85" t="s">
        <v>1779</v>
      </c>
      <c r="AJ50" s="79" t="b">
        <v>0</v>
      </c>
      <c r="AK50" s="79">
        <v>4</v>
      </c>
      <c r="AL50" s="85" t="s">
        <v>1458</v>
      </c>
      <c r="AM50" s="79" t="s">
        <v>1841</v>
      </c>
      <c r="AN50" s="79" t="b">
        <v>0</v>
      </c>
      <c r="AO50" s="85" t="s">
        <v>1458</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260</v>
      </c>
      <c r="B51" s="64" t="s">
        <v>437</v>
      </c>
      <c r="C51" s="65"/>
      <c r="D51" s="66"/>
      <c r="E51" s="67"/>
      <c r="F51" s="68"/>
      <c r="G51" s="65"/>
      <c r="H51" s="69"/>
      <c r="I51" s="70"/>
      <c r="J51" s="70"/>
      <c r="K51" s="34" t="s">
        <v>65</v>
      </c>
      <c r="L51" s="77">
        <v>82</v>
      </c>
      <c r="M51" s="77"/>
      <c r="N51" s="72"/>
      <c r="O51" s="79" t="s">
        <v>570</v>
      </c>
      <c r="P51" s="81">
        <v>43685.8591087963</v>
      </c>
      <c r="Q51" s="79" t="s">
        <v>583</v>
      </c>
      <c r="R51" s="79"/>
      <c r="S51" s="79"/>
      <c r="T51" s="79"/>
      <c r="U51" s="79"/>
      <c r="V51" s="83" t="s">
        <v>936</v>
      </c>
      <c r="W51" s="81">
        <v>43685.8591087963</v>
      </c>
      <c r="X51" s="83" t="s">
        <v>1146</v>
      </c>
      <c r="Y51" s="79"/>
      <c r="Z51" s="79"/>
      <c r="AA51" s="85" t="s">
        <v>1467</v>
      </c>
      <c r="AB51" s="79"/>
      <c r="AC51" s="79" t="b">
        <v>0</v>
      </c>
      <c r="AD51" s="79">
        <v>0</v>
      </c>
      <c r="AE51" s="85" t="s">
        <v>1779</v>
      </c>
      <c r="AF51" s="79" t="b">
        <v>0</v>
      </c>
      <c r="AG51" s="79" t="s">
        <v>1829</v>
      </c>
      <c r="AH51" s="79"/>
      <c r="AI51" s="85" t="s">
        <v>1779</v>
      </c>
      <c r="AJ51" s="79" t="b">
        <v>0</v>
      </c>
      <c r="AK51" s="79">
        <v>5</v>
      </c>
      <c r="AL51" s="85" t="s">
        <v>1683</v>
      </c>
      <c r="AM51" s="79" t="s">
        <v>1841</v>
      </c>
      <c r="AN51" s="79" t="b">
        <v>0</v>
      </c>
      <c r="AO51" s="85" t="s">
        <v>1683</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261</v>
      </c>
      <c r="B52" s="64" t="s">
        <v>261</v>
      </c>
      <c r="C52" s="65"/>
      <c r="D52" s="66"/>
      <c r="E52" s="67"/>
      <c r="F52" s="68"/>
      <c r="G52" s="65"/>
      <c r="H52" s="69"/>
      <c r="I52" s="70"/>
      <c r="J52" s="70"/>
      <c r="K52" s="34" t="s">
        <v>65</v>
      </c>
      <c r="L52" s="77">
        <v>84</v>
      </c>
      <c r="M52" s="77"/>
      <c r="N52" s="72"/>
      <c r="O52" s="79" t="s">
        <v>176</v>
      </c>
      <c r="P52" s="81">
        <v>43685.9062037037</v>
      </c>
      <c r="Q52" s="79" t="s">
        <v>592</v>
      </c>
      <c r="R52" s="83" t="s">
        <v>748</v>
      </c>
      <c r="S52" s="79" t="s">
        <v>802</v>
      </c>
      <c r="T52" s="79"/>
      <c r="U52" s="83" t="s">
        <v>860</v>
      </c>
      <c r="V52" s="83" t="s">
        <v>860</v>
      </c>
      <c r="W52" s="81">
        <v>43685.9062037037</v>
      </c>
      <c r="X52" s="83" t="s">
        <v>1147</v>
      </c>
      <c r="Y52" s="79"/>
      <c r="Z52" s="79"/>
      <c r="AA52" s="85" t="s">
        <v>1468</v>
      </c>
      <c r="AB52" s="79"/>
      <c r="AC52" s="79" t="b">
        <v>0</v>
      </c>
      <c r="AD52" s="79">
        <v>2</v>
      </c>
      <c r="AE52" s="85" t="s">
        <v>1779</v>
      </c>
      <c r="AF52" s="79" t="b">
        <v>0</v>
      </c>
      <c r="AG52" s="79" t="s">
        <v>1829</v>
      </c>
      <c r="AH52" s="79"/>
      <c r="AI52" s="85" t="s">
        <v>1779</v>
      </c>
      <c r="AJ52" s="79" t="b">
        <v>0</v>
      </c>
      <c r="AK52" s="79">
        <v>0</v>
      </c>
      <c r="AL52" s="85" t="s">
        <v>1779</v>
      </c>
      <c r="AM52" s="79" t="s">
        <v>1841</v>
      </c>
      <c r="AN52" s="79" t="b">
        <v>0</v>
      </c>
      <c r="AO52" s="85" t="s">
        <v>1468</v>
      </c>
      <c r="AP52" s="79" t="s">
        <v>176</v>
      </c>
      <c r="AQ52" s="79">
        <v>0</v>
      </c>
      <c r="AR52" s="79">
        <v>0</v>
      </c>
      <c r="AS52" s="79"/>
      <c r="AT52" s="79"/>
      <c r="AU52" s="79"/>
      <c r="AV52" s="79"/>
      <c r="AW52" s="79"/>
      <c r="AX52" s="79"/>
      <c r="AY52" s="79"/>
      <c r="AZ52" s="79"/>
      <c r="BA52">
        <v>1</v>
      </c>
      <c r="BB52" s="78" t="str">
        <f>REPLACE(INDEX(GroupVertices[Group],MATCH(Edges25[[#This Row],[Vertex 1]],GroupVertices[Vertex],0)),1,1,"")</f>
        <v>4</v>
      </c>
      <c r="BC52" s="78" t="str">
        <f>REPLACE(INDEX(GroupVertices[Group],MATCH(Edges25[[#This Row],[Vertex 2]],GroupVertices[Vertex],0)),1,1,"")</f>
        <v>4</v>
      </c>
      <c r="BD52" s="48">
        <v>1</v>
      </c>
      <c r="BE52" s="49">
        <v>2.2222222222222223</v>
      </c>
      <c r="BF52" s="48">
        <v>3</v>
      </c>
      <c r="BG52" s="49">
        <v>6.666666666666667</v>
      </c>
      <c r="BH52" s="48">
        <v>0</v>
      </c>
      <c r="BI52" s="49">
        <v>0</v>
      </c>
      <c r="BJ52" s="48">
        <v>41</v>
      </c>
      <c r="BK52" s="49">
        <v>91.11111111111111</v>
      </c>
      <c r="BL52" s="48">
        <v>45</v>
      </c>
    </row>
    <row r="53" spans="1:64" ht="15">
      <c r="A53" s="64" t="s">
        <v>262</v>
      </c>
      <c r="B53" s="64" t="s">
        <v>262</v>
      </c>
      <c r="C53" s="65"/>
      <c r="D53" s="66"/>
      <c r="E53" s="67"/>
      <c r="F53" s="68"/>
      <c r="G53" s="65"/>
      <c r="H53" s="69"/>
      <c r="I53" s="70"/>
      <c r="J53" s="70"/>
      <c r="K53" s="34" t="s">
        <v>65</v>
      </c>
      <c r="L53" s="77">
        <v>85</v>
      </c>
      <c r="M53" s="77"/>
      <c r="N53" s="72"/>
      <c r="O53" s="79" t="s">
        <v>176</v>
      </c>
      <c r="P53" s="81">
        <v>43635.344814814816</v>
      </c>
      <c r="Q53" s="79" t="s">
        <v>593</v>
      </c>
      <c r="R53" s="83" t="s">
        <v>749</v>
      </c>
      <c r="S53" s="79" t="s">
        <v>802</v>
      </c>
      <c r="T53" s="79"/>
      <c r="U53" s="83" t="s">
        <v>861</v>
      </c>
      <c r="V53" s="83" t="s">
        <v>861</v>
      </c>
      <c r="W53" s="81">
        <v>43635.344814814816</v>
      </c>
      <c r="X53" s="83" t="s">
        <v>1148</v>
      </c>
      <c r="Y53" s="79"/>
      <c r="Z53" s="79"/>
      <c r="AA53" s="85" t="s">
        <v>1469</v>
      </c>
      <c r="AB53" s="79"/>
      <c r="AC53" s="79" t="b">
        <v>0</v>
      </c>
      <c r="AD53" s="79">
        <v>33</v>
      </c>
      <c r="AE53" s="85" t="s">
        <v>1779</v>
      </c>
      <c r="AF53" s="79" t="b">
        <v>0</v>
      </c>
      <c r="AG53" s="79" t="s">
        <v>1829</v>
      </c>
      <c r="AH53" s="79"/>
      <c r="AI53" s="85" t="s">
        <v>1779</v>
      </c>
      <c r="AJ53" s="79" t="b">
        <v>0</v>
      </c>
      <c r="AK53" s="79">
        <v>14</v>
      </c>
      <c r="AL53" s="85" t="s">
        <v>1779</v>
      </c>
      <c r="AM53" s="79" t="s">
        <v>1839</v>
      </c>
      <c r="AN53" s="79" t="b">
        <v>0</v>
      </c>
      <c r="AO53" s="85" t="s">
        <v>1469</v>
      </c>
      <c r="AP53" s="79" t="s">
        <v>1852</v>
      </c>
      <c r="AQ53" s="79">
        <v>0</v>
      </c>
      <c r="AR53" s="79">
        <v>0</v>
      </c>
      <c r="AS53" s="79"/>
      <c r="AT53" s="79"/>
      <c r="AU53" s="79"/>
      <c r="AV53" s="79"/>
      <c r="AW53" s="79"/>
      <c r="AX53" s="79"/>
      <c r="AY53" s="79"/>
      <c r="AZ53" s="79"/>
      <c r="BA53">
        <v>1</v>
      </c>
      <c r="BB53" s="78" t="str">
        <f>REPLACE(INDEX(GroupVertices[Group],MATCH(Edges25[[#This Row],[Vertex 1]],GroupVertices[Vertex],0)),1,1,"")</f>
        <v>32</v>
      </c>
      <c r="BC53" s="78" t="str">
        <f>REPLACE(INDEX(GroupVertices[Group],MATCH(Edges25[[#This Row],[Vertex 2]],GroupVertices[Vertex],0)),1,1,"")</f>
        <v>32</v>
      </c>
      <c r="BD53" s="48">
        <v>0</v>
      </c>
      <c r="BE53" s="49">
        <v>0</v>
      </c>
      <c r="BF53" s="48">
        <v>0</v>
      </c>
      <c r="BG53" s="49">
        <v>0</v>
      </c>
      <c r="BH53" s="48">
        <v>0</v>
      </c>
      <c r="BI53" s="49">
        <v>0</v>
      </c>
      <c r="BJ53" s="48">
        <v>14</v>
      </c>
      <c r="BK53" s="49">
        <v>100</v>
      </c>
      <c r="BL53" s="48">
        <v>14</v>
      </c>
    </row>
    <row r="54" spans="1:64" ht="15">
      <c r="A54" s="64" t="s">
        <v>263</v>
      </c>
      <c r="B54" s="64" t="s">
        <v>262</v>
      </c>
      <c r="C54" s="65"/>
      <c r="D54" s="66"/>
      <c r="E54" s="67"/>
      <c r="F54" s="68"/>
      <c r="G54" s="65"/>
      <c r="H54" s="69"/>
      <c r="I54" s="70"/>
      <c r="J54" s="70"/>
      <c r="K54" s="34" t="s">
        <v>65</v>
      </c>
      <c r="L54" s="77">
        <v>86</v>
      </c>
      <c r="M54" s="77"/>
      <c r="N54" s="72"/>
      <c r="O54" s="79" t="s">
        <v>570</v>
      </c>
      <c r="P54" s="81">
        <v>43687.608611111114</v>
      </c>
      <c r="Q54" s="79" t="s">
        <v>594</v>
      </c>
      <c r="R54" s="83" t="s">
        <v>749</v>
      </c>
      <c r="S54" s="79" t="s">
        <v>802</v>
      </c>
      <c r="T54" s="79"/>
      <c r="U54" s="79"/>
      <c r="V54" s="83" t="s">
        <v>937</v>
      </c>
      <c r="W54" s="81">
        <v>43687.608611111114</v>
      </c>
      <c r="X54" s="83" t="s">
        <v>1149</v>
      </c>
      <c r="Y54" s="79"/>
      <c r="Z54" s="79"/>
      <c r="AA54" s="85" t="s">
        <v>1470</v>
      </c>
      <c r="AB54" s="79"/>
      <c r="AC54" s="79" t="b">
        <v>0</v>
      </c>
      <c r="AD54" s="79">
        <v>0</v>
      </c>
      <c r="AE54" s="85" t="s">
        <v>1779</v>
      </c>
      <c r="AF54" s="79" t="b">
        <v>0</v>
      </c>
      <c r="AG54" s="79" t="s">
        <v>1829</v>
      </c>
      <c r="AH54" s="79"/>
      <c r="AI54" s="85" t="s">
        <v>1779</v>
      </c>
      <c r="AJ54" s="79" t="b">
        <v>0</v>
      </c>
      <c r="AK54" s="79">
        <v>14</v>
      </c>
      <c r="AL54" s="85" t="s">
        <v>1469</v>
      </c>
      <c r="AM54" s="79" t="s">
        <v>1842</v>
      </c>
      <c r="AN54" s="79" t="b">
        <v>0</v>
      </c>
      <c r="AO54" s="85" t="s">
        <v>1469</v>
      </c>
      <c r="AP54" s="79" t="s">
        <v>176</v>
      </c>
      <c r="AQ54" s="79">
        <v>0</v>
      </c>
      <c r="AR54" s="79">
        <v>0</v>
      </c>
      <c r="AS54" s="79"/>
      <c r="AT54" s="79"/>
      <c r="AU54" s="79"/>
      <c r="AV54" s="79"/>
      <c r="AW54" s="79"/>
      <c r="AX54" s="79"/>
      <c r="AY54" s="79"/>
      <c r="AZ54" s="79"/>
      <c r="BA54">
        <v>1</v>
      </c>
      <c r="BB54" s="78" t="str">
        <f>REPLACE(INDEX(GroupVertices[Group],MATCH(Edges25[[#This Row],[Vertex 1]],GroupVertices[Vertex],0)),1,1,"")</f>
        <v>32</v>
      </c>
      <c r="BC54" s="78" t="str">
        <f>REPLACE(INDEX(GroupVertices[Group],MATCH(Edges25[[#This Row],[Vertex 2]],GroupVertices[Vertex],0)),1,1,"")</f>
        <v>32</v>
      </c>
      <c r="BD54" s="48">
        <v>0</v>
      </c>
      <c r="BE54" s="49">
        <v>0</v>
      </c>
      <c r="BF54" s="48">
        <v>0</v>
      </c>
      <c r="BG54" s="49">
        <v>0</v>
      </c>
      <c r="BH54" s="48">
        <v>0</v>
      </c>
      <c r="BI54" s="49">
        <v>0</v>
      </c>
      <c r="BJ54" s="48">
        <v>16</v>
      </c>
      <c r="BK54" s="49">
        <v>100</v>
      </c>
      <c r="BL54" s="48">
        <v>16</v>
      </c>
    </row>
    <row r="55" spans="1:64" ht="15">
      <c r="A55" s="64" t="s">
        <v>264</v>
      </c>
      <c r="B55" s="64" t="s">
        <v>264</v>
      </c>
      <c r="C55" s="65"/>
      <c r="D55" s="66"/>
      <c r="E55" s="67"/>
      <c r="F55" s="68"/>
      <c r="G55" s="65"/>
      <c r="H55" s="69"/>
      <c r="I55" s="70"/>
      <c r="J55" s="70"/>
      <c r="K55" s="34" t="s">
        <v>65</v>
      </c>
      <c r="L55" s="77">
        <v>87</v>
      </c>
      <c r="M55" s="77"/>
      <c r="N55" s="72"/>
      <c r="O55" s="79" t="s">
        <v>176</v>
      </c>
      <c r="P55" s="81">
        <v>43070.633576388886</v>
      </c>
      <c r="Q55" s="79" t="s">
        <v>595</v>
      </c>
      <c r="R55" s="83" t="s">
        <v>750</v>
      </c>
      <c r="S55" s="79" t="s">
        <v>802</v>
      </c>
      <c r="T55" s="79"/>
      <c r="U55" s="83" t="s">
        <v>862</v>
      </c>
      <c r="V55" s="83" t="s">
        <v>862</v>
      </c>
      <c r="W55" s="81">
        <v>43070.633576388886</v>
      </c>
      <c r="X55" s="83" t="s">
        <v>1150</v>
      </c>
      <c r="Y55" s="79"/>
      <c r="Z55" s="79"/>
      <c r="AA55" s="85" t="s">
        <v>1471</v>
      </c>
      <c r="AB55" s="79"/>
      <c r="AC55" s="79" t="b">
        <v>0</v>
      </c>
      <c r="AD55" s="79">
        <v>2658</v>
      </c>
      <c r="AE55" s="85" t="s">
        <v>1779</v>
      </c>
      <c r="AF55" s="79" t="b">
        <v>0</v>
      </c>
      <c r="AG55" s="79" t="s">
        <v>1829</v>
      </c>
      <c r="AH55" s="79"/>
      <c r="AI55" s="85" t="s">
        <v>1779</v>
      </c>
      <c r="AJ55" s="79" t="b">
        <v>0</v>
      </c>
      <c r="AK55" s="79">
        <v>2472</v>
      </c>
      <c r="AL55" s="85" t="s">
        <v>1779</v>
      </c>
      <c r="AM55" s="79" t="s">
        <v>1839</v>
      </c>
      <c r="AN55" s="79" t="b">
        <v>0</v>
      </c>
      <c r="AO55" s="85" t="s">
        <v>1471</v>
      </c>
      <c r="AP55" s="79" t="s">
        <v>1852</v>
      </c>
      <c r="AQ55" s="79">
        <v>0</v>
      </c>
      <c r="AR55" s="79">
        <v>0</v>
      </c>
      <c r="AS55" s="79"/>
      <c r="AT55" s="79"/>
      <c r="AU55" s="79"/>
      <c r="AV55" s="79"/>
      <c r="AW55" s="79"/>
      <c r="AX55" s="79"/>
      <c r="AY55" s="79"/>
      <c r="AZ55" s="79"/>
      <c r="BA55">
        <v>1</v>
      </c>
      <c r="BB55" s="78" t="str">
        <f>REPLACE(INDEX(GroupVertices[Group],MATCH(Edges25[[#This Row],[Vertex 1]],GroupVertices[Vertex],0)),1,1,"")</f>
        <v>31</v>
      </c>
      <c r="BC55" s="78" t="str">
        <f>REPLACE(INDEX(GroupVertices[Group],MATCH(Edges25[[#This Row],[Vertex 2]],GroupVertices[Vertex],0)),1,1,"")</f>
        <v>31</v>
      </c>
      <c r="BD55" s="48">
        <v>0</v>
      </c>
      <c r="BE55" s="49">
        <v>0</v>
      </c>
      <c r="BF55" s="48">
        <v>3</v>
      </c>
      <c r="BG55" s="49">
        <v>7.6923076923076925</v>
      </c>
      <c r="BH55" s="48">
        <v>0</v>
      </c>
      <c r="BI55" s="49">
        <v>0</v>
      </c>
      <c r="BJ55" s="48">
        <v>36</v>
      </c>
      <c r="BK55" s="49">
        <v>92.3076923076923</v>
      </c>
      <c r="BL55" s="48">
        <v>39</v>
      </c>
    </row>
    <row r="56" spans="1:64" ht="15">
      <c r="A56" s="64" t="s">
        <v>265</v>
      </c>
      <c r="B56" s="64" t="s">
        <v>264</v>
      </c>
      <c r="C56" s="65"/>
      <c r="D56" s="66"/>
      <c r="E56" s="67"/>
      <c r="F56" s="68"/>
      <c r="G56" s="65"/>
      <c r="H56" s="69"/>
      <c r="I56" s="70"/>
      <c r="J56" s="70"/>
      <c r="K56" s="34" t="s">
        <v>65</v>
      </c>
      <c r="L56" s="77">
        <v>88</v>
      </c>
      <c r="M56" s="77"/>
      <c r="N56" s="72"/>
      <c r="O56" s="79" t="s">
        <v>570</v>
      </c>
      <c r="P56" s="81">
        <v>43688.64195601852</v>
      </c>
      <c r="Q56" s="79" t="s">
        <v>596</v>
      </c>
      <c r="R56" s="79"/>
      <c r="S56" s="79"/>
      <c r="T56" s="79"/>
      <c r="U56" s="79"/>
      <c r="V56" s="83" t="s">
        <v>938</v>
      </c>
      <c r="W56" s="81">
        <v>43688.64195601852</v>
      </c>
      <c r="X56" s="83" t="s">
        <v>1151</v>
      </c>
      <c r="Y56" s="79"/>
      <c r="Z56" s="79"/>
      <c r="AA56" s="85" t="s">
        <v>1472</v>
      </c>
      <c r="AB56" s="79"/>
      <c r="AC56" s="79" t="b">
        <v>0</v>
      </c>
      <c r="AD56" s="79">
        <v>0</v>
      </c>
      <c r="AE56" s="85" t="s">
        <v>1779</v>
      </c>
      <c r="AF56" s="79" t="b">
        <v>0</v>
      </c>
      <c r="AG56" s="79" t="s">
        <v>1829</v>
      </c>
      <c r="AH56" s="79"/>
      <c r="AI56" s="85" t="s">
        <v>1779</v>
      </c>
      <c r="AJ56" s="79" t="b">
        <v>0</v>
      </c>
      <c r="AK56" s="79">
        <v>2472</v>
      </c>
      <c r="AL56" s="85" t="s">
        <v>1471</v>
      </c>
      <c r="AM56" s="79" t="s">
        <v>1842</v>
      </c>
      <c r="AN56" s="79" t="b">
        <v>0</v>
      </c>
      <c r="AO56" s="85" t="s">
        <v>1471</v>
      </c>
      <c r="AP56" s="79" t="s">
        <v>176</v>
      </c>
      <c r="AQ56" s="79">
        <v>0</v>
      </c>
      <c r="AR56" s="79">
        <v>0</v>
      </c>
      <c r="AS56" s="79"/>
      <c r="AT56" s="79"/>
      <c r="AU56" s="79"/>
      <c r="AV56" s="79"/>
      <c r="AW56" s="79"/>
      <c r="AX56" s="79"/>
      <c r="AY56" s="79"/>
      <c r="AZ56" s="79"/>
      <c r="BA56">
        <v>1</v>
      </c>
      <c r="BB56" s="78" t="str">
        <f>REPLACE(INDEX(GroupVertices[Group],MATCH(Edges25[[#This Row],[Vertex 1]],GroupVertices[Vertex],0)),1,1,"")</f>
        <v>31</v>
      </c>
      <c r="BC56" s="78" t="str">
        <f>REPLACE(INDEX(GroupVertices[Group],MATCH(Edges25[[#This Row],[Vertex 2]],GroupVertices[Vertex],0)),1,1,"")</f>
        <v>31</v>
      </c>
      <c r="BD56" s="48">
        <v>0</v>
      </c>
      <c r="BE56" s="49">
        <v>0</v>
      </c>
      <c r="BF56" s="48">
        <v>2</v>
      </c>
      <c r="BG56" s="49">
        <v>9.523809523809524</v>
      </c>
      <c r="BH56" s="48">
        <v>0</v>
      </c>
      <c r="BI56" s="49">
        <v>0</v>
      </c>
      <c r="BJ56" s="48">
        <v>19</v>
      </c>
      <c r="BK56" s="49">
        <v>90.47619047619048</v>
      </c>
      <c r="BL56" s="48">
        <v>21</v>
      </c>
    </row>
    <row r="57" spans="1:64" ht="15">
      <c r="A57" s="64" t="s">
        <v>266</v>
      </c>
      <c r="B57" s="64" t="s">
        <v>459</v>
      </c>
      <c r="C57" s="65"/>
      <c r="D57" s="66"/>
      <c r="E57" s="67"/>
      <c r="F57" s="68"/>
      <c r="G57" s="65"/>
      <c r="H57" s="69"/>
      <c r="I57" s="70"/>
      <c r="J57" s="70"/>
      <c r="K57" s="34" t="s">
        <v>65</v>
      </c>
      <c r="L57" s="77">
        <v>89</v>
      </c>
      <c r="M57" s="77"/>
      <c r="N57" s="72"/>
      <c r="O57" s="79" t="s">
        <v>570</v>
      </c>
      <c r="P57" s="81">
        <v>43691.81340277778</v>
      </c>
      <c r="Q57" s="79" t="s">
        <v>597</v>
      </c>
      <c r="R57" s="79"/>
      <c r="S57" s="79"/>
      <c r="T57" s="79"/>
      <c r="U57" s="79"/>
      <c r="V57" s="83" t="s">
        <v>939</v>
      </c>
      <c r="W57" s="81">
        <v>43691.81340277778</v>
      </c>
      <c r="X57" s="83" t="s">
        <v>1152</v>
      </c>
      <c r="Y57" s="79"/>
      <c r="Z57" s="79"/>
      <c r="AA57" s="85" t="s">
        <v>1473</v>
      </c>
      <c r="AB57" s="79"/>
      <c r="AC57" s="79" t="b">
        <v>0</v>
      </c>
      <c r="AD57" s="79">
        <v>0</v>
      </c>
      <c r="AE57" s="85" t="s">
        <v>1779</v>
      </c>
      <c r="AF57" s="79" t="b">
        <v>0</v>
      </c>
      <c r="AG57" s="79" t="s">
        <v>1829</v>
      </c>
      <c r="AH57" s="79"/>
      <c r="AI57" s="85" t="s">
        <v>1779</v>
      </c>
      <c r="AJ57" s="79" t="b">
        <v>0</v>
      </c>
      <c r="AK57" s="79">
        <v>3</v>
      </c>
      <c r="AL57" s="85" t="s">
        <v>1675</v>
      </c>
      <c r="AM57" s="79" t="s">
        <v>1842</v>
      </c>
      <c r="AN57" s="79" t="b">
        <v>0</v>
      </c>
      <c r="AO57" s="85" t="s">
        <v>1675</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267</v>
      </c>
      <c r="B58" s="64" t="s">
        <v>267</v>
      </c>
      <c r="C58" s="65"/>
      <c r="D58" s="66"/>
      <c r="E58" s="67"/>
      <c r="F58" s="68"/>
      <c r="G58" s="65"/>
      <c r="H58" s="69"/>
      <c r="I58" s="70"/>
      <c r="J58" s="70"/>
      <c r="K58" s="34" t="s">
        <v>65</v>
      </c>
      <c r="L58" s="77">
        <v>92</v>
      </c>
      <c r="M58" s="77"/>
      <c r="N58" s="72"/>
      <c r="O58" s="79" t="s">
        <v>176</v>
      </c>
      <c r="P58" s="81">
        <v>43691.95846064815</v>
      </c>
      <c r="Q58" s="79" t="s">
        <v>598</v>
      </c>
      <c r="R58" s="83" t="s">
        <v>751</v>
      </c>
      <c r="S58" s="79" t="s">
        <v>810</v>
      </c>
      <c r="T58" s="79"/>
      <c r="U58" s="79"/>
      <c r="V58" s="83" t="s">
        <v>940</v>
      </c>
      <c r="W58" s="81">
        <v>43691.95846064815</v>
      </c>
      <c r="X58" s="83" t="s">
        <v>1153</v>
      </c>
      <c r="Y58" s="79"/>
      <c r="Z58" s="79"/>
      <c r="AA58" s="85" t="s">
        <v>1474</v>
      </c>
      <c r="AB58" s="79"/>
      <c r="AC58" s="79" t="b">
        <v>0</v>
      </c>
      <c r="AD58" s="79">
        <v>0</v>
      </c>
      <c r="AE58" s="85" t="s">
        <v>1779</v>
      </c>
      <c r="AF58" s="79" t="b">
        <v>0</v>
      </c>
      <c r="AG58" s="79" t="s">
        <v>1829</v>
      </c>
      <c r="AH58" s="79"/>
      <c r="AI58" s="85" t="s">
        <v>1779</v>
      </c>
      <c r="AJ58" s="79" t="b">
        <v>0</v>
      </c>
      <c r="AK58" s="79">
        <v>0</v>
      </c>
      <c r="AL58" s="85" t="s">
        <v>1779</v>
      </c>
      <c r="AM58" s="79" t="s">
        <v>1844</v>
      </c>
      <c r="AN58" s="79" t="b">
        <v>0</v>
      </c>
      <c r="AO58" s="85" t="s">
        <v>1474</v>
      </c>
      <c r="AP58" s="79" t="s">
        <v>176</v>
      </c>
      <c r="AQ58" s="79">
        <v>0</v>
      </c>
      <c r="AR58" s="79">
        <v>0</v>
      </c>
      <c r="AS58" s="79"/>
      <c r="AT58" s="79"/>
      <c r="AU58" s="79"/>
      <c r="AV58" s="79"/>
      <c r="AW58" s="79"/>
      <c r="AX58" s="79"/>
      <c r="AY58" s="79"/>
      <c r="AZ58" s="79"/>
      <c r="BA58">
        <v>1</v>
      </c>
      <c r="BB58" s="78" t="str">
        <f>REPLACE(INDEX(GroupVertices[Group],MATCH(Edges25[[#This Row],[Vertex 1]],GroupVertices[Vertex],0)),1,1,"")</f>
        <v>4</v>
      </c>
      <c r="BC58" s="78" t="str">
        <f>REPLACE(INDEX(GroupVertices[Group],MATCH(Edges25[[#This Row],[Vertex 2]],GroupVertices[Vertex],0)),1,1,"")</f>
        <v>4</v>
      </c>
      <c r="BD58" s="48">
        <v>0</v>
      </c>
      <c r="BE58" s="49">
        <v>0</v>
      </c>
      <c r="BF58" s="48">
        <v>0</v>
      </c>
      <c r="BG58" s="49">
        <v>0</v>
      </c>
      <c r="BH58" s="48">
        <v>0</v>
      </c>
      <c r="BI58" s="49">
        <v>0</v>
      </c>
      <c r="BJ58" s="48">
        <v>11</v>
      </c>
      <c r="BK58" s="49">
        <v>100</v>
      </c>
      <c r="BL58" s="48">
        <v>11</v>
      </c>
    </row>
    <row r="59" spans="1:64" ht="15">
      <c r="A59" s="64" t="s">
        <v>268</v>
      </c>
      <c r="B59" s="64" t="s">
        <v>437</v>
      </c>
      <c r="C59" s="65"/>
      <c r="D59" s="66"/>
      <c r="E59" s="67"/>
      <c r="F59" s="68"/>
      <c r="G59" s="65"/>
      <c r="H59" s="69"/>
      <c r="I59" s="70"/>
      <c r="J59" s="70"/>
      <c r="K59" s="34" t="s">
        <v>65</v>
      </c>
      <c r="L59" s="77">
        <v>93</v>
      </c>
      <c r="M59" s="77"/>
      <c r="N59" s="72"/>
      <c r="O59" s="79" t="s">
        <v>570</v>
      </c>
      <c r="P59" s="81">
        <v>43692.601331018515</v>
      </c>
      <c r="Q59" s="79" t="s">
        <v>599</v>
      </c>
      <c r="R59" s="79"/>
      <c r="S59" s="79"/>
      <c r="T59" s="79" t="s">
        <v>839</v>
      </c>
      <c r="U59" s="79"/>
      <c r="V59" s="83" t="s">
        <v>941</v>
      </c>
      <c r="W59" s="81">
        <v>43692.601331018515</v>
      </c>
      <c r="X59" s="83" t="s">
        <v>1154</v>
      </c>
      <c r="Y59" s="79"/>
      <c r="Z59" s="79"/>
      <c r="AA59" s="85" t="s">
        <v>1475</v>
      </c>
      <c r="AB59" s="79"/>
      <c r="AC59" s="79" t="b">
        <v>0</v>
      </c>
      <c r="AD59" s="79">
        <v>0</v>
      </c>
      <c r="AE59" s="85" t="s">
        <v>1779</v>
      </c>
      <c r="AF59" s="79" t="b">
        <v>0</v>
      </c>
      <c r="AG59" s="79" t="s">
        <v>1829</v>
      </c>
      <c r="AH59" s="79"/>
      <c r="AI59" s="85" t="s">
        <v>1779</v>
      </c>
      <c r="AJ59" s="79" t="b">
        <v>0</v>
      </c>
      <c r="AK59" s="79">
        <v>11</v>
      </c>
      <c r="AL59" s="85" t="s">
        <v>1710</v>
      </c>
      <c r="AM59" s="79" t="s">
        <v>1841</v>
      </c>
      <c r="AN59" s="79" t="b">
        <v>0</v>
      </c>
      <c r="AO59" s="85" t="s">
        <v>1710</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5.882352941176471</v>
      </c>
      <c r="BF59" s="48">
        <v>0</v>
      </c>
      <c r="BG59" s="49">
        <v>0</v>
      </c>
      <c r="BH59" s="48">
        <v>0</v>
      </c>
      <c r="BI59" s="49">
        <v>0</v>
      </c>
      <c r="BJ59" s="48">
        <v>16</v>
      </c>
      <c r="BK59" s="49">
        <v>94.11764705882354</v>
      </c>
      <c r="BL59" s="48">
        <v>17</v>
      </c>
    </row>
    <row r="60" spans="1:64" ht="15">
      <c r="A60" s="64" t="s">
        <v>269</v>
      </c>
      <c r="B60" s="64" t="s">
        <v>437</v>
      </c>
      <c r="C60" s="65"/>
      <c r="D60" s="66"/>
      <c r="E60" s="67"/>
      <c r="F60" s="68"/>
      <c r="G60" s="65"/>
      <c r="H60" s="69"/>
      <c r="I60" s="70"/>
      <c r="J60" s="70"/>
      <c r="K60" s="34" t="s">
        <v>65</v>
      </c>
      <c r="L60" s="77">
        <v>94</v>
      </c>
      <c r="M60" s="77"/>
      <c r="N60" s="72"/>
      <c r="O60" s="79" t="s">
        <v>570</v>
      </c>
      <c r="P60" s="81">
        <v>43692.685520833336</v>
      </c>
      <c r="Q60" s="79" t="s">
        <v>599</v>
      </c>
      <c r="R60" s="79"/>
      <c r="S60" s="79"/>
      <c r="T60" s="79" t="s">
        <v>839</v>
      </c>
      <c r="U60" s="79"/>
      <c r="V60" s="83" t="s">
        <v>942</v>
      </c>
      <c r="W60" s="81">
        <v>43692.685520833336</v>
      </c>
      <c r="X60" s="83" t="s">
        <v>1155</v>
      </c>
      <c r="Y60" s="79"/>
      <c r="Z60" s="79"/>
      <c r="AA60" s="85" t="s">
        <v>1476</v>
      </c>
      <c r="AB60" s="79"/>
      <c r="AC60" s="79" t="b">
        <v>0</v>
      </c>
      <c r="AD60" s="79">
        <v>0</v>
      </c>
      <c r="AE60" s="85" t="s">
        <v>1779</v>
      </c>
      <c r="AF60" s="79" t="b">
        <v>0</v>
      </c>
      <c r="AG60" s="79" t="s">
        <v>1829</v>
      </c>
      <c r="AH60" s="79"/>
      <c r="AI60" s="85" t="s">
        <v>1779</v>
      </c>
      <c r="AJ60" s="79" t="b">
        <v>0</v>
      </c>
      <c r="AK60" s="79">
        <v>11</v>
      </c>
      <c r="AL60" s="85" t="s">
        <v>1710</v>
      </c>
      <c r="AM60" s="79" t="s">
        <v>1841</v>
      </c>
      <c r="AN60" s="79" t="b">
        <v>0</v>
      </c>
      <c r="AO60" s="85" t="s">
        <v>1710</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5.882352941176471</v>
      </c>
      <c r="BF60" s="48">
        <v>0</v>
      </c>
      <c r="BG60" s="49">
        <v>0</v>
      </c>
      <c r="BH60" s="48">
        <v>0</v>
      </c>
      <c r="BI60" s="49">
        <v>0</v>
      </c>
      <c r="BJ60" s="48">
        <v>16</v>
      </c>
      <c r="BK60" s="49">
        <v>94.11764705882354</v>
      </c>
      <c r="BL60" s="48">
        <v>17</v>
      </c>
    </row>
    <row r="61" spans="1:64" ht="15">
      <c r="A61" s="64" t="s">
        <v>270</v>
      </c>
      <c r="B61" s="64" t="s">
        <v>437</v>
      </c>
      <c r="C61" s="65"/>
      <c r="D61" s="66"/>
      <c r="E61" s="67"/>
      <c r="F61" s="68"/>
      <c r="G61" s="65"/>
      <c r="H61" s="69"/>
      <c r="I61" s="70"/>
      <c r="J61" s="70"/>
      <c r="K61" s="34" t="s">
        <v>65</v>
      </c>
      <c r="L61" s="77">
        <v>95</v>
      </c>
      <c r="M61" s="77"/>
      <c r="N61" s="72"/>
      <c r="O61" s="79" t="s">
        <v>570</v>
      </c>
      <c r="P61" s="81">
        <v>43678.720671296294</v>
      </c>
      <c r="Q61" s="79" t="s">
        <v>579</v>
      </c>
      <c r="R61" s="83" t="s">
        <v>743</v>
      </c>
      <c r="S61" s="79" t="s">
        <v>806</v>
      </c>
      <c r="T61" s="79"/>
      <c r="U61" s="79"/>
      <c r="V61" s="83" t="s">
        <v>943</v>
      </c>
      <c r="W61" s="81">
        <v>43678.720671296294</v>
      </c>
      <c r="X61" s="83" t="s">
        <v>1156</v>
      </c>
      <c r="Y61" s="79"/>
      <c r="Z61" s="79"/>
      <c r="AA61" s="85" t="s">
        <v>1477</v>
      </c>
      <c r="AB61" s="79"/>
      <c r="AC61" s="79" t="b">
        <v>0</v>
      </c>
      <c r="AD61" s="79">
        <v>0</v>
      </c>
      <c r="AE61" s="85" t="s">
        <v>1779</v>
      </c>
      <c r="AF61" s="79" t="b">
        <v>0</v>
      </c>
      <c r="AG61" s="79" t="s">
        <v>1829</v>
      </c>
      <c r="AH61" s="79"/>
      <c r="AI61" s="85" t="s">
        <v>1779</v>
      </c>
      <c r="AJ61" s="79" t="b">
        <v>0</v>
      </c>
      <c r="AK61" s="79">
        <v>31</v>
      </c>
      <c r="AL61" s="85" t="s">
        <v>1728</v>
      </c>
      <c r="AM61" s="79" t="s">
        <v>1842</v>
      </c>
      <c r="AN61" s="79" t="b">
        <v>0</v>
      </c>
      <c r="AO61" s="85" t="s">
        <v>1728</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v>1</v>
      </c>
      <c r="BE61" s="49">
        <v>4.761904761904762</v>
      </c>
      <c r="BF61" s="48">
        <v>0</v>
      </c>
      <c r="BG61" s="49">
        <v>0</v>
      </c>
      <c r="BH61" s="48">
        <v>0</v>
      </c>
      <c r="BI61" s="49">
        <v>0</v>
      </c>
      <c r="BJ61" s="48">
        <v>20</v>
      </c>
      <c r="BK61" s="49">
        <v>95.23809523809524</v>
      </c>
      <c r="BL61" s="48">
        <v>21</v>
      </c>
    </row>
    <row r="62" spans="1:64" ht="15">
      <c r="A62" s="64" t="s">
        <v>270</v>
      </c>
      <c r="B62" s="64" t="s">
        <v>437</v>
      </c>
      <c r="C62" s="65"/>
      <c r="D62" s="66"/>
      <c r="E62" s="67"/>
      <c r="F62" s="68"/>
      <c r="G62" s="65"/>
      <c r="H62" s="69"/>
      <c r="I62" s="70"/>
      <c r="J62" s="70"/>
      <c r="K62" s="34" t="s">
        <v>65</v>
      </c>
      <c r="L62" s="77">
        <v>96</v>
      </c>
      <c r="M62" s="77"/>
      <c r="N62" s="72"/>
      <c r="O62" s="79" t="s">
        <v>570</v>
      </c>
      <c r="P62" s="81">
        <v>43692.705659722225</v>
      </c>
      <c r="Q62" s="79" t="s">
        <v>599</v>
      </c>
      <c r="R62" s="79"/>
      <c r="S62" s="79"/>
      <c r="T62" s="79" t="s">
        <v>839</v>
      </c>
      <c r="U62" s="79"/>
      <c r="V62" s="83" t="s">
        <v>943</v>
      </c>
      <c r="W62" s="81">
        <v>43692.705659722225</v>
      </c>
      <c r="X62" s="83" t="s">
        <v>1157</v>
      </c>
      <c r="Y62" s="79"/>
      <c r="Z62" s="79"/>
      <c r="AA62" s="85" t="s">
        <v>1478</v>
      </c>
      <c r="AB62" s="79"/>
      <c r="AC62" s="79" t="b">
        <v>0</v>
      </c>
      <c r="AD62" s="79">
        <v>0</v>
      </c>
      <c r="AE62" s="85" t="s">
        <v>1779</v>
      </c>
      <c r="AF62" s="79" t="b">
        <v>0</v>
      </c>
      <c r="AG62" s="79" t="s">
        <v>1829</v>
      </c>
      <c r="AH62" s="79"/>
      <c r="AI62" s="85" t="s">
        <v>1779</v>
      </c>
      <c r="AJ62" s="79" t="b">
        <v>0</v>
      </c>
      <c r="AK62" s="79">
        <v>11</v>
      </c>
      <c r="AL62" s="85" t="s">
        <v>1710</v>
      </c>
      <c r="AM62" s="79" t="s">
        <v>1842</v>
      </c>
      <c r="AN62" s="79" t="b">
        <v>0</v>
      </c>
      <c r="AO62" s="85" t="s">
        <v>1710</v>
      </c>
      <c r="AP62" s="79" t="s">
        <v>176</v>
      </c>
      <c r="AQ62" s="79">
        <v>0</v>
      </c>
      <c r="AR62" s="79">
        <v>0</v>
      </c>
      <c r="AS62" s="79"/>
      <c r="AT62" s="79"/>
      <c r="AU62" s="79"/>
      <c r="AV62" s="79"/>
      <c r="AW62" s="79"/>
      <c r="AX62" s="79"/>
      <c r="AY62" s="79"/>
      <c r="AZ62" s="79"/>
      <c r="BA62">
        <v>2</v>
      </c>
      <c r="BB62" s="78" t="str">
        <f>REPLACE(INDEX(GroupVertices[Group],MATCH(Edges25[[#This Row],[Vertex 1]],GroupVertices[Vertex],0)),1,1,"")</f>
        <v>1</v>
      </c>
      <c r="BC62" s="78" t="str">
        <f>REPLACE(INDEX(GroupVertices[Group],MATCH(Edges25[[#This Row],[Vertex 2]],GroupVertices[Vertex],0)),1,1,"")</f>
        <v>1</v>
      </c>
      <c r="BD62" s="48">
        <v>1</v>
      </c>
      <c r="BE62" s="49">
        <v>5.882352941176471</v>
      </c>
      <c r="BF62" s="48">
        <v>0</v>
      </c>
      <c r="BG62" s="49">
        <v>0</v>
      </c>
      <c r="BH62" s="48">
        <v>0</v>
      </c>
      <c r="BI62" s="49">
        <v>0</v>
      </c>
      <c r="BJ62" s="48">
        <v>16</v>
      </c>
      <c r="BK62" s="49">
        <v>94.11764705882354</v>
      </c>
      <c r="BL62" s="48">
        <v>17</v>
      </c>
    </row>
    <row r="63" spans="1:64" ht="15">
      <c r="A63" s="64" t="s">
        <v>271</v>
      </c>
      <c r="B63" s="64" t="s">
        <v>437</v>
      </c>
      <c r="C63" s="65"/>
      <c r="D63" s="66"/>
      <c r="E63" s="67"/>
      <c r="F63" s="68"/>
      <c r="G63" s="65"/>
      <c r="H63" s="69"/>
      <c r="I63" s="70"/>
      <c r="J63" s="70"/>
      <c r="K63" s="34" t="s">
        <v>65</v>
      </c>
      <c r="L63" s="77">
        <v>97</v>
      </c>
      <c r="M63" s="77"/>
      <c r="N63" s="72"/>
      <c r="O63" s="79" t="s">
        <v>570</v>
      </c>
      <c r="P63" s="81">
        <v>43692.83752314815</v>
      </c>
      <c r="Q63" s="79" t="s">
        <v>599</v>
      </c>
      <c r="R63" s="79"/>
      <c r="S63" s="79"/>
      <c r="T63" s="79" t="s">
        <v>839</v>
      </c>
      <c r="U63" s="79"/>
      <c r="V63" s="83" t="s">
        <v>944</v>
      </c>
      <c r="W63" s="81">
        <v>43692.83752314815</v>
      </c>
      <c r="X63" s="83" t="s">
        <v>1158</v>
      </c>
      <c r="Y63" s="79"/>
      <c r="Z63" s="79"/>
      <c r="AA63" s="85" t="s">
        <v>1479</v>
      </c>
      <c r="AB63" s="79"/>
      <c r="AC63" s="79" t="b">
        <v>0</v>
      </c>
      <c r="AD63" s="79">
        <v>0</v>
      </c>
      <c r="AE63" s="85" t="s">
        <v>1779</v>
      </c>
      <c r="AF63" s="79" t="b">
        <v>0</v>
      </c>
      <c r="AG63" s="79" t="s">
        <v>1829</v>
      </c>
      <c r="AH63" s="79"/>
      <c r="AI63" s="85" t="s">
        <v>1779</v>
      </c>
      <c r="AJ63" s="79" t="b">
        <v>0</v>
      </c>
      <c r="AK63" s="79">
        <v>11</v>
      </c>
      <c r="AL63" s="85" t="s">
        <v>1710</v>
      </c>
      <c r="AM63" s="79" t="s">
        <v>1840</v>
      </c>
      <c r="AN63" s="79" t="b">
        <v>0</v>
      </c>
      <c r="AO63" s="85" t="s">
        <v>1710</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5.882352941176471</v>
      </c>
      <c r="BF63" s="48">
        <v>0</v>
      </c>
      <c r="BG63" s="49">
        <v>0</v>
      </c>
      <c r="BH63" s="48">
        <v>0</v>
      </c>
      <c r="BI63" s="49">
        <v>0</v>
      </c>
      <c r="BJ63" s="48">
        <v>16</v>
      </c>
      <c r="BK63" s="49">
        <v>94.11764705882354</v>
      </c>
      <c r="BL63" s="48">
        <v>17</v>
      </c>
    </row>
    <row r="64" spans="1:64" ht="15">
      <c r="A64" s="64" t="s">
        <v>272</v>
      </c>
      <c r="B64" s="64" t="s">
        <v>272</v>
      </c>
      <c r="C64" s="65"/>
      <c r="D64" s="66"/>
      <c r="E64" s="67"/>
      <c r="F64" s="68"/>
      <c r="G64" s="65"/>
      <c r="H64" s="69"/>
      <c r="I64" s="70"/>
      <c r="J64" s="70"/>
      <c r="K64" s="34" t="s">
        <v>65</v>
      </c>
      <c r="L64" s="77">
        <v>98</v>
      </c>
      <c r="M64" s="77"/>
      <c r="N64" s="72"/>
      <c r="O64" s="79" t="s">
        <v>176</v>
      </c>
      <c r="P64" s="81">
        <v>43693.3419212963</v>
      </c>
      <c r="Q64" s="79" t="s">
        <v>600</v>
      </c>
      <c r="R64" s="83" t="s">
        <v>748</v>
      </c>
      <c r="S64" s="79" t="s">
        <v>802</v>
      </c>
      <c r="T64" s="79"/>
      <c r="U64" s="79"/>
      <c r="V64" s="83" t="s">
        <v>945</v>
      </c>
      <c r="W64" s="81">
        <v>43693.3419212963</v>
      </c>
      <c r="X64" s="83" t="s">
        <v>1159</v>
      </c>
      <c r="Y64" s="79"/>
      <c r="Z64" s="79"/>
      <c r="AA64" s="85" t="s">
        <v>1480</v>
      </c>
      <c r="AB64" s="85" t="s">
        <v>1740</v>
      </c>
      <c r="AC64" s="79" t="b">
        <v>0</v>
      </c>
      <c r="AD64" s="79">
        <v>0</v>
      </c>
      <c r="AE64" s="85" t="s">
        <v>1782</v>
      </c>
      <c r="AF64" s="79" t="b">
        <v>0</v>
      </c>
      <c r="AG64" s="79" t="s">
        <v>1829</v>
      </c>
      <c r="AH64" s="79"/>
      <c r="AI64" s="85" t="s">
        <v>1779</v>
      </c>
      <c r="AJ64" s="79" t="b">
        <v>0</v>
      </c>
      <c r="AK64" s="79">
        <v>0</v>
      </c>
      <c r="AL64" s="85" t="s">
        <v>1779</v>
      </c>
      <c r="AM64" s="79" t="s">
        <v>1841</v>
      </c>
      <c r="AN64" s="79" t="b">
        <v>0</v>
      </c>
      <c r="AO64" s="85" t="s">
        <v>1740</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v>0</v>
      </c>
      <c r="BE64" s="49">
        <v>0</v>
      </c>
      <c r="BF64" s="48">
        <v>1</v>
      </c>
      <c r="BG64" s="49">
        <v>20</v>
      </c>
      <c r="BH64" s="48">
        <v>0</v>
      </c>
      <c r="BI64" s="49">
        <v>0</v>
      </c>
      <c r="BJ64" s="48">
        <v>4</v>
      </c>
      <c r="BK64" s="49">
        <v>80</v>
      </c>
      <c r="BL64" s="48">
        <v>5</v>
      </c>
    </row>
    <row r="65" spans="1:64" ht="15">
      <c r="A65" s="64" t="s">
        <v>273</v>
      </c>
      <c r="B65" s="64" t="s">
        <v>437</v>
      </c>
      <c r="C65" s="65"/>
      <c r="D65" s="66"/>
      <c r="E65" s="67"/>
      <c r="F65" s="68"/>
      <c r="G65" s="65"/>
      <c r="H65" s="69"/>
      <c r="I65" s="70"/>
      <c r="J65" s="70"/>
      <c r="K65" s="34" t="s">
        <v>65</v>
      </c>
      <c r="L65" s="77">
        <v>99</v>
      </c>
      <c r="M65" s="77"/>
      <c r="N65" s="72"/>
      <c r="O65" s="79" t="s">
        <v>570</v>
      </c>
      <c r="P65" s="81">
        <v>43693.655277777776</v>
      </c>
      <c r="Q65" s="79" t="s">
        <v>599</v>
      </c>
      <c r="R65" s="79"/>
      <c r="S65" s="79"/>
      <c r="T65" s="79" t="s">
        <v>839</v>
      </c>
      <c r="U65" s="79"/>
      <c r="V65" s="83" t="s">
        <v>946</v>
      </c>
      <c r="W65" s="81">
        <v>43693.655277777776</v>
      </c>
      <c r="X65" s="83" t="s">
        <v>1160</v>
      </c>
      <c r="Y65" s="79"/>
      <c r="Z65" s="79"/>
      <c r="AA65" s="85" t="s">
        <v>1481</v>
      </c>
      <c r="AB65" s="79"/>
      <c r="AC65" s="79" t="b">
        <v>0</v>
      </c>
      <c r="AD65" s="79">
        <v>0</v>
      </c>
      <c r="AE65" s="85" t="s">
        <v>1779</v>
      </c>
      <c r="AF65" s="79" t="b">
        <v>0</v>
      </c>
      <c r="AG65" s="79" t="s">
        <v>1829</v>
      </c>
      <c r="AH65" s="79"/>
      <c r="AI65" s="85" t="s">
        <v>1779</v>
      </c>
      <c r="AJ65" s="79" t="b">
        <v>0</v>
      </c>
      <c r="AK65" s="79">
        <v>13</v>
      </c>
      <c r="AL65" s="85" t="s">
        <v>1710</v>
      </c>
      <c r="AM65" s="79" t="s">
        <v>1840</v>
      </c>
      <c r="AN65" s="79" t="b">
        <v>0</v>
      </c>
      <c r="AO65" s="85" t="s">
        <v>1710</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5.882352941176471</v>
      </c>
      <c r="BF65" s="48">
        <v>0</v>
      </c>
      <c r="BG65" s="49">
        <v>0</v>
      </c>
      <c r="BH65" s="48">
        <v>0</v>
      </c>
      <c r="BI65" s="49">
        <v>0</v>
      </c>
      <c r="BJ65" s="48">
        <v>16</v>
      </c>
      <c r="BK65" s="49">
        <v>94.11764705882354</v>
      </c>
      <c r="BL65" s="48">
        <v>17</v>
      </c>
    </row>
    <row r="66" spans="1:64" ht="15">
      <c r="A66" s="64" t="s">
        <v>274</v>
      </c>
      <c r="B66" s="64" t="s">
        <v>461</v>
      </c>
      <c r="C66" s="65"/>
      <c r="D66" s="66"/>
      <c r="E66" s="67"/>
      <c r="F66" s="68"/>
      <c r="G66" s="65"/>
      <c r="H66" s="69"/>
      <c r="I66" s="70"/>
      <c r="J66" s="70"/>
      <c r="K66" s="34" t="s">
        <v>65</v>
      </c>
      <c r="L66" s="77">
        <v>100</v>
      </c>
      <c r="M66" s="77"/>
      <c r="N66" s="72"/>
      <c r="O66" s="79" t="s">
        <v>571</v>
      </c>
      <c r="P66" s="81">
        <v>43694.785104166665</v>
      </c>
      <c r="Q66" s="79" t="s">
        <v>601</v>
      </c>
      <c r="R66" s="79" t="s">
        <v>752</v>
      </c>
      <c r="S66" s="79" t="s">
        <v>811</v>
      </c>
      <c r="T66" s="79"/>
      <c r="U66" s="79"/>
      <c r="V66" s="83" t="s">
        <v>917</v>
      </c>
      <c r="W66" s="81">
        <v>43694.785104166665</v>
      </c>
      <c r="X66" s="83" t="s">
        <v>1161</v>
      </c>
      <c r="Y66" s="79"/>
      <c r="Z66" s="79"/>
      <c r="AA66" s="85" t="s">
        <v>1482</v>
      </c>
      <c r="AB66" s="79"/>
      <c r="AC66" s="79" t="b">
        <v>0</v>
      </c>
      <c r="AD66" s="79">
        <v>0</v>
      </c>
      <c r="AE66" s="85" t="s">
        <v>1783</v>
      </c>
      <c r="AF66" s="79" t="b">
        <v>0</v>
      </c>
      <c r="AG66" s="79" t="s">
        <v>1829</v>
      </c>
      <c r="AH66" s="79"/>
      <c r="AI66" s="85" t="s">
        <v>1779</v>
      </c>
      <c r="AJ66" s="79" t="b">
        <v>0</v>
      </c>
      <c r="AK66" s="79">
        <v>0</v>
      </c>
      <c r="AL66" s="85" t="s">
        <v>1779</v>
      </c>
      <c r="AM66" s="79" t="s">
        <v>1839</v>
      </c>
      <c r="AN66" s="79" t="b">
        <v>0</v>
      </c>
      <c r="AO66" s="85" t="s">
        <v>1482</v>
      </c>
      <c r="AP66" s="79" t="s">
        <v>176</v>
      </c>
      <c r="AQ66" s="79">
        <v>0</v>
      </c>
      <c r="AR66" s="79">
        <v>0</v>
      </c>
      <c r="AS66" s="79"/>
      <c r="AT66" s="79"/>
      <c r="AU66" s="79"/>
      <c r="AV66" s="79"/>
      <c r="AW66" s="79"/>
      <c r="AX66" s="79"/>
      <c r="AY66" s="79"/>
      <c r="AZ66" s="79"/>
      <c r="BA66">
        <v>1</v>
      </c>
      <c r="BB66" s="78" t="str">
        <f>REPLACE(INDEX(GroupVertices[Group],MATCH(Edges25[[#This Row],[Vertex 1]],GroupVertices[Vertex],0)),1,1,"")</f>
        <v>30</v>
      </c>
      <c r="BC66" s="78" t="str">
        <f>REPLACE(INDEX(GroupVertices[Group],MATCH(Edges25[[#This Row],[Vertex 2]],GroupVertices[Vertex],0)),1,1,"")</f>
        <v>30</v>
      </c>
      <c r="BD66" s="48">
        <v>1</v>
      </c>
      <c r="BE66" s="49">
        <v>3.7037037037037037</v>
      </c>
      <c r="BF66" s="48">
        <v>0</v>
      </c>
      <c r="BG66" s="49">
        <v>0</v>
      </c>
      <c r="BH66" s="48">
        <v>0</v>
      </c>
      <c r="BI66" s="49">
        <v>0</v>
      </c>
      <c r="BJ66" s="48">
        <v>26</v>
      </c>
      <c r="BK66" s="49">
        <v>96.29629629629629</v>
      </c>
      <c r="BL66" s="48">
        <v>27</v>
      </c>
    </row>
    <row r="67" spans="1:64" ht="15">
      <c r="A67" s="64" t="s">
        <v>275</v>
      </c>
      <c r="B67" s="64" t="s">
        <v>275</v>
      </c>
      <c r="C67" s="65"/>
      <c r="D67" s="66"/>
      <c r="E67" s="67"/>
      <c r="F67" s="68"/>
      <c r="G67" s="65"/>
      <c r="H67" s="69"/>
      <c r="I67" s="70"/>
      <c r="J67" s="70"/>
      <c r="K67" s="34" t="s">
        <v>65</v>
      </c>
      <c r="L67" s="77">
        <v>101</v>
      </c>
      <c r="M67" s="77"/>
      <c r="N67" s="72"/>
      <c r="O67" s="79" t="s">
        <v>176</v>
      </c>
      <c r="P67" s="81">
        <v>43695.111550925925</v>
      </c>
      <c r="Q67" s="79" t="s">
        <v>602</v>
      </c>
      <c r="R67" s="83" t="s">
        <v>753</v>
      </c>
      <c r="S67" s="79" t="s">
        <v>812</v>
      </c>
      <c r="T67" s="79" t="s">
        <v>840</v>
      </c>
      <c r="U67" s="83" t="s">
        <v>863</v>
      </c>
      <c r="V67" s="83" t="s">
        <v>863</v>
      </c>
      <c r="W67" s="81">
        <v>43695.111550925925</v>
      </c>
      <c r="X67" s="83" t="s">
        <v>1162</v>
      </c>
      <c r="Y67" s="79"/>
      <c r="Z67" s="79"/>
      <c r="AA67" s="85" t="s">
        <v>1483</v>
      </c>
      <c r="AB67" s="79"/>
      <c r="AC67" s="79" t="b">
        <v>0</v>
      </c>
      <c r="AD67" s="79">
        <v>0</v>
      </c>
      <c r="AE67" s="85" t="s">
        <v>1779</v>
      </c>
      <c r="AF67" s="79" t="b">
        <v>0</v>
      </c>
      <c r="AG67" s="79" t="s">
        <v>1831</v>
      </c>
      <c r="AH67" s="79"/>
      <c r="AI67" s="85" t="s">
        <v>1779</v>
      </c>
      <c r="AJ67" s="79" t="b">
        <v>0</v>
      </c>
      <c r="AK67" s="79">
        <v>0</v>
      </c>
      <c r="AL67" s="85" t="s">
        <v>1779</v>
      </c>
      <c r="AM67" s="79" t="s">
        <v>1840</v>
      </c>
      <c r="AN67" s="79" t="b">
        <v>0</v>
      </c>
      <c r="AO67" s="85" t="s">
        <v>1483</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9</v>
      </c>
      <c r="BK67" s="49">
        <v>100</v>
      </c>
      <c r="BL67" s="48">
        <v>9</v>
      </c>
    </row>
    <row r="68" spans="1:64" ht="15">
      <c r="A68" s="64" t="s">
        <v>276</v>
      </c>
      <c r="B68" s="64" t="s">
        <v>276</v>
      </c>
      <c r="C68" s="65"/>
      <c r="D68" s="66"/>
      <c r="E68" s="67"/>
      <c r="F68" s="68"/>
      <c r="G68" s="65"/>
      <c r="H68" s="69"/>
      <c r="I68" s="70"/>
      <c r="J68" s="70"/>
      <c r="K68" s="34" t="s">
        <v>65</v>
      </c>
      <c r="L68" s="77">
        <v>102</v>
      </c>
      <c r="M68" s="77"/>
      <c r="N68" s="72"/>
      <c r="O68" s="79" t="s">
        <v>176</v>
      </c>
      <c r="P68" s="81">
        <v>43695.11384259259</v>
      </c>
      <c r="Q68" s="79" t="s">
        <v>603</v>
      </c>
      <c r="R68" s="83" t="s">
        <v>753</v>
      </c>
      <c r="S68" s="79" t="s">
        <v>812</v>
      </c>
      <c r="T68" s="79" t="s">
        <v>840</v>
      </c>
      <c r="U68" s="83" t="s">
        <v>864</v>
      </c>
      <c r="V68" s="83" t="s">
        <v>864</v>
      </c>
      <c r="W68" s="81">
        <v>43695.11384259259</v>
      </c>
      <c r="X68" s="83" t="s">
        <v>1163</v>
      </c>
      <c r="Y68" s="79"/>
      <c r="Z68" s="79"/>
      <c r="AA68" s="85" t="s">
        <v>1484</v>
      </c>
      <c r="AB68" s="79"/>
      <c r="AC68" s="79" t="b">
        <v>0</v>
      </c>
      <c r="AD68" s="79">
        <v>0</v>
      </c>
      <c r="AE68" s="85" t="s">
        <v>1779</v>
      </c>
      <c r="AF68" s="79" t="b">
        <v>0</v>
      </c>
      <c r="AG68" s="79" t="s">
        <v>1831</v>
      </c>
      <c r="AH68" s="79"/>
      <c r="AI68" s="85" t="s">
        <v>1779</v>
      </c>
      <c r="AJ68" s="79" t="b">
        <v>0</v>
      </c>
      <c r="AK68" s="79">
        <v>0</v>
      </c>
      <c r="AL68" s="85" t="s">
        <v>1779</v>
      </c>
      <c r="AM68" s="79" t="s">
        <v>1840</v>
      </c>
      <c r="AN68" s="79" t="b">
        <v>0</v>
      </c>
      <c r="AO68" s="85" t="s">
        <v>1484</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9</v>
      </c>
      <c r="BK68" s="49">
        <v>100</v>
      </c>
      <c r="BL68" s="48">
        <v>9</v>
      </c>
    </row>
    <row r="69" spans="1:64" ht="15">
      <c r="A69" s="64" t="s">
        <v>277</v>
      </c>
      <c r="B69" s="64" t="s">
        <v>277</v>
      </c>
      <c r="C69" s="65"/>
      <c r="D69" s="66"/>
      <c r="E69" s="67"/>
      <c r="F69" s="68"/>
      <c r="G69" s="65"/>
      <c r="H69" s="69"/>
      <c r="I69" s="70"/>
      <c r="J69" s="70"/>
      <c r="K69" s="34" t="s">
        <v>65</v>
      </c>
      <c r="L69" s="77">
        <v>103</v>
      </c>
      <c r="M69" s="77"/>
      <c r="N69" s="72"/>
      <c r="O69" s="79" t="s">
        <v>176</v>
      </c>
      <c r="P69" s="81">
        <v>43695.15101851852</v>
      </c>
      <c r="Q69" s="79" t="s">
        <v>604</v>
      </c>
      <c r="R69" s="83" t="s">
        <v>753</v>
      </c>
      <c r="S69" s="79" t="s">
        <v>812</v>
      </c>
      <c r="T69" s="79" t="s">
        <v>840</v>
      </c>
      <c r="U69" s="83" t="s">
        <v>865</v>
      </c>
      <c r="V69" s="83" t="s">
        <v>865</v>
      </c>
      <c r="W69" s="81">
        <v>43695.15101851852</v>
      </c>
      <c r="X69" s="83" t="s">
        <v>1164</v>
      </c>
      <c r="Y69" s="79"/>
      <c r="Z69" s="79"/>
      <c r="AA69" s="85" t="s">
        <v>1485</v>
      </c>
      <c r="AB69" s="79"/>
      <c r="AC69" s="79" t="b">
        <v>0</v>
      </c>
      <c r="AD69" s="79">
        <v>0</v>
      </c>
      <c r="AE69" s="85" t="s">
        <v>1779</v>
      </c>
      <c r="AF69" s="79" t="b">
        <v>0</v>
      </c>
      <c r="AG69" s="79" t="s">
        <v>1831</v>
      </c>
      <c r="AH69" s="79"/>
      <c r="AI69" s="85" t="s">
        <v>1779</v>
      </c>
      <c r="AJ69" s="79" t="b">
        <v>0</v>
      </c>
      <c r="AK69" s="79">
        <v>0</v>
      </c>
      <c r="AL69" s="85" t="s">
        <v>1779</v>
      </c>
      <c r="AM69" s="79" t="s">
        <v>1840</v>
      </c>
      <c r="AN69" s="79" t="b">
        <v>0</v>
      </c>
      <c r="AO69" s="85" t="s">
        <v>1485</v>
      </c>
      <c r="AP69" s="79" t="s">
        <v>176</v>
      </c>
      <c r="AQ69" s="79">
        <v>0</v>
      </c>
      <c r="AR69" s="79">
        <v>0</v>
      </c>
      <c r="AS69" s="79"/>
      <c r="AT69" s="79"/>
      <c r="AU69" s="79"/>
      <c r="AV69" s="79"/>
      <c r="AW69" s="79"/>
      <c r="AX69" s="79"/>
      <c r="AY69" s="79"/>
      <c r="AZ69" s="79"/>
      <c r="BA69">
        <v>1</v>
      </c>
      <c r="BB69" s="78" t="str">
        <f>REPLACE(INDEX(GroupVertices[Group],MATCH(Edges25[[#This Row],[Vertex 1]],GroupVertices[Vertex],0)),1,1,"")</f>
        <v>4</v>
      </c>
      <c r="BC69" s="78" t="str">
        <f>REPLACE(INDEX(GroupVertices[Group],MATCH(Edges25[[#This Row],[Vertex 2]],GroupVertices[Vertex],0)),1,1,"")</f>
        <v>4</v>
      </c>
      <c r="BD69" s="48">
        <v>0</v>
      </c>
      <c r="BE69" s="49">
        <v>0</v>
      </c>
      <c r="BF69" s="48">
        <v>0</v>
      </c>
      <c r="BG69" s="49">
        <v>0</v>
      </c>
      <c r="BH69" s="48">
        <v>0</v>
      </c>
      <c r="BI69" s="49">
        <v>0</v>
      </c>
      <c r="BJ69" s="48">
        <v>6</v>
      </c>
      <c r="BK69" s="49">
        <v>100</v>
      </c>
      <c r="BL69" s="48">
        <v>6</v>
      </c>
    </row>
    <row r="70" spans="1:64" ht="15">
      <c r="A70" s="64" t="s">
        <v>278</v>
      </c>
      <c r="B70" s="64" t="s">
        <v>278</v>
      </c>
      <c r="C70" s="65"/>
      <c r="D70" s="66"/>
      <c r="E70" s="67"/>
      <c r="F70" s="68"/>
      <c r="G70" s="65"/>
      <c r="H70" s="69"/>
      <c r="I70" s="70"/>
      <c r="J70" s="70"/>
      <c r="K70" s="34" t="s">
        <v>65</v>
      </c>
      <c r="L70" s="77">
        <v>104</v>
      </c>
      <c r="M70" s="77"/>
      <c r="N70" s="72"/>
      <c r="O70" s="79" t="s">
        <v>176</v>
      </c>
      <c r="P70" s="81">
        <v>43695.15310185185</v>
      </c>
      <c r="Q70" s="79" t="s">
        <v>605</v>
      </c>
      <c r="R70" s="83" t="s">
        <v>753</v>
      </c>
      <c r="S70" s="79" t="s">
        <v>812</v>
      </c>
      <c r="T70" s="79" t="s">
        <v>840</v>
      </c>
      <c r="U70" s="83" t="s">
        <v>866</v>
      </c>
      <c r="V70" s="83" t="s">
        <v>866</v>
      </c>
      <c r="W70" s="81">
        <v>43695.15310185185</v>
      </c>
      <c r="X70" s="83" t="s">
        <v>1165</v>
      </c>
      <c r="Y70" s="79"/>
      <c r="Z70" s="79"/>
      <c r="AA70" s="85" t="s">
        <v>1486</v>
      </c>
      <c r="AB70" s="79"/>
      <c r="AC70" s="79" t="b">
        <v>0</v>
      </c>
      <c r="AD70" s="79">
        <v>0</v>
      </c>
      <c r="AE70" s="85" t="s">
        <v>1779</v>
      </c>
      <c r="AF70" s="79" t="b">
        <v>0</v>
      </c>
      <c r="AG70" s="79" t="s">
        <v>1831</v>
      </c>
      <c r="AH70" s="79"/>
      <c r="AI70" s="85" t="s">
        <v>1779</v>
      </c>
      <c r="AJ70" s="79" t="b">
        <v>0</v>
      </c>
      <c r="AK70" s="79">
        <v>0</v>
      </c>
      <c r="AL70" s="85" t="s">
        <v>1779</v>
      </c>
      <c r="AM70" s="79" t="s">
        <v>1840</v>
      </c>
      <c r="AN70" s="79" t="b">
        <v>0</v>
      </c>
      <c r="AO70" s="85" t="s">
        <v>1486</v>
      </c>
      <c r="AP70" s="79" t="s">
        <v>176</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4</v>
      </c>
      <c r="BD70" s="48">
        <v>0</v>
      </c>
      <c r="BE70" s="49">
        <v>0</v>
      </c>
      <c r="BF70" s="48">
        <v>0</v>
      </c>
      <c r="BG70" s="49">
        <v>0</v>
      </c>
      <c r="BH70" s="48">
        <v>0</v>
      </c>
      <c r="BI70" s="49">
        <v>0</v>
      </c>
      <c r="BJ70" s="48">
        <v>13</v>
      </c>
      <c r="BK70" s="49">
        <v>100</v>
      </c>
      <c r="BL70" s="48">
        <v>13</v>
      </c>
    </row>
    <row r="71" spans="1:64" ht="15">
      <c r="A71" s="64" t="s">
        <v>279</v>
      </c>
      <c r="B71" s="64" t="s">
        <v>279</v>
      </c>
      <c r="C71" s="65"/>
      <c r="D71" s="66"/>
      <c r="E71" s="67"/>
      <c r="F71" s="68"/>
      <c r="G71" s="65"/>
      <c r="H71" s="69"/>
      <c r="I71" s="70"/>
      <c r="J71" s="70"/>
      <c r="K71" s="34" t="s">
        <v>65</v>
      </c>
      <c r="L71" s="77">
        <v>105</v>
      </c>
      <c r="M71" s="77"/>
      <c r="N71" s="72"/>
      <c r="O71" s="79" t="s">
        <v>176</v>
      </c>
      <c r="P71" s="81">
        <v>43695.154027777775</v>
      </c>
      <c r="Q71" s="79" t="s">
        <v>606</v>
      </c>
      <c r="R71" s="83" t="s">
        <v>753</v>
      </c>
      <c r="S71" s="79" t="s">
        <v>812</v>
      </c>
      <c r="T71" s="79" t="s">
        <v>840</v>
      </c>
      <c r="U71" s="83" t="s">
        <v>867</v>
      </c>
      <c r="V71" s="83" t="s">
        <v>867</v>
      </c>
      <c r="W71" s="81">
        <v>43695.154027777775</v>
      </c>
      <c r="X71" s="83" t="s">
        <v>1166</v>
      </c>
      <c r="Y71" s="79"/>
      <c r="Z71" s="79"/>
      <c r="AA71" s="85" t="s">
        <v>1487</v>
      </c>
      <c r="AB71" s="79"/>
      <c r="AC71" s="79" t="b">
        <v>0</v>
      </c>
      <c r="AD71" s="79">
        <v>0</v>
      </c>
      <c r="AE71" s="85" t="s">
        <v>1779</v>
      </c>
      <c r="AF71" s="79" t="b">
        <v>0</v>
      </c>
      <c r="AG71" s="79" t="s">
        <v>1831</v>
      </c>
      <c r="AH71" s="79"/>
      <c r="AI71" s="85" t="s">
        <v>1779</v>
      </c>
      <c r="AJ71" s="79" t="b">
        <v>0</v>
      </c>
      <c r="AK71" s="79">
        <v>0</v>
      </c>
      <c r="AL71" s="85" t="s">
        <v>1779</v>
      </c>
      <c r="AM71" s="79" t="s">
        <v>1840</v>
      </c>
      <c r="AN71" s="79" t="b">
        <v>0</v>
      </c>
      <c r="AO71" s="85" t="s">
        <v>1487</v>
      </c>
      <c r="AP71" s="79" t="s">
        <v>176</v>
      </c>
      <c r="AQ71" s="79">
        <v>0</v>
      </c>
      <c r="AR71" s="79">
        <v>0</v>
      </c>
      <c r="AS71" s="79"/>
      <c r="AT71" s="79"/>
      <c r="AU71" s="79"/>
      <c r="AV71" s="79"/>
      <c r="AW71" s="79"/>
      <c r="AX71" s="79"/>
      <c r="AY71" s="79"/>
      <c r="AZ71" s="79"/>
      <c r="BA71">
        <v>1</v>
      </c>
      <c r="BB71" s="78" t="str">
        <f>REPLACE(INDEX(GroupVertices[Group],MATCH(Edges25[[#This Row],[Vertex 1]],GroupVertices[Vertex],0)),1,1,"")</f>
        <v>4</v>
      </c>
      <c r="BC71" s="78" t="str">
        <f>REPLACE(INDEX(GroupVertices[Group],MATCH(Edges25[[#This Row],[Vertex 2]],GroupVertices[Vertex],0)),1,1,"")</f>
        <v>4</v>
      </c>
      <c r="BD71" s="48">
        <v>0</v>
      </c>
      <c r="BE71" s="49">
        <v>0</v>
      </c>
      <c r="BF71" s="48">
        <v>0</v>
      </c>
      <c r="BG71" s="49">
        <v>0</v>
      </c>
      <c r="BH71" s="48">
        <v>0</v>
      </c>
      <c r="BI71" s="49">
        <v>0</v>
      </c>
      <c r="BJ71" s="48">
        <v>11</v>
      </c>
      <c r="BK71" s="49">
        <v>100</v>
      </c>
      <c r="BL71" s="48">
        <v>11</v>
      </c>
    </row>
    <row r="72" spans="1:64" ht="15">
      <c r="A72" s="64" t="s">
        <v>280</v>
      </c>
      <c r="B72" s="64" t="s">
        <v>280</v>
      </c>
      <c r="C72" s="65"/>
      <c r="D72" s="66"/>
      <c r="E72" s="67"/>
      <c r="F72" s="68"/>
      <c r="G72" s="65"/>
      <c r="H72" s="69"/>
      <c r="I72" s="70"/>
      <c r="J72" s="70"/>
      <c r="K72" s="34" t="s">
        <v>65</v>
      </c>
      <c r="L72" s="77">
        <v>106</v>
      </c>
      <c r="M72" s="77"/>
      <c r="N72" s="72"/>
      <c r="O72" s="79" t="s">
        <v>176</v>
      </c>
      <c r="P72" s="81">
        <v>43695.15556712963</v>
      </c>
      <c r="Q72" s="79" t="s">
        <v>607</v>
      </c>
      <c r="R72" s="83" t="s">
        <v>753</v>
      </c>
      <c r="S72" s="79" t="s">
        <v>812</v>
      </c>
      <c r="T72" s="79" t="s">
        <v>840</v>
      </c>
      <c r="U72" s="83" t="s">
        <v>868</v>
      </c>
      <c r="V72" s="83" t="s">
        <v>868</v>
      </c>
      <c r="W72" s="81">
        <v>43695.15556712963</v>
      </c>
      <c r="X72" s="83" t="s">
        <v>1167</v>
      </c>
      <c r="Y72" s="79"/>
      <c r="Z72" s="79"/>
      <c r="AA72" s="85" t="s">
        <v>1488</v>
      </c>
      <c r="AB72" s="79"/>
      <c r="AC72" s="79" t="b">
        <v>0</v>
      </c>
      <c r="AD72" s="79">
        <v>0</v>
      </c>
      <c r="AE72" s="85" t="s">
        <v>1779</v>
      </c>
      <c r="AF72" s="79" t="b">
        <v>0</v>
      </c>
      <c r="AG72" s="79" t="s">
        <v>1831</v>
      </c>
      <c r="AH72" s="79"/>
      <c r="AI72" s="85" t="s">
        <v>1779</v>
      </c>
      <c r="AJ72" s="79" t="b">
        <v>0</v>
      </c>
      <c r="AK72" s="79">
        <v>0</v>
      </c>
      <c r="AL72" s="85" t="s">
        <v>1779</v>
      </c>
      <c r="AM72" s="79" t="s">
        <v>1840</v>
      </c>
      <c r="AN72" s="79" t="b">
        <v>0</v>
      </c>
      <c r="AO72" s="85" t="s">
        <v>1488</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0</v>
      </c>
      <c r="BE72" s="49">
        <v>0</v>
      </c>
      <c r="BF72" s="48">
        <v>0</v>
      </c>
      <c r="BG72" s="49">
        <v>0</v>
      </c>
      <c r="BH72" s="48">
        <v>0</v>
      </c>
      <c r="BI72" s="49">
        <v>0</v>
      </c>
      <c r="BJ72" s="48">
        <v>4</v>
      </c>
      <c r="BK72" s="49">
        <v>100</v>
      </c>
      <c r="BL72" s="48">
        <v>4</v>
      </c>
    </row>
    <row r="73" spans="1:64" ht="15">
      <c r="A73" s="64" t="s">
        <v>281</v>
      </c>
      <c r="B73" s="64" t="s">
        <v>281</v>
      </c>
      <c r="C73" s="65"/>
      <c r="D73" s="66"/>
      <c r="E73" s="67"/>
      <c r="F73" s="68"/>
      <c r="G73" s="65"/>
      <c r="H73" s="69"/>
      <c r="I73" s="70"/>
      <c r="J73" s="70"/>
      <c r="K73" s="34" t="s">
        <v>65</v>
      </c>
      <c r="L73" s="77">
        <v>107</v>
      </c>
      <c r="M73" s="77"/>
      <c r="N73" s="72"/>
      <c r="O73" s="79" t="s">
        <v>176</v>
      </c>
      <c r="P73" s="81">
        <v>43695.162453703706</v>
      </c>
      <c r="Q73" s="79" t="s">
        <v>608</v>
      </c>
      <c r="R73" s="83" t="s">
        <v>753</v>
      </c>
      <c r="S73" s="79" t="s">
        <v>812</v>
      </c>
      <c r="T73" s="79" t="s">
        <v>840</v>
      </c>
      <c r="U73" s="83" t="s">
        <v>869</v>
      </c>
      <c r="V73" s="83" t="s">
        <v>869</v>
      </c>
      <c r="W73" s="81">
        <v>43695.162453703706</v>
      </c>
      <c r="X73" s="83" t="s">
        <v>1168</v>
      </c>
      <c r="Y73" s="79"/>
      <c r="Z73" s="79"/>
      <c r="AA73" s="85" t="s">
        <v>1489</v>
      </c>
      <c r="AB73" s="79"/>
      <c r="AC73" s="79" t="b">
        <v>0</v>
      </c>
      <c r="AD73" s="79">
        <v>0</v>
      </c>
      <c r="AE73" s="85" t="s">
        <v>1779</v>
      </c>
      <c r="AF73" s="79" t="b">
        <v>0</v>
      </c>
      <c r="AG73" s="79" t="s">
        <v>1831</v>
      </c>
      <c r="AH73" s="79"/>
      <c r="AI73" s="85" t="s">
        <v>1779</v>
      </c>
      <c r="AJ73" s="79" t="b">
        <v>0</v>
      </c>
      <c r="AK73" s="79">
        <v>0</v>
      </c>
      <c r="AL73" s="85" t="s">
        <v>1779</v>
      </c>
      <c r="AM73" s="79" t="s">
        <v>1840</v>
      </c>
      <c r="AN73" s="79" t="b">
        <v>0</v>
      </c>
      <c r="AO73" s="85" t="s">
        <v>1489</v>
      </c>
      <c r="AP73" s="79" t="s">
        <v>176</v>
      </c>
      <c r="AQ73" s="79">
        <v>0</v>
      </c>
      <c r="AR73" s="79">
        <v>0</v>
      </c>
      <c r="AS73" s="79"/>
      <c r="AT73" s="79"/>
      <c r="AU73" s="79"/>
      <c r="AV73" s="79"/>
      <c r="AW73" s="79"/>
      <c r="AX73" s="79"/>
      <c r="AY73" s="79"/>
      <c r="AZ73" s="79"/>
      <c r="BA73">
        <v>1</v>
      </c>
      <c r="BB73" s="78" t="str">
        <f>REPLACE(INDEX(GroupVertices[Group],MATCH(Edges25[[#This Row],[Vertex 1]],GroupVertices[Vertex],0)),1,1,"")</f>
        <v>4</v>
      </c>
      <c r="BC73" s="78" t="str">
        <f>REPLACE(INDEX(GroupVertices[Group],MATCH(Edges25[[#This Row],[Vertex 2]],GroupVertices[Vertex],0)),1,1,"")</f>
        <v>4</v>
      </c>
      <c r="BD73" s="48">
        <v>0</v>
      </c>
      <c r="BE73" s="49">
        <v>0</v>
      </c>
      <c r="BF73" s="48">
        <v>0</v>
      </c>
      <c r="BG73" s="49">
        <v>0</v>
      </c>
      <c r="BH73" s="48">
        <v>0</v>
      </c>
      <c r="BI73" s="49">
        <v>0</v>
      </c>
      <c r="BJ73" s="48">
        <v>7</v>
      </c>
      <c r="BK73" s="49">
        <v>100</v>
      </c>
      <c r="BL73" s="48">
        <v>7</v>
      </c>
    </row>
    <row r="74" spans="1:64" ht="15">
      <c r="A74" s="64" t="s">
        <v>282</v>
      </c>
      <c r="B74" s="64" t="s">
        <v>282</v>
      </c>
      <c r="C74" s="65"/>
      <c r="D74" s="66"/>
      <c r="E74" s="67"/>
      <c r="F74" s="68"/>
      <c r="G74" s="65"/>
      <c r="H74" s="69"/>
      <c r="I74" s="70"/>
      <c r="J74" s="70"/>
      <c r="K74" s="34" t="s">
        <v>65</v>
      </c>
      <c r="L74" s="77">
        <v>108</v>
      </c>
      <c r="M74" s="77"/>
      <c r="N74" s="72"/>
      <c r="O74" s="79" t="s">
        <v>176</v>
      </c>
      <c r="P74" s="81">
        <v>43695.16392361111</v>
      </c>
      <c r="Q74" s="79" t="s">
        <v>609</v>
      </c>
      <c r="R74" s="83" t="s">
        <v>753</v>
      </c>
      <c r="S74" s="79" t="s">
        <v>812</v>
      </c>
      <c r="T74" s="79" t="s">
        <v>840</v>
      </c>
      <c r="U74" s="83" t="s">
        <v>870</v>
      </c>
      <c r="V74" s="83" t="s">
        <v>870</v>
      </c>
      <c r="W74" s="81">
        <v>43695.16392361111</v>
      </c>
      <c r="X74" s="83" t="s">
        <v>1169</v>
      </c>
      <c r="Y74" s="79"/>
      <c r="Z74" s="79"/>
      <c r="AA74" s="85" t="s">
        <v>1490</v>
      </c>
      <c r="AB74" s="79"/>
      <c r="AC74" s="79" t="b">
        <v>0</v>
      </c>
      <c r="AD74" s="79">
        <v>0</v>
      </c>
      <c r="AE74" s="85" t="s">
        <v>1779</v>
      </c>
      <c r="AF74" s="79" t="b">
        <v>0</v>
      </c>
      <c r="AG74" s="79" t="s">
        <v>1831</v>
      </c>
      <c r="AH74" s="79"/>
      <c r="AI74" s="85" t="s">
        <v>1779</v>
      </c>
      <c r="AJ74" s="79" t="b">
        <v>0</v>
      </c>
      <c r="AK74" s="79">
        <v>0</v>
      </c>
      <c r="AL74" s="85" t="s">
        <v>1779</v>
      </c>
      <c r="AM74" s="79" t="s">
        <v>1840</v>
      </c>
      <c r="AN74" s="79" t="b">
        <v>0</v>
      </c>
      <c r="AO74" s="85" t="s">
        <v>1490</v>
      </c>
      <c r="AP74" s="79" t="s">
        <v>176</v>
      </c>
      <c r="AQ74" s="79">
        <v>0</v>
      </c>
      <c r="AR74" s="79">
        <v>0</v>
      </c>
      <c r="AS74" s="79"/>
      <c r="AT74" s="79"/>
      <c r="AU74" s="79"/>
      <c r="AV74" s="79"/>
      <c r="AW74" s="79"/>
      <c r="AX74" s="79"/>
      <c r="AY74" s="79"/>
      <c r="AZ74" s="79"/>
      <c r="BA74">
        <v>1</v>
      </c>
      <c r="BB74" s="78" t="str">
        <f>REPLACE(INDEX(GroupVertices[Group],MATCH(Edges25[[#This Row],[Vertex 1]],GroupVertices[Vertex],0)),1,1,"")</f>
        <v>4</v>
      </c>
      <c r="BC74" s="78" t="str">
        <f>REPLACE(INDEX(GroupVertices[Group],MATCH(Edges25[[#This Row],[Vertex 2]],GroupVertices[Vertex],0)),1,1,"")</f>
        <v>4</v>
      </c>
      <c r="BD74" s="48">
        <v>0</v>
      </c>
      <c r="BE74" s="49">
        <v>0</v>
      </c>
      <c r="BF74" s="48">
        <v>0</v>
      </c>
      <c r="BG74" s="49">
        <v>0</v>
      </c>
      <c r="BH74" s="48">
        <v>0</v>
      </c>
      <c r="BI74" s="49">
        <v>0</v>
      </c>
      <c r="BJ74" s="48">
        <v>12</v>
      </c>
      <c r="BK74" s="49">
        <v>100</v>
      </c>
      <c r="BL74" s="48">
        <v>12</v>
      </c>
    </row>
    <row r="75" spans="1:64" ht="15">
      <c r="A75" s="64" t="s">
        <v>283</v>
      </c>
      <c r="B75" s="64" t="s">
        <v>283</v>
      </c>
      <c r="C75" s="65"/>
      <c r="D75" s="66"/>
      <c r="E75" s="67"/>
      <c r="F75" s="68"/>
      <c r="G75" s="65"/>
      <c r="H75" s="69"/>
      <c r="I75" s="70"/>
      <c r="J75" s="70"/>
      <c r="K75" s="34" t="s">
        <v>65</v>
      </c>
      <c r="L75" s="77">
        <v>109</v>
      </c>
      <c r="M75" s="77"/>
      <c r="N75" s="72"/>
      <c r="O75" s="79" t="s">
        <v>176</v>
      </c>
      <c r="P75" s="81">
        <v>43695.16539351852</v>
      </c>
      <c r="Q75" s="79" t="s">
        <v>610</v>
      </c>
      <c r="R75" s="83" t="s">
        <v>753</v>
      </c>
      <c r="S75" s="79" t="s">
        <v>812</v>
      </c>
      <c r="T75" s="79" t="s">
        <v>840</v>
      </c>
      <c r="U75" s="83" t="s">
        <v>871</v>
      </c>
      <c r="V75" s="83" t="s">
        <v>871</v>
      </c>
      <c r="W75" s="81">
        <v>43695.16539351852</v>
      </c>
      <c r="X75" s="83" t="s">
        <v>1170</v>
      </c>
      <c r="Y75" s="79"/>
      <c r="Z75" s="79"/>
      <c r="AA75" s="85" t="s">
        <v>1491</v>
      </c>
      <c r="AB75" s="79"/>
      <c r="AC75" s="79" t="b">
        <v>0</v>
      </c>
      <c r="AD75" s="79">
        <v>0</v>
      </c>
      <c r="AE75" s="85" t="s">
        <v>1779</v>
      </c>
      <c r="AF75" s="79" t="b">
        <v>0</v>
      </c>
      <c r="AG75" s="79" t="s">
        <v>1831</v>
      </c>
      <c r="AH75" s="79"/>
      <c r="AI75" s="85" t="s">
        <v>1779</v>
      </c>
      <c r="AJ75" s="79" t="b">
        <v>0</v>
      </c>
      <c r="AK75" s="79">
        <v>0</v>
      </c>
      <c r="AL75" s="85" t="s">
        <v>1779</v>
      </c>
      <c r="AM75" s="79" t="s">
        <v>1840</v>
      </c>
      <c r="AN75" s="79" t="b">
        <v>0</v>
      </c>
      <c r="AO75" s="85" t="s">
        <v>1491</v>
      </c>
      <c r="AP75" s="79" t="s">
        <v>176</v>
      </c>
      <c r="AQ75" s="79">
        <v>0</v>
      </c>
      <c r="AR75" s="79">
        <v>0</v>
      </c>
      <c r="AS75" s="79"/>
      <c r="AT75" s="79"/>
      <c r="AU75" s="79"/>
      <c r="AV75" s="79"/>
      <c r="AW75" s="79"/>
      <c r="AX75" s="79"/>
      <c r="AY75" s="79"/>
      <c r="AZ75" s="79"/>
      <c r="BA75">
        <v>1</v>
      </c>
      <c r="BB75" s="78" t="str">
        <f>REPLACE(INDEX(GroupVertices[Group],MATCH(Edges25[[#This Row],[Vertex 1]],GroupVertices[Vertex],0)),1,1,"")</f>
        <v>4</v>
      </c>
      <c r="BC75" s="78" t="str">
        <f>REPLACE(INDEX(GroupVertices[Group],MATCH(Edges25[[#This Row],[Vertex 2]],GroupVertices[Vertex],0)),1,1,"")</f>
        <v>4</v>
      </c>
      <c r="BD75" s="48">
        <v>0</v>
      </c>
      <c r="BE75" s="49">
        <v>0</v>
      </c>
      <c r="BF75" s="48">
        <v>0</v>
      </c>
      <c r="BG75" s="49">
        <v>0</v>
      </c>
      <c r="BH75" s="48">
        <v>0</v>
      </c>
      <c r="BI75" s="49">
        <v>0</v>
      </c>
      <c r="BJ75" s="48">
        <v>3</v>
      </c>
      <c r="BK75" s="49">
        <v>100</v>
      </c>
      <c r="BL75" s="48">
        <v>3</v>
      </c>
    </row>
    <row r="76" spans="1:64" ht="15">
      <c r="A76" s="64" t="s">
        <v>284</v>
      </c>
      <c r="B76" s="64" t="s">
        <v>284</v>
      </c>
      <c r="C76" s="65"/>
      <c r="D76" s="66"/>
      <c r="E76" s="67"/>
      <c r="F76" s="68"/>
      <c r="G76" s="65"/>
      <c r="H76" s="69"/>
      <c r="I76" s="70"/>
      <c r="J76" s="70"/>
      <c r="K76" s="34" t="s">
        <v>65</v>
      </c>
      <c r="L76" s="77">
        <v>110</v>
      </c>
      <c r="M76" s="77"/>
      <c r="N76" s="72"/>
      <c r="O76" s="79" t="s">
        <v>176</v>
      </c>
      <c r="P76" s="81">
        <v>43695.16664351852</v>
      </c>
      <c r="Q76" s="79" t="s">
        <v>611</v>
      </c>
      <c r="R76" s="83" t="s">
        <v>753</v>
      </c>
      <c r="S76" s="79" t="s">
        <v>812</v>
      </c>
      <c r="T76" s="79" t="s">
        <v>840</v>
      </c>
      <c r="U76" s="83" t="s">
        <v>872</v>
      </c>
      <c r="V76" s="83" t="s">
        <v>872</v>
      </c>
      <c r="W76" s="81">
        <v>43695.16664351852</v>
      </c>
      <c r="X76" s="83" t="s">
        <v>1171</v>
      </c>
      <c r="Y76" s="79"/>
      <c r="Z76" s="79"/>
      <c r="AA76" s="85" t="s">
        <v>1492</v>
      </c>
      <c r="AB76" s="79"/>
      <c r="AC76" s="79" t="b">
        <v>0</v>
      </c>
      <c r="AD76" s="79">
        <v>0</v>
      </c>
      <c r="AE76" s="85" t="s">
        <v>1779</v>
      </c>
      <c r="AF76" s="79" t="b">
        <v>0</v>
      </c>
      <c r="AG76" s="79" t="s">
        <v>1831</v>
      </c>
      <c r="AH76" s="79"/>
      <c r="AI76" s="85" t="s">
        <v>1779</v>
      </c>
      <c r="AJ76" s="79" t="b">
        <v>0</v>
      </c>
      <c r="AK76" s="79">
        <v>0</v>
      </c>
      <c r="AL76" s="85" t="s">
        <v>1779</v>
      </c>
      <c r="AM76" s="79" t="s">
        <v>1840</v>
      </c>
      <c r="AN76" s="79" t="b">
        <v>0</v>
      </c>
      <c r="AO76" s="85" t="s">
        <v>1492</v>
      </c>
      <c r="AP76" s="79" t="s">
        <v>176</v>
      </c>
      <c r="AQ76" s="79">
        <v>0</v>
      </c>
      <c r="AR76" s="79">
        <v>0</v>
      </c>
      <c r="AS76" s="79"/>
      <c r="AT76" s="79"/>
      <c r="AU76" s="79"/>
      <c r="AV76" s="79"/>
      <c r="AW76" s="79"/>
      <c r="AX76" s="79"/>
      <c r="AY76" s="79"/>
      <c r="AZ76" s="79"/>
      <c r="BA76">
        <v>1</v>
      </c>
      <c r="BB76" s="78" t="str">
        <f>REPLACE(INDEX(GroupVertices[Group],MATCH(Edges25[[#This Row],[Vertex 1]],GroupVertices[Vertex],0)),1,1,"")</f>
        <v>4</v>
      </c>
      <c r="BC76" s="78" t="str">
        <f>REPLACE(INDEX(GroupVertices[Group],MATCH(Edges25[[#This Row],[Vertex 2]],GroupVertices[Vertex],0)),1,1,"")</f>
        <v>4</v>
      </c>
      <c r="BD76" s="48">
        <v>0</v>
      </c>
      <c r="BE76" s="49">
        <v>0</v>
      </c>
      <c r="BF76" s="48">
        <v>0</v>
      </c>
      <c r="BG76" s="49">
        <v>0</v>
      </c>
      <c r="BH76" s="48">
        <v>0</v>
      </c>
      <c r="BI76" s="49">
        <v>0</v>
      </c>
      <c r="BJ76" s="48">
        <v>9</v>
      </c>
      <c r="BK76" s="49">
        <v>100</v>
      </c>
      <c r="BL76" s="48">
        <v>9</v>
      </c>
    </row>
    <row r="77" spans="1:64" ht="15">
      <c r="A77" s="64" t="s">
        <v>285</v>
      </c>
      <c r="B77" s="64" t="s">
        <v>285</v>
      </c>
      <c r="C77" s="65"/>
      <c r="D77" s="66"/>
      <c r="E77" s="67"/>
      <c r="F77" s="68"/>
      <c r="G77" s="65"/>
      <c r="H77" s="69"/>
      <c r="I77" s="70"/>
      <c r="J77" s="70"/>
      <c r="K77" s="34" t="s">
        <v>65</v>
      </c>
      <c r="L77" s="77">
        <v>111</v>
      </c>
      <c r="M77" s="77"/>
      <c r="N77" s="72"/>
      <c r="O77" s="79" t="s">
        <v>176</v>
      </c>
      <c r="P77" s="81">
        <v>43695.168333333335</v>
      </c>
      <c r="Q77" s="79" t="s">
        <v>612</v>
      </c>
      <c r="R77" s="83" t="s">
        <v>753</v>
      </c>
      <c r="S77" s="79" t="s">
        <v>812</v>
      </c>
      <c r="T77" s="79" t="s">
        <v>840</v>
      </c>
      <c r="U77" s="83" t="s">
        <v>873</v>
      </c>
      <c r="V77" s="83" t="s">
        <v>873</v>
      </c>
      <c r="W77" s="81">
        <v>43695.168333333335</v>
      </c>
      <c r="X77" s="83" t="s">
        <v>1172</v>
      </c>
      <c r="Y77" s="79"/>
      <c r="Z77" s="79"/>
      <c r="AA77" s="85" t="s">
        <v>1493</v>
      </c>
      <c r="AB77" s="79"/>
      <c r="AC77" s="79" t="b">
        <v>0</v>
      </c>
      <c r="AD77" s="79">
        <v>0</v>
      </c>
      <c r="AE77" s="85" t="s">
        <v>1779</v>
      </c>
      <c r="AF77" s="79" t="b">
        <v>0</v>
      </c>
      <c r="AG77" s="79" t="s">
        <v>1831</v>
      </c>
      <c r="AH77" s="79"/>
      <c r="AI77" s="85" t="s">
        <v>1779</v>
      </c>
      <c r="AJ77" s="79" t="b">
        <v>0</v>
      </c>
      <c r="AK77" s="79">
        <v>0</v>
      </c>
      <c r="AL77" s="85" t="s">
        <v>1779</v>
      </c>
      <c r="AM77" s="79" t="s">
        <v>1840</v>
      </c>
      <c r="AN77" s="79" t="b">
        <v>0</v>
      </c>
      <c r="AO77" s="85" t="s">
        <v>1493</v>
      </c>
      <c r="AP77" s="79" t="s">
        <v>176</v>
      </c>
      <c r="AQ77" s="79">
        <v>0</v>
      </c>
      <c r="AR77" s="79">
        <v>0</v>
      </c>
      <c r="AS77" s="79"/>
      <c r="AT77" s="79"/>
      <c r="AU77" s="79"/>
      <c r="AV77" s="79"/>
      <c r="AW77" s="79"/>
      <c r="AX77" s="79"/>
      <c r="AY77" s="79"/>
      <c r="AZ77" s="79"/>
      <c r="BA77">
        <v>1</v>
      </c>
      <c r="BB77" s="78" t="str">
        <f>REPLACE(INDEX(GroupVertices[Group],MATCH(Edges25[[#This Row],[Vertex 1]],GroupVertices[Vertex],0)),1,1,"")</f>
        <v>4</v>
      </c>
      <c r="BC77" s="78" t="str">
        <f>REPLACE(INDEX(GroupVertices[Group],MATCH(Edges25[[#This Row],[Vertex 2]],GroupVertices[Vertex],0)),1,1,"")</f>
        <v>4</v>
      </c>
      <c r="BD77" s="48">
        <v>0</v>
      </c>
      <c r="BE77" s="49">
        <v>0</v>
      </c>
      <c r="BF77" s="48">
        <v>0</v>
      </c>
      <c r="BG77" s="49">
        <v>0</v>
      </c>
      <c r="BH77" s="48">
        <v>0</v>
      </c>
      <c r="BI77" s="49">
        <v>0</v>
      </c>
      <c r="BJ77" s="48">
        <v>11</v>
      </c>
      <c r="BK77" s="49">
        <v>100</v>
      </c>
      <c r="BL77" s="48">
        <v>11</v>
      </c>
    </row>
    <row r="78" spans="1:64" ht="15">
      <c r="A78" s="64" t="s">
        <v>286</v>
      </c>
      <c r="B78" s="64" t="s">
        <v>286</v>
      </c>
      <c r="C78" s="65"/>
      <c r="D78" s="66"/>
      <c r="E78" s="67"/>
      <c r="F78" s="68"/>
      <c r="G78" s="65"/>
      <c r="H78" s="69"/>
      <c r="I78" s="70"/>
      <c r="J78" s="70"/>
      <c r="K78" s="34" t="s">
        <v>65</v>
      </c>
      <c r="L78" s="77">
        <v>112</v>
      </c>
      <c r="M78" s="77"/>
      <c r="N78" s="72"/>
      <c r="O78" s="79" t="s">
        <v>176</v>
      </c>
      <c r="P78" s="81">
        <v>43695.16952546296</v>
      </c>
      <c r="Q78" s="79" t="s">
        <v>613</v>
      </c>
      <c r="R78" s="83" t="s">
        <v>753</v>
      </c>
      <c r="S78" s="79" t="s">
        <v>812</v>
      </c>
      <c r="T78" s="79" t="s">
        <v>840</v>
      </c>
      <c r="U78" s="83" t="s">
        <v>874</v>
      </c>
      <c r="V78" s="83" t="s">
        <v>874</v>
      </c>
      <c r="W78" s="81">
        <v>43695.16952546296</v>
      </c>
      <c r="X78" s="83" t="s">
        <v>1173</v>
      </c>
      <c r="Y78" s="79"/>
      <c r="Z78" s="79"/>
      <c r="AA78" s="85" t="s">
        <v>1494</v>
      </c>
      <c r="AB78" s="79"/>
      <c r="AC78" s="79" t="b">
        <v>0</v>
      </c>
      <c r="AD78" s="79">
        <v>0</v>
      </c>
      <c r="AE78" s="85" t="s">
        <v>1779</v>
      </c>
      <c r="AF78" s="79" t="b">
        <v>0</v>
      </c>
      <c r="AG78" s="79" t="s">
        <v>1831</v>
      </c>
      <c r="AH78" s="79"/>
      <c r="AI78" s="85" t="s">
        <v>1779</v>
      </c>
      <c r="AJ78" s="79" t="b">
        <v>0</v>
      </c>
      <c r="AK78" s="79">
        <v>0</v>
      </c>
      <c r="AL78" s="85" t="s">
        <v>1779</v>
      </c>
      <c r="AM78" s="79" t="s">
        <v>1840</v>
      </c>
      <c r="AN78" s="79" t="b">
        <v>0</v>
      </c>
      <c r="AO78" s="85" t="s">
        <v>1494</v>
      </c>
      <c r="AP78" s="79" t="s">
        <v>176</v>
      </c>
      <c r="AQ78" s="79">
        <v>0</v>
      </c>
      <c r="AR78" s="79">
        <v>0</v>
      </c>
      <c r="AS78" s="79"/>
      <c r="AT78" s="79"/>
      <c r="AU78" s="79"/>
      <c r="AV78" s="79"/>
      <c r="AW78" s="79"/>
      <c r="AX78" s="79"/>
      <c r="AY78" s="79"/>
      <c r="AZ78" s="79"/>
      <c r="BA78">
        <v>1</v>
      </c>
      <c r="BB78" s="78" t="str">
        <f>REPLACE(INDEX(GroupVertices[Group],MATCH(Edges25[[#This Row],[Vertex 1]],GroupVertices[Vertex],0)),1,1,"")</f>
        <v>4</v>
      </c>
      <c r="BC78" s="78" t="str">
        <f>REPLACE(INDEX(GroupVertices[Group],MATCH(Edges25[[#This Row],[Vertex 2]],GroupVertices[Vertex],0)),1,1,"")</f>
        <v>4</v>
      </c>
      <c r="BD78" s="48">
        <v>0</v>
      </c>
      <c r="BE78" s="49">
        <v>0</v>
      </c>
      <c r="BF78" s="48">
        <v>0</v>
      </c>
      <c r="BG78" s="49">
        <v>0</v>
      </c>
      <c r="BH78" s="48">
        <v>0</v>
      </c>
      <c r="BI78" s="49">
        <v>0</v>
      </c>
      <c r="BJ78" s="48">
        <v>9</v>
      </c>
      <c r="BK78" s="49">
        <v>100</v>
      </c>
      <c r="BL78" s="48">
        <v>9</v>
      </c>
    </row>
    <row r="79" spans="1:64" ht="15">
      <c r="A79" s="64" t="s">
        <v>287</v>
      </c>
      <c r="B79" s="64" t="s">
        <v>287</v>
      </c>
      <c r="C79" s="65"/>
      <c r="D79" s="66"/>
      <c r="E79" s="67"/>
      <c r="F79" s="68"/>
      <c r="G79" s="65"/>
      <c r="H79" s="69"/>
      <c r="I79" s="70"/>
      <c r="J79" s="70"/>
      <c r="K79" s="34" t="s">
        <v>65</v>
      </c>
      <c r="L79" s="77">
        <v>113</v>
      </c>
      <c r="M79" s="77"/>
      <c r="N79" s="72"/>
      <c r="O79" s="79" t="s">
        <v>176</v>
      </c>
      <c r="P79" s="81">
        <v>43695.170810185184</v>
      </c>
      <c r="Q79" s="79" t="s">
        <v>614</v>
      </c>
      <c r="R79" s="83" t="s">
        <v>753</v>
      </c>
      <c r="S79" s="79" t="s">
        <v>812</v>
      </c>
      <c r="T79" s="79" t="s">
        <v>840</v>
      </c>
      <c r="U79" s="83" t="s">
        <v>875</v>
      </c>
      <c r="V79" s="83" t="s">
        <v>875</v>
      </c>
      <c r="W79" s="81">
        <v>43695.170810185184</v>
      </c>
      <c r="X79" s="83" t="s">
        <v>1174</v>
      </c>
      <c r="Y79" s="79"/>
      <c r="Z79" s="79"/>
      <c r="AA79" s="85" t="s">
        <v>1495</v>
      </c>
      <c r="AB79" s="79"/>
      <c r="AC79" s="79" t="b">
        <v>0</v>
      </c>
      <c r="AD79" s="79">
        <v>0</v>
      </c>
      <c r="AE79" s="85" t="s">
        <v>1779</v>
      </c>
      <c r="AF79" s="79" t="b">
        <v>0</v>
      </c>
      <c r="AG79" s="79" t="s">
        <v>1831</v>
      </c>
      <c r="AH79" s="79"/>
      <c r="AI79" s="85" t="s">
        <v>1779</v>
      </c>
      <c r="AJ79" s="79" t="b">
        <v>0</v>
      </c>
      <c r="AK79" s="79">
        <v>0</v>
      </c>
      <c r="AL79" s="85" t="s">
        <v>1779</v>
      </c>
      <c r="AM79" s="79" t="s">
        <v>1840</v>
      </c>
      <c r="AN79" s="79" t="b">
        <v>0</v>
      </c>
      <c r="AO79" s="85" t="s">
        <v>1495</v>
      </c>
      <c r="AP79" s="79" t="s">
        <v>176</v>
      </c>
      <c r="AQ79" s="79">
        <v>0</v>
      </c>
      <c r="AR79" s="79">
        <v>0</v>
      </c>
      <c r="AS79" s="79"/>
      <c r="AT79" s="79"/>
      <c r="AU79" s="79"/>
      <c r="AV79" s="79"/>
      <c r="AW79" s="79"/>
      <c r="AX79" s="79"/>
      <c r="AY79" s="79"/>
      <c r="AZ79" s="79"/>
      <c r="BA79">
        <v>1</v>
      </c>
      <c r="BB79" s="78" t="str">
        <f>REPLACE(INDEX(GroupVertices[Group],MATCH(Edges25[[#This Row],[Vertex 1]],GroupVertices[Vertex],0)),1,1,"")</f>
        <v>4</v>
      </c>
      <c r="BC79" s="78" t="str">
        <f>REPLACE(INDEX(GroupVertices[Group],MATCH(Edges25[[#This Row],[Vertex 2]],GroupVertices[Vertex],0)),1,1,"")</f>
        <v>4</v>
      </c>
      <c r="BD79" s="48">
        <v>0</v>
      </c>
      <c r="BE79" s="49">
        <v>0</v>
      </c>
      <c r="BF79" s="48">
        <v>0</v>
      </c>
      <c r="BG79" s="49">
        <v>0</v>
      </c>
      <c r="BH79" s="48">
        <v>0</v>
      </c>
      <c r="BI79" s="49">
        <v>0</v>
      </c>
      <c r="BJ79" s="48">
        <v>14</v>
      </c>
      <c r="BK79" s="49">
        <v>100</v>
      </c>
      <c r="BL79" s="48">
        <v>14</v>
      </c>
    </row>
    <row r="80" spans="1:64" ht="15">
      <c r="A80" s="64" t="s">
        <v>288</v>
      </c>
      <c r="B80" s="64" t="s">
        <v>288</v>
      </c>
      <c r="C80" s="65"/>
      <c r="D80" s="66"/>
      <c r="E80" s="67"/>
      <c r="F80" s="68"/>
      <c r="G80" s="65"/>
      <c r="H80" s="69"/>
      <c r="I80" s="70"/>
      <c r="J80" s="70"/>
      <c r="K80" s="34" t="s">
        <v>65</v>
      </c>
      <c r="L80" s="77">
        <v>114</v>
      </c>
      <c r="M80" s="77"/>
      <c r="N80" s="72"/>
      <c r="O80" s="79" t="s">
        <v>176</v>
      </c>
      <c r="P80" s="81">
        <v>43695.17224537037</v>
      </c>
      <c r="Q80" s="79" t="s">
        <v>615</v>
      </c>
      <c r="R80" s="83" t="s">
        <v>753</v>
      </c>
      <c r="S80" s="79" t="s">
        <v>812</v>
      </c>
      <c r="T80" s="79" t="s">
        <v>840</v>
      </c>
      <c r="U80" s="83" t="s">
        <v>876</v>
      </c>
      <c r="V80" s="83" t="s">
        <v>876</v>
      </c>
      <c r="W80" s="81">
        <v>43695.17224537037</v>
      </c>
      <c r="X80" s="83" t="s">
        <v>1175</v>
      </c>
      <c r="Y80" s="79"/>
      <c r="Z80" s="79"/>
      <c r="AA80" s="85" t="s">
        <v>1496</v>
      </c>
      <c r="AB80" s="79"/>
      <c r="AC80" s="79" t="b">
        <v>0</v>
      </c>
      <c r="AD80" s="79">
        <v>0</v>
      </c>
      <c r="AE80" s="85" t="s">
        <v>1779</v>
      </c>
      <c r="AF80" s="79" t="b">
        <v>0</v>
      </c>
      <c r="AG80" s="79" t="s">
        <v>1831</v>
      </c>
      <c r="AH80" s="79"/>
      <c r="AI80" s="85" t="s">
        <v>1779</v>
      </c>
      <c r="AJ80" s="79" t="b">
        <v>0</v>
      </c>
      <c r="AK80" s="79">
        <v>0</v>
      </c>
      <c r="AL80" s="85" t="s">
        <v>1779</v>
      </c>
      <c r="AM80" s="79" t="s">
        <v>1840</v>
      </c>
      <c r="AN80" s="79" t="b">
        <v>0</v>
      </c>
      <c r="AO80" s="85" t="s">
        <v>1496</v>
      </c>
      <c r="AP80" s="79" t="s">
        <v>176</v>
      </c>
      <c r="AQ80" s="79">
        <v>0</v>
      </c>
      <c r="AR80" s="79">
        <v>0</v>
      </c>
      <c r="AS80" s="79"/>
      <c r="AT80" s="79"/>
      <c r="AU80" s="79"/>
      <c r="AV80" s="79"/>
      <c r="AW80" s="79"/>
      <c r="AX80" s="79"/>
      <c r="AY80" s="79"/>
      <c r="AZ80" s="79"/>
      <c r="BA80">
        <v>1</v>
      </c>
      <c r="BB80" s="78" t="str">
        <f>REPLACE(INDEX(GroupVertices[Group],MATCH(Edges25[[#This Row],[Vertex 1]],GroupVertices[Vertex],0)),1,1,"")</f>
        <v>4</v>
      </c>
      <c r="BC80" s="78" t="str">
        <f>REPLACE(INDEX(GroupVertices[Group],MATCH(Edges25[[#This Row],[Vertex 2]],GroupVertices[Vertex],0)),1,1,"")</f>
        <v>4</v>
      </c>
      <c r="BD80" s="48">
        <v>0</v>
      </c>
      <c r="BE80" s="49">
        <v>0</v>
      </c>
      <c r="BF80" s="48">
        <v>0</v>
      </c>
      <c r="BG80" s="49">
        <v>0</v>
      </c>
      <c r="BH80" s="48">
        <v>0</v>
      </c>
      <c r="BI80" s="49">
        <v>0</v>
      </c>
      <c r="BJ80" s="48">
        <v>14</v>
      </c>
      <c r="BK80" s="49">
        <v>100</v>
      </c>
      <c r="BL80" s="48">
        <v>14</v>
      </c>
    </row>
    <row r="81" spans="1:64" ht="15">
      <c r="A81" s="64" t="s">
        <v>289</v>
      </c>
      <c r="B81" s="64" t="s">
        <v>462</v>
      </c>
      <c r="C81" s="65"/>
      <c r="D81" s="66"/>
      <c r="E81" s="67"/>
      <c r="F81" s="68"/>
      <c r="G81" s="65"/>
      <c r="H81" s="69"/>
      <c r="I81" s="70"/>
      <c r="J81" s="70"/>
      <c r="K81" s="34" t="s">
        <v>65</v>
      </c>
      <c r="L81" s="77">
        <v>115</v>
      </c>
      <c r="M81" s="77"/>
      <c r="N81" s="72"/>
      <c r="O81" s="79" t="s">
        <v>570</v>
      </c>
      <c r="P81" s="81">
        <v>43695.37997685185</v>
      </c>
      <c r="Q81" s="79" t="s">
        <v>616</v>
      </c>
      <c r="R81" s="79"/>
      <c r="S81" s="79"/>
      <c r="T81" s="79"/>
      <c r="U81" s="79"/>
      <c r="V81" s="83" t="s">
        <v>947</v>
      </c>
      <c r="W81" s="81">
        <v>43695.37997685185</v>
      </c>
      <c r="X81" s="83" t="s">
        <v>1176</v>
      </c>
      <c r="Y81" s="79"/>
      <c r="Z81" s="79"/>
      <c r="AA81" s="85" t="s">
        <v>1497</v>
      </c>
      <c r="AB81" s="79"/>
      <c r="AC81" s="79" t="b">
        <v>0</v>
      </c>
      <c r="AD81" s="79">
        <v>0</v>
      </c>
      <c r="AE81" s="85" t="s">
        <v>1779</v>
      </c>
      <c r="AF81" s="79" t="b">
        <v>0</v>
      </c>
      <c r="AG81" s="79" t="s">
        <v>1829</v>
      </c>
      <c r="AH81" s="79"/>
      <c r="AI81" s="85" t="s">
        <v>1779</v>
      </c>
      <c r="AJ81" s="79" t="b">
        <v>0</v>
      </c>
      <c r="AK81" s="79">
        <v>10</v>
      </c>
      <c r="AL81" s="85" t="s">
        <v>1515</v>
      </c>
      <c r="AM81" s="79" t="s">
        <v>1842</v>
      </c>
      <c r="AN81" s="79" t="b">
        <v>0</v>
      </c>
      <c r="AO81" s="85" t="s">
        <v>1515</v>
      </c>
      <c r="AP81" s="79" t="s">
        <v>176</v>
      </c>
      <c r="AQ81" s="79">
        <v>0</v>
      </c>
      <c r="AR81" s="79">
        <v>0</v>
      </c>
      <c r="AS81" s="79"/>
      <c r="AT81" s="79"/>
      <c r="AU81" s="79"/>
      <c r="AV81" s="79"/>
      <c r="AW81" s="79"/>
      <c r="AX81" s="79"/>
      <c r="AY81" s="79"/>
      <c r="AZ81" s="79"/>
      <c r="BA81">
        <v>1</v>
      </c>
      <c r="BB81" s="78" t="str">
        <f>REPLACE(INDEX(GroupVertices[Group],MATCH(Edges25[[#This Row],[Vertex 1]],GroupVertices[Vertex],0)),1,1,"")</f>
        <v>9</v>
      </c>
      <c r="BC81" s="78" t="str">
        <f>REPLACE(INDEX(GroupVertices[Group],MATCH(Edges25[[#This Row],[Vertex 2]],GroupVertices[Vertex],0)),1,1,"")</f>
        <v>9</v>
      </c>
      <c r="BD81" s="48"/>
      <c r="BE81" s="49"/>
      <c r="BF81" s="48"/>
      <c r="BG81" s="49"/>
      <c r="BH81" s="48"/>
      <c r="BI81" s="49"/>
      <c r="BJ81" s="48"/>
      <c r="BK81" s="49"/>
      <c r="BL81" s="48"/>
    </row>
    <row r="82" spans="1:64" ht="15">
      <c r="A82" s="64" t="s">
        <v>290</v>
      </c>
      <c r="B82" s="64" t="s">
        <v>437</v>
      </c>
      <c r="C82" s="65"/>
      <c r="D82" s="66"/>
      <c r="E82" s="67"/>
      <c r="F82" s="68"/>
      <c r="G82" s="65"/>
      <c r="H82" s="69"/>
      <c r="I82" s="70"/>
      <c r="J82" s="70"/>
      <c r="K82" s="34" t="s">
        <v>65</v>
      </c>
      <c r="L82" s="77">
        <v>118</v>
      </c>
      <c r="M82" s="77"/>
      <c r="N82" s="72"/>
      <c r="O82" s="79" t="s">
        <v>570</v>
      </c>
      <c r="P82" s="81">
        <v>43695.657175925924</v>
      </c>
      <c r="Q82" s="79" t="s">
        <v>617</v>
      </c>
      <c r="R82" s="83" t="s">
        <v>754</v>
      </c>
      <c r="S82" s="79" t="s">
        <v>813</v>
      </c>
      <c r="T82" s="79" t="s">
        <v>841</v>
      </c>
      <c r="U82" s="83" t="s">
        <v>877</v>
      </c>
      <c r="V82" s="83" t="s">
        <v>877</v>
      </c>
      <c r="W82" s="81">
        <v>43695.657175925924</v>
      </c>
      <c r="X82" s="83" t="s">
        <v>1177</v>
      </c>
      <c r="Y82" s="79"/>
      <c r="Z82" s="79"/>
      <c r="AA82" s="85" t="s">
        <v>1498</v>
      </c>
      <c r="AB82" s="79"/>
      <c r="AC82" s="79" t="b">
        <v>0</v>
      </c>
      <c r="AD82" s="79">
        <v>1</v>
      </c>
      <c r="AE82" s="85" t="s">
        <v>1779</v>
      </c>
      <c r="AF82" s="79" t="b">
        <v>0</v>
      </c>
      <c r="AG82" s="79" t="s">
        <v>1829</v>
      </c>
      <c r="AH82" s="79"/>
      <c r="AI82" s="85" t="s">
        <v>1779</v>
      </c>
      <c r="AJ82" s="79" t="b">
        <v>0</v>
      </c>
      <c r="AK82" s="79">
        <v>0</v>
      </c>
      <c r="AL82" s="85" t="s">
        <v>1779</v>
      </c>
      <c r="AM82" s="79" t="s">
        <v>1839</v>
      </c>
      <c r="AN82" s="79" t="b">
        <v>0</v>
      </c>
      <c r="AO82" s="85" t="s">
        <v>1498</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2.5641025641025643</v>
      </c>
      <c r="BF82" s="48">
        <v>0</v>
      </c>
      <c r="BG82" s="49">
        <v>0</v>
      </c>
      <c r="BH82" s="48">
        <v>0</v>
      </c>
      <c r="BI82" s="49">
        <v>0</v>
      </c>
      <c r="BJ82" s="48">
        <v>38</v>
      </c>
      <c r="BK82" s="49">
        <v>97.43589743589743</v>
      </c>
      <c r="BL82" s="48">
        <v>39</v>
      </c>
    </row>
    <row r="83" spans="1:64" ht="15">
      <c r="A83" s="64" t="s">
        <v>291</v>
      </c>
      <c r="B83" s="64" t="s">
        <v>437</v>
      </c>
      <c r="C83" s="65"/>
      <c r="D83" s="66"/>
      <c r="E83" s="67"/>
      <c r="F83" s="68"/>
      <c r="G83" s="65"/>
      <c r="H83" s="69"/>
      <c r="I83" s="70"/>
      <c r="J83" s="70"/>
      <c r="K83" s="34" t="s">
        <v>65</v>
      </c>
      <c r="L83" s="77">
        <v>119</v>
      </c>
      <c r="M83" s="77"/>
      <c r="N83" s="72"/>
      <c r="O83" s="79" t="s">
        <v>570</v>
      </c>
      <c r="P83" s="81">
        <v>43679.34081018518</v>
      </c>
      <c r="Q83" s="79" t="s">
        <v>579</v>
      </c>
      <c r="R83" s="83" t="s">
        <v>743</v>
      </c>
      <c r="S83" s="79" t="s">
        <v>806</v>
      </c>
      <c r="T83" s="79"/>
      <c r="U83" s="79"/>
      <c r="V83" s="83" t="s">
        <v>948</v>
      </c>
      <c r="W83" s="81">
        <v>43679.34081018518</v>
      </c>
      <c r="X83" s="83" t="s">
        <v>1178</v>
      </c>
      <c r="Y83" s="79"/>
      <c r="Z83" s="79"/>
      <c r="AA83" s="85" t="s">
        <v>1499</v>
      </c>
      <c r="AB83" s="79"/>
      <c r="AC83" s="79" t="b">
        <v>0</v>
      </c>
      <c r="AD83" s="79">
        <v>0</v>
      </c>
      <c r="AE83" s="85" t="s">
        <v>1779</v>
      </c>
      <c r="AF83" s="79" t="b">
        <v>0</v>
      </c>
      <c r="AG83" s="79" t="s">
        <v>1829</v>
      </c>
      <c r="AH83" s="79"/>
      <c r="AI83" s="85" t="s">
        <v>1779</v>
      </c>
      <c r="AJ83" s="79" t="b">
        <v>0</v>
      </c>
      <c r="AK83" s="79">
        <v>31</v>
      </c>
      <c r="AL83" s="85" t="s">
        <v>1728</v>
      </c>
      <c r="AM83" s="79" t="s">
        <v>1842</v>
      </c>
      <c r="AN83" s="79" t="b">
        <v>0</v>
      </c>
      <c r="AO83" s="85" t="s">
        <v>1728</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1</v>
      </c>
      <c r="BE83" s="49">
        <v>4.761904761904762</v>
      </c>
      <c r="BF83" s="48">
        <v>0</v>
      </c>
      <c r="BG83" s="49">
        <v>0</v>
      </c>
      <c r="BH83" s="48">
        <v>0</v>
      </c>
      <c r="BI83" s="49">
        <v>0</v>
      </c>
      <c r="BJ83" s="48">
        <v>20</v>
      </c>
      <c r="BK83" s="49">
        <v>95.23809523809524</v>
      </c>
      <c r="BL83" s="48">
        <v>21</v>
      </c>
    </row>
    <row r="84" spans="1:64" ht="15">
      <c r="A84" s="64" t="s">
        <v>292</v>
      </c>
      <c r="B84" s="64" t="s">
        <v>291</v>
      </c>
      <c r="C84" s="65"/>
      <c r="D84" s="66"/>
      <c r="E84" s="67"/>
      <c r="F84" s="68"/>
      <c r="G84" s="65"/>
      <c r="H84" s="69"/>
      <c r="I84" s="70"/>
      <c r="J84" s="70"/>
      <c r="K84" s="34" t="s">
        <v>65</v>
      </c>
      <c r="L84" s="77">
        <v>120</v>
      </c>
      <c r="M84" s="77"/>
      <c r="N84" s="72"/>
      <c r="O84" s="79" t="s">
        <v>571</v>
      </c>
      <c r="P84" s="81">
        <v>43695.929074074076</v>
      </c>
      <c r="Q84" s="79" t="s">
        <v>618</v>
      </c>
      <c r="R84" s="79"/>
      <c r="S84" s="79"/>
      <c r="T84" s="79"/>
      <c r="U84" s="79"/>
      <c r="V84" s="83" t="s">
        <v>949</v>
      </c>
      <c r="W84" s="81">
        <v>43695.929074074076</v>
      </c>
      <c r="X84" s="83" t="s">
        <v>1179</v>
      </c>
      <c r="Y84" s="79"/>
      <c r="Z84" s="79"/>
      <c r="AA84" s="85" t="s">
        <v>1500</v>
      </c>
      <c r="AB84" s="85" t="s">
        <v>1741</v>
      </c>
      <c r="AC84" s="79" t="b">
        <v>0</v>
      </c>
      <c r="AD84" s="79">
        <v>0</v>
      </c>
      <c r="AE84" s="85" t="s">
        <v>1784</v>
      </c>
      <c r="AF84" s="79" t="b">
        <v>0</v>
      </c>
      <c r="AG84" s="79" t="s">
        <v>1829</v>
      </c>
      <c r="AH84" s="79"/>
      <c r="AI84" s="85" t="s">
        <v>1779</v>
      </c>
      <c r="AJ84" s="79" t="b">
        <v>0</v>
      </c>
      <c r="AK84" s="79">
        <v>0</v>
      </c>
      <c r="AL84" s="85" t="s">
        <v>1779</v>
      </c>
      <c r="AM84" s="79" t="s">
        <v>1841</v>
      </c>
      <c r="AN84" s="79" t="b">
        <v>0</v>
      </c>
      <c r="AO84" s="85" t="s">
        <v>1741</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293</v>
      </c>
      <c r="B85" s="64" t="s">
        <v>212</v>
      </c>
      <c r="C85" s="65"/>
      <c r="D85" s="66"/>
      <c r="E85" s="67"/>
      <c r="F85" s="68"/>
      <c r="G85" s="65"/>
      <c r="H85" s="69"/>
      <c r="I85" s="70"/>
      <c r="J85" s="70"/>
      <c r="K85" s="34" t="s">
        <v>65</v>
      </c>
      <c r="L85" s="77">
        <v>122</v>
      </c>
      <c r="M85" s="77"/>
      <c r="N85" s="72"/>
      <c r="O85" s="79" t="s">
        <v>570</v>
      </c>
      <c r="P85" s="81">
        <v>43696.67857638889</v>
      </c>
      <c r="Q85" s="79" t="s">
        <v>619</v>
      </c>
      <c r="R85" s="79"/>
      <c r="S85" s="79"/>
      <c r="T85" s="79"/>
      <c r="U85" s="79"/>
      <c r="V85" s="83" t="s">
        <v>950</v>
      </c>
      <c r="W85" s="81">
        <v>43696.67857638889</v>
      </c>
      <c r="X85" s="83" t="s">
        <v>1180</v>
      </c>
      <c r="Y85" s="79"/>
      <c r="Z85" s="79"/>
      <c r="AA85" s="85" t="s">
        <v>1501</v>
      </c>
      <c r="AB85" s="79"/>
      <c r="AC85" s="79" t="b">
        <v>0</v>
      </c>
      <c r="AD85" s="79">
        <v>0</v>
      </c>
      <c r="AE85" s="85" t="s">
        <v>1779</v>
      </c>
      <c r="AF85" s="79" t="b">
        <v>0</v>
      </c>
      <c r="AG85" s="79" t="s">
        <v>1829</v>
      </c>
      <c r="AH85" s="79"/>
      <c r="AI85" s="85" t="s">
        <v>1779</v>
      </c>
      <c r="AJ85" s="79" t="b">
        <v>0</v>
      </c>
      <c r="AK85" s="79">
        <v>3</v>
      </c>
      <c r="AL85" s="85" t="s">
        <v>1419</v>
      </c>
      <c r="AM85" s="79" t="s">
        <v>1842</v>
      </c>
      <c r="AN85" s="79" t="b">
        <v>0</v>
      </c>
      <c r="AO85" s="85" t="s">
        <v>1419</v>
      </c>
      <c r="AP85" s="79" t="s">
        <v>176</v>
      </c>
      <c r="AQ85" s="79">
        <v>0</v>
      </c>
      <c r="AR85" s="79">
        <v>0</v>
      </c>
      <c r="AS85" s="79"/>
      <c r="AT85" s="79"/>
      <c r="AU85" s="79"/>
      <c r="AV85" s="79"/>
      <c r="AW85" s="79"/>
      <c r="AX85" s="79"/>
      <c r="AY85" s="79"/>
      <c r="AZ85" s="79"/>
      <c r="BA85">
        <v>1</v>
      </c>
      <c r="BB85" s="78" t="str">
        <f>REPLACE(INDEX(GroupVertices[Group],MATCH(Edges25[[#This Row],[Vertex 1]],GroupVertices[Vertex],0)),1,1,"")</f>
        <v>17</v>
      </c>
      <c r="BC85" s="78" t="str">
        <f>REPLACE(INDEX(GroupVertices[Group],MATCH(Edges25[[#This Row],[Vertex 2]],GroupVertices[Vertex],0)),1,1,"")</f>
        <v>17</v>
      </c>
      <c r="BD85" s="48">
        <v>0</v>
      </c>
      <c r="BE85" s="49">
        <v>0</v>
      </c>
      <c r="BF85" s="48">
        <v>0</v>
      </c>
      <c r="BG85" s="49">
        <v>0</v>
      </c>
      <c r="BH85" s="48">
        <v>0</v>
      </c>
      <c r="BI85" s="49">
        <v>0</v>
      </c>
      <c r="BJ85" s="48">
        <v>17</v>
      </c>
      <c r="BK85" s="49">
        <v>100</v>
      </c>
      <c r="BL85" s="48">
        <v>17</v>
      </c>
    </row>
    <row r="86" spans="1:64" ht="15">
      <c r="A86" s="64" t="s">
        <v>294</v>
      </c>
      <c r="B86" s="64" t="s">
        <v>464</v>
      </c>
      <c r="C86" s="65"/>
      <c r="D86" s="66"/>
      <c r="E86" s="67"/>
      <c r="F86" s="68"/>
      <c r="G86" s="65"/>
      <c r="H86" s="69"/>
      <c r="I86" s="70"/>
      <c r="J86" s="70"/>
      <c r="K86" s="34" t="s">
        <v>65</v>
      </c>
      <c r="L86" s="77">
        <v>123</v>
      </c>
      <c r="M86" s="77"/>
      <c r="N86" s="72"/>
      <c r="O86" s="79" t="s">
        <v>570</v>
      </c>
      <c r="P86" s="81">
        <v>43630.097604166665</v>
      </c>
      <c r="Q86" s="79" t="s">
        <v>620</v>
      </c>
      <c r="R86" s="83" t="s">
        <v>755</v>
      </c>
      <c r="S86" s="79" t="s">
        <v>810</v>
      </c>
      <c r="T86" s="79" t="s">
        <v>842</v>
      </c>
      <c r="U86" s="83" t="s">
        <v>878</v>
      </c>
      <c r="V86" s="83" t="s">
        <v>878</v>
      </c>
      <c r="W86" s="81">
        <v>43630.097604166665</v>
      </c>
      <c r="X86" s="83" t="s">
        <v>1181</v>
      </c>
      <c r="Y86" s="79"/>
      <c r="Z86" s="79"/>
      <c r="AA86" s="85" t="s">
        <v>1502</v>
      </c>
      <c r="AB86" s="79"/>
      <c r="AC86" s="79" t="b">
        <v>0</v>
      </c>
      <c r="AD86" s="79">
        <v>76</v>
      </c>
      <c r="AE86" s="85" t="s">
        <v>1779</v>
      </c>
      <c r="AF86" s="79" t="b">
        <v>0</v>
      </c>
      <c r="AG86" s="79" t="s">
        <v>1829</v>
      </c>
      <c r="AH86" s="79"/>
      <c r="AI86" s="85" t="s">
        <v>1779</v>
      </c>
      <c r="AJ86" s="79" t="b">
        <v>0</v>
      </c>
      <c r="AK86" s="79">
        <v>20</v>
      </c>
      <c r="AL86" s="85" t="s">
        <v>1779</v>
      </c>
      <c r="AM86" s="79" t="s">
        <v>1841</v>
      </c>
      <c r="AN86" s="79" t="b">
        <v>0</v>
      </c>
      <c r="AO86" s="85" t="s">
        <v>1502</v>
      </c>
      <c r="AP86" s="79" t="s">
        <v>1852</v>
      </c>
      <c r="AQ86" s="79">
        <v>0</v>
      </c>
      <c r="AR86" s="79">
        <v>0</v>
      </c>
      <c r="AS86" s="79"/>
      <c r="AT86" s="79"/>
      <c r="AU86" s="79"/>
      <c r="AV86" s="79"/>
      <c r="AW86" s="79"/>
      <c r="AX86" s="79"/>
      <c r="AY86" s="79"/>
      <c r="AZ86" s="79"/>
      <c r="BA86">
        <v>1</v>
      </c>
      <c r="BB86" s="78" t="str">
        <f>REPLACE(INDEX(GroupVertices[Group],MATCH(Edges25[[#This Row],[Vertex 1]],GroupVertices[Vertex],0)),1,1,"")</f>
        <v>8</v>
      </c>
      <c r="BC86" s="78" t="str">
        <f>REPLACE(INDEX(GroupVertices[Group],MATCH(Edges25[[#This Row],[Vertex 2]],GroupVertices[Vertex],0)),1,1,"")</f>
        <v>8</v>
      </c>
      <c r="BD86" s="48">
        <v>2</v>
      </c>
      <c r="BE86" s="49">
        <v>5.128205128205129</v>
      </c>
      <c r="BF86" s="48">
        <v>1</v>
      </c>
      <c r="BG86" s="49">
        <v>2.5641025641025643</v>
      </c>
      <c r="BH86" s="48">
        <v>0</v>
      </c>
      <c r="BI86" s="49">
        <v>0</v>
      </c>
      <c r="BJ86" s="48">
        <v>36</v>
      </c>
      <c r="BK86" s="49">
        <v>92.3076923076923</v>
      </c>
      <c r="BL86" s="48">
        <v>39</v>
      </c>
    </row>
    <row r="87" spans="1:64" ht="15">
      <c r="A87" s="64" t="s">
        <v>294</v>
      </c>
      <c r="B87" s="64" t="s">
        <v>437</v>
      </c>
      <c r="C87" s="65"/>
      <c r="D87" s="66"/>
      <c r="E87" s="67"/>
      <c r="F87" s="68"/>
      <c r="G87" s="65"/>
      <c r="H87" s="69"/>
      <c r="I87" s="70"/>
      <c r="J87" s="70"/>
      <c r="K87" s="34" t="s">
        <v>65</v>
      </c>
      <c r="L87" s="77">
        <v>126</v>
      </c>
      <c r="M87" s="77"/>
      <c r="N87" s="72"/>
      <c r="O87" s="79" t="s">
        <v>570</v>
      </c>
      <c r="P87" s="81">
        <v>43692.72078703704</v>
      </c>
      <c r="Q87" s="79" t="s">
        <v>599</v>
      </c>
      <c r="R87" s="79"/>
      <c r="S87" s="79"/>
      <c r="T87" s="79" t="s">
        <v>839</v>
      </c>
      <c r="U87" s="79"/>
      <c r="V87" s="83" t="s">
        <v>951</v>
      </c>
      <c r="W87" s="81">
        <v>43692.72078703704</v>
      </c>
      <c r="X87" s="83" t="s">
        <v>1182</v>
      </c>
      <c r="Y87" s="79"/>
      <c r="Z87" s="79"/>
      <c r="AA87" s="85" t="s">
        <v>1503</v>
      </c>
      <c r="AB87" s="79"/>
      <c r="AC87" s="79" t="b">
        <v>0</v>
      </c>
      <c r="AD87" s="79">
        <v>0</v>
      </c>
      <c r="AE87" s="85" t="s">
        <v>1779</v>
      </c>
      <c r="AF87" s="79" t="b">
        <v>0</v>
      </c>
      <c r="AG87" s="79" t="s">
        <v>1829</v>
      </c>
      <c r="AH87" s="79"/>
      <c r="AI87" s="85" t="s">
        <v>1779</v>
      </c>
      <c r="AJ87" s="79" t="b">
        <v>0</v>
      </c>
      <c r="AK87" s="79">
        <v>11</v>
      </c>
      <c r="AL87" s="85" t="s">
        <v>1710</v>
      </c>
      <c r="AM87" s="79" t="s">
        <v>1842</v>
      </c>
      <c r="AN87" s="79" t="b">
        <v>0</v>
      </c>
      <c r="AO87" s="85" t="s">
        <v>1710</v>
      </c>
      <c r="AP87" s="79" t="s">
        <v>176</v>
      </c>
      <c r="AQ87" s="79">
        <v>0</v>
      </c>
      <c r="AR87" s="79">
        <v>0</v>
      </c>
      <c r="AS87" s="79"/>
      <c r="AT87" s="79"/>
      <c r="AU87" s="79"/>
      <c r="AV87" s="79"/>
      <c r="AW87" s="79"/>
      <c r="AX87" s="79"/>
      <c r="AY87" s="79"/>
      <c r="AZ87" s="79"/>
      <c r="BA87">
        <v>2</v>
      </c>
      <c r="BB87" s="78" t="str">
        <f>REPLACE(INDEX(GroupVertices[Group],MATCH(Edges25[[#This Row],[Vertex 1]],GroupVertices[Vertex],0)),1,1,"")</f>
        <v>8</v>
      </c>
      <c r="BC87" s="78" t="str">
        <f>REPLACE(INDEX(GroupVertices[Group],MATCH(Edges25[[#This Row],[Vertex 2]],GroupVertices[Vertex],0)),1,1,"")</f>
        <v>1</v>
      </c>
      <c r="BD87" s="48">
        <v>1</v>
      </c>
      <c r="BE87" s="49">
        <v>5.882352941176471</v>
      </c>
      <c r="BF87" s="48">
        <v>0</v>
      </c>
      <c r="BG87" s="49">
        <v>0</v>
      </c>
      <c r="BH87" s="48">
        <v>0</v>
      </c>
      <c r="BI87" s="49">
        <v>0</v>
      </c>
      <c r="BJ87" s="48">
        <v>16</v>
      </c>
      <c r="BK87" s="49">
        <v>94.11764705882354</v>
      </c>
      <c r="BL87" s="48">
        <v>17</v>
      </c>
    </row>
    <row r="88" spans="1:64" ht="15">
      <c r="A88" s="64" t="s">
        <v>294</v>
      </c>
      <c r="B88" s="64" t="s">
        <v>406</v>
      </c>
      <c r="C88" s="65"/>
      <c r="D88" s="66"/>
      <c r="E88" s="67"/>
      <c r="F88" s="68"/>
      <c r="G88" s="65"/>
      <c r="H88" s="69"/>
      <c r="I88" s="70"/>
      <c r="J88" s="70"/>
      <c r="K88" s="34" t="s">
        <v>65</v>
      </c>
      <c r="L88" s="77">
        <v>127</v>
      </c>
      <c r="M88" s="77"/>
      <c r="N88" s="72"/>
      <c r="O88" s="79" t="s">
        <v>570</v>
      </c>
      <c r="P88" s="81">
        <v>43697.215775462966</v>
      </c>
      <c r="Q88" s="79" t="s">
        <v>621</v>
      </c>
      <c r="R88" s="79"/>
      <c r="S88" s="79"/>
      <c r="T88" s="79"/>
      <c r="U88" s="79"/>
      <c r="V88" s="83" t="s">
        <v>951</v>
      </c>
      <c r="W88" s="81">
        <v>43697.215775462966</v>
      </c>
      <c r="X88" s="83" t="s">
        <v>1183</v>
      </c>
      <c r="Y88" s="79"/>
      <c r="Z88" s="79"/>
      <c r="AA88" s="85" t="s">
        <v>1504</v>
      </c>
      <c r="AB88" s="79"/>
      <c r="AC88" s="79" t="b">
        <v>0</v>
      </c>
      <c r="AD88" s="79">
        <v>0</v>
      </c>
      <c r="AE88" s="85" t="s">
        <v>1779</v>
      </c>
      <c r="AF88" s="79" t="b">
        <v>1</v>
      </c>
      <c r="AG88" s="79" t="s">
        <v>1829</v>
      </c>
      <c r="AH88" s="79"/>
      <c r="AI88" s="85" t="s">
        <v>1834</v>
      </c>
      <c r="AJ88" s="79" t="b">
        <v>0</v>
      </c>
      <c r="AK88" s="79">
        <v>2</v>
      </c>
      <c r="AL88" s="85" t="s">
        <v>1505</v>
      </c>
      <c r="AM88" s="79" t="s">
        <v>1842</v>
      </c>
      <c r="AN88" s="79" t="b">
        <v>0</v>
      </c>
      <c r="AO88" s="85" t="s">
        <v>1505</v>
      </c>
      <c r="AP88" s="79" t="s">
        <v>176</v>
      </c>
      <c r="AQ88" s="79">
        <v>0</v>
      </c>
      <c r="AR88" s="79">
        <v>0</v>
      </c>
      <c r="AS88" s="79"/>
      <c r="AT88" s="79"/>
      <c r="AU88" s="79"/>
      <c r="AV88" s="79"/>
      <c r="AW88" s="79"/>
      <c r="AX88" s="79"/>
      <c r="AY88" s="79"/>
      <c r="AZ88" s="79"/>
      <c r="BA88">
        <v>1</v>
      </c>
      <c r="BB88" s="78" t="str">
        <f>REPLACE(INDEX(GroupVertices[Group],MATCH(Edges25[[#This Row],[Vertex 1]],GroupVertices[Vertex],0)),1,1,"")</f>
        <v>8</v>
      </c>
      <c r="BC88" s="78" t="str">
        <f>REPLACE(INDEX(GroupVertices[Group],MATCH(Edges25[[#This Row],[Vertex 2]],GroupVertices[Vertex],0)),1,1,"")</f>
        <v>8</v>
      </c>
      <c r="BD88" s="48"/>
      <c r="BE88" s="49"/>
      <c r="BF88" s="48"/>
      <c r="BG88" s="49"/>
      <c r="BH88" s="48"/>
      <c r="BI88" s="49"/>
      <c r="BJ88" s="48"/>
      <c r="BK88" s="49"/>
      <c r="BL88" s="48"/>
    </row>
    <row r="89" spans="1:64" ht="15">
      <c r="A89" s="64" t="s">
        <v>295</v>
      </c>
      <c r="B89" s="64" t="s">
        <v>465</v>
      </c>
      <c r="C89" s="65"/>
      <c r="D89" s="66"/>
      <c r="E89" s="67"/>
      <c r="F89" s="68"/>
      <c r="G89" s="65"/>
      <c r="H89" s="69"/>
      <c r="I89" s="70"/>
      <c r="J89" s="70"/>
      <c r="K89" s="34" t="s">
        <v>65</v>
      </c>
      <c r="L89" s="77">
        <v>133</v>
      </c>
      <c r="M89" s="77"/>
      <c r="N89" s="72"/>
      <c r="O89" s="79" t="s">
        <v>570</v>
      </c>
      <c r="P89" s="81">
        <v>43697.1784375</v>
      </c>
      <c r="Q89" s="79" t="s">
        <v>622</v>
      </c>
      <c r="R89" s="79" t="s">
        <v>756</v>
      </c>
      <c r="S89" s="79" t="s">
        <v>814</v>
      </c>
      <c r="T89" s="79" t="s">
        <v>437</v>
      </c>
      <c r="U89" s="79"/>
      <c r="V89" s="83" t="s">
        <v>952</v>
      </c>
      <c r="W89" s="81">
        <v>43697.1784375</v>
      </c>
      <c r="X89" s="83" t="s">
        <v>1184</v>
      </c>
      <c r="Y89" s="79"/>
      <c r="Z89" s="79"/>
      <c r="AA89" s="85" t="s">
        <v>1505</v>
      </c>
      <c r="AB89" s="79"/>
      <c r="AC89" s="79" t="b">
        <v>0</v>
      </c>
      <c r="AD89" s="79">
        <v>2</v>
      </c>
      <c r="AE89" s="85" t="s">
        <v>1779</v>
      </c>
      <c r="AF89" s="79" t="b">
        <v>1</v>
      </c>
      <c r="AG89" s="79" t="s">
        <v>1829</v>
      </c>
      <c r="AH89" s="79"/>
      <c r="AI89" s="85" t="s">
        <v>1834</v>
      </c>
      <c r="AJ89" s="79" t="b">
        <v>0</v>
      </c>
      <c r="AK89" s="79">
        <v>2</v>
      </c>
      <c r="AL89" s="85" t="s">
        <v>1779</v>
      </c>
      <c r="AM89" s="79" t="s">
        <v>1842</v>
      </c>
      <c r="AN89" s="79" t="b">
        <v>0</v>
      </c>
      <c r="AO89" s="85" t="s">
        <v>1505</v>
      </c>
      <c r="AP89" s="79" t="s">
        <v>176</v>
      </c>
      <c r="AQ89" s="79">
        <v>0</v>
      </c>
      <c r="AR89" s="79">
        <v>0</v>
      </c>
      <c r="AS89" s="79"/>
      <c r="AT89" s="79"/>
      <c r="AU89" s="79"/>
      <c r="AV89" s="79"/>
      <c r="AW89" s="79"/>
      <c r="AX89" s="79"/>
      <c r="AY89" s="79"/>
      <c r="AZ89" s="79"/>
      <c r="BA89">
        <v>1</v>
      </c>
      <c r="BB89" s="78" t="str">
        <f>REPLACE(INDEX(GroupVertices[Group],MATCH(Edges25[[#This Row],[Vertex 1]],GroupVertices[Vertex],0)),1,1,"")</f>
        <v>8</v>
      </c>
      <c r="BC89" s="78" t="str">
        <f>REPLACE(INDEX(GroupVertices[Group],MATCH(Edges25[[#This Row],[Vertex 2]],GroupVertices[Vertex],0)),1,1,"")</f>
        <v>8</v>
      </c>
      <c r="BD89" s="48"/>
      <c r="BE89" s="49"/>
      <c r="BF89" s="48"/>
      <c r="BG89" s="49"/>
      <c r="BH89" s="48"/>
      <c r="BI89" s="49"/>
      <c r="BJ89" s="48"/>
      <c r="BK89" s="49"/>
      <c r="BL89" s="48"/>
    </row>
    <row r="90" spans="1:64" ht="15">
      <c r="A90" s="64" t="s">
        <v>296</v>
      </c>
      <c r="B90" s="64" t="s">
        <v>465</v>
      </c>
      <c r="C90" s="65"/>
      <c r="D90" s="66"/>
      <c r="E90" s="67"/>
      <c r="F90" s="68"/>
      <c r="G90" s="65"/>
      <c r="H90" s="69"/>
      <c r="I90" s="70"/>
      <c r="J90" s="70"/>
      <c r="K90" s="34" t="s">
        <v>65</v>
      </c>
      <c r="L90" s="77">
        <v>134</v>
      </c>
      <c r="M90" s="77"/>
      <c r="N90" s="72"/>
      <c r="O90" s="79" t="s">
        <v>570</v>
      </c>
      <c r="P90" s="81">
        <v>43697.20009259259</v>
      </c>
      <c r="Q90" s="79" t="s">
        <v>621</v>
      </c>
      <c r="R90" s="79"/>
      <c r="S90" s="79"/>
      <c r="T90" s="79"/>
      <c r="U90" s="79"/>
      <c r="V90" s="83" t="s">
        <v>953</v>
      </c>
      <c r="W90" s="81">
        <v>43697.20009259259</v>
      </c>
      <c r="X90" s="83" t="s">
        <v>1185</v>
      </c>
      <c r="Y90" s="79"/>
      <c r="Z90" s="79"/>
      <c r="AA90" s="85" t="s">
        <v>1506</v>
      </c>
      <c r="AB90" s="79"/>
      <c r="AC90" s="79" t="b">
        <v>0</v>
      </c>
      <c r="AD90" s="79">
        <v>0</v>
      </c>
      <c r="AE90" s="85" t="s">
        <v>1779</v>
      </c>
      <c r="AF90" s="79" t="b">
        <v>1</v>
      </c>
      <c r="AG90" s="79" t="s">
        <v>1829</v>
      </c>
      <c r="AH90" s="79"/>
      <c r="AI90" s="85" t="s">
        <v>1834</v>
      </c>
      <c r="AJ90" s="79" t="b">
        <v>0</v>
      </c>
      <c r="AK90" s="79">
        <v>2</v>
      </c>
      <c r="AL90" s="85" t="s">
        <v>1505</v>
      </c>
      <c r="AM90" s="79" t="s">
        <v>1842</v>
      </c>
      <c r="AN90" s="79" t="b">
        <v>0</v>
      </c>
      <c r="AO90" s="85" t="s">
        <v>1505</v>
      </c>
      <c r="AP90" s="79" t="s">
        <v>176</v>
      </c>
      <c r="AQ90" s="79">
        <v>0</v>
      </c>
      <c r="AR90" s="79">
        <v>0</v>
      </c>
      <c r="AS90" s="79"/>
      <c r="AT90" s="79"/>
      <c r="AU90" s="79"/>
      <c r="AV90" s="79"/>
      <c r="AW90" s="79"/>
      <c r="AX90" s="79"/>
      <c r="AY90" s="79"/>
      <c r="AZ90" s="79"/>
      <c r="BA90">
        <v>1</v>
      </c>
      <c r="BB90" s="78" t="str">
        <f>REPLACE(INDEX(GroupVertices[Group],MATCH(Edges25[[#This Row],[Vertex 1]],GroupVertices[Vertex],0)),1,1,"")</f>
        <v>8</v>
      </c>
      <c r="BC90" s="78" t="str">
        <f>REPLACE(INDEX(GroupVertices[Group],MATCH(Edges25[[#This Row],[Vertex 2]],GroupVertices[Vertex],0)),1,1,"")</f>
        <v>8</v>
      </c>
      <c r="BD90" s="48"/>
      <c r="BE90" s="49"/>
      <c r="BF90" s="48"/>
      <c r="BG90" s="49"/>
      <c r="BH90" s="48"/>
      <c r="BI90" s="49"/>
      <c r="BJ90" s="48"/>
      <c r="BK90" s="49"/>
      <c r="BL90" s="48"/>
    </row>
    <row r="91" spans="1:64" ht="15">
      <c r="A91" s="64" t="s">
        <v>297</v>
      </c>
      <c r="B91" s="64" t="s">
        <v>465</v>
      </c>
      <c r="C91" s="65"/>
      <c r="D91" s="66"/>
      <c r="E91" s="67"/>
      <c r="F91" s="68"/>
      <c r="G91" s="65"/>
      <c r="H91" s="69"/>
      <c r="I91" s="70"/>
      <c r="J91" s="70"/>
      <c r="K91" s="34" t="s">
        <v>65</v>
      </c>
      <c r="L91" s="77">
        <v>135</v>
      </c>
      <c r="M91" s="77"/>
      <c r="N91" s="72"/>
      <c r="O91" s="79" t="s">
        <v>570</v>
      </c>
      <c r="P91" s="81">
        <v>43697.526724537034</v>
      </c>
      <c r="Q91" s="79" t="s">
        <v>621</v>
      </c>
      <c r="R91" s="79"/>
      <c r="S91" s="79"/>
      <c r="T91" s="79"/>
      <c r="U91" s="79"/>
      <c r="V91" s="83" t="s">
        <v>954</v>
      </c>
      <c r="W91" s="81">
        <v>43697.526724537034</v>
      </c>
      <c r="X91" s="83" t="s">
        <v>1186</v>
      </c>
      <c r="Y91" s="79"/>
      <c r="Z91" s="79"/>
      <c r="AA91" s="85" t="s">
        <v>1507</v>
      </c>
      <c r="AB91" s="79"/>
      <c r="AC91" s="79" t="b">
        <v>0</v>
      </c>
      <c r="AD91" s="79">
        <v>0</v>
      </c>
      <c r="AE91" s="85" t="s">
        <v>1779</v>
      </c>
      <c r="AF91" s="79" t="b">
        <v>1</v>
      </c>
      <c r="AG91" s="79" t="s">
        <v>1829</v>
      </c>
      <c r="AH91" s="79"/>
      <c r="AI91" s="85" t="s">
        <v>1834</v>
      </c>
      <c r="AJ91" s="79" t="b">
        <v>0</v>
      </c>
      <c r="AK91" s="79">
        <v>3</v>
      </c>
      <c r="AL91" s="85" t="s">
        <v>1505</v>
      </c>
      <c r="AM91" s="79" t="s">
        <v>1842</v>
      </c>
      <c r="AN91" s="79" t="b">
        <v>0</v>
      </c>
      <c r="AO91" s="85" t="s">
        <v>1505</v>
      </c>
      <c r="AP91" s="79" t="s">
        <v>176</v>
      </c>
      <c r="AQ91" s="79">
        <v>0</v>
      </c>
      <c r="AR91" s="79">
        <v>0</v>
      </c>
      <c r="AS91" s="79"/>
      <c r="AT91" s="79"/>
      <c r="AU91" s="79"/>
      <c r="AV91" s="79"/>
      <c r="AW91" s="79"/>
      <c r="AX91" s="79"/>
      <c r="AY91" s="79"/>
      <c r="AZ91" s="79"/>
      <c r="BA91">
        <v>1</v>
      </c>
      <c r="BB91" s="78" t="str">
        <f>REPLACE(INDEX(GroupVertices[Group],MATCH(Edges25[[#This Row],[Vertex 1]],GroupVertices[Vertex],0)),1,1,"")</f>
        <v>8</v>
      </c>
      <c r="BC91" s="78" t="str">
        <f>REPLACE(INDEX(GroupVertices[Group],MATCH(Edges25[[#This Row],[Vertex 2]],GroupVertices[Vertex],0)),1,1,"")</f>
        <v>8</v>
      </c>
      <c r="BD91" s="48"/>
      <c r="BE91" s="49"/>
      <c r="BF91" s="48"/>
      <c r="BG91" s="49"/>
      <c r="BH91" s="48"/>
      <c r="BI91" s="49"/>
      <c r="BJ91" s="48"/>
      <c r="BK91" s="49"/>
      <c r="BL91" s="48"/>
    </row>
    <row r="92" spans="1:64" ht="15">
      <c r="A92" s="64" t="s">
        <v>296</v>
      </c>
      <c r="B92" s="64" t="s">
        <v>437</v>
      </c>
      <c r="C92" s="65"/>
      <c r="D92" s="66"/>
      <c r="E92" s="67"/>
      <c r="F92" s="68"/>
      <c r="G92" s="65"/>
      <c r="H92" s="69"/>
      <c r="I92" s="70"/>
      <c r="J92" s="70"/>
      <c r="K92" s="34" t="s">
        <v>65</v>
      </c>
      <c r="L92" s="77">
        <v>140</v>
      </c>
      <c r="M92" s="77"/>
      <c r="N92" s="72"/>
      <c r="O92" s="79" t="s">
        <v>570</v>
      </c>
      <c r="P92" s="81">
        <v>43678.92949074074</v>
      </c>
      <c r="Q92" s="79" t="s">
        <v>579</v>
      </c>
      <c r="R92" s="83" t="s">
        <v>743</v>
      </c>
      <c r="S92" s="79" t="s">
        <v>806</v>
      </c>
      <c r="T92" s="79"/>
      <c r="U92" s="79"/>
      <c r="V92" s="83" t="s">
        <v>953</v>
      </c>
      <c r="W92" s="81">
        <v>43678.92949074074</v>
      </c>
      <c r="X92" s="83" t="s">
        <v>1187</v>
      </c>
      <c r="Y92" s="79"/>
      <c r="Z92" s="79"/>
      <c r="AA92" s="85" t="s">
        <v>1508</v>
      </c>
      <c r="AB92" s="79"/>
      <c r="AC92" s="79" t="b">
        <v>0</v>
      </c>
      <c r="AD92" s="79">
        <v>0</v>
      </c>
      <c r="AE92" s="85" t="s">
        <v>1779</v>
      </c>
      <c r="AF92" s="79" t="b">
        <v>0</v>
      </c>
      <c r="AG92" s="79" t="s">
        <v>1829</v>
      </c>
      <c r="AH92" s="79"/>
      <c r="AI92" s="85" t="s">
        <v>1779</v>
      </c>
      <c r="AJ92" s="79" t="b">
        <v>0</v>
      </c>
      <c r="AK92" s="79">
        <v>31</v>
      </c>
      <c r="AL92" s="85" t="s">
        <v>1728</v>
      </c>
      <c r="AM92" s="79" t="s">
        <v>1842</v>
      </c>
      <c r="AN92" s="79" t="b">
        <v>0</v>
      </c>
      <c r="AO92" s="85" t="s">
        <v>1728</v>
      </c>
      <c r="AP92" s="79" t="s">
        <v>176</v>
      </c>
      <c r="AQ92" s="79">
        <v>0</v>
      </c>
      <c r="AR92" s="79">
        <v>0</v>
      </c>
      <c r="AS92" s="79"/>
      <c r="AT92" s="79"/>
      <c r="AU92" s="79"/>
      <c r="AV92" s="79"/>
      <c r="AW92" s="79"/>
      <c r="AX92" s="79"/>
      <c r="AY92" s="79"/>
      <c r="AZ92" s="79"/>
      <c r="BA92">
        <v>1</v>
      </c>
      <c r="BB92" s="78" t="str">
        <f>REPLACE(INDEX(GroupVertices[Group],MATCH(Edges25[[#This Row],[Vertex 1]],GroupVertices[Vertex],0)),1,1,"")</f>
        <v>8</v>
      </c>
      <c r="BC92" s="78" t="str">
        <f>REPLACE(INDEX(GroupVertices[Group],MATCH(Edges25[[#This Row],[Vertex 2]],GroupVertices[Vertex],0)),1,1,"")</f>
        <v>1</v>
      </c>
      <c r="BD92" s="48">
        <v>1</v>
      </c>
      <c r="BE92" s="49">
        <v>4.761904761904762</v>
      </c>
      <c r="BF92" s="48">
        <v>0</v>
      </c>
      <c r="BG92" s="49">
        <v>0</v>
      </c>
      <c r="BH92" s="48">
        <v>0</v>
      </c>
      <c r="BI92" s="49">
        <v>0</v>
      </c>
      <c r="BJ92" s="48">
        <v>20</v>
      </c>
      <c r="BK92" s="49">
        <v>95.23809523809524</v>
      </c>
      <c r="BL92" s="48">
        <v>21</v>
      </c>
    </row>
    <row r="93" spans="1:64" ht="15">
      <c r="A93" s="64" t="s">
        <v>295</v>
      </c>
      <c r="B93" s="64" t="s">
        <v>437</v>
      </c>
      <c r="C93" s="65"/>
      <c r="D93" s="66"/>
      <c r="E93" s="67"/>
      <c r="F93" s="68"/>
      <c r="G93" s="65"/>
      <c r="H93" s="69"/>
      <c r="I93" s="70"/>
      <c r="J93" s="70"/>
      <c r="K93" s="34" t="s">
        <v>65</v>
      </c>
      <c r="L93" s="77">
        <v>145</v>
      </c>
      <c r="M93" s="77"/>
      <c r="N93" s="72"/>
      <c r="O93" s="79" t="s">
        <v>570</v>
      </c>
      <c r="P93" s="81">
        <v>43679.089421296296</v>
      </c>
      <c r="Q93" s="79" t="s">
        <v>579</v>
      </c>
      <c r="R93" s="83" t="s">
        <v>743</v>
      </c>
      <c r="S93" s="79" t="s">
        <v>806</v>
      </c>
      <c r="T93" s="79"/>
      <c r="U93" s="79"/>
      <c r="V93" s="83" t="s">
        <v>952</v>
      </c>
      <c r="W93" s="81">
        <v>43679.089421296296</v>
      </c>
      <c r="X93" s="83" t="s">
        <v>1188</v>
      </c>
      <c r="Y93" s="79"/>
      <c r="Z93" s="79"/>
      <c r="AA93" s="85" t="s">
        <v>1509</v>
      </c>
      <c r="AB93" s="79"/>
      <c r="AC93" s="79" t="b">
        <v>0</v>
      </c>
      <c r="AD93" s="79">
        <v>0</v>
      </c>
      <c r="AE93" s="85" t="s">
        <v>1779</v>
      </c>
      <c r="AF93" s="79" t="b">
        <v>0</v>
      </c>
      <c r="AG93" s="79" t="s">
        <v>1829</v>
      </c>
      <c r="AH93" s="79"/>
      <c r="AI93" s="85" t="s">
        <v>1779</v>
      </c>
      <c r="AJ93" s="79" t="b">
        <v>0</v>
      </c>
      <c r="AK93" s="79">
        <v>31</v>
      </c>
      <c r="AL93" s="85" t="s">
        <v>1728</v>
      </c>
      <c r="AM93" s="79" t="s">
        <v>1842</v>
      </c>
      <c r="AN93" s="79" t="b">
        <v>0</v>
      </c>
      <c r="AO93" s="85" t="s">
        <v>1728</v>
      </c>
      <c r="AP93" s="79" t="s">
        <v>176</v>
      </c>
      <c r="AQ93" s="79">
        <v>0</v>
      </c>
      <c r="AR93" s="79">
        <v>0</v>
      </c>
      <c r="AS93" s="79"/>
      <c r="AT93" s="79"/>
      <c r="AU93" s="79"/>
      <c r="AV93" s="79"/>
      <c r="AW93" s="79"/>
      <c r="AX93" s="79"/>
      <c r="AY93" s="79"/>
      <c r="AZ93" s="79"/>
      <c r="BA93">
        <v>2</v>
      </c>
      <c r="BB93" s="78" t="str">
        <f>REPLACE(INDEX(GroupVertices[Group],MATCH(Edges25[[#This Row],[Vertex 1]],GroupVertices[Vertex],0)),1,1,"")</f>
        <v>8</v>
      </c>
      <c r="BC93" s="78" t="str">
        <f>REPLACE(INDEX(GroupVertices[Group],MATCH(Edges25[[#This Row],[Vertex 2]],GroupVertices[Vertex],0)),1,1,"")</f>
        <v>1</v>
      </c>
      <c r="BD93" s="48">
        <v>1</v>
      </c>
      <c r="BE93" s="49">
        <v>4.761904761904762</v>
      </c>
      <c r="BF93" s="48">
        <v>0</v>
      </c>
      <c r="BG93" s="49">
        <v>0</v>
      </c>
      <c r="BH93" s="48">
        <v>0</v>
      </c>
      <c r="BI93" s="49">
        <v>0</v>
      </c>
      <c r="BJ93" s="48">
        <v>20</v>
      </c>
      <c r="BK93" s="49">
        <v>95.23809523809524</v>
      </c>
      <c r="BL93" s="48">
        <v>21</v>
      </c>
    </row>
    <row r="94" spans="1:64" ht="15">
      <c r="A94" s="64" t="s">
        <v>295</v>
      </c>
      <c r="B94" s="64" t="s">
        <v>437</v>
      </c>
      <c r="C94" s="65"/>
      <c r="D94" s="66"/>
      <c r="E94" s="67"/>
      <c r="F94" s="68"/>
      <c r="G94" s="65"/>
      <c r="H94" s="69"/>
      <c r="I94" s="70"/>
      <c r="J94" s="70"/>
      <c r="K94" s="34" t="s">
        <v>65</v>
      </c>
      <c r="L94" s="77">
        <v>146</v>
      </c>
      <c r="M94" s="77"/>
      <c r="N94" s="72"/>
      <c r="O94" s="79" t="s">
        <v>570</v>
      </c>
      <c r="P94" s="81">
        <v>43679.14496527778</v>
      </c>
      <c r="Q94" s="79" t="s">
        <v>623</v>
      </c>
      <c r="R94" s="79"/>
      <c r="S94" s="79"/>
      <c r="T94" s="79"/>
      <c r="U94" s="79"/>
      <c r="V94" s="83" t="s">
        <v>952</v>
      </c>
      <c r="W94" s="81">
        <v>43679.14496527778</v>
      </c>
      <c r="X94" s="83" t="s">
        <v>1189</v>
      </c>
      <c r="Y94" s="79"/>
      <c r="Z94" s="79"/>
      <c r="AA94" s="85" t="s">
        <v>1510</v>
      </c>
      <c r="AB94" s="85" t="s">
        <v>1520</v>
      </c>
      <c r="AC94" s="79" t="b">
        <v>0</v>
      </c>
      <c r="AD94" s="79">
        <v>1</v>
      </c>
      <c r="AE94" s="85" t="s">
        <v>1785</v>
      </c>
      <c r="AF94" s="79" t="b">
        <v>0</v>
      </c>
      <c r="AG94" s="79" t="s">
        <v>1829</v>
      </c>
      <c r="AH94" s="79"/>
      <c r="AI94" s="85" t="s">
        <v>1779</v>
      </c>
      <c r="AJ94" s="79" t="b">
        <v>0</v>
      </c>
      <c r="AK94" s="79">
        <v>0</v>
      </c>
      <c r="AL94" s="85" t="s">
        <v>1779</v>
      </c>
      <c r="AM94" s="79" t="s">
        <v>1841</v>
      </c>
      <c r="AN94" s="79" t="b">
        <v>0</v>
      </c>
      <c r="AO94" s="85" t="s">
        <v>1520</v>
      </c>
      <c r="AP94" s="79" t="s">
        <v>176</v>
      </c>
      <c r="AQ94" s="79">
        <v>0</v>
      </c>
      <c r="AR94" s="79">
        <v>0</v>
      </c>
      <c r="AS94" s="79"/>
      <c r="AT94" s="79"/>
      <c r="AU94" s="79"/>
      <c r="AV94" s="79"/>
      <c r="AW94" s="79"/>
      <c r="AX94" s="79"/>
      <c r="AY94" s="79"/>
      <c r="AZ94" s="79"/>
      <c r="BA94">
        <v>2</v>
      </c>
      <c r="BB94" s="78" t="str">
        <f>REPLACE(INDEX(GroupVertices[Group],MATCH(Edges25[[#This Row],[Vertex 1]],GroupVertices[Vertex],0)),1,1,"")</f>
        <v>8</v>
      </c>
      <c r="BC94" s="78" t="str">
        <f>REPLACE(INDEX(GroupVertices[Group],MATCH(Edges25[[#This Row],[Vertex 2]],GroupVertices[Vertex],0)),1,1,"")</f>
        <v>1</v>
      </c>
      <c r="BD94" s="48"/>
      <c r="BE94" s="49"/>
      <c r="BF94" s="48"/>
      <c r="BG94" s="49"/>
      <c r="BH94" s="48"/>
      <c r="BI94" s="49"/>
      <c r="BJ94" s="48"/>
      <c r="BK94" s="49"/>
      <c r="BL94" s="48"/>
    </row>
    <row r="95" spans="1:64" ht="15">
      <c r="A95" s="64" t="s">
        <v>298</v>
      </c>
      <c r="B95" s="64" t="s">
        <v>298</v>
      </c>
      <c r="C95" s="65"/>
      <c r="D95" s="66"/>
      <c r="E95" s="67"/>
      <c r="F95" s="68"/>
      <c r="G95" s="65"/>
      <c r="H95" s="69"/>
      <c r="I95" s="70"/>
      <c r="J95" s="70"/>
      <c r="K95" s="34" t="s">
        <v>65</v>
      </c>
      <c r="L95" s="77">
        <v>152</v>
      </c>
      <c r="M95" s="77"/>
      <c r="N95" s="72"/>
      <c r="O95" s="79" t="s">
        <v>176</v>
      </c>
      <c r="P95" s="81">
        <v>43698.39902777778</v>
      </c>
      <c r="Q95" s="79" t="s">
        <v>624</v>
      </c>
      <c r="R95" s="79"/>
      <c r="S95" s="79"/>
      <c r="T95" s="79"/>
      <c r="U95" s="79"/>
      <c r="V95" s="83" t="s">
        <v>955</v>
      </c>
      <c r="W95" s="81">
        <v>43698.39902777778</v>
      </c>
      <c r="X95" s="83" t="s">
        <v>1190</v>
      </c>
      <c r="Y95" s="79"/>
      <c r="Z95" s="79"/>
      <c r="AA95" s="85" t="s">
        <v>1511</v>
      </c>
      <c r="AB95" s="79"/>
      <c r="AC95" s="79" t="b">
        <v>0</v>
      </c>
      <c r="AD95" s="79">
        <v>1</v>
      </c>
      <c r="AE95" s="85" t="s">
        <v>1779</v>
      </c>
      <c r="AF95" s="79" t="b">
        <v>0</v>
      </c>
      <c r="AG95" s="79" t="s">
        <v>1829</v>
      </c>
      <c r="AH95" s="79"/>
      <c r="AI95" s="85" t="s">
        <v>1779</v>
      </c>
      <c r="AJ95" s="79" t="b">
        <v>0</v>
      </c>
      <c r="AK95" s="79">
        <v>0</v>
      </c>
      <c r="AL95" s="85" t="s">
        <v>1779</v>
      </c>
      <c r="AM95" s="79" t="s">
        <v>1841</v>
      </c>
      <c r="AN95" s="79" t="b">
        <v>0</v>
      </c>
      <c r="AO95" s="85" t="s">
        <v>1511</v>
      </c>
      <c r="AP95" s="79" t="s">
        <v>176</v>
      </c>
      <c r="AQ95" s="79">
        <v>0</v>
      </c>
      <c r="AR95" s="79">
        <v>0</v>
      </c>
      <c r="AS95" s="79"/>
      <c r="AT95" s="79"/>
      <c r="AU95" s="79"/>
      <c r="AV95" s="79"/>
      <c r="AW95" s="79"/>
      <c r="AX95" s="79"/>
      <c r="AY95" s="79"/>
      <c r="AZ95" s="79"/>
      <c r="BA95">
        <v>1</v>
      </c>
      <c r="BB95" s="78" t="str">
        <f>REPLACE(INDEX(GroupVertices[Group],MATCH(Edges25[[#This Row],[Vertex 1]],GroupVertices[Vertex],0)),1,1,"")</f>
        <v>4</v>
      </c>
      <c r="BC95" s="78" t="str">
        <f>REPLACE(INDEX(GroupVertices[Group],MATCH(Edges25[[#This Row],[Vertex 2]],GroupVertices[Vertex],0)),1,1,"")</f>
        <v>4</v>
      </c>
      <c r="BD95" s="48">
        <v>1</v>
      </c>
      <c r="BE95" s="49">
        <v>4.761904761904762</v>
      </c>
      <c r="BF95" s="48">
        <v>0</v>
      </c>
      <c r="BG95" s="49">
        <v>0</v>
      </c>
      <c r="BH95" s="48">
        <v>0</v>
      </c>
      <c r="BI95" s="49">
        <v>0</v>
      </c>
      <c r="BJ95" s="48">
        <v>20</v>
      </c>
      <c r="BK95" s="49">
        <v>95.23809523809524</v>
      </c>
      <c r="BL95" s="48">
        <v>21</v>
      </c>
    </row>
    <row r="96" spans="1:64" ht="15">
      <c r="A96" s="64" t="s">
        <v>299</v>
      </c>
      <c r="B96" s="64" t="s">
        <v>299</v>
      </c>
      <c r="C96" s="65"/>
      <c r="D96" s="66"/>
      <c r="E96" s="67"/>
      <c r="F96" s="68"/>
      <c r="G96" s="65"/>
      <c r="H96" s="69"/>
      <c r="I96" s="70"/>
      <c r="J96" s="70"/>
      <c r="K96" s="34" t="s">
        <v>65</v>
      </c>
      <c r="L96" s="77">
        <v>153</v>
      </c>
      <c r="M96" s="77"/>
      <c r="N96" s="72"/>
      <c r="O96" s="79" t="s">
        <v>176</v>
      </c>
      <c r="P96" s="81">
        <v>43698.823587962965</v>
      </c>
      <c r="Q96" s="79" t="s">
        <v>625</v>
      </c>
      <c r="R96" s="83" t="s">
        <v>757</v>
      </c>
      <c r="S96" s="79" t="s">
        <v>802</v>
      </c>
      <c r="T96" s="79" t="s">
        <v>843</v>
      </c>
      <c r="U96" s="79"/>
      <c r="V96" s="83" t="s">
        <v>956</v>
      </c>
      <c r="W96" s="81">
        <v>43698.823587962965</v>
      </c>
      <c r="X96" s="83" t="s">
        <v>1191</v>
      </c>
      <c r="Y96" s="79"/>
      <c r="Z96" s="79"/>
      <c r="AA96" s="85" t="s">
        <v>1512</v>
      </c>
      <c r="AB96" s="79"/>
      <c r="AC96" s="79" t="b">
        <v>0</v>
      </c>
      <c r="AD96" s="79">
        <v>1</v>
      </c>
      <c r="AE96" s="85" t="s">
        <v>1779</v>
      </c>
      <c r="AF96" s="79" t="b">
        <v>0</v>
      </c>
      <c r="AG96" s="79" t="s">
        <v>1832</v>
      </c>
      <c r="AH96" s="79"/>
      <c r="AI96" s="85" t="s">
        <v>1779</v>
      </c>
      <c r="AJ96" s="79" t="b">
        <v>0</v>
      </c>
      <c r="AK96" s="79">
        <v>0</v>
      </c>
      <c r="AL96" s="85" t="s">
        <v>1779</v>
      </c>
      <c r="AM96" s="79" t="s">
        <v>1841</v>
      </c>
      <c r="AN96" s="79" t="b">
        <v>0</v>
      </c>
      <c r="AO96" s="85" t="s">
        <v>1512</v>
      </c>
      <c r="AP96" s="79" t="s">
        <v>176</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v>0</v>
      </c>
      <c r="BE96" s="49">
        <v>0</v>
      </c>
      <c r="BF96" s="48">
        <v>1</v>
      </c>
      <c r="BG96" s="49">
        <v>2.9411764705882355</v>
      </c>
      <c r="BH96" s="48">
        <v>0</v>
      </c>
      <c r="BI96" s="49">
        <v>0</v>
      </c>
      <c r="BJ96" s="48">
        <v>33</v>
      </c>
      <c r="BK96" s="49">
        <v>97.05882352941177</v>
      </c>
      <c r="BL96" s="48">
        <v>34</v>
      </c>
    </row>
    <row r="97" spans="1:64" ht="15">
      <c r="A97" s="64" t="s">
        <v>300</v>
      </c>
      <c r="B97" s="64" t="s">
        <v>467</v>
      </c>
      <c r="C97" s="65"/>
      <c r="D97" s="66"/>
      <c r="E97" s="67"/>
      <c r="F97" s="68"/>
      <c r="G97" s="65"/>
      <c r="H97" s="69"/>
      <c r="I97" s="70"/>
      <c r="J97" s="70"/>
      <c r="K97" s="34" t="s">
        <v>65</v>
      </c>
      <c r="L97" s="77">
        <v>154</v>
      </c>
      <c r="M97" s="77"/>
      <c r="N97" s="72"/>
      <c r="O97" s="79" t="s">
        <v>570</v>
      </c>
      <c r="P97" s="81">
        <v>43699.114282407405</v>
      </c>
      <c r="Q97" s="79" t="s">
        <v>626</v>
      </c>
      <c r="R97" s="79"/>
      <c r="S97" s="79"/>
      <c r="T97" s="79"/>
      <c r="U97" s="79"/>
      <c r="V97" s="83" t="s">
        <v>957</v>
      </c>
      <c r="W97" s="81">
        <v>43699.114282407405</v>
      </c>
      <c r="X97" s="83" t="s">
        <v>1192</v>
      </c>
      <c r="Y97" s="79"/>
      <c r="Z97" s="79"/>
      <c r="AA97" s="85" t="s">
        <v>1513</v>
      </c>
      <c r="AB97" s="85" t="s">
        <v>1742</v>
      </c>
      <c r="AC97" s="79" t="b">
        <v>0</v>
      </c>
      <c r="AD97" s="79">
        <v>0</v>
      </c>
      <c r="AE97" s="85" t="s">
        <v>1786</v>
      </c>
      <c r="AF97" s="79" t="b">
        <v>0</v>
      </c>
      <c r="AG97" s="79" t="s">
        <v>1829</v>
      </c>
      <c r="AH97" s="79"/>
      <c r="AI97" s="85" t="s">
        <v>1779</v>
      </c>
      <c r="AJ97" s="79" t="b">
        <v>0</v>
      </c>
      <c r="AK97" s="79">
        <v>0</v>
      </c>
      <c r="AL97" s="85" t="s">
        <v>1779</v>
      </c>
      <c r="AM97" s="79" t="s">
        <v>1841</v>
      </c>
      <c r="AN97" s="79" t="b">
        <v>0</v>
      </c>
      <c r="AO97" s="85" t="s">
        <v>1742</v>
      </c>
      <c r="AP97" s="79" t="s">
        <v>176</v>
      </c>
      <c r="AQ97" s="79">
        <v>0</v>
      </c>
      <c r="AR97" s="79">
        <v>0</v>
      </c>
      <c r="AS97" s="79"/>
      <c r="AT97" s="79"/>
      <c r="AU97" s="79"/>
      <c r="AV97" s="79"/>
      <c r="AW97" s="79"/>
      <c r="AX97" s="79"/>
      <c r="AY97" s="79"/>
      <c r="AZ97" s="79"/>
      <c r="BA97">
        <v>1</v>
      </c>
      <c r="BB97" s="78" t="str">
        <f>REPLACE(INDEX(GroupVertices[Group],MATCH(Edges25[[#This Row],[Vertex 1]],GroupVertices[Vertex],0)),1,1,"")</f>
        <v>6</v>
      </c>
      <c r="BC97" s="78" t="str">
        <f>REPLACE(INDEX(GroupVertices[Group],MATCH(Edges25[[#This Row],[Vertex 2]],GroupVertices[Vertex],0)),1,1,"")</f>
        <v>6</v>
      </c>
      <c r="BD97" s="48"/>
      <c r="BE97" s="49"/>
      <c r="BF97" s="48"/>
      <c r="BG97" s="49"/>
      <c r="BH97" s="48"/>
      <c r="BI97" s="49"/>
      <c r="BJ97" s="48"/>
      <c r="BK97" s="49"/>
      <c r="BL97" s="48"/>
    </row>
    <row r="98" spans="1:64" ht="15">
      <c r="A98" s="64" t="s">
        <v>301</v>
      </c>
      <c r="B98" s="64" t="s">
        <v>301</v>
      </c>
      <c r="C98" s="65"/>
      <c r="D98" s="66"/>
      <c r="E98" s="67"/>
      <c r="F98" s="68"/>
      <c r="G98" s="65"/>
      <c r="H98" s="69"/>
      <c r="I98" s="70"/>
      <c r="J98" s="70"/>
      <c r="K98" s="34" t="s">
        <v>65</v>
      </c>
      <c r="L98" s="77">
        <v>156</v>
      </c>
      <c r="M98" s="77"/>
      <c r="N98" s="72"/>
      <c r="O98" s="79" t="s">
        <v>176</v>
      </c>
      <c r="P98" s="81">
        <v>43699.12778935185</v>
      </c>
      <c r="Q98" s="79" t="s">
        <v>627</v>
      </c>
      <c r="R98" s="83" t="s">
        <v>758</v>
      </c>
      <c r="S98" s="79" t="s">
        <v>815</v>
      </c>
      <c r="T98" s="79"/>
      <c r="U98" s="79"/>
      <c r="V98" s="83" t="s">
        <v>958</v>
      </c>
      <c r="W98" s="81">
        <v>43699.12778935185</v>
      </c>
      <c r="X98" s="83" t="s">
        <v>1193</v>
      </c>
      <c r="Y98" s="79"/>
      <c r="Z98" s="79"/>
      <c r="AA98" s="85" t="s">
        <v>1514</v>
      </c>
      <c r="AB98" s="79"/>
      <c r="AC98" s="79" t="b">
        <v>0</v>
      </c>
      <c r="AD98" s="79">
        <v>0</v>
      </c>
      <c r="AE98" s="85" t="s">
        <v>1779</v>
      </c>
      <c r="AF98" s="79" t="b">
        <v>0</v>
      </c>
      <c r="AG98" s="79" t="s">
        <v>1833</v>
      </c>
      <c r="AH98" s="79"/>
      <c r="AI98" s="85" t="s">
        <v>1779</v>
      </c>
      <c r="AJ98" s="79" t="b">
        <v>0</v>
      </c>
      <c r="AK98" s="79">
        <v>0</v>
      </c>
      <c r="AL98" s="85" t="s">
        <v>1779</v>
      </c>
      <c r="AM98" s="79" t="s">
        <v>1841</v>
      </c>
      <c r="AN98" s="79" t="b">
        <v>0</v>
      </c>
      <c r="AO98" s="85" t="s">
        <v>1514</v>
      </c>
      <c r="AP98" s="79" t="s">
        <v>176</v>
      </c>
      <c r="AQ98" s="79">
        <v>0</v>
      </c>
      <c r="AR98" s="79">
        <v>0</v>
      </c>
      <c r="AS98" s="79"/>
      <c r="AT98" s="79"/>
      <c r="AU98" s="79"/>
      <c r="AV98" s="79"/>
      <c r="AW98" s="79"/>
      <c r="AX98" s="79"/>
      <c r="AY98" s="79"/>
      <c r="AZ98" s="79"/>
      <c r="BA98">
        <v>1</v>
      </c>
      <c r="BB98" s="78" t="str">
        <f>REPLACE(INDEX(GroupVertices[Group],MATCH(Edges25[[#This Row],[Vertex 1]],GroupVertices[Vertex],0)),1,1,"")</f>
        <v>4</v>
      </c>
      <c r="BC98" s="78" t="str">
        <f>REPLACE(INDEX(GroupVertices[Group],MATCH(Edges25[[#This Row],[Vertex 2]],GroupVertices[Vertex],0)),1,1,"")</f>
        <v>4</v>
      </c>
      <c r="BD98" s="48">
        <v>0</v>
      </c>
      <c r="BE98" s="49">
        <v>0</v>
      </c>
      <c r="BF98" s="48">
        <v>0</v>
      </c>
      <c r="BG98" s="49">
        <v>0</v>
      </c>
      <c r="BH98" s="48">
        <v>0</v>
      </c>
      <c r="BI98" s="49">
        <v>0</v>
      </c>
      <c r="BJ98" s="48">
        <v>6</v>
      </c>
      <c r="BK98" s="49">
        <v>100</v>
      </c>
      <c r="BL98" s="48">
        <v>6</v>
      </c>
    </row>
    <row r="99" spans="1:64" ht="15">
      <c r="A99" s="64" t="s">
        <v>302</v>
      </c>
      <c r="B99" s="64" t="s">
        <v>462</v>
      </c>
      <c r="C99" s="65"/>
      <c r="D99" s="66"/>
      <c r="E99" s="67"/>
      <c r="F99" s="68"/>
      <c r="G99" s="65"/>
      <c r="H99" s="69"/>
      <c r="I99" s="70"/>
      <c r="J99" s="70"/>
      <c r="K99" s="34" t="s">
        <v>65</v>
      </c>
      <c r="L99" s="77">
        <v>157</v>
      </c>
      <c r="M99" s="77"/>
      <c r="N99" s="72"/>
      <c r="O99" s="79" t="s">
        <v>570</v>
      </c>
      <c r="P99" s="81">
        <v>43626.97111111111</v>
      </c>
      <c r="Q99" s="79" t="s">
        <v>628</v>
      </c>
      <c r="R99" s="83" t="s">
        <v>759</v>
      </c>
      <c r="S99" s="79" t="s">
        <v>802</v>
      </c>
      <c r="T99" s="79" t="s">
        <v>844</v>
      </c>
      <c r="U99" s="83" t="s">
        <v>879</v>
      </c>
      <c r="V99" s="83" t="s">
        <v>879</v>
      </c>
      <c r="W99" s="81">
        <v>43626.97111111111</v>
      </c>
      <c r="X99" s="83" t="s">
        <v>1194</v>
      </c>
      <c r="Y99" s="79"/>
      <c r="Z99" s="79"/>
      <c r="AA99" s="85" t="s">
        <v>1515</v>
      </c>
      <c r="AB99" s="79"/>
      <c r="AC99" s="79" t="b">
        <v>0</v>
      </c>
      <c r="AD99" s="79">
        <v>39</v>
      </c>
      <c r="AE99" s="85" t="s">
        <v>1779</v>
      </c>
      <c r="AF99" s="79" t="b">
        <v>0</v>
      </c>
      <c r="AG99" s="79" t="s">
        <v>1829</v>
      </c>
      <c r="AH99" s="79"/>
      <c r="AI99" s="85" t="s">
        <v>1779</v>
      </c>
      <c r="AJ99" s="79" t="b">
        <v>0</v>
      </c>
      <c r="AK99" s="79">
        <v>10</v>
      </c>
      <c r="AL99" s="85" t="s">
        <v>1779</v>
      </c>
      <c r="AM99" s="79" t="s">
        <v>1845</v>
      </c>
      <c r="AN99" s="79" t="b">
        <v>0</v>
      </c>
      <c r="AO99" s="85" t="s">
        <v>1515</v>
      </c>
      <c r="AP99" s="79" t="s">
        <v>1852</v>
      </c>
      <c r="AQ99" s="79">
        <v>0</v>
      </c>
      <c r="AR99" s="79">
        <v>0</v>
      </c>
      <c r="AS99" s="79"/>
      <c r="AT99" s="79"/>
      <c r="AU99" s="79"/>
      <c r="AV99" s="79"/>
      <c r="AW99" s="79"/>
      <c r="AX99" s="79"/>
      <c r="AY99" s="79"/>
      <c r="AZ99" s="79"/>
      <c r="BA99">
        <v>1</v>
      </c>
      <c r="BB99" s="78" t="str">
        <f>REPLACE(INDEX(GroupVertices[Group],MATCH(Edges25[[#This Row],[Vertex 1]],GroupVertices[Vertex],0)),1,1,"")</f>
        <v>9</v>
      </c>
      <c r="BC99" s="78" t="str">
        <f>REPLACE(INDEX(GroupVertices[Group],MATCH(Edges25[[#This Row],[Vertex 2]],GroupVertices[Vertex],0)),1,1,"")</f>
        <v>9</v>
      </c>
      <c r="BD99" s="48"/>
      <c r="BE99" s="49"/>
      <c r="BF99" s="48"/>
      <c r="BG99" s="49"/>
      <c r="BH99" s="48"/>
      <c r="BI99" s="49"/>
      <c r="BJ99" s="48"/>
      <c r="BK99" s="49"/>
      <c r="BL99" s="48"/>
    </row>
    <row r="100" spans="1:64" ht="15">
      <c r="A100" s="64" t="s">
        <v>302</v>
      </c>
      <c r="B100" s="64" t="s">
        <v>468</v>
      </c>
      <c r="C100" s="65"/>
      <c r="D100" s="66"/>
      <c r="E100" s="67"/>
      <c r="F100" s="68"/>
      <c r="G100" s="65"/>
      <c r="H100" s="69"/>
      <c r="I100" s="70"/>
      <c r="J100" s="70"/>
      <c r="K100" s="34" t="s">
        <v>65</v>
      </c>
      <c r="L100" s="77">
        <v>159</v>
      </c>
      <c r="M100" s="77"/>
      <c r="N100" s="72"/>
      <c r="O100" s="79" t="s">
        <v>570</v>
      </c>
      <c r="P100" s="81">
        <v>43697.67618055556</v>
      </c>
      <c r="Q100" s="79" t="s">
        <v>629</v>
      </c>
      <c r="R100" s="79" t="s">
        <v>760</v>
      </c>
      <c r="S100" s="79" t="s">
        <v>816</v>
      </c>
      <c r="T100" s="79"/>
      <c r="U100" s="79"/>
      <c r="V100" s="83" t="s">
        <v>959</v>
      </c>
      <c r="W100" s="81">
        <v>43697.67618055556</v>
      </c>
      <c r="X100" s="83" t="s">
        <v>1195</v>
      </c>
      <c r="Y100" s="79"/>
      <c r="Z100" s="79"/>
      <c r="AA100" s="85" t="s">
        <v>1516</v>
      </c>
      <c r="AB100" s="85" t="s">
        <v>1743</v>
      </c>
      <c r="AC100" s="79" t="b">
        <v>0</v>
      </c>
      <c r="AD100" s="79">
        <v>0</v>
      </c>
      <c r="AE100" s="85" t="s">
        <v>1785</v>
      </c>
      <c r="AF100" s="79" t="b">
        <v>0</v>
      </c>
      <c r="AG100" s="79" t="s">
        <v>1829</v>
      </c>
      <c r="AH100" s="79"/>
      <c r="AI100" s="85" t="s">
        <v>1779</v>
      </c>
      <c r="AJ100" s="79" t="b">
        <v>0</v>
      </c>
      <c r="AK100" s="79">
        <v>0</v>
      </c>
      <c r="AL100" s="85" t="s">
        <v>1779</v>
      </c>
      <c r="AM100" s="79" t="s">
        <v>1841</v>
      </c>
      <c r="AN100" s="79" t="b">
        <v>0</v>
      </c>
      <c r="AO100" s="85" t="s">
        <v>1743</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9</v>
      </c>
      <c r="BC100" s="78" t="str">
        <f>REPLACE(INDEX(GroupVertices[Group],MATCH(Edges25[[#This Row],[Vertex 2]],GroupVertices[Vertex],0)),1,1,"")</f>
        <v>9</v>
      </c>
      <c r="BD100" s="48"/>
      <c r="BE100" s="49"/>
      <c r="BF100" s="48"/>
      <c r="BG100" s="49"/>
      <c r="BH100" s="48"/>
      <c r="BI100" s="49"/>
      <c r="BJ100" s="48"/>
      <c r="BK100" s="49"/>
      <c r="BL100" s="48"/>
    </row>
    <row r="101" spans="1:64" ht="15">
      <c r="A101" s="64" t="s">
        <v>303</v>
      </c>
      <c r="B101" s="64" t="s">
        <v>471</v>
      </c>
      <c r="C101" s="65"/>
      <c r="D101" s="66"/>
      <c r="E101" s="67"/>
      <c r="F101" s="68"/>
      <c r="G101" s="65"/>
      <c r="H101" s="69"/>
      <c r="I101" s="70"/>
      <c r="J101" s="70"/>
      <c r="K101" s="34" t="s">
        <v>65</v>
      </c>
      <c r="L101" s="77">
        <v>163</v>
      </c>
      <c r="M101" s="77"/>
      <c r="N101" s="72"/>
      <c r="O101" s="79" t="s">
        <v>571</v>
      </c>
      <c r="P101" s="81">
        <v>43701.69305555556</v>
      </c>
      <c r="Q101" s="79" t="s">
        <v>630</v>
      </c>
      <c r="R101" s="83" t="s">
        <v>761</v>
      </c>
      <c r="S101" s="79" t="s">
        <v>802</v>
      </c>
      <c r="T101" s="79"/>
      <c r="U101" s="79"/>
      <c r="V101" s="83" t="s">
        <v>960</v>
      </c>
      <c r="W101" s="81">
        <v>43701.69305555556</v>
      </c>
      <c r="X101" s="83" t="s">
        <v>1196</v>
      </c>
      <c r="Y101" s="79"/>
      <c r="Z101" s="79"/>
      <c r="AA101" s="85" t="s">
        <v>1517</v>
      </c>
      <c r="AB101" s="85" t="s">
        <v>1744</v>
      </c>
      <c r="AC101" s="79" t="b">
        <v>0</v>
      </c>
      <c r="AD101" s="79">
        <v>1</v>
      </c>
      <c r="AE101" s="85" t="s">
        <v>1787</v>
      </c>
      <c r="AF101" s="79" t="b">
        <v>0</v>
      </c>
      <c r="AG101" s="79" t="s">
        <v>1829</v>
      </c>
      <c r="AH101" s="79"/>
      <c r="AI101" s="85" t="s">
        <v>1779</v>
      </c>
      <c r="AJ101" s="79" t="b">
        <v>0</v>
      </c>
      <c r="AK101" s="79">
        <v>0</v>
      </c>
      <c r="AL101" s="85" t="s">
        <v>1779</v>
      </c>
      <c r="AM101" s="79" t="s">
        <v>1840</v>
      </c>
      <c r="AN101" s="79" t="b">
        <v>0</v>
      </c>
      <c r="AO101" s="85" t="s">
        <v>1744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29</v>
      </c>
      <c r="BC101" s="78" t="str">
        <f>REPLACE(INDEX(GroupVertices[Group],MATCH(Edges25[[#This Row],[Vertex 2]],GroupVertices[Vertex],0)),1,1,"")</f>
        <v>29</v>
      </c>
      <c r="BD101" s="48">
        <v>2</v>
      </c>
      <c r="BE101" s="49">
        <v>7.142857142857143</v>
      </c>
      <c r="BF101" s="48">
        <v>0</v>
      </c>
      <c r="BG101" s="49">
        <v>0</v>
      </c>
      <c r="BH101" s="48">
        <v>0</v>
      </c>
      <c r="BI101" s="49">
        <v>0</v>
      </c>
      <c r="BJ101" s="48">
        <v>26</v>
      </c>
      <c r="BK101" s="49">
        <v>92.85714285714286</v>
      </c>
      <c r="BL101" s="48">
        <v>28</v>
      </c>
    </row>
    <row r="102" spans="1:64" ht="15">
      <c r="A102" s="64" t="s">
        <v>302</v>
      </c>
      <c r="B102" s="64" t="s">
        <v>472</v>
      </c>
      <c r="C102" s="65"/>
      <c r="D102" s="66"/>
      <c r="E102" s="67"/>
      <c r="F102" s="68"/>
      <c r="G102" s="65"/>
      <c r="H102" s="69"/>
      <c r="I102" s="70"/>
      <c r="J102" s="70"/>
      <c r="K102" s="34" t="s">
        <v>65</v>
      </c>
      <c r="L102" s="77">
        <v>164</v>
      </c>
      <c r="M102" s="77"/>
      <c r="N102" s="72"/>
      <c r="O102" s="79" t="s">
        <v>570</v>
      </c>
      <c r="P102" s="81">
        <v>43700.92083333333</v>
      </c>
      <c r="Q102" s="79" t="s">
        <v>631</v>
      </c>
      <c r="R102" s="79" t="s">
        <v>762</v>
      </c>
      <c r="S102" s="79" t="s">
        <v>817</v>
      </c>
      <c r="T102" s="79"/>
      <c r="U102" s="79"/>
      <c r="V102" s="83" t="s">
        <v>959</v>
      </c>
      <c r="W102" s="81">
        <v>43700.92083333333</v>
      </c>
      <c r="X102" s="83" t="s">
        <v>1197</v>
      </c>
      <c r="Y102" s="79"/>
      <c r="Z102" s="79"/>
      <c r="AA102" s="85" t="s">
        <v>1518</v>
      </c>
      <c r="AB102" s="85" t="s">
        <v>1745</v>
      </c>
      <c r="AC102" s="79" t="b">
        <v>0</v>
      </c>
      <c r="AD102" s="79">
        <v>0</v>
      </c>
      <c r="AE102" s="85" t="s">
        <v>1788</v>
      </c>
      <c r="AF102" s="79" t="b">
        <v>0</v>
      </c>
      <c r="AG102" s="79" t="s">
        <v>1829</v>
      </c>
      <c r="AH102" s="79"/>
      <c r="AI102" s="85" t="s">
        <v>1779</v>
      </c>
      <c r="AJ102" s="79" t="b">
        <v>0</v>
      </c>
      <c r="AK102" s="79">
        <v>0</v>
      </c>
      <c r="AL102" s="85" t="s">
        <v>1779</v>
      </c>
      <c r="AM102" s="79" t="s">
        <v>1841</v>
      </c>
      <c r="AN102" s="79" t="b">
        <v>0</v>
      </c>
      <c r="AO102" s="85" t="s">
        <v>1745</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9</v>
      </c>
      <c r="BC102" s="78" t="str">
        <f>REPLACE(INDEX(GroupVertices[Group],MATCH(Edges25[[#This Row],[Vertex 2]],GroupVertices[Vertex],0)),1,1,"")</f>
        <v>9</v>
      </c>
      <c r="BD102" s="48"/>
      <c r="BE102" s="49"/>
      <c r="BF102" s="48"/>
      <c r="BG102" s="49"/>
      <c r="BH102" s="48"/>
      <c r="BI102" s="49"/>
      <c r="BJ102" s="48"/>
      <c r="BK102" s="49"/>
      <c r="BL102" s="48"/>
    </row>
    <row r="103" spans="1:64" ht="15">
      <c r="A103" s="64" t="s">
        <v>304</v>
      </c>
      <c r="B103" s="64" t="s">
        <v>472</v>
      </c>
      <c r="C103" s="65"/>
      <c r="D103" s="66"/>
      <c r="E103" s="67"/>
      <c r="F103" s="68"/>
      <c r="G103" s="65"/>
      <c r="H103" s="69"/>
      <c r="I103" s="70"/>
      <c r="J103" s="70"/>
      <c r="K103" s="34" t="s">
        <v>65</v>
      </c>
      <c r="L103" s="77">
        <v>165</v>
      </c>
      <c r="M103" s="77"/>
      <c r="N103" s="72"/>
      <c r="O103" s="79" t="s">
        <v>570</v>
      </c>
      <c r="P103" s="81">
        <v>43701.739282407405</v>
      </c>
      <c r="Q103" s="79" t="s">
        <v>632</v>
      </c>
      <c r="R103" s="79"/>
      <c r="S103" s="79"/>
      <c r="T103" s="79"/>
      <c r="U103" s="79"/>
      <c r="V103" s="83" t="s">
        <v>961</v>
      </c>
      <c r="W103" s="81">
        <v>43701.739282407405</v>
      </c>
      <c r="X103" s="83" t="s">
        <v>1198</v>
      </c>
      <c r="Y103" s="79"/>
      <c r="Z103" s="79"/>
      <c r="AA103" s="85" t="s">
        <v>1519</v>
      </c>
      <c r="AB103" s="79"/>
      <c r="AC103" s="79" t="b">
        <v>0</v>
      </c>
      <c r="AD103" s="79">
        <v>0</v>
      </c>
      <c r="AE103" s="85" t="s">
        <v>1779</v>
      </c>
      <c r="AF103" s="79" t="b">
        <v>0</v>
      </c>
      <c r="AG103" s="79" t="s">
        <v>1829</v>
      </c>
      <c r="AH103" s="79"/>
      <c r="AI103" s="85" t="s">
        <v>1779</v>
      </c>
      <c r="AJ103" s="79" t="b">
        <v>0</v>
      </c>
      <c r="AK103" s="79">
        <v>1</v>
      </c>
      <c r="AL103" s="85" t="s">
        <v>1518</v>
      </c>
      <c r="AM103" s="79" t="s">
        <v>1840</v>
      </c>
      <c r="AN103" s="79" t="b">
        <v>0</v>
      </c>
      <c r="AO103" s="85" t="s">
        <v>1518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9</v>
      </c>
      <c r="BC103" s="78" t="str">
        <f>REPLACE(INDEX(GroupVertices[Group],MATCH(Edges25[[#This Row],[Vertex 2]],GroupVertices[Vertex],0)),1,1,"")</f>
        <v>9</v>
      </c>
      <c r="BD103" s="48"/>
      <c r="BE103" s="49"/>
      <c r="BF103" s="48"/>
      <c r="BG103" s="49"/>
      <c r="BH103" s="48"/>
      <c r="BI103" s="49"/>
      <c r="BJ103" s="48"/>
      <c r="BK103" s="49"/>
      <c r="BL103" s="48"/>
    </row>
    <row r="104" spans="1:64" ht="15">
      <c r="A104" s="64" t="s">
        <v>302</v>
      </c>
      <c r="B104" s="64" t="s">
        <v>437</v>
      </c>
      <c r="C104" s="65"/>
      <c r="D104" s="66"/>
      <c r="E104" s="67"/>
      <c r="F104" s="68"/>
      <c r="G104" s="65"/>
      <c r="H104" s="69"/>
      <c r="I104" s="70"/>
      <c r="J104" s="70"/>
      <c r="K104" s="34" t="s">
        <v>65</v>
      </c>
      <c r="L104" s="77">
        <v>173</v>
      </c>
      <c r="M104" s="77"/>
      <c r="N104" s="72"/>
      <c r="O104" s="79" t="s">
        <v>571</v>
      </c>
      <c r="P104" s="81">
        <v>43678.715162037035</v>
      </c>
      <c r="Q104" s="79" t="s">
        <v>633</v>
      </c>
      <c r="R104" s="83" t="s">
        <v>763</v>
      </c>
      <c r="S104" s="79" t="s">
        <v>818</v>
      </c>
      <c r="T104" s="79"/>
      <c r="U104" s="79"/>
      <c r="V104" s="83" t="s">
        <v>959</v>
      </c>
      <c r="W104" s="81">
        <v>43678.715162037035</v>
      </c>
      <c r="X104" s="83" t="s">
        <v>1199</v>
      </c>
      <c r="Y104" s="79"/>
      <c r="Z104" s="79"/>
      <c r="AA104" s="85" t="s">
        <v>1520</v>
      </c>
      <c r="AB104" s="85" t="s">
        <v>1728</v>
      </c>
      <c r="AC104" s="79" t="b">
        <v>0</v>
      </c>
      <c r="AD104" s="79">
        <v>2</v>
      </c>
      <c r="AE104" s="85" t="s">
        <v>1780</v>
      </c>
      <c r="AF104" s="79" t="b">
        <v>0</v>
      </c>
      <c r="AG104" s="79" t="s">
        <v>1829</v>
      </c>
      <c r="AH104" s="79"/>
      <c r="AI104" s="85" t="s">
        <v>1779</v>
      </c>
      <c r="AJ104" s="79" t="b">
        <v>0</v>
      </c>
      <c r="AK104" s="79">
        <v>0</v>
      </c>
      <c r="AL104" s="85" t="s">
        <v>1779</v>
      </c>
      <c r="AM104" s="79" t="s">
        <v>1842</v>
      </c>
      <c r="AN104" s="79" t="b">
        <v>0</v>
      </c>
      <c r="AO104" s="85" t="s">
        <v>1728</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9</v>
      </c>
      <c r="BC104" s="78" t="str">
        <f>REPLACE(INDEX(GroupVertices[Group],MATCH(Edges25[[#This Row],[Vertex 2]],GroupVertices[Vertex],0)),1,1,"")</f>
        <v>1</v>
      </c>
      <c r="BD104" s="48">
        <v>1</v>
      </c>
      <c r="BE104" s="49">
        <v>4.761904761904762</v>
      </c>
      <c r="BF104" s="48">
        <v>0</v>
      </c>
      <c r="BG104" s="49">
        <v>0</v>
      </c>
      <c r="BH104" s="48">
        <v>0</v>
      </c>
      <c r="BI104" s="49">
        <v>0</v>
      </c>
      <c r="BJ104" s="48">
        <v>20</v>
      </c>
      <c r="BK104" s="49">
        <v>95.23809523809524</v>
      </c>
      <c r="BL104" s="48">
        <v>21</v>
      </c>
    </row>
    <row r="105" spans="1:64" ht="15">
      <c r="A105" s="64" t="s">
        <v>302</v>
      </c>
      <c r="B105" s="64" t="s">
        <v>437</v>
      </c>
      <c r="C105" s="65"/>
      <c r="D105" s="66"/>
      <c r="E105" s="67"/>
      <c r="F105" s="68"/>
      <c r="G105" s="65"/>
      <c r="H105" s="69"/>
      <c r="I105" s="70"/>
      <c r="J105" s="70"/>
      <c r="K105" s="34" t="s">
        <v>65</v>
      </c>
      <c r="L105" s="77">
        <v>174</v>
      </c>
      <c r="M105" s="77"/>
      <c r="N105" s="72"/>
      <c r="O105" s="79" t="s">
        <v>570</v>
      </c>
      <c r="P105" s="81">
        <v>43693.167592592596</v>
      </c>
      <c r="Q105" s="79" t="s">
        <v>599</v>
      </c>
      <c r="R105" s="79"/>
      <c r="S105" s="79"/>
      <c r="T105" s="79" t="s">
        <v>839</v>
      </c>
      <c r="U105" s="79"/>
      <c r="V105" s="83" t="s">
        <v>959</v>
      </c>
      <c r="W105" s="81">
        <v>43693.167592592596</v>
      </c>
      <c r="X105" s="83" t="s">
        <v>1200</v>
      </c>
      <c r="Y105" s="79"/>
      <c r="Z105" s="79"/>
      <c r="AA105" s="85" t="s">
        <v>1521</v>
      </c>
      <c r="AB105" s="79"/>
      <c r="AC105" s="79" t="b">
        <v>0</v>
      </c>
      <c r="AD105" s="79">
        <v>0</v>
      </c>
      <c r="AE105" s="85" t="s">
        <v>1779</v>
      </c>
      <c r="AF105" s="79" t="b">
        <v>0</v>
      </c>
      <c r="AG105" s="79" t="s">
        <v>1829</v>
      </c>
      <c r="AH105" s="79"/>
      <c r="AI105" s="85" t="s">
        <v>1779</v>
      </c>
      <c r="AJ105" s="79" t="b">
        <v>0</v>
      </c>
      <c r="AK105" s="79">
        <v>11</v>
      </c>
      <c r="AL105" s="85" t="s">
        <v>1710</v>
      </c>
      <c r="AM105" s="79" t="s">
        <v>1842</v>
      </c>
      <c r="AN105" s="79" t="b">
        <v>0</v>
      </c>
      <c r="AO105" s="85" t="s">
        <v>1710</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9</v>
      </c>
      <c r="BC105" s="78" t="str">
        <f>REPLACE(INDEX(GroupVertices[Group],MATCH(Edges25[[#This Row],[Vertex 2]],GroupVertices[Vertex],0)),1,1,"")</f>
        <v>1</v>
      </c>
      <c r="BD105" s="48">
        <v>1</v>
      </c>
      <c r="BE105" s="49">
        <v>5.882352941176471</v>
      </c>
      <c r="BF105" s="48">
        <v>0</v>
      </c>
      <c r="BG105" s="49">
        <v>0</v>
      </c>
      <c r="BH105" s="48">
        <v>0</v>
      </c>
      <c r="BI105" s="49">
        <v>0</v>
      </c>
      <c r="BJ105" s="48">
        <v>16</v>
      </c>
      <c r="BK105" s="49">
        <v>94.11764705882354</v>
      </c>
      <c r="BL105" s="48">
        <v>17</v>
      </c>
    </row>
    <row r="106" spans="1:64" ht="15">
      <c r="A106" s="64" t="s">
        <v>305</v>
      </c>
      <c r="B106" s="64" t="s">
        <v>476</v>
      </c>
      <c r="C106" s="65"/>
      <c r="D106" s="66"/>
      <c r="E106" s="67"/>
      <c r="F106" s="68"/>
      <c r="G106" s="65"/>
      <c r="H106" s="69"/>
      <c r="I106" s="70"/>
      <c r="J106" s="70"/>
      <c r="K106" s="34" t="s">
        <v>65</v>
      </c>
      <c r="L106" s="77">
        <v>177</v>
      </c>
      <c r="M106" s="77"/>
      <c r="N106" s="72"/>
      <c r="O106" s="79" t="s">
        <v>570</v>
      </c>
      <c r="P106" s="81">
        <v>43702.497465277775</v>
      </c>
      <c r="Q106" s="79" t="s">
        <v>634</v>
      </c>
      <c r="R106" s="83" t="s">
        <v>764</v>
      </c>
      <c r="S106" s="79" t="s">
        <v>802</v>
      </c>
      <c r="T106" s="79"/>
      <c r="U106" s="79"/>
      <c r="V106" s="83" t="s">
        <v>962</v>
      </c>
      <c r="W106" s="81">
        <v>43702.497465277775</v>
      </c>
      <c r="X106" s="83" t="s">
        <v>1201</v>
      </c>
      <c r="Y106" s="79"/>
      <c r="Z106" s="79"/>
      <c r="AA106" s="85" t="s">
        <v>1522</v>
      </c>
      <c r="AB106" s="85" t="s">
        <v>1746</v>
      </c>
      <c r="AC106" s="79" t="b">
        <v>0</v>
      </c>
      <c r="AD106" s="79">
        <v>0</v>
      </c>
      <c r="AE106" s="85" t="s">
        <v>1789</v>
      </c>
      <c r="AF106" s="79" t="b">
        <v>0</v>
      </c>
      <c r="AG106" s="79" t="s">
        <v>1829</v>
      </c>
      <c r="AH106" s="79"/>
      <c r="AI106" s="85" t="s">
        <v>1779</v>
      </c>
      <c r="AJ106" s="79" t="b">
        <v>0</v>
      </c>
      <c r="AK106" s="79">
        <v>0</v>
      </c>
      <c r="AL106" s="85" t="s">
        <v>1779</v>
      </c>
      <c r="AM106" s="79" t="s">
        <v>1842</v>
      </c>
      <c r="AN106" s="79" t="b">
        <v>0</v>
      </c>
      <c r="AO106" s="85" t="s">
        <v>1746</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c r="BE106" s="49"/>
      <c r="BF106" s="48"/>
      <c r="BG106" s="49"/>
      <c r="BH106" s="48"/>
      <c r="BI106" s="49"/>
      <c r="BJ106" s="48"/>
      <c r="BK106" s="49"/>
      <c r="BL106" s="48"/>
    </row>
    <row r="107" spans="1:64" ht="15">
      <c r="A107" s="64" t="s">
        <v>306</v>
      </c>
      <c r="B107" s="64" t="s">
        <v>502</v>
      </c>
      <c r="C107" s="65"/>
      <c r="D107" s="66"/>
      <c r="E107" s="67"/>
      <c r="F107" s="68"/>
      <c r="G107" s="65"/>
      <c r="H107" s="69"/>
      <c r="I107" s="70"/>
      <c r="J107" s="70"/>
      <c r="K107" s="34" t="s">
        <v>65</v>
      </c>
      <c r="L107" s="77">
        <v>203</v>
      </c>
      <c r="M107" s="77"/>
      <c r="N107" s="72"/>
      <c r="O107" s="79" t="s">
        <v>570</v>
      </c>
      <c r="P107" s="81">
        <v>43703.133206018516</v>
      </c>
      <c r="Q107" s="79" t="s">
        <v>635</v>
      </c>
      <c r="R107" s="83" t="s">
        <v>765</v>
      </c>
      <c r="S107" s="79" t="s">
        <v>802</v>
      </c>
      <c r="T107" s="79"/>
      <c r="U107" s="79"/>
      <c r="V107" s="83" t="s">
        <v>963</v>
      </c>
      <c r="W107" s="81">
        <v>43703.133206018516</v>
      </c>
      <c r="X107" s="83" t="s">
        <v>1202</v>
      </c>
      <c r="Y107" s="79"/>
      <c r="Z107" s="79"/>
      <c r="AA107" s="85" t="s">
        <v>1523</v>
      </c>
      <c r="AB107" s="85" t="s">
        <v>1747</v>
      </c>
      <c r="AC107" s="79" t="b">
        <v>0</v>
      </c>
      <c r="AD107" s="79">
        <v>1</v>
      </c>
      <c r="AE107" s="85" t="s">
        <v>1790</v>
      </c>
      <c r="AF107" s="79" t="b">
        <v>0</v>
      </c>
      <c r="AG107" s="79" t="s">
        <v>1829</v>
      </c>
      <c r="AH107" s="79"/>
      <c r="AI107" s="85" t="s">
        <v>1779</v>
      </c>
      <c r="AJ107" s="79" t="b">
        <v>0</v>
      </c>
      <c r="AK107" s="79">
        <v>0</v>
      </c>
      <c r="AL107" s="85" t="s">
        <v>1779</v>
      </c>
      <c r="AM107" s="79" t="s">
        <v>1841</v>
      </c>
      <c r="AN107" s="79" t="b">
        <v>0</v>
      </c>
      <c r="AO107" s="85" t="s">
        <v>1747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21</v>
      </c>
      <c r="BC107" s="78" t="str">
        <f>REPLACE(INDEX(GroupVertices[Group],MATCH(Edges25[[#This Row],[Vertex 2]],GroupVertices[Vertex],0)),1,1,"")</f>
        <v>21</v>
      </c>
      <c r="BD107" s="48"/>
      <c r="BE107" s="49"/>
      <c r="BF107" s="48"/>
      <c r="BG107" s="49"/>
      <c r="BH107" s="48"/>
      <c r="BI107" s="49"/>
      <c r="BJ107" s="48"/>
      <c r="BK107" s="49"/>
      <c r="BL107" s="48"/>
    </row>
    <row r="108" spans="1:64" ht="15">
      <c r="A108" s="64" t="s">
        <v>307</v>
      </c>
      <c r="B108" s="64" t="s">
        <v>504</v>
      </c>
      <c r="C108" s="65"/>
      <c r="D108" s="66"/>
      <c r="E108" s="67"/>
      <c r="F108" s="68"/>
      <c r="G108" s="65"/>
      <c r="H108" s="69"/>
      <c r="I108" s="70"/>
      <c r="J108" s="70"/>
      <c r="K108" s="34" t="s">
        <v>65</v>
      </c>
      <c r="L108" s="77">
        <v>205</v>
      </c>
      <c r="M108" s="77"/>
      <c r="N108" s="72"/>
      <c r="O108" s="79" t="s">
        <v>571</v>
      </c>
      <c r="P108" s="81">
        <v>43703.61283564815</v>
      </c>
      <c r="Q108" s="79" t="s">
        <v>636</v>
      </c>
      <c r="R108" s="83" t="s">
        <v>750</v>
      </c>
      <c r="S108" s="79" t="s">
        <v>802</v>
      </c>
      <c r="T108" s="79"/>
      <c r="U108" s="79"/>
      <c r="V108" s="83" t="s">
        <v>964</v>
      </c>
      <c r="W108" s="81">
        <v>43703.61283564815</v>
      </c>
      <c r="X108" s="83" t="s">
        <v>1203</v>
      </c>
      <c r="Y108" s="79"/>
      <c r="Z108" s="79"/>
      <c r="AA108" s="85" t="s">
        <v>1524</v>
      </c>
      <c r="AB108" s="85" t="s">
        <v>1748</v>
      </c>
      <c r="AC108" s="79" t="b">
        <v>0</v>
      </c>
      <c r="AD108" s="79">
        <v>2</v>
      </c>
      <c r="AE108" s="85" t="s">
        <v>1791</v>
      </c>
      <c r="AF108" s="79" t="b">
        <v>0</v>
      </c>
      <c r="AG108" s="79" t="s">
        <v>1829</v>
      </c>
      <c r="AH108" s="79"/>
      <c r="AI108" s="85" t="s">
        <v>1779</v>
      </c>
      <c r="AJ108" s="79" t="b">
        <v>0</v>
      </c>
      <c r="AK108" s="79">
        <v>0</v>
      </c>
      <c r="AL108" s="85" t="s">
        <v>1779</v>
      </c>
      <c r="AM108" s="79" t="s">
        <v>1842</v>
      </c>
      <c r="AN108" s="79" t="b">
        <v>0</v>
      </c>
      <c r="AO108" s="85" t="s">
        <v>1748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28</v>
      </c>
      <c r="BC108" s="78" t="str">
        <f>REPLACE(INDEX(GroupVertices[Group],MATCH(Edges25[[#This Row],[Vertex 2]],GroupVertices[Vertex],0)),1,1,"")</f>
        <v>28</v>
      </c>
      <c r="BD108" s="48">
        <v>0</v>
      </c>
      <c r="BE108" s="49">
        <v>0</v>
      </c>
      <c r="BF108" s="48">
        <v>0</v>
      </c>
      <c r="BG108" s="49">
        <v>0</v>
      </c>
      <c r="BH108" s="48">
        <v>0</v>
      </c>
      <c r="BI108" s="49">
        <v>0</v>
      </c>
      <c r="BJ108" s="48">
        <v>9</v>
      </c>
      <c r="BK108" s="49">
        <v>100</v>
      </c>
      <c r="BL108" s="48">
        <v>9</v>
      </c>
    </row>
    <row r="109" spans="1:64" ht="15">
      <c r="A109" s="64" t="s">
        <v>308</v>
      </c>
      <c r="B109" s="64" t="s">
        <v>505</v>
      </c>
      <c r="C109" s="65"/>
      <c r="D109" s="66"/>
      <c r="E109" s="67"/>
      <c r="F109" s="68"/>
      <c r="G109" s="65"/>
      <c r="H109" s="69"/>
      <c r="I109" s="70"/>
      <c r="J109" s="70"/>
      <c r="K109" s="34" t="s">
        <v>65</v>
      </c>
      <c r="L109" s="77">
        <v>206</v>
      </c>
      <c r="M109" s="77"/>
      <c r="N109" s="72"/>
      <c r="O109" s="79" t="s">
        <v>570</v>
      </c>
      <c r="P109" s="81">
        <v>43704.05863425926</v>
      </c>
      <c r="Q109" s="79" t="s">
        <v>637</v>
      </c>
      <c r="R109" s="83" t="s">
        <v>766</v>
      </c>
      <c r="S109" s="79" t="s">
        <v>802</v>
      </c>
      <c r="T109" s="79"/>
      <c r="U109" s="79"/>
      <c r="V109" s="83" t="s">
        <v>965</v>
      </c>
      <c r="W109" s="81">
        <v>43704.05863425926</v>
      </c>
      <c r="X109" s="83" t="s">
        <v>1204</v>
      </c>
      <c r="Y109" s="79"/>
      <c r="Z109" s="79"/>
      <c r="AA109" s="85" t="s">
        <v>1525</v>
      </c>
      <c r="AB109" s="85" t="s">
        <v>1749</v>
      </c>
      <c r="AC109" s="79" t="b">
        <v>0</v>
      </c>
      <c r="AD109" s="79">
        <v>1</v>
      </c>
      <c r="AE109" s="85" t="s">
        <v>1792</v>
      </c>
      <c r="AF109" s="79" t="b">
        <v>0</v>
      </c>
      <c r="AG109" s="79" t="s">
        <v>1829</v>
      </c>
      <c r="AH109" s="79"/>
      <c r="AI109" s="85" t="s">
        <v>1779</v>
      </c>
      <c r="AJ109" s="79" t="b">
        <v>0</v>
      </c>
      <c r="AK109" s="79">
        <v>0</v>
      </c>
      <c r="AL109" s="85" t="s">
        <v>1779</v>
      </c>
      <c r="AM109" s="79" t="s">
        <v>1841</v>
      </c>
      <c r="AN109" s="79" t="b">
        <v>0</v>
      </c>
      <c r="AO109" s="85" t="s">
        <v>1749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10</v>
      </c>
      <c r="BC109" s="78" t="str">
        <f>REPLACE(INDEX(GroupVertices[Group],MATCH(Edges25[[#This Row],[Vertex 2]],GroupVertices[Vertex],0)),1,1,"")</f>
        <v>10</v>
      </c>
      <c r="BD109" s="48"/>
      <c r="BE109" s="49"/>
      <c r="BF109" s="48"/>
      <c r="BG109" s="49"/>
      <c r="BH109" s="48"/>
      <c r="BI109" s="49"/>
      <c r="BJ109" s="48"/>
      <c r="BK109" s="49"/>
      <c r="BL109" s="48"/>
    </row>
    <row r="110" spans="1:64" ht="15">
      <c r="A110" s="64" t="s">
        <v>309</v>
      </c>
      <c r="B110" s="64" t="s">
        <v>309</v>
      </c>
      <c r="C110" s="65"/>
      <c r="D110" s="66"/>
      <c r="E110" s="67"/>
      <c r="F110" s="68"/>
      <c r="G110" s="65"/>
      <c r="H110" s="69"/>
      <c r="I110" s="70"/>
      <c r="J110" s="70"/>
      <c r="K110" s="34" t="s">
        <v>65</v>
      </c>
      <c r="L110" s="77">
        <v>216</v>
      </c>
      <c r="M110" s="77"/>
      <c r="N110" s="72"/>
      <c r="O110" s="79" t="s">
        <v>176</v>
      </c>
      <c r="P110" s="81">
        <v>43704.50046296296</v>
      </c>
      <c r="Q110" s="79" t="s">
        <v>638</v>
      </c>
      <c r="R110" s="79"/>
      <c r="S110" s="79"/>
      <c r="T110" s="79"/>
      <c r="U110" s="83" t="s">
        <v>880</v>
      </c>
      <c r="V110" s="83" t="s">
        <v>880</v>
      </c>
      <c r="W110" s="81">
        <v>43704.50046296296</v>
      </c>
      <c r="X110" s="83" t="s">
        <v>1205</v>
      </c>
      <c r="Y110" s="79"/>
      <c r="Z110" s="79"/>
      <c r="AA110" s="85" t="s">
        <v>1526</v>
      </c>
      <c r="AB110" s="85" t="s">
        <v>1750</v>
      </c>
      <c r="AC110" s="79" t="b">
        <v>0</v>
      </c>
      <c r="AD110" s="79">
        <v>0</v>
      </c>
      <c r="AE110" s="85" t="s">
        <v>1793</v>
      </c>
      <c r="AF110" s="79" t="b">
        <v>0</v>
      </c>
      <c r="AG110" s="79" t="s">
        <v>1829</v>
      </c>
      <c r="AH110" s="79"/>
      <c r="AI110" s="85" t="s">
        <v>1779</v>
      </c>
      <c r="AJ110" s="79" t="b">
        <v>0</v>
      </c>
      <c r="AK110" s="79">
        <v>0</v>
      </c>
      <c r="AL110" s="85" t="s">
        <v>1779</v>
      </c>
      <c r="AM110" s="79" t="s">
        <v>1841</v>
      </c>
      <c r="AN110" s="79" t="b">
        <v>0</v>
      </c>
      <c r="AO110" s="85" t="s">
        <v>1750</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4</v>
      </c>
      <c r="BD110" s="48">
        <v>1</v>
      </c>
      <c r="BE110" s="49">
        <v>2.5</v>
      </c>
      <c r="BF110" s="48">
        <v>1</v>
      </c>
      <c r="BG110" s="49">
        <v>2.5</v>
      </c>
      <c r="BH110" s="48">
        <v>0</v>
      </c>
      <c r="BI110" s="49">
        <v>0</v>
      </c>
      <c r="BJ110" s="48">
        <v>38</v>
      </c>
      <c r="BK110" s="49">
        <v>95</v>
      </c>
      <c r="BL110" s="48">
        <v>40</v>
      </c>
    </row>
    <row r="111" spans="1:64" ht="15">
      <c r="A111" s="64" t="s">
        <v>310</v>
      </c>
      <c r="B111" s="64" t="s">
        <v>310</v>
      </c>
      <c r="C111" s="65"/>
      <c r="D111" s="66"/>
      <c r="E111" s="67"/>
      <c r="F111" s="68"/>
      <c r="G111" s="65"/>
      <c r="H111" s="69"/>
      <c r="I111" s="70"/>
      <c r="J111" s="70"/>
      <c r="K111" s="34" t="s">
        <v>65</v>
      </c>
      <c r="L111" s="77">
        <v>217</v>
      </c>
      <c r="M111" s="77"/>
      <c r="N111" s="72"/>
      <c r="O111" s="79" t="s">
        <v>176</v>
      </c>
      <c r="P111" s="81">
        <v>43706.26237268518</v>
      </c>
      <c r="Q111" s="79" t="s">
        <v>639</v>
      </c>
      <c r="R111" s="83" t="s">
        <v>767</v>
      </c>
      <c r="S111" s="79" t="s">
        <v>802</v>
      </c>
      <c r="T111" s="79" t="s">
        <v>845</v>
      </c>
      <c r="U111" s="79"/>
      <c r="V111" s="83" t="s">
        <v>966</v>
      </c>
      <c r="W111" s="81">
        <v>43706.26237268518</v>
      </c>
      <c r="X111" s="83" t="s">
        <v>1206</v>
      </c>
      <c r="Y111" s="79"/>
      <c r="Z111" s="79"/>
      <c r="AA111" s="85" t="s">
        <v>1527</v>
      </c>
      <c r="AB111" s="79"/>
      <c r="AC111" s="79" t="b">
        <v>0</v>
      </c>
      <c r="AD111" s="79">
        <v>1</v>
      </c>
      <c r="AE111" s="85" t="s">
        <v>1779</v>
      </c>
      <c r="AF111" s="79" t="b">
        <v>0</v>
      </c>
      <c r="AG111" s="79" t="s">
        <v>1829</v>
      </c>
      <c r="AH111" s="79"/>
      <c r="AI111" s="85" t="s">
        <v>1779</v>
      </c>
      <c r="AJ111" s="79" t="b">
        <v>0</v>
      </c>
      <c r="AK111" s="79">
        <v>0</v>
      </c>
      <c r="AL111" s="85" t="s">
        <v>1779</v>
      </c>
      <c r="AM111" s="79" t="s">
        <v>1841</v>
      </c>
      <c r="AN111" s="79" t="b">
        <v>0</v>
      </c>
      <c r="AO111" s="85" t="s">
        <v>1527</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4</v>
      </c>
      <c r="BC111" s="78" t="str">
        <f>REPLACE(INDEX(GroupVertices[Group],MATCH(Edges25[[#This Row],[Vertex 2]],GroupVertices[Vertex],0)),1,1,"")</f>
        <v>4</v>
      </c>
      <c r="BD111" s="48">
        <v>0</v>
      </c>
      <c r="BE111" s="49">
        <v>0</v>
      </c>
      <c r="BF111" s="48">
        <v>0</v>
      </c>
      <c r="BG111" s="49">
        <v>0</v>
      </c>
      <c r="BH111" s="48">
        <v>0</v>
      </c>
      <c r="BI111" s="49">
        <v>0</v>
      </c>
      <c r="BJ111" s="48">
        <v>26</v>
      </c>
      <c r="BK111" s="49">
        <v>100</v>
      </c>
      <c r="BL111" s="48">
        <v>26</v>
      </c>
    </row>
    <row r="112" spans="1:64" ht="15">
      <c r="A112" s="64" t="s">
        <v>311</v>
      </c>
      <c r="B112" s="64" t="s">
        <v>437</v>
      </c>
      <c r="C112" s="65"/>
      <c r="D112" s="66"/>
      <c r="E112" s="67"/>
      <c r="F112" s="68"/>
      <c r="G112" s="65"/>
      <c r="H112" s="69"/>
      <c r="I112" s="70"/>
      <c r="J112" s="70"/>
      <c r="K112" s="34" t="s">
        <v>65</v>
      </c>
      <c r="L112" s="77">
        <v>218</v>
      </c>
      <c r="M112" s="77"/>
      <c r="N112" s="72"/>
      <c r="O112" s="79" t="s">
        <v>570</v>
      </c>
      <c r="P112" s="81">
        <v>43706.27142361111</v>
      </c>
      <c r="Q112" s="79" t="s">
        <v>583</v>
      </c>
      <c r="R112" s="79"/>
      <c r="S112" s="79"/>
      <c r="T112" s="79"/>
      <c r="U112" s="79"/>
      <c r="V112" s="83" t="s">
        <v>967</v>
      </c>
      <c r="W112" s="81">
        <v>43706.27142361111</v>
      </c>
      <c r="X112" s="83" t="s">
        <v>1207</v>
      </c>
      <c r="Y112" s="79"/>
      <c r="Z112" s="79"/>
      <c r="AA112" s="85" t="s">
        <v>1528</v>
      </c>
      <c r="AB112" s="79"/>
      <c r="AC112" s="79" t="b">
        <v>0</v>
      </c>
      <c r="AD112" s="79">
        <v>0</v>
      </c>
      <c r="AE112" s="85" t="s">
        <v>1779</v>
      </c>
      <c r="AF112" s="79" t="b">
        <v>0</v>
      </c>
      <c r="AG112" s="79" t="s">
        <v>1829</v>
      </c>
      <c r="AH112" s="79"/>
      <c r="AI112" s="85" t="s">
        <v>1779</v>
      </c>
      <c r="AJ112" s="79" t="b">
        <v>0</v>
      </c>
      <c r="AK112" s="79">
        <v>7</v>
      </c>
      <c r="AL112" s="85" t="s">
        <v>1683</v>
      </c>
      <c r="AM112" s="79" t="s">
        <v>1842</v>
      </c>
      <c r="AN112" s="79" t="b">
        <v>0</v>
      </c>
      <c r="AO112" s="85" t="s">
        <v>1683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c r="BE112" s="49"/>
      <c r="BF112" s="48"/>
      <c r="BG112" s="49"/>
      <c r="BH112" s="48"/>
      <c r="BI112" s="49"/>
      <c r="BJ112" s="48"/>
      <c r="BK112" s="49"/>
      <c r="BL112" s="48"/>
    </row>
    <row r="113" spans="1:64" ht="15">
      <c r="A113" s="64" t="s">
        <v>312</v>
      </c>
      <c r="B113" s="64" t="s">
        <v>515</v>
      </c>
      <c r="C113" s="65"/>
      <c r="D113" s="66"/>
      <c r="E113" s="67"/>
      <c r="F113" s="68"/>
      <c r="G113" s="65"/>
      <c r="H113" s="69"/>
      <c r="I113" s="70"/>
      <c r="J113" s="70"/>
      <c r="K113" s="34" t="s">
        <v>65</v>
      </c>
      <c r="L113" s="77">
        <v>220</v>
      </c>
      <c r="M113" s="77"/>
      <c r="N113" s="72"/>
      <c r="O113" s="79" t="s">
        <v>571</v>
      </c>
      <c r="P113" s="81">
        <v>43706.36042824074</v>
      </c>
      <c r="Q113" s="79" t="s">
        <v>640</v>
      </c>
      <c r="R113" s="83" t="s">
        <v>768</v>
      </c>
      <c r="S113" s="79" t="s">
        <v>802</v>
      </c>
      <c r="T113" s="79"/>
      <c r="U113" s="79"/>
      <c r="V113" s="83" t="s">
        <v>968</v>
      </c>
      <c r="W113" s="81">
        <v>43706.36042824074</v>
      </c>
      <c r="X113" s="83" t="s">
        <v>1208</v>
      </c>
      <c r="Y113" s="79"/>
      <c r="Z113" s="79"/>
      <c r="AA113" s="85" t="s">
        <v>1529</v>
      </c>
      <c r="AB113" s="85" t="s">
        <v>1751</v>
      </c>
      <c r="AC113" s="79" t="b">
        <v>0</v>
      </c>
      <c r="AD113" s="79">
        <v>0</v>
      </c>
      <c r="AE113" s="85" t="s">
        <v>1794</v>
      </c>
      <c r="AF113" s="79" t="b">
        <v>0</v>
      </c>
      <c r="AG113" s="79" t="s">
        <v>1829</v>
      </c>
      <c r="AH113" s="79"/>
      <c r="AI113" s="85" t="s">
        <v>1779</v>
      </c>
      <c r="AJ113" s="79" t="b">
        <v>0</v>
      </c>
      <c r="AK113" s="79">
        <v>0</v>
      </c>
      <c r="AL113" s="85" t="s">
        <v>1779</v>
      </c>
      <c r="AM113" s="79" t="s">
        <v>1841</v>
      </c>
      <c r="AN113" s="79" t="b">
        <v>0</v>
      </c>
      <c r="AO113" s="85" t="s">
        <v>1751</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27</v>
      </c>
      <c r="BC113" s="78" t="str">
        <f>REPLACE(INDEX(GroupVertices[Group],MATCH(Edges25[[#This Row],[Vertex 2]],GroupVertices[Vertex],0)),1,1,"")</f>
        <v>27</v>
      </c>
      <c r="BD113" s="48">
        <v>4</v>
      </c>
      <c r="BE113" s="49">
        <v>8.333333333333334</v>
      </c>
      <c r="BF113" s="48">
        <v>0</v>
      </c>
      <c r="BG113" s="49">
        <v>0</v>
      </c>
      <c r="BH113" s="48">
        <v>0</v>
      </c>
      <c r="BI113" s="49">
        <v>0</v>
      </c>
      <c r="BJ113" s="48">
        <v>44</v>
      </c>
      <c r="BK113" s="49">
        <v>91.66666666666667</v>
      </c>
      <c r="BL113" s="48">
        <v>48</v>
      </c>
    </row>
    <row r="114" spans="1:64" ht="15">
      <c r="A114" s="64" t="s">
        <v>313</v>
      </c>
      <c r="B114" s="64" t="s">
        <v>516</v>
      </c>
      <c r="C114" s="65"/>
      <c r="D114" s="66"/>
      <c r="E114" s="67"/>
      <c r="F114" s="68"/>
      <c r="G114" s="65"/>
      <c r="H114" s="69"/>
      <c r="I114" s="70"/>
      <c r="J114" s="70"/>
      <c r="K114" s="34" t="s">
        <v>65</v>
      </c>
      <c r="L114" s="77">
        <v>221</v>
      </c>
      <c r="M114" s="77"/>
      <c r="N114" s="72"/>
      <c r="O114" s="79" t="s">
        <v>570</v>
      </c>
      <c r="P114" s="81">
        <v>43706.54993055556</v>
      </c>
      <c r="Q114" s="79" t="s">
        <v>641</v>
      </c>
      <c r="R114" s="83" t="s">
        <v>769</v>
      </c>
      <c r="S114" s="79" t="s">
        <v>802</v>
      </c>
      <c r="T114" s="79" t="s">
        <v>437</v>
      </c>
      <c r="U114" s="79"/>
      <c r="V114" s="83" t="s">
        <v>969</v>
      </c>
      <c r="W114" s="81">
        <v>43706.54993055556</v>
      </c>
      <c r="X114" s="83" t="s">
        <v>1209</v>
      </c>
      <c r="Y114" s="79"/>
      <c r="Z114" s="79"/>
      <c r="AA114" s="85" t="s">
        <v>1530</v>
      </c>
      <c r="AB114" s="85" t="s">
        <v>1752</v>
      </c>
      <c r="AC114" s="79" t="b">
        <v>0</v>
      </c>
      <c r="AD114" s="79">
        <v>1</v>
      </c>
      <c r="AE114" s="85" t="s">
        <v>1795</v>
      </c>
      <c r="AF114" s="79" t="b">
        <v>0</v>
      </c>
      <c r="AG114" s="79" t="s">
        <v>1829</v>
      </c>
      <c r="AH114" s="79"/>
      <c r="AI114" s="85" t="s">
        <v>1779</v>
      </c>
      <c r="AJ114" s="79" t="b">
        <v>0</v>
      </c>
      <c r="AK114" s="79">
        <v>0</v>
      </c>
      <c r="AL114" s="85" t="s">
        <v>1779</v>
      </c>
      <c r="AM114" s="79" t="s">
        <v>1841</v>
      </c>
      <c r="AN114" s="79" t="b">
        <v>0</v>
      </c>
      <c r="AO114" s="85" t="s">
        <v>1752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16</v>
      </c>
      <c r="BC114" s="78" t="str">
        <f>REPLACE(INDEX(GroupVertices[Group],MATCH(Edges25[[#This Row],[Vertex 2]],GroupVertices[Vertex],0)),1,1,"")</f>
        <v>16</v>
      </c>
      <c r="BD114" s="48"/>
      <c r="BE114" s="49"/>
      <c r="BF114" s="48"/>
      <c r="BG114" s="49"/>
      <c r="BH114" s="48"/>
      <c r="BI114" s="49"/>
      <c r="BJ114" s="48"/>
      <c r="BK114" s="49"/>
      <c r="BL114" s="48"/>
    </row>
    <row r="115" spans="1:64" ht="15">
      <c r="A115" s="64" t="s">
        <v>314</v>
      </c>
      <c r="B115" s="64" t="s">
        <v>519</v>
      </c>
      <c r="C115" s="65"/>
      <c r="D115" s="66"/>
      <c r="E115" s="67"/>
      <c r="F115" s="68"/>
      <c r="G115" s="65"/>
      <c r="H115" s="69"/>
      <c r="I115" s="70"/>
      <c r="J115" s="70"/>
      <c r="K115" s="34" t="s">
        <v>65</v>
      </c>
      <c r="L115" s="77">
        <v>224</v>
      </c>
      <c r="M115" s="77"/>
      <c r="N115" s="72"/>
      <c r="O115" s="79" t="s">
        <v>570</v>
      </c>
      <c r="P115" s="81">
        <v>43707.39912037037</v>
      </c>
      <c r="Q115" s="79" t="s">
        <v>642</v>
      </c>
      <c r="R115" s="83" t="s">
        <v>770</v>
      </c>
      <c r="S115" s="79" t="s">
        <v>802</v>
      </c>
      <c r="T115" s="79"/>
      <c r="U115" s="79"/>
      <c r="V115" s="83" t="s">
        <v>970</v>
      </c>
      <c r="W115" s="81">
        <v>43707.39912037037</v>
      </c>
      <c r="X115" s="83" t="s">
        <v>1210</v>
      </c>
      <c r="Y115" s="79"/>
      <c r="Z115" s="79"/>
      <c r="AA115" s="85" t="s">
        <v>1531</v>
      </c>
      <c r="AB115" s="85" t="s">
        <v>1753</v>
      </c>
      <c r="AC115" s="79" t="b">
        <v>0</v>
      </c>
      <c r="AD115" s="79">
        <v>0</v>
      </c>
      <c r="AE115" s="85" t="s">
        <v>1796</v>
      </c>
      <c r="AF115" s="79" t="b">
        <v>0</v>
      </c>
      <c r="AG115" s="79" t="s">
        <v>1829</v>
      </c>
      <c r="AH115" s="79"/>
      <c r="AI115" s="85" t="s">
        <v>1779</v>
      </c>
      <c r="AJ115" s="79" t="b">
        <v>0</v>
      </c>
      <c r="AK115" s="79">
        <v>0</v>
      </c>
      <c r="AL115" s="85" t="s">
        <v>1779</v>
      </c>
      <c r="AM115" s="79" t="s">
        <v>1841</v>
      </c>
      <c r="AN115" s="79" t="b">
        <v>0</v>
      </c>
      <c r="AO115" s="85" t="s">
        <v>1753</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14</v>
      </c>
      <c r="BC115" s="78" t="str">
        <f>REPLACE(INDEX(GroupVertices[Group],MATCH(Edges25[[#This Row],[Vertex 2]],GroupVertices[Vertex],0)),1,1,"")</f>
        <v>14</v>
      </c>
      <c r="BD115" s="48"/>
      <c r="BE115" s="49"/>
      <c r="BF115" s="48"/>
      <c r="BG115" s="49"/>
      <c r="BH115" s="48"/>
      <c r="BI115" s="49"/>
      <c r="BJ115" s="48"/>
      <c r="BK115" s="49"/>
      <c r="BL115" s="48"/>
    </row>
    <row r="116" spans="1:64" ht="15">
      <c r="A116" s="64" t="s">
        <v>315</v>
      </c>
      <c r="B116" s="64" t="s">
        <v>437</v>
      </c>
      <c r="C116" s="65"/>
      <c r="D116" s="66"/>
      <c r="E116" s="67"/>
      <c r="F116" s="68"/>
      <c r="G116" s="65"/>
      <c r="H116" s="69"/>
      <c r="I116" s="70"/>
      <c r="J116" s="70"/>
      <c r="K116" s="34" t="s">
        <v>65</v>
      </c>
      <c r="L116" s="77">
        <v>228</v>
      </c>
      <c r="M116" s="77"/>
      <c r="N116" s="72"/>
      <c r="O116" s="79" t="s">
        <v>570</v>
      </c>
      <c r="P116" s="81">
        <v>43711.962326388886</v>
      </c>
      <c r="Q116" s="79" t="s">
        <v>643</v>
      </c>
      <c r="R116" s="79"/>
      <c r="S116" s="79"/>
      <c r="T116" s="79" t="s">
        <v>846</v>
      </c>
      <c r="U116" s="79"/>
      <c r="V116" s="83" t="s">
        <v>971</v>
      </c>
      <c r="W116" s="81">
        <v>43711.962326388886</v>
      </c>
      <c r="X116" s="83" t="s">
        <v>1211</v>
      </c>
      <c r="Y116" s="79"/>
      <c r="Z116" s="79"/>
      <c r="AA116" s="85" t="s">
        <v>1532</v>
      </c>
      <c r="AB116" s="79"/>
      <c r="AC116" s="79" t="b">
        <v>0</v>
      </c>
      <c r="AD116" s="79">
        <v>0</v>
      </c>
      <c r="AE116" s="85" t="s">
        <v>1779</v>
      </c>
      <c r="AF116" s="79" t="b">
        <v>0</v>
      </c>
      <c r="AG116" s="79" t="s">
        <v>1829</v>
      </c>
      <c r="AH116" s="79"/>
      <c r="AI116" s="85" t="s">
        <v>1779</v>
      </c>
      <c r="AJ116" s="79" t="b">
        <v>0</v>
      </c>
      <c r="AK116" s="79">
        <v>6</v>
      </c>
      <c r="AL116" s="85" t="s">
        <v>1731</v>
      </c>
      <c r="AM116" s="79" t="s">
        <v>1842</v>
      </c>
      <c r="AN116" s="79" t="b">
        <v>0</v>
      </c>
      <c r="AO116" s="85" t="s">
        <v>1731</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26</v>
      </c>
      <c r="BK116" s="49">
        <v>100</v>
      </c>
      <c r="BL116" s="48">
        <v>26</v>
      </c>
    </row>
    <row r="117" spans="1:64" ht="15">
      <c r="A117" s="64" t="s">
        <v>316</v>
      </c>
      <c r="B117" s="64" t="s">
        <v>437</v>
      </c>
      <c r="C117" s="65"/>
      <c r="D117" s="66"/>
      <c r="E117" s="67"/>
      <c r="F117" s="68"/>
      <c r="G117" s="65"/>
      <c r="H117" s="69"/>
      <c r="I117" s="70"/>
      <c r="J117" s="70"/>
      <c r="K117" s="34" t="s">
        <v>65</v>
      </c>
      <c r="L117" s="77">
        <v>229</v>
      </c>
      <c r="M117" s="77"/>
      <c r="N117" s="72"/>
      <c r="O117" s="79" t="s">
        <v>570</v>
      </c>
      <c r="P117" s="81">
        <v>43711.96643518518</v>
      </c>
      <c r="Q117" s="79" t="s">
        <v>643</v>
      </c>
      <c r="R117" s="79"/>
      <c r="S117" s="79"/>
      <c r="T117" s="79" t="s">
        <v>846</v>
      </c>
      <c r="U117" s="79"/>
      <c r="V117" s="83" t="s">
        <v>972</v>
      </c>
      <c r="W117" s="81">
        <v>43711.96643518518</v>
      </c>
      <c r="X117" s="83" t="s">
        <v>1212</v>
      </c>
      <c r="Y117" s="79"/>
      <c r="Z117" s="79"/>
      <c r="AA117" s="85" t="s">
        <v>1533</v>
      </c>
      <c r="AB117" s="79"/>
      <c r="AC117" s="79" t="b">
        <v>0</v>
      </c>
      <c r="AD117" s="79">
        <v>0</v>
      </c>
      <c r="AE117" s="85" t="s">
        <v>1779</v>
      </c>
      <c r="AF117" s="79" t="b">
        <v>0</v>
      </c>
      <c r="AG117" s="79" t="s">
        <v>1829</v>
      </c>
      <c r="AH117" s="79"/>
      <c r="AI117" s="85" t="s">
        <v>1779</v>
      </c>
      <c r="AJ117" s="79" t="b">
        <v>0</v>
      </c>
      <c r="AK117" s="79">
        <v>6</v>
      </c>
      <c r="AL117" s="85" t="s">
        <v>1731</v>
      </c>
      <c r="AM117" s="79" t="s">
        <v>1840</v>
      </c>
      <c r="AN117" s="79" t="b">
        <v>0</v>
      </c>
      <c r="AO117" s="85" t="s">
        <v>1731</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26</v>
      </c>
      <c r="BK117" s="49">
        <v>100</v>
      </c>
      <c r="BL117" s="48">
        <v>26</v>
      </c>
    </row>
    <row r="118" spans="1:64" ht="15">
      <c r="A118" s="64" t="s">
        <v>317</v>
      </c>
      <c r="B118" s="64" t="s">
        <v>317</v>
      </c>
      <c r="C118" s="65"/>
      <c r="D118" s="66"/>
      <c r="E118" s="67"/>
      <c r="F118" s="68"/>
      <c r="G118" s="65"/>
      <c r="H118" s="69"/>
      <c r="I118" s="70"/>
      <c r="J118" s="70"/>
      <c r="K118" s="34" t="s">
        <v>65</v>
      </c>
      <c r="L118" s="77">
        <v>230</v>
      </c>
      <c r="M118" s="77"/>
      <c r="N118" s="72"/>
      <c r="O118" s="79" t="s">
        <v>176</v>
      </c>
      <c r="P118" s="81">
        <v>43678.95686342593</v>
      </c>
      <c r="Q118" s="79" t="s">
        <v>644</v>
      </c>
      <c r="R118" s="79" t="s">
        <v>771</v>
      </c>
      <c r="S118" s="79" t="s">
        <v>819</v>
      </c>
      <c r="T118" s="79" t="s">
        <v>847</v>
      </c>
      <c r="U118" s="79"/>
      <c r="V118" s="83" t="s">
        <v>973</v>
      </c>
      <c r="W118" s="81">
        <v>43678.95686342593</v>
      </c>
      <c r="X118" s="83" t="s">
        <v>1213</v>
      </c>
      <c r="Y118" s="79"/>
      <c r="Z118" s="79"/>
      <c r="AA118" s="85" t="s">
        <v>1534</v>
      </c>
      <c r="AB118" s="79"/>
      <c r="AC118" s="79" t="b">
        <v>0</v>
      </c>
      <c r="AD118" s="79">
        <v>0</v>
      </c>
      <c r="AE118" s="85" t="s">
        <v>1779</v>
      </c>
      <c r="AF118" s="79" t="b">
        <v>0</v>
      </c>
      <c r="AG118" s="79" t="s">
        <v>1829</v>
      </c>
      <c r="AH118" s="79"/>
      <c r="AI118" s="85" t="s">
        <v>1779</v>
      </c>
      <c r="AJ118" s="79" t="b">
        <v>0</v>
      </c>
      <c r="AK118" s="79">
        <v>0</v>
      </c>
      <c r="AL118" s="85" t="s">
        <v>1779</v>
      </c>
      <c r="AM118" s="79" t="s">
        <v>1841</v>
      </c>
      <c r="AN118" s="79" t="b">
        <v>0</v>
      </c>
      <c r="AO118" s="85" t="s">
        <v>1534</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20</v>
      </c>
      <c r="BK118" s="49">
        <v>100</v>
      </c>
      <c r="BL118" s="48">
        <v>20</v>
      </c>
    </row>
    <row r="119" spans="1:64" ht="15">
      <c r="A119" s="64" t="s">
        <v>317</v>
      </c>
      <c r="B119" s="64" t="s">
        <v>437</v>
      </c>
      <c r="C119" s="65"/>
      <c r="D119" s="66"/>
      <c r="E119" s="67"/>
      <c r="F119" s="68"/>
      <c r="G119" s="65"/>
      <c r="H119" s="69"/>
      <c r="I119" s="70"/>
      <c r="J119" s="70"/>
      <c r="K119" s="34" t="s">
        <v>65</v>
      </c>
      <c r="L119" s="77">
        <v>231</v>
      </c>
      <c r="M119" s="77"/>
      <c r="N119" s="72"/>
      <c r="O119" s="79" t="s">
        <v>570</v>
      </c>
      <c r="P119" s="81">
        <v>43712.12388888889</v>
      </c>
      <c r="Q119" s="79" t="s">
        <v>643</v>
      </c>
      <c r="R119" s="79"/>
      <c r="S119" s="79"/>
      <c r="T119" s="79" t="s">
        <v>846</v>
      </c>
      <c r="U119" s="79"/>
      <c r="V119" s="83" t="s">
        <v>973</v>
      </c>
      <c r="W119" s="81">
        <v>43712.12388888889</v>
      </c>
      <c r="X119" s="83" t="s">
        <v>1214</v>
      </c>
      <c r="Y119" s="79"/>
      <c r="Z119" s="79"/>
      <c r="AA119" s="85" t="s">
        <v>1535</v>
      </c>
      <c r="AB119" s="79"/>
      <c r="AC119" s="79" t="b">
        <v>0</v>
      </c>
      <c r="AD119" s="79">
        <v>0</v>
      </c>
      <c r="AE119" s="85" t="s">
        <v>1779</v>
      </c>
      <c r="AF119" s="79" t="b">
        <v>0</v>
      </c>
      <c r="AG119" s="79" t="s">
        <v>1829</v>
      </c>
      <c r="AH119" s="79"/>
      <c r="AI119" s="85" t="s">
        <v>1779</v>
      </c>
      <c r="AJ119" s="79" t="b">
        <v>0</v>
      </c>
      <c r="AK119" s="79">
        <v>6</v>
      </c>
      <c r="AL119" s="85" t="s">
        <v>1731</v>
      </c>
      <c r="AM119" s="79" t="s">
        <v>1841</v>
      </c>
      <c r="AN119" s="79" t="b">
        <v>0</v>
      </c>
      <c r="AO119" s="85" t="s">
        <v>1731</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26</v>
      </c>
      <c r="BK119" s="49">
        <v>100</v>
      </c>
      <c r="BL119" s="48">
        <v>26</v>
      </c>
    </row>
    <row r="120" spans="1:64" ht="15">
      <c r="A120" s="64" t="s">
        <v>318</v>
      </c>
      <c r="B120" s="64" t="s">
        <v>437</v>
      </c>
      <c r="C120" s="65"/>
      <c r="D120" s="66"/>
      <c r="E120" s="67"/>
      <c r="F120" s="68"/>
      <c r="G120" s="65"/>
      <c r="H120" s="69"/>
      <c r="I120" s="70"/>
      <c r="J120" s="70"/>
      <c r="K120" s="34" t="s">
        <v>65</v>
      </c>
      <c r="L120" s="77">
        <v>232</v>
      </c>
      <c r="M120" s="77"/>
      <c r="N120" s="72"/>
      <c r="O120" s="79" t="s">
        <v>570</v>
      </c>
      <c r="P120" s="81">
        <v>43692.72822916666</v>
      </c>
      <c r="Q120" s="79" t="s">
        <v>599</v>
      </c>
      <c r="R120" s="79"/>
      <c r="S120" s="79"/>
      <c r="T120" s="79" t="s">
        <v>839</v>
      </c>
      <c r="U120" s="79"/>
      <c r="V120" s="83" t="s">
        <v>974</v>
      </c>
      <c r="W120" s="81">
        <v>43692.72822916666</v>
      </c>
      <c r="X120" s="83" t="s">
        <v>1215</v>
      </c>
      <c r="Y120" s="79"/>
      <c r="Z120" s="79"/>
      <c r="AA120" s="85" t="s">
        <v>1536</v>
      </c>
      <c r="AB120" s="79"/>
      <c r="AC120" s="79" t="b">
        <v>0</v>
      </c>
      <c r="AD120" s="79">
        <v>0</v>
      </c>
      <c r="AE120" s="85" t="s">
        <v>1779</v>
      </c>
      <c r="AF120" s="79" t="b">
        <v>0</v>
      </c>
      <c r="AG120" s="79" t="s">
        <v>1829</v>
      </c>
      <c r="AH120" s="79"/>
      <c r="AI120" s="85" t="s">
        <v>1779</v>
      </c>
      <c r="AJ120" s="79" t="b">
        <v>0</v>
      </c>
      <c r="AK120" s="79">
        <v>11</v>
      </c>
      <c r="AL120" s="85" t="s">
        <v>1710</v>
      </c>
      <c r="AM120" s="79" t="s">
        <v>1846</v>
      </c>
      <c r="AN120" s="79" t="b">
        <v>0</v>
      </c>
      <c r="AO120" s="85" t="s">
        <v>1710</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1</v>
      </c>
      <c r="BC120" s="78" t="str">
        <f>REPLACE(INDEX(GroupVertices[Group],MATCH(Edges25[[#This Row],[Vertex 2]],GroupVertices[Vertex],0)),1,1,"")</f>
        <v>1</v>
      </c>
      <c r="BD120" s="48">
        <v>1</v>
      </c>
      <c r="BE120" s="49">
        <v>5.882352941176471</v>
      </c>
      <c r="BF120" s="48">
        <v>0</v>
      </c>
      <c r="BG120" s="49">
        <v>0</v>
      </c>
      <c r="BH120" s="48">
        <v>0</v>
      </c>
      <c r="BI120" s="49">
        <v>0</v>
      </c>
      <c r="BJ120" s="48">
        <v>16</v>
      </c>
      <c r="BK120" s="49">
        <v>94.11764705882354</v>
      </c>
      <c r="BL120" s="48">
        <v>17</v>
      </c>
    </row>
    <row r="121" spans="1:64" ht="15">
      <c r="A121" s="64" t="s">
        <v>318</v>
      </c>
      <c r="B121" s="64" t="s">
        <v>437</v>
      </c>
      <c r="C121" s="65"/>
      <c r="D121" s="66"/>
      <c r="E121" s="67"/>
      <c r="F121" s="68"/>
      <c r="G121" s="65"/>
      <c r="H121" s="69"/>
      <c r="I121" s="70"/>
      <c r="J121" s="70"/>
      <c r="K121" s="34" t="s">
        <v>65</v>
      </c>
      <c r="L121" s="77">
        <v>233</v>
      </c>
      <c r="M121" s="77"/>
      <c r="N121" s="72"/>
      <c r="O121" s="79" t="s">
        <v>570</v>
      </c>
      <c r="P121" s="81">
        <v>43712.532476851855</v>
      </c>
      <c r="Q121" s="79" t="s">
        <v>643</v>
      </c>
      <c r="R121" s="79"/>
      <c r="S121" s="79"/>
      <c r="T121" s="79" t="s">
        <v>846</v>
      </c>
      <c r="U121" s="79"/>
      <c r="V121" s="83" t="s">
        <v>974</v>
      </c>
      <c r="W121" s="81">
        <v>43712.532476851855</v>
      </c>
      <c r="X121" s="83" t="s">
        <v>1216</v>
      </c>
      <c r="Y121" s="79"/>
      <c r="Z121" s="79"/>
      <c r="AA121" s="85" t="s">
        <v>1537</v>
      </c>
      <c r="AB121" s="79"/>
      <c r="AC121" s="79" t="b">
        <v>0</v>
      </c>
      <c r="AD121" s="79">
        <v>0</v>
      </c>
      <c r="AE121" s="85" t="s">
        <v>1779</v>
      </c>
      <c r="AF121" s="79" t="b">
        <v>0</v>
      </c>
      <c r="AG121" s="79" t="s">
        <v>1829</v>
      </c>
      <c r="AH121" s="79"/>
      <c r="AI121" s="85" t="s">
        <v>1779</v>
      </c>
      <c r="AJ121" s="79" t="b">
        <v>0</v>
      </c>
      <c r="AK121" s="79">
        <v>6</v>
      </c>
      <c r="AL121" s="85" t="s">
        <v>1731</v>
      </c>
      <c r="AM121" s="79" t="s">
        <v>1846</v>
      </c>
      <c r="AN121" s="79" t="b">
        <v>0</v>
      </c>
      <c r="AO121" s="85" t="s">
        <v>1731</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26</v>
      </c>
      <c r="BK121" s="49">
        <v>100</v>
      </c>
      <c r="BL121" s="48">
        <v>26</v>
      </c>
    </row>
    <row r="122" spans="1:64" ht="15">
      <c r="A122" s="64" t="s">
        <v>319</v>
      </c>
      <c r="B122" s="64" t="s">
        <v>356</v>
      </c>
      <c r="C122" s="65"/>
      <c r="D122" s="66"/>
      <c r="E122" s="67"/>
      <c r="F122" s="68"/>
      <c r="G122" s="65"/>
      <c r="H122" s="69"/>
      <c r="I122" s="70"/>
      <c r="J122" s="70"/>
      <c r="K122" s="34" t="s">
        <v>65</v>
      </c>
      <c r="L122" s="77">
        <v>234</v>
      </c>
      <c r="M122" s="77"/>
      <c r="N122" s="72"/>
      <c r="O122" s="79" t="s">
        <v>570</v>
      </c>
      <c r="P122" s="81">
        <v>43713.59722222222</v>
      </c>
      <c r="Q122" s="79" t="s">
        <v>645</v>
      </c>
      <c r="R122" s="79"/>
      <c r="S122" s="79"/>
      <c r="T122" s="79"/>
      <c r="U122" s="79"/>
      <c r="V122" s="83" t="s">
        <v>975</v>
      </c>
      <c r="W122" s="81">
        <v>43713.59722222222</v>
      </c>
      <c r="X122" s="83" t="s">
        <v>1217</v>
      </c>
      <c r="Y122" s="79"/>
      <c r="Z122" s="79"/>
      <c r="AA122" s="85" t="s">
        <v>1538</v>
      </c>
      <c r="AB122" s="79"/>
      <c r="AC122" s="79" t="b">
        <v>0</v>
      </c>
      <c r="AD122" s="79">
        <v>0</v>
      </c>
      <c r="AE122" s="85" t="s">
        <v>1779</v>
      </c>
      <c r="AF122" s="79" t="b">
        <v>0</v>
      </c>
      <c r="AG122" s="79" t="s">
        <v>1829</v>
      </c>
      <c r="AH122" s="79"/>
      <c r="AI122" s="85" t="s">
        <v>1779</v>
      </c>
      <c r="AJ122" s="79" t="b">
        <v>0</v>
      </c>
      <c r="AK122" s="79">
        <v>27</v>
      </c>
      <c r="AL122" s="85" t="s">
        <v>1580</v>
      </c>
      <c r="AM122" s="79" t="s">
        <v>1842</v>
      </c>
      <c r="AN122" s="79" t="b">
        <v>0</v>
      </c>
      <c r="AO122" s="85" t="s">
        <v>1580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0</v>
      </c>
      <c r="BE122" s="49">
        <v>0</v>
      </c>
      <c r="BF122" s="48">
        <v>0</v>
      </c>
      <c r="BG122" s="49">
        <v>0</v>
      </c>
      <c r="BH122" s="48">
        <v>0</v>
      </c>
      <c r="BI122" s="49">
        <v>0</v>
      </c>
      <c r="BJ122" s="48">
        <v>21</v>
      </c>
      <c r="BK122" s="49">
        <v>100</v>
      </c>
      <c r="BL122" s="48">
        <v>21</v>
      </c>
    </row>
    <row r="123" spans="1:64" ht="15">
      <c r="A123" s="64" t="s">
        <v>320</v>
      </c>
      <c r="B123" s="64" t="s">
        <v>356</v>
      </c>
      <c r="C123" s="65"/>
      <c r="D123" s="66"/>
      <c r="E123" s="67"/>
      <c r="F123" s="68"/>
      <c r="G123" s="65"/>
      <c r="H123" s="69"/>
      <c r="I123" s="70"/>
      <c r="J123" s="70"/>
      <c r="K123" s="34" t="s">
        <v>65</v>
      </c>
      <c r="L123" s="77">
        <v>235</v>
      </c>
      <c r="M123" s="77"/>
      <c r="N123" s="72"/>
      <c r="O123" s="79" t="s">
        <v>570</v>
      </c>
      <c r="P123" s="81">
        <v>43713.59730324074</v>
      </c>
      <c r="Q123" s="79" t="s">
        <v>645</v>
      </c>
      <c r="R123" s="79"/>
      <c r="S123" s="79"/>
      <c r="T123" s="79"/>
      <c r="U123" s="79"/>
      <c r="V123" s="83" t="s">
        <v>976</v>
      </c>
      <c r="W123" s="81">
        <v>43713.59730324074</v>
      </c>
      <c r="X123" s="83" t="s">
        <v>1218</v>
      </c>
      <c r="Y123" s="79"/>
      <c r="Z123" s="79"/>
      <c r="AA123" s="85" t="s">
        <v>1539</v>
      </c>
      <c r="AB123" s="79"/>
      <c r="AC123" s="79" t="b">
        <v>0</v>
      </c>
      <c r="AD123" s="79">
        <v>0</v>
      </c>
      <c r="AE123" s="85" t="s">
        <v>1779</v>
      </c>
      <c r="AF123" s="79" t="b">
        <v>0</v>
      </c>
      <c r="AG123" s="79" t="s">
        <v>1829</v>
      </c>
      <c r="AH123" s="79"/>
      <c r="AI123" s="85" t="s">
        <v>1779</v>
      </c>
      <c r="AJ123" s="79" t="b">
        <v>0</v>
      </c>
      <c r="AK123" s="79">
        <v>27</v>
      </c>
      <c r="AL123" s="85" t="s">
        <v>1580</v>
      </c>
      <c r="AM123" s="79" t="s">
        <v>1842</v>
      </c>
      <c r="AN123" s="79" t="b">
        <v>0</v>
      </c>
      <c r="AO123" s="85" t="s">
        <v>1580</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2</v>
      </c>
      <c r="BD123" s="48">
        <v>0</v>
      </c>
      <c r="BE123" s="49">
        <v>0</v>
      </c>
      <c r="BF123" s="48">
        <v>0</v>
      </c>
      <c r="BG123" s="49">
        <v>0</v>
      </c>
      <c r="BH123" s="48">
        <v>0</v>
      </c>
      <c r="BI123" s="49">
        <v>0</v>
      </c>
      <c r="BJ123" s="48">
        <v>21</v>
      </c>
      <c r="BK123" s="49">
        <v>100</v>
      </c>
      <c r="BL123" s="48">
        <v>21</v>
      </c>
    </row>
    <row r="124" spans="1:64" ht="15">
      <c r="A124" s="64" t="s">
        <v>321</v>
      </c>
      <c r="B124" s="64" t="s">
        <v>437</v>
      </c>
      <c r="C124" s="65"/>
      <c r="D124" s="66"/>
      <c r="E124" s="67"/>
      <c r="F124" s="68"/>
      <c r="G124" s="65"/>
      <c r="H124" s="69"/>
      <c r="I124" s="70"/>
      <c r="J124" s="70"/>
      <c r="K124" s="34" t="s">
        <v>65</v>
      </c>
      <c r="L124" s="77">
        <v>236</v>
      </c>
      <c r="M124" s="77"/>
      <c r="N124" s="72"/>
      <c r="O124" s="79" t="s">
        <v>570</v>
      </c>
      <c r="P124" s="81">
        <v>43679.27326388889</v>
      </c>
      <c r="Q124" s="79" t="s">
        <v>579</v>
      </c>
      <c r="R124" s="83" t="s">
        <v>743</v>
      </c>
      <c r="S124" s="79" t="s">
        <v>806</v>
      </c>
      <c r="T124" s="79"/>
      <c r="U124" s="79"/>
      <c r="V124" s="83" t="s">
        <v>977</v>
      </c>
      <c r="W124" s="81">
        <v>43679.27326388889</v>
      </c>
      <c r="X124" s="83" t="s">
        <v>1219</v>
      </c>
      <c r="Y124" s="79"/>
      <c r="Z124" s="79"/>
      <c r="AA124" s="85" t="s">
        <v>1540</v>
      </c>
      <c r="AB124" s="79"/>
      <c r="AC124" s="79" t="b">
        <v>0</v>
      </c>
      <c r="AD124" s="79">
        <v>0</v>
      </c>
      <c r="AE124" s="85" t="s">
        <v>1779</v>
      </c>
      <c r="AF124" s="79" t="b">
        <v>0</v>
      </c>
      <c r="AG124" s="79" t="s">
        <v>1829</v>
      </c>
      <c r="AH124" s="79"/>
      <c r="AI124" s="85" t="s">
        <v>1779</v>
      </c>
      <c r="AJ124" s="79" t="b">
        <v>0</v>
      </c>
      <c r="AK124" s="79">
        <v>31</v>
      </c>
      <c r="AL124" s="85" t="s">
        <v>1728</v>
      </c>
      <c r="AM124" s="79" t="s">
        <v>1841</v>
      </c>
      <c r="AN124" s="79" t="b">
        <v>0</v>
      </c>
      <c r="AO124" s="85" t="s">
        <v>1728</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1</v>
      </c>
      <c r="BD124" s="48">
        <v>1</v>
      </c>
      <c r="BE124" s="49">
        <v>4.761904761904762</v>
      </c>
      <c r="BF124" s="48">
        <v>0</v>
      </c>
      <c r="BG124" s="49">
        <v>0</v>
      </c>
      <c r="BH124" s="48">
        <v>0</v>
      </c>
      <c r="BI124" s="49">
        <v>0</v>
      </c>
      <c r="BJ124" s="48">
        <v>20</v>
      </c>
      <c r="BK124" s="49">
        <v>95.23809523809524</v>
      </c>
      <c r="BL124" s="48">
        <v>21</v>
      </c>
    </row>
    <row r="125" spans="1:64" ht="15">
      <c r="A125" s="64" t="s">
        <v>321</v>
      </c>
      <c r="B125" s="64" t="s">
        <v>356</v>
      </c>
      <c r="C125" s="65"/>
      <c r="D125" s="66"/>
      <c r="E125" s="67"/>
      <c r="F125" s="68"/>
      <c r="G125" s="65"/>
      <c r="H125" s="69"/>
      <c r="I125" s="70"/>
      <c r="J125" s="70"/>
      <c r="K125" s="34" t="s">
        <v>65</v>
      </c>
      <c r="L125" s="77">
        <v>237</v>
      </c>
      <c r="M125" s="77"/>
      <c r="N125" s="72"/>
      <c r="O125" s="79" t="s">
        <v>570</v>
      </c>
      <c r="P125" s="81">
        <v>43713.597395833334</v>
      </c>
      <c r="Q125" s="79" t="s">
        <v>645</v>
      </c>
      <c r="R125" s="79"/>
      <c r="S125" s="79"/>
      <c r="T125" s="79"/>
      <c r="U125" s="79"/>
      <c r="V125" s="83" t="s">
        <v>977</v>
      </c>
      <c r="W125" s="81">
        <v>43713.597395833334</v>
      </c>
      <c r="X125" s="83" t="s">
        <v>1220</v>
      </c>
      <c r="Y125" s="79"/>
      <c r="Z125" s="79"/>
      <c r="AA125" s="85" t="s">
        <v>1541</v>
      </c>
      <c r="AB125" s="79"/>
      <c r="AC125" s="79" t="b">
        <v>0</v>
      </c>
      <c r="AD125" s="79">
        <v>0</v>
      </c>
      <c r="AE125" s="85" t="s">
        <v>1779</v>
      </c>
      <c r="AF125" s="79" t="b">
        <v>0</v>
      </c>
      <c r="AG125" s="79" t="s">
        <v>1829</v>
      </c>
      <c r="AH125" s="79"/>
      <c r="AI125" s="85" t="s">
        <v>1779</v>
      </c>
      <c r="AJ125" s="79" t="b">
        <v>0</v>
      </c>
      <c r="AK125" s="79">
        <v>27</v>
      </c>
      <c r="AL125" s="85" t="s">
        <v>1580</v>
      </c>
      <c r="AM125" s="79" t="s">
        <v>1841</v>
      </c>
      <c r="AN125" s="79" t="b">
        <v>0</v>
      </c>
      <c r="AO125" s="85" t="s">
        <v>1580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v>0</v>
      </c>
      <c r="BE125" s="49">
        <v>0</v>
      </c>
      <c r="BF125" s="48">
        <v>0</v>
      </c>
      <c r="BG125" s="49">
        <v>0</v>
      </c>
      <c r="BH125" s="48">
        <v>0</v>
      </c>
      <c r="BI125" s="49">
        <v>0</v>
      </c>
      <c r="BJ125" s="48">
        <v>21</v>
      </c>
      <c r="BK125" s="49">
        <v>100</v>
      </c>
      <c r="BL125" s="48">
        <v>21</v>
      </c>
    </row>
    <row r="126" spans="1:64" ht="15">
      <c r="A126" s="64" t="s">
        <v>322</v>
      </c>
      <c r="B126" s="64" t="s">
        <v>356</v>
      </c>
      <c r="C126" s="65"/>
      <c r="D126" s="66"/>
      <c r="E126" s="67"/>
      <c r="F126" s="68"/>
      <c r="G126" s="65"/>
      <c r="H126" s="69"/>
      <c r="I126" s="70"/>
      <c r="J126" s="70"/>
      <c r="K126" s="34" t="s">
        <v>65</v>
      </c>
      <c r="L126" s="77">
        <v>238</v>
      </c>
      <c r="M126" s="77"/>
      <c r="N126" s="72"/>
      <c r="O126" s="79" t="s">
        <v>570</v>
      </c>
      <c r="P126" s="81">
        <v>43713.599074074074</v>
      </c>
      <c r="Q126" s="79" t="s">
        <v>645</v>
      </c>
      <c r="R126" s="79"/>
      <c r="S126" s="79"/>
      <c r="T126" s="79"/>
      <c r="U126" s="79"/>
      <c r="V126" s="83" t="s">
        <v>978</v>
      </c>
      <c r="W126" s="81">
        <v>43713.599074074074</v>
      </c>
      <c r="X126" s="83" t="s">
        <v>1221</v>
      </c>
      <c r="Y126" s="79"/>
      <c r="Z126" s="79"/>
      <c r="AA126" s="85" t="s">
        <v>1542</v>
      </c>
      <c r="AB126" s="79"/>
      <c r="AC126" s="79" t="b">
        <v>0</v>
      </c>
      <c r="AD126" s="79">
        <v>0</v>
      </c>
      <c r="AE126" s="85" t="s">
        <v>1779</v>
      </c>
      <c r="AF126" s="79" t="b">
        <v>0</v>
      </c>
      <c r="AG126" s="79" t="s">
        <v>1829</v>
      </c>
      <c r="AH126" s="79"/>
      <c r="AI126" s="85" t="s">
        <v>1779</v>
      </c>
      <c r="AJ126" s="79" t="b">
        <v>0</v>
      </c>
      <c r="AK126" s="79">
        <v>27</v>
      </c>
      <c r="AL126" s="85" t="s">
        <v>1580</v>
      </c>
      <c r="AM126" s="79" t="s">
        <v>1841</v>
      </c>
      <c r="AN126" s="79" t="b">
        <v>0</v>
      </c>
      <c r="AO126" s="85" t="s">
        <v>1580</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21</v>
      </c>
      <c r="BK126" s="49">
        <v>100</v>
      </c>
      <c r="BL126" s="48">
        <v>21</v>
      </c>
    </row>
    <row r="127" spans="1:64" ht="15">
      <c r="A127" s="64" t="s">
        <v>323</v>
      </c>
      <c r="B127" s="64" t="s">
        <v>356</v>
      </c>
      <c r="C127" s="65"/>
      <c r="D127" s="66"/>
      <c r="E127" s="67"/>
      <c r="F127" s="68"/>
      <c r="G127" s="65"/>
      <c r="H127" s="69"/>
      <c r="I127" s="70"/>
      <c r="J127" s="70"/>
      <c r="K127" s="34" t="s">
        <v>65</v>
      </c>
      <c r="L127" s="77">
        <v>239</v>
      </c>
      <c r="M127" s="77"/>
      <c r="N127" s="72"/>
      <c r="O127" s="79" t="s">
        <v>570</v>
      </c>
      <c r="P127" s="81">
        <v>43713.60167824074</v>
      </c>
      <c r="Q127" s="79" t="s">
        <v>645</v>
      </c>
      <c r="R127" s="79"/>
      <c r="S127" s="79"/>
      <c r="T127" s="79"/>
      <c r="U127" s="79"/>
      <c r="V127" s="83" t="s">
        <v>979</v>
      </c>
      <c r="W127" s="81">
        <v>43713.60167824074</v>
      </c>
      <c r="X127" s="83" t="s">
        <v>1222</v>
      </c>
      <c r="Y127" s="79"/>
      <c r="Z127" s="79"/>
      <c r="AA127" s="85" t="s">
        <v>1543</v>
      </c>
      <c r="AB127" s="79"/>
      <c r="AC127" s="79" t="b">
        <v>0</v>
      </c>
      <c r="AD127" s="79">
        <v>0</v>
      </c>
      <c r="AE127" s="85" t="s">
        <v>1779</v>
      </c>
      <c r="AF127" s="79" t="b">
        <v>0</v>
      </c>
      <c r="AG127" s="79" t="s">
        <v>1829</v>
      </c>
      <c r="AH127" s="79"/>
      <c r="AI127" s="85" t="s">
        <v>1779</v>
      </c>
      <c r="AJ127" s="79" t="b">
        <v>0</v>
      </c>
      <c r="AK127" s="79">
        <v>27</v>
      </c>
      <c r="AL127" s="85" t="s">
        <v>1580</v>
      </c>
      <c r="AM127" s="79" t="s">
        <v>1842</v>
      </c>
      <c r="AN127" s="79" t="b">
        <v>0</v>
      </c>
      <c r="AO127" s="85" t="s">
        <v>1580</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21</v>
      </c>
      <c r="BK127" s="49">
        <v>100</v>
      </c>
      <c r="BL127" s="48">
        <v>21</v>
      </c>
    </row>
    <row r="128" spans="1:64" ht="15">
      <c r="A128" s="64" t="s">
        <v>324</v>
      </c>
      <c r="B128" s="64" t="s">
        <v>356</v>
      </c>
      <c r="C128" s="65"/>
      <c r="D128" s="66"/>
      <c r="E128" s="67"/>
      <c r="F128" s="68"/>
      <c r="G128" s="65"/>
      <c r="H128" s="69"/>
      <c r="I128" s="70"/>
      <c r="J128" s="70"/>
      <c r="K128" s="34" t="s">
        <v>65</v>
      </c>
      <c r="L128" s="77">
        <v>240</v>
      </c>
      <c r="M128" s="77"/>
      <c r="N128" s="72"/>
      <c r="O128" s="79" t="s">
        <v>570</v>
      </c>
      <c r="P128" s="81">
        <v>43713.61271990741</v>
      </c>
      <c r="Q128" s="79" t="s">
        <v>645</v>
      </c>
      <c r="R128" s="79"/>
      <c r="S128" s="79"/>
      <c r="T128" s="79"/>
      <c r="U128" s="79"/>
      <c r="V128" s="83" t="s">
        <v>980</v>
      </c>
      <c r="W128" s="81">
        <v>43713.61271990741</v>
      </c>
      <c r="X128" s="83" t="s">
        <v>1223</v>
      </c>
      <c r="Y128" s="79"/>
      <c r="Z128" s="79"/>
      <c r="AA128" s="85" t="s">
        <v>1544</v>
      </c>
      <c r="AB128" s="79"/>
      <c r="AC128" s="79" t="b">
        <v>0</v>
      </c>
      <c r="AD128" s="79">
        <v>0</v>
      </c>
      <c r="AE128" s="85" t="s">
        <v>1779</v>
      </c>
      <c r="AF128" s="79" t="b">
        <v>0</v>
      </c>
      <c r="AG128" s="79" t="s">
        <v>1829</v>
      </c>
      <c r="AH128" s="79"/>
      <c r="AI128" s="85" t="s">
        <v>1779</v>
      </c>
      <c r="AJ128" s="79" t="b">
        <v>0</v>
      </c>
      <c r="AK128" s="79">
        <v>27</v>
      </c>
      <c r="AL128" s="85" t="s">
        <v>1580</v>
      </c>
      <c r="AM128" s="79" t="s">
        <v>1847</v>
      </c>
      <c r="AN128" s="79" t="b">
        <v>0</v>
      </c>
      <c r="AO128" s="85" t="s">
        <v>1580</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21</v>
      </c>
      <c r="BK128" s="49">
        <v>100</v>
      </c>
      <c r="BL128" s="48">
        <v>21</v>
      </c>
    </row>
    <row r="129" spans="1:64" ht="15">
      <c r="A129" s="64" t="s">
        <v>325</v>
      </c>
      <c r="B129" s="64" t="s">
        <v>356</v>
      </c>
      <c r="C129" s="65"/>
      <c r="D129" s="66"/>
      <c r="E129" s="67"/>
      <c r="F129" s="68"/>
      <c r="G129" s="65"/>
      <c r="H129" s="69"/>
      <c r="I129" s="70"/>
      <c r="J129" s="70"/>
      <c r="K129" s="34" t="s">
        <v>65</v>
      </c>
      <c r="L129" s="77">
        <v>241</v>
      </c>
      <c r="M129" s="77"/>
      <c r="N129" s="72"/>
      <c r="O129" s="79" t="s">
        <v>570</v>
      </c>
      <c r="P129" s="81">
        <v>43713.621342592596</v>
      </c>
      <c r="Q129" s="79" t="s">
        <v>645</v>
      </c>
      <c r="R129" s="79"/>
      <c r="S129" s="79"/>
      <c r="T129" s="79"/>
      <c r="U129" s="79"/>
      <c r="V129" s="83" t="s">
        <v>981</v>
      </c>
      <c r="W129" s="81">
        <v>43713.621342592596</v>
      </c>
      <c r="X129" s="83" t="s">
        <v>1224</v>
      </c>
      <c r="Y129" s="79"/>
      <c r="Z129" s="79"/>
      <c r="AA129" s="85" t="s">
        <v>1545</v>
      </c>
      <c r="AB129" s="79"/>
      <c r="AC129" s="79" t="b">
        <v>0</v>
      </c>
      <c r="AD129" s="79">
        <v>0</v>
      </c>
      <c r="AE129" s="85" t="s">
        <v>1779</v>
      </c>
      <c r="AF129" s="79" t="b">
        <v>0</v>
      </c>
      <c r="AG129" s="79" t="s">
        <v>1829</v>
      </c>
      <c r="AH129" s="79"/>
      <c r="AI129" s="85" t="s">
        <v>1779</v>
      </c>
      <c r="AJ129" s="79" t="b">
        <v>0</v>
      </c>
      <c r="AK129" s="79">
        <v>27</v>
      </c>
      <c r="AL129" s="85" t="s">
        <v>1580</v>
      </c>
      <c r="AM129" s="79" t="s">
        <v>1840</v>
      </c>
      <c r="AN129" s="79" t="b">
        <v>0</v>
      </c>
      <c r="AO129" s="85" t="s">
        <v>1580</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v>0</v>
      </c>
      <c r="BE129" s="49">
        <v>0</v>
      </c>
      <c r="BF129" s="48">
        <v>0</v>
      </c>
      <c r="BG129" s="49">
        <v>0</v>
      </c>
      <c r="BH129" s="48">
        <v>0</v>
      </c>
      <c r="BI129" s="49">
        <v>0</v>
      </c>
      <c r="BJ129" s="48">
        <v>21</v>
      </c>
      <c r="BK129" s="49">
        <v>100</v>
      </c>
      <c r="BL129" s="48">
        <v>21</v>
      </c>
    </row>
    <row r="130" spans="1:64" ht="15">
      <c r="A130" s="64" t="s">
        <v>326</v>
      </c>
      <c r="B130" s="64" t="s">
        <v>356</v>
      </c>
      <c r="C130" s="65"/>
      <c r="D130" s="66"/>
      <c r="E130" s="67"/>
      <c r="F130" s="68"/>
      <c r="G130" s="65"/>
      <c r="H130" s="69"/>
      <c r="I130" s="70"/>
      <c r="J130" s="70"/>
      <c r="K130" s="34" t="s">
        <v>65</v>
      </c>
      <c r="L130" s="77">
        <v>242</v>
      </c>
      <c r="M130" s="77"/>
      <c r="N130" s="72"/>
      <c r="O130" s="79" t="s">
        <v>570</v>
      </c>
      <c r="P130" s="81">
        <v>43713.62207175926</v>
      </c>
      <c r="Q130" s="79" t="s">
        <v>645</v>
      </c>
      <c r="R130" s="79"/>
      <c r="S130" s="79"/>
      <c r="T130" s="79"/>
      <c r="U130" s="79"/>
      <c r="V130" s="83" t="s">
        <v>982</v>
      </c>
      <c r="W130" s="81">
        <v>43713.62207175926</v>
      </c>
      <c r="X130" s="83" t="s">
        <v>1225</v>
      </c>
      <c r="Y130" s="79"/>
      <c r="Z130" s="79"/>
      <c r="AA130" s="85" t="s">
        <v>1546</v>
      </c>
      <c r="AB130" s="79"/>
      <c r="AC130" s="79" t="b">
        <v>0</v>
      </c>
      <c r="AD130" s="79">
        <v>0</v>
      </c>
      <c r="AE130" s="85" t="s">
        <v>1779</v>
      </c>
      <c r="AF130" s="79" t="b">
        <v>0</v>
      </c>
      <c r="AG130" s="79" t="s">
        <v>1829</v>
      </c>
      <c r="AH130" s="79"/>
      <c r="AI130" s="85" t="s">
        <v>1779</v>
      </c>
      <c r="AJ130" s="79" t="b">
        <v>0</v>
      </c>
      <c r="AK130" s="79">
        <v>27</v>
      </c>
      <c r="AL130" s="85" t="s">
        <v>1580</v>
      </c>
      <c r="AM130" s="79" t="s">
        <v>1840</v>
      </c>
      <c r="AN130" s="79" t="b">
        <v>0</v>
      </c>
      <c r="AO130" s="85" t="s">
        <v>1580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21</v>
      </c>
      <c r="BK130" s="49">
        <v>100</v>
      </c>
      <c r="BL130" s="48">
        <v>21</v>
      </c>
    </row>
    <row r="131" spans="1:64" ht="15">
      <c r="A131" s="64" t="s">
        <v>327</v>
      </c>
      <c r="B131" s="64" t="s">
        <v>356</v>
      </c>
      <c r="C131" s="65"/>
      <c r="D131" s="66"/>
      <c r="E131" s="67"/>
      <c r="F131" s="68"/>
      <c r="G131" s="65"/>
      <c r="H131" s="69"/>
      <c r="I131" s="70"/>
      <c r="J131" s="70"/>
      <c r="K131" s="34" t="s">
        <v>65</v>
      </c>
      <c r="L131" s="77">
        <v>243</v>
      </c>
      <c r="M131" s="77"/>
      <c r="N131" s="72"/>
      <c r="O131" s="79" t="s">
        <v>570</v>
      </c>
      <c r="P131" s="81">
        <v>43713.63162037037</v>
      </c>
      <c r="Q131" s="79" t="s">
        <v>645</v>
      </c>
      <c r="R131" s="79"/>
      <c r="S131" s="79"/>
      <c r="T131" s="79"/>
      <c r="U131" s="79"/>
      <c r="V131" s="83" t="s">
        <v>983</v>
      </c>
      <c r="W131" s="81">
        <v>43713.63162037037</v>
      </c>
      <c r="X131" s="83" t="s">
        <v>1226</v>
      </c>
      <c r="Y131" s="79"/>
      <c r="Z131" s="79"/>
      <c r="AA131" s="85" t="s">
        <v>1547</v>
      </c>
      <c r="AB131" s="79"/>
      <c r="AC131" s="79" t="b">
        <v>0</v>
      </c>
      <c r="AD131" s="79">
        <v>0</v>
      </c>
      <c r="AE131" s="85" t="s">
        <v>1779</v>
      </c>
      <c r="AF131" s="79" t="b">
        <v>0</v>
      </c>
      <c r="AG131" s="79" t="s">
        <v>1829</v>
      </c>
      <c r="AH131" s="79"/>
      <c r="AI131" s="85" t="s">
        <v>1779</v>
      </c>
      <c r="AJ131" s="79" t="b">
        <v>0</v>
      </c>
      <c r="AK131" s="79">
        <v>27</v>
      </c>
      <c r="AL131" s="85" t="s">
        <v>1580</v>
      </c>
      <c r="AM131" s="79" t="s">
        <v>1841</v>
      </c>
      <c r="AN131" s="79" t="b">
        <v>0</v>
      </c>
      <c r="AO131" s="85" t="s">
        <v>1580</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21</v>
      </c>
      <c r="BK131" s="49">
        <v>100</v>
      </c>
      <c r="BL131" s="48">
        <v>21</v>
      </c>
    </row>
    <row r="132" spans="1:64" ht="15">
      <c r="A132" s="64" t="s">
        <v>328</v>
      </c>
      <c r="B132" s="64" t="s">
        <v>356</v>
      </c>
      <c r="C132" s="65"/>
      <c r="D132" s="66"/>
      <c r="E132" s="67"/>
      <c r="F132" s="68"/>
      <c r="G132" s="65"/>
      <c r="H132" s="69"/>
      <c r="I132" s="70"/>
      <c r="J132" s="70"/>
      <c r="K132" s="34" t="s">
        <v>65</v>
      </c>
      <c r="L132" s="77">
        <v>244</v>
      </c>
      <c r="M132" s="77"/>
      <c r="N132" s="72"/>
      <c r="O132" s="79" t="s">
        <v>570</v>
      </c>
      <c r="P132" s="81">
        <v>43713.65425925926</v>
      </c>
      <c r="Q132" s="79" t="s">
        <v>645</v>
      </c>
      <c r="R132" s="79"/>
      <c r="S132" s="79"/>
      <c r="T132" s="79"/>
      <c r="U132" s="79"/>
      <c r="V132" s="83" t="s">
        <v>984</v>
      </c>
      <c r="W132" s="81">
        <v>43713.65425925926</v>
      </c>
      <c r="X132" s="83" t="s">
        <v>1227</v>
      </c>
      <c r="Y132" s="79"/>
      <c r="Z132" s="79"/>
      <c r="AA132" s="85" t="s">
        <v>1548</v>
      </c>
      <c r="AB132" s="79"/>
      <c r="AC132" s="79" t="b">
        <v>0</v>
      </c>
      <c r="AD132" s="79">
        <v>0</v>
      </c>
      <c r="AE132" s="85" t="s">
        <v>1779</v>
      </c>
      <c r="AF132" s="79" t="b">
        <v>0</v>
      </c>
      <c r="AG132" s="79" t="s">
        <v>1829</v>
      </c>
      <c r="AH132" s="79"/>
      <c r="AI132" s="85" t="s">
        <v>1779</v>
      </c>
      <c r="AJ132" s="79" t="b">
        <v>0</v>
      </c>
      <c r="AK132" s="79">
        <v>27</v>
      </c>
      <c r="AL132" s="85" t="s">
        <v>1580</v>
      </c>
      <c r="AM132" s="79" t="s">
        <v>1842</v>
      </c>
      <c r="AN132" s="79" t="b">
        <v>0</v>
      </c>
      <c r="AO132" s="85" t="s">
        <v>1580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21</v>
      </c>
      <c r="BK132" s="49">
        <v>100</v>
      </c>
      <c r="BL132" s="48">
        <v>21</v>
      </c>
    </row>
    <row r="133" spans="1:64" ht="15">
      <c r="A133" s="64" t="s">
        <v>329</v>
      </c>
      <c r="B133" s="64" t="s">
        <v>356</v>
      </c>
      <c r="C133" s="65"/>
      <c r="D133" s="66"/>
      <c r="E133" s="67"/>
      <c r="F133" s="68"/>
      <c r="G133" s="65"/>
      <c r="H133" s="69"/>
      <c r="I133" s="70"/>
      <c r="J133" s="70"/>
      <c r="K133" s="34" t="s">
        <v>65</v>
      </c>
      <c r="L133" s="77">
        <v>245</v>
      </c>
      <c r="M133" s="77"/>
      <c r="N133" s="72"/>
      <c r="O133" s="79" t="s">
        <v>570</v>
      </c>
      <c r="P133" s="81">
        <v>43713.6805787037</v>
      </c>
      <c r="Q133" s="79" t="s">
        <v>645</v>
      </c>
      <c r="R133" s="79"/>
      <c r="S133" s="79"/>
      <c r="T133" s="79"/>
      <c r="U133" s="79"/>
      <c r="V133" s="83" t="s">
        <v>985</v>
      </c>
      <c r="W133" s="81">
        <v>43713.6805787037</v>
      </c>
      <c r="X133" s="83" t="s">
        <v>1228</v>
      </c>
      <c r="Y133" s="79"/>
      <c r="Z133" s="79"/>
      <c r="AA133" s="85" t="s">
        <v>1549</v>
      </c>
      <c r="AB133" s="79"/>
      <c r="AC133" s="79" t="b">
        <v>0</v>
      </c>
      <c r="AD133" s="79">
        <v>0</v>
      </c>
      <c r="AE133" s="85" t="s">
        <v>1779</v>
      </c>
      <c r="AF133" s="79" t="b">
        <v>0</v>
      </c>
      <c r="AG133" s="79" t="s">
        <v>1829</v>
      </c>
      <c r="AH133" s="79"/>
      <c r="AI133" s="85" t="s">
        <v>1779</v>
      </c>
      <c r="AJ133" s="79" t="b">
        <v>0</v>
      </c>
      <c r="AK133" s="79">
        <v>27</v>
      </c>
      <c r="AL133" s="85" t="s">
        <v>1580</v>
      </c>
      <c r="AM133" s="79" t="s">
        <v>1842</v>
      </c>
      <c r="AN133" s="79" t="b">
        <v>0</v>
      </c>
      <c r="AO133" s="85" t="s">
        <v>1580</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21</v>
      </c>
      <c r="BK133" s="49">
        <v>100</v>
      </c>
      <c r="BL133" s="48">
        <v>21</v>
      </c>
    </row>
    <row r="134" spans="1:64" ht="15">
      <c r="A134" s="64" t="s">
        <v>330</v>
      </c>
      <c r="B134" s="64" t="s">
        <v>356</v>
      </c>
      <c r="C134" s="65"/>
      <c r="D134" s="66"/>
      <c r="E134" s="67"/>
      <c r="F134" s="68"/>
      <c r="G134" s="65"/>
      <c r="H134" s="69"/>
      <c r="I134" s="70"/>
      <c r="J134" s="70"/>
      <c r="K134" s="34" t="s">
        <v>65</v>
      </c>
      <c r="L134" s="77">
        <v>246</v>
      </c>
      <c r="M134" s="77"/>
      <c r="N134" s="72"/>
      <c r="O134" s="79" t="s">
        <v>570</v>
      </c>
      <c r="P134" s="81">
        <v>43713.698796296296</v>
      </c>
      <c r="Q134" s="79" t="s">
        <v>645</v>
      </c>
      <c r="R134" s="79"/>
      <c r="S134" s="79"/>
      <c r="T134" s="79"/>
      <c r="U134" s="79"/>
      <c r="V134" s="83" t="s">
        <v>986</v>
      </c>
      <c r="W134" s="81">
        <v>43713.698796296296</v>
      </c>
      <c r="X134" s="83" t="s">
        <v>1229</v>
      </c>
      <c r="Y134" s="79"/>
      <c r="Z134" s="79"/>
      <c r="AA134" s="85" t="s">
        <v>1550</v>
      </c>
      <c r="AB134" s="79"/>
      <c r="AC134" s="79" t="b">
        <v>0</v>
      </c>
      <c r="AD134" s="79">
        <v>0</v>
      </c>
      <c r="AE134" s="85" t="s">
        <v>1779</v>
      </c>
      <c r="AF134" s="79" t="b">
        <v>0</v>
      </c>
      <c r="AG134" s="79" t="s">
        <v>1829</v>
      </c>
      <c r="AH134" s="79"/>
      <c r="AI134" s="85" t="s">
        <v>1779</v>
      </c>
      <c r="AJ134" s="79" t="b">
        <v>0</v>
      </c>
      <c r="AK134" s="79">
        <v>27</v>
      </c>
      <c r="AL134" s="85" t="s">
        <v>1580</v>
      </c>
      <c r="AM134" s="79" t="s">
        <v>1842</v>
      </c>
      <c r="AN134" s="79" t="b">
        <v>0</v>
      </c>
      <c r="AO134" s="85" t="s">
        <v>1580</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v>0</v>
      </c>
      <c r="BE134" s="49">
        <v>0</v>
      </c>
      <c r="BF134" s="48">
        <v>0</v>
      </c>
      <c r="BG134" s="49">
        <v>0</v>
      </c>
      <c r="BH134" s="48">
        <v>0</v>
      </c>
      <c r="BI134" s="49">
        <v>0</v>
      </c>
      <c r="BJ134" s="48">
        <v>21</v>
      </c>
      <c r="BK134" s="49">
        <v>100</v>
      </c>
      <c r="BL134" s="48">
        <v>21</v>
      </c>
    </row>
    <row r="135" spans="1:64" ht="15">
      <c r="A135" s="64" t="s">
        <v>331</v>
      </c>
      <c r="B135" s="64" t="s">
        <v>356</v>
      </c>
      <c r="C135" s="65"/>
      <c r="D135" s="66"/>
      <c r="E135" s="67"/>
      <c r="F135" s="68"/>
      <c r="G135" s="65"/>
      <c r="H135" s="69"/>
      <c r="I135" s="70"/>
      <c r="J135" s="70"/>
      <c r="K135" s="34" t="s">
        <v>65</v>
      </c>
      <c r="L135" s="77">
        <v>247</v>
      </c>
      <c r="M135" s="77"/>
      <c r="N135" s="72"/>
      <c r="O135" s="79" t="s">
        <v>570</v>
      </c>
      <c r="P135" s="81">
        <v>43713.705775462964</v>
      </c>
      <c r="Q135" s="79" t="s">
        <v>645</v>
      </c>
      <c r="R135" s="79"/>
      <c r="S135" s="79"/>
      <c r="T135" s="79"/>
      <c r="U135" s="79"/>
      <c r="V135" s="83" t="s">
        <v>987</v>
      </c>
      <c r="W135" s="81">
        <v>43713.705775462964</v>
      </c>
      <c r="X135" s="83" t="s">
        <v>1230</v>
      </c>
      <c r="Y135" s="79"/>
      <c r="Z135" s="79"/>
      <c r="AA135" s="85" t="s">
        <v>1551</v>
      </c>
      <c r="AB135" s="79"/>
      <c r="AC135" s="79" t="b">
        <v>0</v>
      </c>
      <c r="AD135" s="79">
        <v>0</v>
      </c>
      <c r="AE135" s="85" t="s">
        <v>1779</v>
      </c>
      <c r="AF135" s="79" t="b">
        <v>0</v>
      </c>
      <c r="AG135" s="79" t="s">
        <v>1829</v>
      </c>
      <c r="AH135" s="79"/>
      <c r="AI135" s="85" t="s">
        <v>1779</v>
      </c>
      <c r="AJ135" s="79" t="b">
        <v>0</v>
      </c>
      <c r="AK135" s="79">
        <v>27</v>
      </c>
      <c r="AL135" s="85" t="s">
        <v>1580</v>
      </c>
      <c r="AM135" s="79" t="s">
        <v>1841</v>
      </c>
      <c r="AN135" s="79" t="b">
        <v>0</v>
      </c>
      <c r="AO135" s="85" t="s">
        <v>1580</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2</v>
      </c>
      <c r="BC135" s="78" t="str">
        <f>REPLACE(INDEX(GroupVertices[Group],MATCH(Edges25[[#This Row],[Vertex 2]],GroupVertices[Vertex],0)),1,1,"")</f>
        <v>2</v>
      </c>
      <c r="BD135" s="48">
        <v>0</v>
      </c>
      <c r="BE135" s="49">
        <v>0</v>
      </c>
      <c r="BF135" s="48">
        <v>0</v>
      </c>
      <c r="BG135" s="49">
        <v>0</v>
      </c>
      <c r="BH135" s="48">
        <v>0</v>
      </c>
      <c r="BI135" s="49">
        <v>0</v>
      </c>
      <c r="BJ135" s="48">
        <v>21</v>
      </c>
      <c r="BK135" s="49">
        <v>100</v>
      </c>
      <c r="BL135" s="48">
        <v>21</v>
      </c>
    </row>
    <row r="136" spans="1:64" ht="15">
      <c r="A136" s="64" t="s">
        <v>332</v>
      </c>
      <c r="B136" s="64" t="s">
        <v>356</v>
      </c>
      <c r="C136" s="65"/>
      <c r="D136" s="66"/>
      <c r="E136" s="67"/>
      <c r="F136" s="68"/>
      <c r="G136" s="65"/>
      <c r="H136" s="69"/>
      <c r="I136" s="70"/>
      <c r="J136" s="70"/>
      <c r="K136" s="34" t="s">
        <v>65</v>
      </c>
      <c r="L136" s="77">
        <v>248</v>
      </c>
      <c r="M136" s="77"/>
      <c r="N136" s="72"/>
      <c r="O136" s="79" t="s">
        <v>570</v>
      </c>
      <c r="P136" s="81">
        <v>43713.74017361111</v>
      </c>
      <c r="Q136" s="79" t="s">
        <v>645</v>
      </c>
      <c r="R136" s="79"/>
      <c r="S136" s="79"/>
      <c r="T136" s="79"/>
      <c r="U136" s="79"/>
      <c r="V136" s="83" t="s">
        <v>988</v>
      </c>
      <c r="W136" s="81">
        <v>43713.74017361111</v>
      </c>
      <c r="X136" s="83" t="s">
        <v>1231</v>
      </c>
      <c r="Y136" s="79"/>
      <c r="Z136" s="79"/>
      <c r="AA136" s="85" t="s">
        <v>1552</v>
      </c>
      <c r="AB136" s="79"/>
      <c r="AC136" s="79" t="b">
        <v>0</v>
      </c>
      <c r="AD136" s="79">
        <v>0</v>
      </c>
      <c r="AE136" s="85" t="s">
        <v>1779</v>
      </c>
      <c r="AF136" s="79" t="b">
        <v>0</v>
      </c>
      <c r="AG136" s="79" t="s">
        <v>1829</v>
      </c>
      <c r="AH136" s="79"/>
      <c r="AI136" s="85" t="s">
        <v>1779</v>
      </c>
      <c r="AJ136" s="79" t="b">
        <v>0</v>
      </c>
      <c r="AK136" s="79">
        <v>27</v>
      </c>
      <c r="AL136" s="85" t="s">
        <v>1580</v>
      </c>
      <c r="AM136" s="79" t="s">
        <v>1841</v>
      </c>
      <c r="AN136" s="79" t="b">
        <v>0</v>
      </c>
      <c r="AO136" s="85" t="s">
        <v>1580</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2</v>
      </c>
      <c r="BD136" s="48">
        <v>0</v>
      </c>
      <c r="BE136" s="49">
        <v>0</v>
      </c>
      <c r="BF136" s="48">
        <v>0</v>
      </c>
      <c r="BG136" s="49">
        <v>0</v>
      </c>
      <c r="BH136" s="48">
        <v>0</v>
      </c>
      <c r="BI136" s="49">
        <v>0</v>
      </c>
      <c r="BJ136" s="48">
        <v>21</v>
      </c>
      <c r="BK136" s="49">
        <v>100</v>
      </c>
      <c r="BL136" s="48">
        <v>21</v>
      </c>
    </row>
    <row r="137" spans="1:64" ht="15">
      <c r="A137" s="64" t="s">
        <v>333</v>
      </c>
      <c r="B137" s="64" t="s">
        <v>356</v>
      </c>
      <c r="C137" s="65"/>
      <c r="D137" s="66"/>
      <c r="E137" s="67"/>
      <c r="F137" s="68"/>
      <c r="G137" s="65"/>
      <c r="H137" s="69"/>
      <c r="I137" s="70"/>
      <c r="J137" s="70"/>
      <c r="K137" s="34" t="s">
        <v>65</v>
      </c>
      <c r="L137" s="77">
        <v>249</v>
      </c>
      <c r="M137" s="77"/>
      <c r="N137" s="72"/>
      <c r="O137" s="79" t="s">
        <v>570</v>
      </c>
      <c r="P137" s="81">
        <v>43713.75267361111</v>
      </c>
      <c r="Q137" s="79" t="s">
        <v>645</v>
      </c>
      <c r="R137" s="79"/>
      <c r="S137" s="79"/>
      <c r="T137" s="79"/>
      <c r="U137" s="79"/>
      <c r="V137" s="83" t="s">
        <v>989</v>
      </c>
      <c r="W137" s="81">
        <v>43713.75267361111</v>
      </c>
      <c r="X137" s="83" t="s">
        <v>1232</v>
      </c>
      <c r="Y137" s="79"/>
      <c r="Z137" s="79"/>
      <c r="AA137" s="85" t="s">
        <v>1553</v>
      </c>
      <c r="AB137" s="79"/>
      <c r="AC137" s="79" t="b">
        <v>0</v>
      </c>
      <c r="AD137" s="79">
        <v>0</v>
      </c>
      <c r="AE137" s="85" t="s">
        <v>1779</v>
      </c>
      <c r="AF137" s="79" t="b">
        <v>0</v>
      </c>
      <c r="AG137" s="79" t="s">
        <v>1829</v>
      </c>
      <c r="AH137" s="79"/>
      <c r="AI137" s="85" t="s">
        <v>1779</v>
      </c>
      <c r="AJ137" s="79" t="b">
        <v>0</v>
      </c>
      <c r="AK137" s="79">
        <v>27</v>
      </c>
      <c r="AL137" s="85" t="s">
        <v>1580</v>
      </c>
      <c r="AM137" s="79" t="s">
        <v>1840</v>
      </c>
      <c r="AN137" s="79" t="b">
        <v>0</v>
      </c>
      <c r="AO137" s="85" t="s">
        <v>1580</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21</v>
      </c>
      <c r="BK137" s="49">
        <v>100</v>
      </c>
      <c r="BL137" s="48">
        <v>21</v>
      </c>
    </row>
    <row r="138" spans="1:64" ht="15">
      <c r="A138" s="64" t="s">
        <v>334</v>
      </c>
      <c r="B138" s="64" t="s">
        <v>356</v>
      </c>
      <c r="C138" s="65"/>
      <c r="D138" s="66"/>
      <c r="E138" s="67"/>
      <c r="F138" s="68"/>
      <c r="G138" s="65"/>
      <c r="H138" s="69"/>
      <c r="I138" s="70"/>
      <c r="J138" s="70"/>
      <c r="K138" s="34" t="s">
        <v>65</v>
      </c>
      <c r="L138" s="77">
        <v>250</v>
      </c>
      <c r="M138" s="77"/>
      <c r="N138" s="72"/>
      <c r="O138" s="79" t="s">
        <v>570</v>
      </c>
      <c r="P138" s="81">
        <v>43713.77400462963</v>
      </c>
      <c r="Q138" s="79" t="s">
        <v>645</v>
      </c>
      <c r="R138" s="79"/>
      <c r="S138" s="79"/>
      <c r="T138" s="79"/>
      <c r="U138" s="79"/>
      <c r="V138" s="83" t="s">
        <v>990</v>
      </c>
      <c r="W138" s="81">
        <v>43713.77400462963</v>
      </c>
      <c r="X138" s="83" t="s">
        <v>1233</v>
      </c>
      <c r="Y138" s="79"/>
      <c r="Z138" s="79"/>
      <c r="AA138" s="85" t="s">
        <v>1554</v>
      </c>
      <c r="AB138" s="79"/>
      <c r="AC138" s="79" t="b">
        <v>0</v>
      </c>
      <c r="AD138" s="79">
        <v>0</v>
      </c>
      <c r="AE138" s="85" t="s">
        <v>1779</v>
      </c>
      <c r="AF138" s="79" t="b">
        <v>0</v>
      </c>
      <c r="AG138" s="79" t="s">
        <v>1829</v>
      </c>
      <c r="AH138" s="79"/>
      <c r="AI138" s="85" t="s">
        <v>1779</v>
      </c>
      <c r="AJ138" s="79" t="b">
        <v>0</v>
      </c>
      <c r="AK138" s="79">
        <v>27</v>
      </c>
      <c r="AL138" s="85" t="s">
        <v>1580</v>
      </c>
      <c r="AM138" s="79" t="s">
        <v>1841</v>
      </c>
      <c r="AN138" s="79" t="b">
        <v>0</v>
      </c>
      <c r="AO138" s="85" t="s">
        <v>1580</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2</v>
      </c>
      <c r="BC138" s="78" t="str">
        <f>REPLACE(INDEX(GroupVertices[Group],MATCH(Edges25[[#This Row],[Vertex 2]],GroupVertices[Vertex],0)),1,1,"")</f>
        <v>2</v>
      </c>
      <c r="BD138" s="48">
        <v>0</v>
      </c>
      <c r="BE138" s="49">
        <v>0</v>
      </c>
      <c r="BF138" s="48">
        <v>0</v>
      </c>
      <c r="BG138" s="49">
        <v>0</v>
      </c>
      <c r="BH138" s="48">
        <v>0</v>
      </c>
      <c r="BI138" s="49">
        <v>0</v>
      </c>
      <c r="BJ138" s="48">
        <v>21</v>
      </c>
      <c r="BK138" s="49">
        <v>100</v>
      </c>
      <c r="BL138" s="48">
        <v>21</v>
      </c>
    </row>
    <row r="139" spans="1:64" ht="15">
      <c r="A139" s="64" t="s">
        <v>335</v>
      </c>
      <c r="B139" s="64" t="s">
        <v>356</v>
      </c>
      <c r="C139" s="65"/>
      <c r="D139" s="66"/>
      <c r="E139" s="67"/>
      <c r="F139" s="68"/>
      <c r="G139" s="65"/>
      <c r="H139" s="69"/>
      <c r="I139" s="70"/>
      <c r="J139" s="70"/>
      <c r="K139" s="34" t="s">
        <v>65</v>
      </c>
      <c r="L139" s="77">
        <v>251</v>
      </c>
      <c r="M139" s="77"/>
      <c r="N139" s="72"/>
      <c r="O139" s="79" t="s">
        <v>570</v>
      </c>
      <c r="P139" s="81">
        <v>43713.84711805556</v>
      </c>
      <c r="Q139" s="79" t="s">
        <v>645</v>
      </c>
      <c r="R139" s="79"/>
      <c r="S139" s="79"/>
      <c r="T139" s="79"/>
      <c r="U139" s="79"/>
      <c r="V139" s="83" t="s">
        <v>991</v>
      </c>
      <c r="W139" s="81">
        <v>43713.84711805556</v>
      </c>
      <c r="X139" s="83" t="s">
        <v>1234</v>
      </c>
      <c r="Y139" s="79"/>
      <c r="Z139" s="79"/>
      <c r="AA139" s="85" t="s">
        <v>1555</v>
      </c>
      <c r="AB139" s="79"/>
      <c r="AC139" s="79" t="b">
        <v>0</v>
      </c>
      <c r="AD139" s="79">
        <v>0</v>
      </c>
      <c r="AE139" s="85" t="s">
        <v>1779</v>
      </c>
      <c r="AF139" s="79" t="b">
        <v>0</v>
      </c>
      <c r="AG139" s="79" t="s">
        <v>1829</v>
      </c>
      <c r="AH139" s="79"/>
      <c r="AI139" s="85" t="s">
        <v>1779</v>
      </c>
      <c r="AJ139" s="79" t="b">
        <v>0</v>
      </c>
      <c r="AK139" s="79">
        <v>27</v>
      </c>
      <c r="AL139" s="85" t="s">
        <v>1580</v>
      </c>
      <c r="AM139" s="79" t="s">
        <v>1842</v>
      </c>
      <c r="AN139" s="79" t="b">
        <v>0</v>
      </c>
      <c r="AO139" s="85" t="s">
        <v>1580</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2</v>
      </c>
      <c r="BC139" s="78" t="str">
        <f>REPLACE(INDEX(GroupVertices[Group],MATCH(Edges25[[#This Row],[Vertex 2]],GroupVertices[Vertex],0)),1,1,"")</f>
        <v>2</v>
      </c>
      <c r="BD139" s="48">
        <v>0</v>
      </c>
      <c r="BE139" s="49">
        <v>0</v>
      </c>
      <c r="BF139" s="48">
        <v>0</v>
      </c>
      <c r="BG139" s="49">
        <v>0</v>
      </c>
      <c r="BH139" s="48">
        <v>0</v>
      </c>
      <c r="BI139" s="49">
        <v>0</v>
      </c>
      <c r="BJ139" s="48">
        <v>21</v>
      </c>
      <c r="BK139" s="49">
        <v>100</v>
      </c>
      <c r="BL139" s="48">
        <v>21</v>
      </c>
    </row>
    <row r="140" spans="1:64" ht="15">
      <c r="A140" s="64" t="s">
        <v>336</v>
      </c>
      <c r="B140" s="64" t="s">
        <v>356</v>
      </c>
      <c r="C140" s="65"/>
      <c r="D140" s="66"/>
      <c r="E140" s="67"/>
      <c r="F140" s="68"/>
      <c r="G140" s="65"/>
      <c r="H140" s="69"/>
      <c r="I140" s="70"/>
      <c r="J140" s="70"/>
      <c r="K140" s="34" t="s">
        <v>65</v>
      </c>
      <c r="L140" s="77">
        <v>252</v>
      </c>
      <c r="M140" s="77"/>
      <c r="N140" s="72"/>
      <c r="O140" s="79" t="s">
        <v>570</v>
      </c>
      <c r="P140" s="81">
        <v>43713.885625</v>
      </c>
      <c r="Q140" s="79" t="s">
        <v>645</v>
      </c>
      <c r="R140" s="79"/>
      <c r="S140" s="79"/>
      <c r="T140" s="79"/>
      <c r="U140" s="79"/>
      <c r="V140" s="83" t="s">
        <v>992</v>
      </c>
      <c r="W140" s="81">
        <v>43713.885625</v>
      </c>
      <c r="X140" s="83" t="s">
        <v>1235</v>
      </c>
      <c r="Y140" s="79"/>
      <c r="Z140" s="79"/>
      <c r="AA140" s="85" t="s">
        <v>1556</v>
      </c>
      <c r="AB140" s="79"/>
      <c r="AC140" s="79" t="b">
        <v>0</v>
      </c>
      <c r="AD140" s="79">
        <v>0</v>
      </c>
      <c r="AE140" s="85" t="s">
        <v>1779</v>
      </c>
      <c r="AF140" s="79" t="b">
        <v>0</v>
      </c>
      <c r="AG140" s="79" t="s">
        <v>1829</v>
      </c>
      <c r="AH140" s="79"/>
      <c r="AI140" s="85" t="s">
        <v>1779</v>
      </c>
      <c r="AJ140" s="79" t="b">
        <v>0</v>
      </c>
      <c r="AK140" s="79">
        <v>27</v>
      </c>
      <c r="AL140" s="85" t="s">
        <v>1580</v>
      </c>
      <c r="AM140" s="79" t="s">
        <v>1840</v>
      </c>
      <c r="AN140" s="79" t="b">
        <v>0</v>
      </c>
      <c r="AO140" s="85" t="s">
        <v>1580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v>0</v>
      </c>
      <c r="BE140" s="49">
        <v>0</v>
      </c>
      <c r="BF140" s="48">
        <v>0</v>
      </c>
      <c r="BG140" s="49">
        <v>0</v>
      </c>
      <c r="BH140" s="48">
        <v>0</v>
      </c>
      <c r="BI140" s="49">
        <v>0</v>
      </c>
      <c r="BJ140" s="48">
        <v>21</v>
      </c>
      <c r="BK140" s="49">
        <v>100</v>
      </c>
      <c r="BL140" s="48">
        <v>21</v>
      </c>
    </row>
    <row r="141" spans="1:64" ht="15">
      <c r="A141" s="64" t="s">
        <v>337</v>
      </c>
      <c r="B141" s="64" t="s">
        <v>356</v>
      </c>
      <c r="C141" s="65"/>
      <c r="D141" s="66"/>
      <c r="E141" s="67"/>
      <c r="F141" s="68"/>
      <c r="G141" s="65"/>
      <c r="H141" s="69"/>
      <c r="I141" s="70"/>
      <c r="J141" s="70"/>
      <c r="K141" s="34" t="s">
        <v>65</v>
      </c>
      <c r="L141" s="77">
        <v>253</v>
      </c>
      <c r="M141" s="77"/>
      <c r="N141" s="72"/>
      <c r="O141" s="79" t="s">
        <v>570</v>
      </c>
      <c r="P141" s="81">
        <v>43714.160150462965</v>
      </c>
      <c r="Q141" s="79" t="s">
        <v>645</v>
      </c>
      <c r="R141" s="79"/>
      <c r="S141" s="79"/>
      <c r="T141" s="79"/>
      <c r="U141" s="79"/>
      <c r="V141" s="83" t="s">
        <v>993</v>
      </c>
      <c r="W141" s="81">
        <v>43714.160150462965</v>
      </c>
      <c r="X141" s="83" t="s">
        <v>1236</v>
      </c>
      <c r="Y141" s="79"/>
      <c r="Z141" s="79"/>
      <c r="AA141" s="85" t="s">
        <v>1557</v>
      </c>
      <c r="AB141" s="79"/>
      <c r="AC141" s="79" t="b">
        <v>0</v>
      </c>
      <c r="AD141" s="79">
        <v>0</v>
      </c>
      <c r="AE141" s="85" t="s">
        <v>1779</v>
      </c>
      <c r="AF141" s="79" t="b">
        <v>0</v>
      </c>
      <c r="AG141" s="79" t="s">
        <v>1829</v>
      </c>
      <c r="AH141" s="79"/>
      <c r="AI141" s="85" t="s">
        <v>1779</v>
      </c>
      <c r="AJ141" s="79" t="b">
        <v>0</v>
      </c>
      <c r="AK141" s="79">
        <v>27</v>
      </c>
      <c r="AL141" s="85" t="s">
        <v>1580</v>
      </c>
      <c r="AM141" s="79" t="s">
        <v>1840</v>
      </c>
      <c r="AN141" s="79" t="b">
        <v>0</v>
      </c>
      <c r="AO141" s="85" t="s">
        <v>1580</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21</v>
      </c>
      <c r="BK141" s="49">
        <v>100</v>
      </c>
      <c r="BL141" s="48">
        <v>21</v>
      </c>
    </row>
    <row r="142" spans="1:64" ht="15">
      <c r="A142" s="64" t="s">
        <v>338</v>
      </c>
      <c r="B142" s="64" t="s">
        <v>356</v>
      </c>
      <c r="C142" s="65"/>
      <c r="D142" s="66"/>
      <c r="E142" s="67"/>
      <c r="F142" s="68"/>
      <c r="G142" s="65"/>
      <c r="H142" s="69"/>
      <c r="I142" s="70"/>
      <c r="J142" s="70"/>
      <c r="K142" s="34" t="s">
        <v>65</v>
      </c>
      <c r="L142" s="77">
        <v>254</v>
      </c>
      <c r="M142" s="77"/>
      <c r="N142" s="72"/>
      <c r="O142" s="79" t="s">
        <v>570</v>
      </c>
      <c r="P142" s="81">
        <v>43714.170960648145</v>
      </c>
      <c r="Q142" s="79" t="s">
        <v>645</v>
      </c>
      <c r="R142" s="79"/>
      <c r="S142" s="79"/>
      <c r="T142" s="79"/>
      <c r="U142" s="79"/>
      <c r="V142" s="83" t="s">
        <v>994</v>
      </c>
      <c r="W142" s="81">
        <v>43714.170960648145</v>
      </c>
      <c r="X142" s="83" t="s">
        <v>1237</v>
      </c>
      <c r="Y142" s="79"/>
      <c r="Z142" s="79"/>
      <c r="AA142" s="85" t="s">
        <v>1558</v>
      </c>
      <c r="AB142" s="79"/>
      <c r="AC142" s="79" t="b">
        <v>0</v>
      </c>
      <c r="AD142" s="79">
        <v>0</v>
      </c>
      <c r="AE142" s="85" t="s">
        <v>1779</v>
      </c>
      <c r="AF142" s="79" t="b">
        <v>0</v>
      </c>
      <c r="AG142" s="79" t="s">
        <v>1829</v>
      </c>
      <c r="AH142" s="79"/>
      <c r="AI142" s="85" t="s">
        <v>1779</v>
      </c>
      <c r="AJ142" s="79" t="b">
        <v>0</v>
      </c>
      <c r="AK142" s="79">
        <v>27</v>
      </c>
      <c r="AL142" s="85" t="s">
        <v>1580</v>
      </c>
      <c r="AM142" s="79" t="s">
        <v>1840</v>
      </c>
      <c r="AN142" s="79" t="b">
        <v>0</v>
      </c>
      <c r="AO142" s="85" t="s">
        <v>1580</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v>0</v>
      </c>
      <c r="BE142" s="49">
        <v>0</v>
      </c>
      <c r="BF142" s="48">
        <v>0</v>
      </c>
      <c r="BG142" s="49">
        <v>0</v>
      </c>
      <c r="BH142" s="48">
        <v>0</v>
      </c>
      <c r="BI142" s="49">
        <v>0</v>
      </c>
      <c r="BJ142" s="48">
        <v>21</v>
      </c>
      <c r="BK142" s="49">
        <v>100</v>
      </c>
      <c r="BL142" s="48">
        <v>21</v>
      </c>
    </row>
    <row r="143" spans="1:64" ht="15">
      <c r="A143" s="64" t="s">
        <v>339</v>
      </c>
      <c r="B143" s="64" t="s">
        <v>356</v>
      </c>
      <c r="C143" s="65"/>
      <c r="D143" s="66"/>
      <c r="E143" s="67"/>
      <c r="F143" s="68"/>
      <c r="G143" s="65"/>
      <c r="H143" s="69"/>
      <c r="I143" s="70"/>
      <c r="J143" s="70"/>
      <c r="K143" s="34" t="s">
        <v>65</v>
      </c>
      <c r="L143" s="77">
        <v>255</v>
      </c>
      <c r="M143" s="77"/>
      <c r="N143" s="72"/>
      <c r="O143" s="79" t="s">
        <v>570</v>
      </c>
      <c r="P143" s="81">
        <v>43714.173263888886</v>
      </c>
      <c r="Q143" s="79" t="s">
        <v>645</v>
      </c>
      <c r="R143" s="79"/>
      <c r="S143" s="79"/>
      <c r="T143" s="79"/>
      <c r="U143" s="79"/>
      <c r="V143" s="83" t="s">
        <v>995</v>
      </c>
      <c r="W143" s="81">
        <v>43714.173263888886</v>
      </c>
      <c r="X143" s="83" t="s">
        <v>1238</v>
      </c>
      <c r="Y143" s="79"/>
      <c r="Z143" s="79"/>
      <c r="AA143" s="85" t="s">
        <v>1559</v>
      </c>
      <c r="AB143" s="79"/>
      <c r="AC143" s="79" t="b">
        <v>0</v>
      </c>
      <c r="AD143" s="79">
        <v>0</v>
      </c>
      <c r="AE143" s="85" t="s">
        <v>1779</v>
      </c>
      <c r="AF143" s="79" t="b">
        <v>0</v>
      </c>
      <c r="AG143" s="79" t="s">
        <v>1829</v>
      </c>
      <c r="AH143" s="79"/>
      <c r="AI143" s="85" t="s">
        <v>1779</v>
      </c>
      <c r="AJ143" s="79" t="b">
        <v>0</v>
      </c>
      <c r="AK143" s="79">
        <v>27</v>
      </c>
      <c r="AL143" s="85" t="s">
        <v>1580</v>
      </c>
      <c r="AM143" s="79" t="s">
        <v>1840</v>
      </c>
      <c r="AN143" s="79" t="b">
        <v>0</v>
      </c>
      <c r="AO143" s="85" t="s">
        <v>1580</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v>0</v>
      </c>
      <c r="BE143" s="49">
        <v>0</v>
      </c>
      <c r="BF143" s="48">
        <v>0</v>
      </c>
      <c r="BG143" s="49">
        <v>0</v>
      </c>
      <c r="BH143" s="48">
        <v>0</v>
      </c>
      <c r="BI143" s="49">
        <v>0</v>
      </c>
      <c r="BJ143" s="48">
        <v>21</v>
      </c>
      <c r="BK143" s="49">
        <v>100</v>
      </c>
      <c r="BL143" s="48">
        <v>21</v>
      </c>
    </row>
    <row r="144" spans="1:64" ht="15">
      <c r="A144" s="64" t="s">
        <v>340</v>
      </c>
      <c r="B144" s="64" t="s">
        <v>356</v>
      </c>
      <c r="C144" s="65"/>
      <c r="D144" s="66"/>
      <c r="E144" s="67"/>
      <c r="F144" s="68"/>
      <c r="G144" s="65"/>
      <c r="H144" s="69"/>
      <c r="I144" s="70"/>
      <c r="J144" s="70"/>
      <c r="K144" s="34" t="s">
        <v>65</v>
      </c>
      <c r="L144" s="77">
        <v>256</v>
      </c>
      <c r="M144" s="77"/>
      <c r="N144" s="72"/>
      <c r="O144" s="79" t="s">
        <v>570</v>
      </c>
      <c r="P144" s="81">
        <v>43714.18751157408</v>
      </c>
      <c r="Q144" s="79" t="s">
        <v>645</v>
      </c>
      <c r="R144" s="79"/>
      <c r="S144" s="79"/>
      <c r="T144" s="79"/>
      <c r="U144" s="79"/>
      <c r="V144" s="83" t="s">
        <v>996</v>
      </c>
      <c r="W144" s="81">
        <v>43714.18751157408</v>
      </c>
      <c r="X144" s="83" t="s">
        <v>1239</v>
      </c>
      <c r="Y144" s="79"/>
      <c r="Z144" s="79"/>
      <c r="AA144" s="85" t="s">
        <v>1560</v>
      </c>
      <c r="AB144" s="79"/>
      <c r="AC144" s="79" t="b">
        <v>0</v>
      </c>
      <c r="AD144" s="79">
        <v>0</v>
      </c>
      <c r="AE144" s="85" t="s">
        <v>1779</v>
      </c>
      <c r="AF144" s="79" t="b">
        <v>0</v>
      </c>
      <c r="AG144" s="79" t="s">
        <v>1829</v>
      </c>
      <c r="AH144" s="79"/>
      <c r="AI144" s="85" t="s">
        <v>1779</v>
      </c>
      <c r="AJ144" s="79" t="b">
        <v>0</v>
      </c>
      <c r="AK144" s="79">
        <v>27</v>
      </c>
      <c r="AL144" s="85" t="s">
        <v>1580</v>
      </c>
      <c r="AM144" s="79" t="s">
        <v>1840</v>
      </c>
      <c r="AN144" s="79" t="b">
        <v>0</v>
      </c>
      <c r="AO144" s="85" t="s">
        <v>1580</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v>0</v>
      </c>
      <c r="BE144" s="49">
        <v>0</v>
      </c>
      <c r="BF144" s="48">
        <v>0</v>
      </c>
      <c r="BG144" s="49">
        <v>0</v>
      </c>
      <c r="BH144" s="48">
        <v>0</v>
      </c>
      <c r="BI144" s="49">
        <v>0</v>
      </c>
      <c r="BJ144" s="48">
        <v>21</v>
      </c>
      <c r="BK144" s="49">
        <v>100</v>
      </c>
      <c r="BL144" s="48">
        <v>21</v>
      </c>
    </row>
    <row r="145" spans="1:64" ht="15">
      <c r="A145" s="64" t="s">
        <v>341</v>
      </c>
      <c r="B145" s="64" t="s">
        <v>356</v>
      </c>
      <c r="C145" s="65"/>
      <c r="D145" s="66"/>
      <c r="E145" s="67"/>
      <c r="F145" s="68"/>
      <c r="G145" s="65"/>
      <c r="H145" s="69"/>
      <c r="I145" s="70"/>
      <c r="J145" s="70"/>
      <c r="K145" s="34" t="s">
        <v>65</v>
      </c>
      <c r="L145" s="77">
        <v>257</v>
      </c>
      <c r="M145" s="77"/>
      <c r="N145" s="72"/>
      <c r="O145" s="79" t="s">
        <v>570</v>
      </c>
      <c r="P145" s="81">
        <v>43714.279699074075</v>
      </c>
      <c r="Q145" s="79" t="s">
        <v>645</v>
      </c>
      <c r="R145" s="79"/>
      <c r="S145" s="79"/>
      <c r="T145" s="79"/>
      <c r="U145" s="79"/>
      <c r="V145" s="83" t="s">
        <v>997</v>
      </c>
      <c r="W145" s="81">
        <v>43714.279699074075</v>
      </c>
      <c r="X145" s="83" t="s">
        <v>1240</v>
      </c>
      <c r="Y145" s="79"/>
      <c r="Z145" s="79"/>
      <c r="AA145" s="85" t="s">
        <v>1561</v>
      </c>
      <c r="AB145" s="79"/>
      <c r="AC145" s="79" t="b">
        <v>0</v>
      </c>
      <c r="AD145" s="79">
        <v>0</v>
      </c>
      <c r="AE145" s="85" t="s">
        <v>1779</v>
      </c>
      <c r="AF145" s="79" t="b">
        <v>0</v>
      </c>
      <c r="AG145" s="79" t="s">
        <v>1829</v>
      </c>
      <c r="AH145" s="79"/>
      <c r="AI145" s="85" t="s">
        <v>1779</v>
      </c>
      <c r="AJ145" s="79" t="b">
        <v>0</v>
      </c>
      <c r="AK145" s="79">
        <v>27</v>
      </c>
      <c r="AL145" s="85" t="s">
        <v>1580</v>
      </c>
      <c r="AM145" s="79" t="s">
        <v>1842</v>
      </c>
      <c r="AN145" s="79" t="b">
        <v>0</v>
      </c>
      <c r="AO145" s="85" t="s">
        <v>1580</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21</v>
      </c>
      <c r="BK145" s="49">
        <v>100</v>
      </c>
      <c r="BL145" s="48">
        <v>21</v>
      </c>
    </row>
    <row r="146" spans="1:64" ht="15">
      <c r="A146" s="64" t="s">
        <v>342</v>
      </c>
      <c r="B146" s="64" t="s">
        <v>356</v>
      </c>
      <c r="C146" s="65"/>
      <c r="D146" s="66"/>
      <c r="E146" s="67"/>
      <c r="F146" s="68"/>
      <c r="G146" s="65"/>
      <c r="H146" s="69"/>
      <c r="I146" s="70"/>
      <c r="J146" s="70"/>
      <c r="K146" s="34" t="s">
        <v>65</v>
      </c>
      <c r="L146" s="77">
        <v>258</v>
      </c>
      <c r="M146" s="77"/>
      <c r="N146" s="72"/>
      <c r="O146" s="79" t="s">
        <v>570</v>
      </c>
      <c r="P146" s="81">
        <v>43714.33215277778</v>
      </c>
      <c r="Q146" s="79" t="s">
        <v>645</v>
      </c>
      <c r="R146" s="79"/>
      <c r="S146" s="79"/>
      <c r="T146" s="79"/>
      <c r="U146" s="79"/>
      <c r="V146" s="83" t="s">
        <v>998</v>
      </c>
      <c r="W146" s="81">
        <v>43714.33215277778</v>
      </c>
      <c r="X146" s="83" t="s">
        <v>1241</v>
      </c>
      <c r="Y146" s="79"/>
      <c r="Z146" s="79"/>
      <c r="AA146" s="85" t="s">
        <v>1562</v>
      </c>
      <c r="AB146" s="79"/>
      <c r="AC146" s="79" t="b">
        <v>0</v>
      </c>
      <c r="AD146" s="79">
        <v>0</v>
      </c>
      <c r="AE146" s="85" t="s">
        <v>1779</v>
      </c>
      <c r="AF146" s="79" t="b">
        <v>0</v>
      </c>
      <c r="AG146" s="79" t="s">
        <v>1829</v>
      </c>
      <c r="AH146" s="79"/>
      <c r="AI146" s="85" t="s">
        <v>1779</v>
      </c>
      <c r="AJ146" s="79" t="b">
        <v>0</v>
      </c>
      <c r="AK146" s="79">
        <v>27</v>
      </c>
      <c r="AL146" s="85" t="s">
        <v>1580</v>
      </c>
      <c r="AM146" s="79" t="s">
        <v>1840</v>
      </c>
      <c r="AN146" s="79" t="b">
        <v>0</v>
      </c>
      <c r="AO146" s="85" t="s">
        <v>1580</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21</v>
      </c>
      <c r="BK146" s="49">
        <v>100</v>
      </c>
      <c r="BL146" s="48">
        <v>21</v>
      </c>
    </row>
    <row r="147" spans="1:64" ht="15">
      <c r="A147" s="64" t="s">
        <v>343</v>
      </c>
      <c r="B147" s="64" t="s">
        <v>440</v>
      </c>
      <c r="C147" s="65"/>
      <c r="D147" s="66"/>
      <c r="E147" s="67"/>
      <c r="F147" s="68"/>
      <c r="G147" s="65"/>
      <c r="H147" s="69"/>
      <c r="I147" s="70"/>
      <c r="J147" s="70"/>
      <c r="K147" s="34" t="s">
        <v>65</v>
      </c>
      <c r="L147" s="77">
        <v>259</v>
      </c>
      <c r="M147" s="77"/>
      <c r="N147" s="72"/>
      <c r="O147" s="79" t="s">
        <v>570</v>
      </c>
      <c r="P147" s="81">
        <v>43714.420115740744</v>
      </c>
      <c r="Q147" s="79" t="s">
        <v>646</v>
      </c>
      <c r="R147" s="79"/>
      <c r="S147" s="79"/>
      <c r="T147" s="79" t="s">
        <v>848</v>
      </c>
      <c r="U147" s="79"/>
      <c r="V147" s="83" t="s">
        <v>999</v>
      </c>
      <c r="W147" s="81">
        <v>43714.420115740744</v>
      </c>
      <c r="X147" s="83" t="s">
        <v>1242</v>
      </c>
      <c r="Y147" s="79"/>
      <c r="Z147" s="79"/>
      <c r="AA147" s="85" t="s">
        <v>1563</v>
      </c>
      <c r="AB147" s="79"/>
      <c r="AC147" s="79" t="b">
        <v>0</v>
      </c>
      <c r="AD147" s="79">
        <v>0</v>
      </c>
      <c r="AE147" s="85" t="s">
        <v>1779</v>
      </c>
      <c r="AF147" s="79" t="b">
        <v>0</v>
      </c>
      <c r="AG147" s="79" t="s">
        <v>1829</v>
      </c>
      <c r="AH147" s="79"/>
      <c r="AI147" s="85" t="s">
        <v>1779</v>
      </c>
      <c r="AJ147" s="79" t="b">
        <v>0</v>
      </c>
      <c r="AK147" s="79">
        <v>5</v>
      </c>
      <c r="AL147" s="85" t="s">
        <v>1568</v>
      </c>
      <c r="AM147" s="79" t="s">
        <v>1840</v>
      </c>
      <c r="AN147" s="79" t="b">
        <v>0</v>
      </c>
      <c r="AO147" s="85" t="s">
        <v>1568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12</v>
      </c>
      <c r="BC147" s="78" t="str">
        <f>REPLACE(INDEX(GroupVertices[Group],MATCH(Edges25[[#This Row],[Vertex 2]],GroupVertices[Vertex],0)),1,1,"")</f>
        <v>12</v>
      </c>
      <c r="BD147" s="48"/>
      <c r="BE147" s="49"/>
      <c r="BF147" s="48"/>
      <c r="BG147" s="49"/>
      <c r="BH147" s="48"/>
      <c r="BI147" s="49"/>
      <c r="BJ147" s="48"/>
      <c r="BK147" s="49"/>
      <c r="BL147" s="48"/>
    </row>
    <row r="148" spans="1:64" ht="15">
      <c r="A148" s="64" t="s">
        <v>344</v>
      </c>
      <c r="B148" s="64" t="s">
        <v>440</v>
      </c>
      <c r="C148" s="65"/>
      <c r="D148" s="66"/>
      <c r="E148" s="67"/>
      <c r="F148" s="68"/>
      <c r="G148" s="65"/>
      <c r="H148" s="69"/>
      <c r="I148" s="70"/>
      <c r="J148" s="70"/>
      <c r="K148" s="34" t="s">
        <v>65</v>
      </c>
      <c r="L148" s="77">
        <v>261</v>
      </c>
      <c r="M148" s="77"/>
      <c r="N148" s="72"/>
      <c r="O148" s="79" t="s">
        <v>570</v>
      </c>
      <c r="P148" s="81">
        <v>43714.4428125</v>
      </c>
      <c r="Q148" s="79" t="s">
        <v>646</v>
      </c>
      <c r="R148" s="79"/>
      <c r="S148" s="79"/>
      <c r="T148" s="79" t="s">
        <v>848</v>
      </c>
      <c r="U148" s="79"/>
      <c r="V148" s="83" t="s">
        <v>1000</v>
      </c>
      <c r="W148" s="81">
        <v>43714.4428125</v>
      </c>
      <c r="X148" s="83" t="s">
        <v>1243</v>
      </c>
      <c r="Y148" s="79"/>
      <c r="Z148" s="79"/>
      <c r="AA148" s="85" t="s">
        <v>1564</v>
      </c>
      <c r="AB148" s="79"/>
      <c r="AC148" s="79" t="b">
        <v>0</v>
      </c>
      <c r="AD148" s="79">
        <v>0</v>
      </c>
      <c r="AE148" s="85" t="s">
        <v>1779</v>
      </c>
      <c r="AF148" s="79" t="b">
        <v>0</v>
      </c>
      <c r="AG148" s="79" t="s">
        <v>1829</v>
      </c>
      <c r="AH148" s="79"/>
      <c r="AI148" s="85" t="s">
        <v>1779</v>
      </c>
      <c r="AJ148" s="79" t="b">
        <v>0</v>
      </c>
      <c r="AK148" s="79">
        <v>5</v>
      </c>
      <c r="AL148" s="85" t="s">
        <v>1568</v>
      </c>
      <c r="AM148" s="79" t="s">
        <v>1841</v>
      </c>
      <c r="AN148" s="79" t="b">
        <v>0</v>
      </c>
      <c r="AO148" s="85" t="s">
        <v>1568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12</v>
      </c>
      <c r="BC148" s="78" t="str">
        <f>REPLACE(INDEX(GroupVertices[Group],MATCH(Edges25[[#This Row],[Vertex 2]],GroupVertices[Vertex],0)),1,1,"")</f>
        <v>12</v>
      </c>
      <c r="BD148" s="48"/>
      <c r="BE148" s="49"/>
      <c r="BF148" s="48"/>
      <c r="BG148" s="49"/>
      <c r="BH148" s="48"/>
      <c r="BI148" s="49"/>
      <c r="BJ148" s="48"/>
      <c r="BK148" s="49"/>
      <c r="BL148" s="48"/>
    </row>
    <row r="149" spans="1:64" ht="15">
      <c r="A149" s="64" t="s">
        <v>345</v>
      </c>
      <c r="B149" s="64" t="s">
        <v>356</v>
      </c>
      <c r="C149" s="65"/>
      <c r="D149" s="66"/>
      <c r="E149" s="67"/>
      <c r="F149" s="68"/>
      <c r="G149" s="65"/>
      <c r="H149" s="69"/>
      <c r="I149" s="70"/>
      <c r="J149" s="70"/>
      <c r="K149" s="34" t="s">
        <v>65</v>
      </c>
      <c r="L149" s="77">
        <v>263</v>
      </c>
      <c r="M149" s="77"/>
      <c r="N149" s="72"/>
      <c r="O149" s="79" t="s">
        <v>570</v>
      </c>
      <c r="P149" s="81">
        <v>43714.470659722225</v>
      </c>
      <c r="Q149" s="79" t="s">
        <v>645</v>
      </c>
      <c r="R149" s="79"/>
      <c r="S149" s="79"/>
      <c r="T149" s="79"/>
      <c r="U149" s="79"/>
      <c r="V149" s="83" t="s">
        <v>1001</v>
      </c>
      <c r="W149" s="81">
        <v>43714.470659722225</v>
      </c>
      <c r="X149" s="83" t="s">
        <v>1244</v>
      </c>
      <c r="Y149" s="79"/>
      <c r="Z149" s="79"/>
      <c r="AA149" s="85" t="s">
        <v>1565</v>
      </c>
      <c r="AB149" s="79"/>
      <c r="AC149" s="79" t="b">
        <v>0</v>
      </c>
      <c r="AD149" s="79">
        <v>0</v>
      </c>
      <c r="AE149" s="85" t="s">
        <v>1779</v>
      </c>
      <c r="AF149" s="79" t="b">
        <v>0</v>
      </c>
      <c r="AG149" s="79" t="s">
        <v>1829</v>
      </c>
      <c r="AH149" s="79"/>
      <c r="AI149" s="85" t="s">
        <v>1779</v>
      </c>
      <c r="AJ149" s="79" t="b">
        <v>0</v>
      </c>
      <c r="AK149" s="79">
        <v>31</v>
      </c>
      <c r="AL149" s="85" t="s">
        <v>1580</v>
      </c>
      <c r="AM149" s="79" t="s">
        <v>1840</v>
      </c>
      <c r="AN149" s="79" t="b">
        <v>0</v>
      </c>
      <c r="AO149" s="85" t="s">
        <v>1580</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2</v>
      </c>
      <c r="BD149" s="48">
        <v>0</v>
      </c>
      <c r="BE149" s="49">
        <v>0</v>
      </c>
      <c r="BF149" s="48">
        <v>0</v>
      </c>
      <c r="BG149" s="49">
        <v>0</v>
      </c>
      <c r="BH149" s="48">
        <v>0</v>
      </c>
      <c r="BI149" s="49">
        <v>0</v>
      </c>
      <c r="BJ149" s="48">
        <v>21</v>
      </c>
      <c r="BK149" s="49">
        <v>100</v>
      </c>
      <c r="BL149" s="48">
        <v>21</v>
      </c>
    </row>
    <row r="150" spans="1:64" ht="15">
      <c r="A150" s="64" t="s">
        <v>346</v>
      </c>
      <c r="B150" s="64" t="s">
        <v>356</v>
      </c>
      <c r="C150" s="65"/>
      <c r="D150" s="66"/>
      <c r="E150" s="67"/>
      <c r="F150" s="68"/>
      <c r="G150" s="65"/>
      <c r="H150" s="69"/>
      <c r="I150" s="70"/>
      <c r="J150" s="70"/>
      <c r="K150" s="34" t="s">
        <v>65</v>
      </c>
      <c r="L150" s="77">
        <v>264</v>
      </c>
      <c r="M150" s="77"/>
      <c r="N150" s="72"/>
      <c r="O150" s="79" t="s">
        <v>570</v>
      </c>
      <c r="P150" s="81">
        <v>43714.50203703704</v>
      </c>
      <c r="Q150" s="79" t="s">
        <v>645</v>
      </c>
      <c r="R150" s="79"/>
      <c r="S150" s="79"/>
      <c r="T150" s="79"/>
      <c r="U150" s="79"/>
      <c r="V150" s="83" t="s">
        <v>1002</v>
      </c>
      <c r="W150" s="81">
        <v>43714.50203703704</v>
      </c>
      <c r="X150" s="83" t="s">
        <v>1245</v>
      </c>
      <c r="Y150" s="79"/>
      <c r="Z150" s="79"/>
      <c r="AA150" s="85" t="s">
        <v>1566</v>
      </c>
      <c r="AB150" s="79"/>
      <c r="AC150" s="79" t="b">
        <v>0</v>
      </c>
      <c r="AD150" s="79">
        <v>0</v>
      </c>
      <c r="AE150" s="85" t="s">
        <v>1779</v>
      </c>
      <c r="AF150" s="79" t="b">
        <v>0</v>
      </c>
      <c r="AG150" s="79" t="s">
        <v>1829</v>
      </c>
      <c r="AH150" s="79"/>
      <c r="AI150" s="85" t="s">
        <v>1779</v>
      </c>
      <c r="AJ150" s="79" t="b">
        <v>0</v>
      </c>
      <c r="AK150" s="79">
        <v>31</v>
      </c>
      <c r="AL150" s="85" t="s">
        <v>1580</v>
      </c>
      <c r="AM150" s="79" t="s">
        <v>1847</v>
      </c>
      <c r="AN150" s="79" t="b">
        <v>0</v>
      </c>
      <c r="AO150" s="85" t="s">
        <v>1580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21</v>
      </c>
      <c r="BK150" s="49">
        <v>100</v>
      </c>
      <c r="BL150" s="48">
        <v>21</v>
      </c>
    </row>
    <row r="151" spans="1:64" ht="15">
      <c r="A151" s="64" t="s">
        <v>347</v>
      </c>
      <c r="B151" s="64" t="s">
        <v>356</v>
      </c>
      <c r="C151" s="65"/>
      <c r="D151" s="66"/>
      <c r="E151" s="67"/>
      <c r="F151" s="68"/>
      <c r="G151" s="65"/>
      <c r="H151" s="69"/>
      <c r="I151" s="70"/>
      <c r="J151" s="70"/>
      <c r="K151" s="34" t="s">
        <v>65</v>
      </c>
      <c r="L151" s="77">
        <v>265</v>
      </c>
      <c r="M151" s="77"/>
      <c r="N151" s="72"/>
      <c r="O151" s="79" t="s">
        <v>570</v>
      </c>
      <c r="P151" s="81">
        <v>43714.5158912037</v>
      </c>
      <c r="Q151" s="79" t="s">
        <v>645</v>
      </c>
      <c r="R151" s="79"/>
      <c r="S151" s="79"/>
      <c r="T151" s="79"/>
      <c r="U151" s="79"/>
      <c r="V151" s="83" t="s">
        <v>1003</v>
      </c>
      <c r="W151" s="81">
        <v>43714.5158912037</v>
      </c>
      <c r="X151" s="83" t="s">
        <v>1246</v>
      </c>
      <c r="Y151" s="79"/>
      <c r="Z151" s="79"/>
      <c r="AA151" s="85" t="s">
        <v>1567</v>
      </c>
      <c r="AB151" s="79"/>
      <c r="AC151" s="79" t="b">
        <v>0</v>
      </c>
      <c r="AD151" s="79">
        <v>0</v>
      </c>
      <c r="AE151" s="85" t="s">
        <v>1779</v>
      </c>
      <c r="AF151" s="79" t="b">
        <v>0</v>
      </c>
      <c r="AG151" s="79" t="s">
        <v>1829</v>
      </c>
      <c r="AH151" s="79"/>
      <c r="AI151" s="85" t="s">
        <v>1779</v>
      </c>
      <c r="AJ151" s="79" t="b">
        <v>0</v>
      </c>
      <c r="AK151" s="79">
        <v>31</v>
      </c>
      <c r="AL151" s="85" t="s">
        <v>1580</v>
      </c>
      <c r="AM151" s="79" t="s">
        <v>1842</v>
      </c>
      <c r="AN151" s="79" t="b">
        <v>0</v>
      </c>
      <c r="AO151" s="85" t="s">
        <v>1580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21</v>
      </c>
      <c r="BK151" s="49">
        <v>100</v>
      </c>
      <c r="BL151" s="48">
        <v>21</v>
      </c>
    </row>
    <row r="152" spans="1:64" ht="15">
      <c r="A152" s="64" t="s">
        <v>348</v>
      </c>
      <c r="B152" s="64" t="s">
        <v>523</v>
      </c>
      <c r="C152" s="65"/>
      <c r="D152" s="66"/>
      <c r="E152" s="67"/>
      <c r="F152" s="68"/>
      <c r="G152" s="65"/>
      <c r="H152" s="69"/>
      <c r="I152" s="70"/>
      <c r="J152" s="70"/>
      <c r="K152" s="34" t="s">
        <v>65</v>
      </c>
      <c r="L152" s="77">
        <v>266</v>
      </c>
      <c r="M152" s="77"/>
      <c r="N152" s="72"/>
      <c r="O152" s="79" t="s">
        <v>570</v>
      </c>
      <c r="P152" s="81">
        <v>43714.32267361111</v>
      </c>
      <c r="Q152" s="79" t="s">
        <v>647</v>
      </c>
      <c r="R152" s="83" t="s">
        <v>772</v>
      </c>
      <c r="S152" s="79" t="s">
        <v>820</v>
      </c>
      <c r="T152" s="79" t="s">
        <v>849</v>
      </c>
      <c r="U152" s="79"/>
      <c r="V152" s="83" t="s">
        <v>1004</v>
      </c>
      <c r="W152" s="81">
        <v>43714.32267361111</v>
      </c>
      <c r="X152" s="83" t="s">
        <v>1247</v>
      </c>
      <c r="Y152" s="79"/>
      <c r="Z152" s="79"/>
      <c r="AA152" s="85" t="s">
        <v>1568</v>
      </c>
      <c r="AB152" s="79"/>
      <c r="AC152" s="79" t="b">
        <v>0</v>
      </c>
      <c r="AD152" s="79">
        <v>1</v>
      </c>
      <c r="AE152" s="85" t="s">
        <v>1779</v>
      </c>
      <c r="AF152" s="79" t="b">
        <v>0</v>
      </c>
      <c r="AG152" s="79" t="s">
        <v>1829</v>
      </c>
      <c r="AH152" s="79"/>
      <c r="AI152" s="85" t="s">
        <v>1779</v>
      </c>
      <c r="AJ152" s="79" t="b">
        <v>0</v>
      </c>
      <c r="AK152" s="79">
        <v>0</v>
      </c>
      <c r="AL152" s="85" t="s">
        <v>1779</v>
      </c>
      <c r="AM152" s="79" t="s">
        <v>1841</v>
      </c>
      <c r="AN152" s="79" t="b">
        <v>0</v>
      </c>
      <c r="AO152" s="85" t="s">
        <v>1568</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12</v>
      </c>
      <c r="BC152" s="78" t="str">
        <f>REPLACE(INDEX(GroupVertices[Group],MATCH(Edges25[[#This Row],[Vertex 2]],GroupVertices[Vertex],0)),1,1,"")</f>
        <v>12</v>
      </c>
      <c r="BD152" s="48">
        <v>0</v>
      </c>
      <c r="BE152" s="49">
        <v>0</v>
      </c>
      <c r="BF152" s="48">
        <v>1</v>
      </c>
      <c r="BG152" s="49">
        <v>4.545454545454546</v>
      </c>
      <c r="BH152" s="48">
        <v>0</v>
      </c>
      <c r="BI152" s="49">
        <v>0</v>
      </c>
      <c r="BJ152" s="48">
        <v>21</v>
      </c>
      <c r="BK152" s="49">
        <v>95.45454545454545</v>
      </c>
      <c r="BL152" s="48">
        <v>22</v>
      </c>
    </row>
    <row r="153" spans="1:64" ht="15">
      <c r="A153" s="64" t="s">
        <v>348</v>
      </c>
      <c r="B153" s="64" t="s">
        <v>524</v>
      </c>
      <c r="C153" s="65"/>
      <c r="D153" s="66"/>
      <c r="E153" s="67"/>
      <c r="F153" s="68"/>
      <c r="G153" s="65"/>
      <c r="H153" s="69"/>
      <c r="I153" s="70"/>
      <c r="J153" s="70"/>
      <c r="K153" s="34" t="s">
        <v>65</v>
      </c>
      <c r="L153" s="77">
        <v>267</v>
      </c>
      <c r="M153" s="77"/>
      <c r="N153" s="72"/>
      <c r="O153" s="79" t="s">
        <v>570</v>
      </c>
      <c r="P153" s="81">
        <v>43714.546006944445</v>
      </c>
      <c r="Q153" s="79" t="s">
        <v>648</v>
      </c>
      <c r="R153" s="83" t="s">
        <v>773</v>
      </c>
      <c r="S153" s="79" t="s">
        <v>820</v>
      </c>
      <c r="T153" s="79" t="s">
        <v>844</v>
      </c>
      <c r="U153" s="79"/>
      <c r="V153" s="83" t="s">
        <v>1004</v>
      </c>
      <c r="W153" s="81">
        <v>43714.546006944445</v>
      </c>
      <c r="X153" s="83" t="s">
        <v>1248</v>
      </c>
      <c r="Y153" s="79"/>
      <c r="Z153" s="79"/>
      <c r="AA153" s="85" t="s">
        <v>1569</v>
      </c>
      <c r="AB153" s="79"/>
      <c r="AC153" s="79" t="b">
        <v>0</v>
      </c>
      <c r="AD153" s="79">
        <v>0</v>
      </c>
      <c r="AE153" s="85" t="s">
        <v>1779</v>
      </c>
      <c r="AF153" s="79" t="b">
        <v>0</v>
      </c>
      <c r="AG153" s="79" t="s">
        <v>1829</v>
      </c>
      <c r="AH153" s="79"/>
      <c r="AI153" s="85" t="s">
        <v>1779</v>
      </c>
      <c r="AJ153" s="79" t="b">
        <v>0</v>
      </c>
      <c r="AK153" s="79">
        <v>0</v>
      </c>
      <c r="AL153" s="85" t="s">
        <v>1779</v>
      </c>
      <c r="AM153" s="79" t="s">
        <v>1841</v>
      </c>
      <c r="AN153" s="79" t="b">
        <v>0</v>
      </c>
      <c r="AO153" s="85" t="s">
        <v>1569</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12</v>
      </c>
      <c r="BC153" s="78" t="str">
        <f>REPLACE(INDEX(GroupVertices[Group],MATCH(Edges25[[#This Row],[Vertex 2]],GroupVertices[Vertex],0)),1,1,"")</f>
        <v>12</v>
      </c>
      <c r="BD153" s="48">
        <v>0</v>
      </c>
      <c r="BE153" s="49">
        <v>0</v>
      </c>
      <c r="BF153" s="48">
        <v>0</v>
      </c>
      <c r="BG153" s="49">
        <v>0</v>
      </c>
      <c r="BH153" s="48">
        <v>0</v>
      </c>
      <c r="BI153" s="49">
        <v>0</v>
      </c>
      <c r="BJ153" s="48">
        <v>30</v>
      </c>
      <c r="BK153" s="49">
        <v>100</v>
      </c>
      <c r="BL153" s="48">
        <v>30</v>
      </c>
    </row>
    <row r="154" spans="1:64" ht="15">
      <c r="A154" s="64" t="s">
        <v>349</v>
      </c>
      <c r="B154" s="64" t="s">
        <v>356</v>
      </c>
      <c r="C154" s="65"/>
      <c r="D154" s="66"/>
      <c r="E154" s="67"/>
      <c r="F154" s="68"/>
      <c r="G154" s="65"/>
      <c r="H154" s="69"/>
      <c r="I154" s="70"/>
      <c r="J154" s="70"/>
      <c r="K154" s="34" t="s">
        <v>65</v>
      </c>
      <c r="L154" s="77">
        <v>268</v>
      </c>
      <c r="M154" s="77"/>
      <c r="N154" s="72"/>
      <c r="O154" s="79" t="s">
        <v>570</v>
      </c>
      <c r="P154" s="81">
        <v>43714.55825231481</v>
      </c>
      <c r="Q154" s="79" t="s">
        <v>645</v>
      </c>
      <c r="R154" s="79"/>
      <c r="S154" s="79"/>
      <c r="T154" s="79"/>
      <c r="U154" s="79"/>
      <c r="V154" s="83" t="s">
        <v>1005</v>
      </c>
      <c r="W154" s="81">
        <v>43714.55825231481</v>
      </c>
      <c r="X154" s="83" t="s">
        <v>1249</v>
      </c>
      <c r="Y154" s="79"/>
      <c r="Z154" s="79"/>
      <c r="AA154" s="85" t="s">
        <v>1570</v>
      </c>
      <c r="AB154" s="79"/>
      <c r="AC154" s="79" t="b">
        <v>0</v>
      </c>
      <c r="AD154" s="79">
        <v>0</v>
      </c>
      <c r="AE154" s="85" t="s">
        <v>1779</v>
      </c>
      <c r="AF154" s="79" t="b">
        <v>0</v>
      </c>
      <c r="AG154" s="79" t="s">
        <v>1829</v>
      </c>
      <c r="AH154" s="79"/>
      <c r="AI154" s="85" t="s">
        <v>1779</v>
      </c>
      <c r="AJ154" s="79" t="b">
        <v>0</v>
      </c>
      <c r="AK154" s="79">
        <v>31</v>
      </c>
      <c r="AL154" s="85" t="s">
        <v>1580</v>
      </c>
      <c r="AM154" s="79" t="s">
        <v>1841</v>
      </c>
      <c r="AN154" s="79" t="b">
        <v>0</v>
      </c>
      <c r="AO154" s="85" t="s">
        <v>1580</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21</v>
      </c>
      <c r="BK154" s="49">
        <v>100</v>
      </c>
      <c r="BL154" s="48">
        <v>21</v>
      </c>
    </row>
    <row r="155" spans="1:64" ht="15">
      <c r="A155" s="64" t="s">
        <v>350</v>
      </c>
      <c r="B155" s="64" t="s">
        <v>440</v>
      </c>
      <c r="C155" s="65"/>
      <c r="D155" s="66"/>
      <c r="E155" s="67"/>
      <c r="F155" s="68"/>
      <c r="G155" s="65"/>
      <c r="H155" s="69"/>
      <c r="I155" s="70"/>
      <c r="J155" s="70"/>
      <c r="K155" s="34" t="s">
        <v>65</v>
      </c>
      <c r="L155" s="77">
        <v>269</v>
      </c>
      <c r="M155" s="77"/>
      <c r="N155" s="72"/>
      <c r="O155" s="79" t="s">
        <v>570</v>
      </c>
      <c r="P155" s="81">
        <v>43714.67328703704</v>
      </c>
      <c r="Q155" s="79" t="s">
        <v>646</v>
      </c>
      <c r="R155" s="79"/>
      <c r="S155" s="79"/>
      <c r="T155" s="79" t="s">
        <v>848</v>
      </c>
      <c r="U155" s="79"/>
      <c r="V155" s="83" t="s">
        <v>1006</v>
      </c>
      <c r="W155" s="81">
        <v>43714.67328703704</v>
      </c>
      <c r="X155" s="83" t="s">
        <v>1250</v>
      </c>
      <c r="Y155" s="79"/>
      <c r="Z155" s="79"/>
      <c r="AA155" s="85" t="s">
        <v>1571</v>
      </c>
      <c r="AB155" s="79"/>
      <c r="AC155" s="79" t="b">
        <v>0</v>
      </c>
      <c r="AD155" s="79">
        <v>0</v>
      </c>
      <c r="AE155" s="85" t="s">
        <v>1779</v>
      </c>
      <c r="AF155" s="79" t="b">
        <v>0</v>
      </c>
      <c r="AG155" s="79" t="s">
        <v>1829</v>
      </c>
      <c r="AH155" s="79"/>
      <c r="AI155" s="85" t="s">
        <v>1779</v>
      </c>
      <c r="AJ155" s="79" t="b">
        <v>0</v>
      </c>
      <c r="AK155" s="79">
        <v>5</v>
      </c>
      <c r="AL155" s="85" t="s">
        <v>1568</v>
      </c>
      <c r="AM155" s="79" t="s">
        <v>1840</v>
      </c>
      <c r="AN155" s="79" t="b">
        <v>0</v>
      </c>
      <c r="AO155" s="85" t="s">
        <v>1568</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12</v>
      </c>
      <c r="BC155" s="78" t="str">
        <f>REPLACE(INDEX(GroupVertices[Group],MATCH(Edges25[[#This Row],[Vertex 2]],GroupVertices[Vertex],0)),1,1,"")</f>
        <v>12</v>
      </c>
      <c r="BD155" s="48"/>
      <c r="BE155" s="49"/>
      <c r="BF155" s="48"/>
      <c r="BG155" s="49"/>
      <c r="BH155" s="48"/>
      <c r="BI155" s="49"/>
      <c r="BJ155" s="48"/>
      <c r="BK155" s="49"/>
      <c r="BL155" s="48"/>
    </row>
    <row r="156" spans="1:64" ht="15">
      <c r="A156" s="64" t="s">
        <v>351</v>
      </c>
      <c r="B156" s="64" t="s">
        <v>440</v>
      </c>
      <c r="C156" s="65"/>
      <c r="D156" s="66"/>
      <c r="E156" s="67"/>
      <c r="F156" s="68"/>
      <c r="G156" s="65"/>
      <c r="H156" s="69"/>
      <c r="I156" s="70"/>
      <c r="J156" s="70"/>
      <c r="K156" s="34" t="s">
        <v>65</v>
      </c>
      <c r="L156" s="77">
        <v>271</v>
      </c>
      <c r="M156" s="77"/>
      <c r="N156" s="72"/>
      <c r="O156" s="79" t="s">
        <v>570</v>
      </c>
      <c r="P156" s="81">
        <v>43714.81967592592</v>
      </c>
      <c r="Q156" s="79" t="s">
        <v>646</v>
      </c>
      <c r="R156" s="79"/>
      <c r="S156" s="79"/>
      <c r="T156" s="79" t="s">
        <v>848</v>
      </c>
      <c r="U156" s="79"/>
      <c r="V156" s="83" t="s">
        <v>1007</v>
      </c>
      <c r="W156" s="81">
        <v>43714.81967592592</v>
      </c>
      <c r="X156" s="83" t="s">
        <v>1251</v>
      </c>
      <c r="Y156" s="79"/>
      <c r="Z156" s="79"/>
      <c r="AA156" s="85" t="s">
        <v>1572</v>
      </c>
      <c r="AB156" s="79"/>
      <c r="AC156" s="79" t="b">
        <v>0</v>
      </c>
      <c r="AD156" s="79">
        <v>0</v>
      </c>
      <c r="AE156" s="85" t="s">
        <v>1779</v>
      </c>
      <c r="AF156" s="79" t="b">
        <v>0</v>
      </c>
      <c r="AG156" s="79" t="s">
        <v>1829</v>
      </c>
      <c r="AH156" s="79"/>
      <c r="AI156" s="85" t="s">
        <v>1779</v>
      </c>
      <c r="AJ156" s="79" t="b">
        <v>0</v>
      </c>
      <c r="AK156" s="79">
        <v>5</v>
      </c>
      <c r="AL156" s="85" t="s">
        <v>1568</v>
      </c>
      <c r="AM156" s="79" t="s">
        <v>1840</v>
      </c>
      <c r="AN156" s="79" t="b">
        <v>0</v>
      </c>
      <c r="AO156" s="85" t="s">
        <v>1568</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12</v>
      </c>
      <c r="BC156" s="78" t="str">
        <f>REPLACE(INDEX(GroupVertices[Group],MATCH(Edges25[[#This Row],[Vertex 2]],GroupVertices[Vertex],0)),1,1,"")</f>
        <v>12</v>
      </c>
      <c r="BD156" s="48"/>
      <c r="BE156" s="49"/>
      <c r="BF156" s="48"/>
      <c r="BG156" s="49"/>
      <c r="BH156" s="48"/>
      <c r="BI156" s="49"/>
      <c r="BJ156" s="48"/>
      <c r="BK156" s="49"/>
      <c r="BL156" s="48"/>
    </row>
    <row r="157" spans="1:64" ht="15">
      <c r="A157" s="64" t="s">
        <v>352</v>
      </c>
      <c r="B157" s="64" t="s">
        <v>356</v>
      </c>
      <c r="C157" s="65"/>
      <c r="D157" s="66"/>
      <c r="E157" s="67"/>
      <c r="F157" s="68"/>
      <c r="G157" s="65"/>
      <c r="H157" s="69"/>
      <c r="I157" s="70"/>
      <c r="J157" s="70"/>
      <c r="K157" s="34" t="s">
        <v>65</v>
      </c>
      <c r="L157" s="77">
        <v>273</v>
      </c>
      <c r="M157" s="77"/>
      <c r="N157" s="72"/>
      <c r="O157" s="79" t="s">
        <v>570</v>
      </c>
      <c r="P157" s="81">
        <v>43715.36539351852</v>
      </c>
      <c r="Q157" s="79" t="s">
        <v>645</v>
      </c>
      <c r="R157" s="79"/>
      <c r="S157" s="79"/>
      <c r="T157" s="79"/>
      <c r="U157" s="79"/>
      <c r="V157" s="83" t="s">
        <v>1008</v>
      </c>
      <c r="W157" s="81">
        <v>43715.36539351852</v>
      </c>
      <c r="X157" s="83" t="s">
        <v>1252</v>
      </c>
      <c r="Y157" s="79"/>
      <c r="Z157" s="79"/>
      <c r="AA157" s="85" t="s">
        <v>1573</v>
      </c>
      <c r="AB157" s="79"/>
      <c r="AC157" s="79" t="b">
        <v>0</v>
      </c>
      <c r="AD157" s="79">
        <v>0</v>
      </c>
      <c r="AE157" s="85" t="s">
        <v>1779</v>
      </c>
      <c r="AF157" s="79" t="b">
        <v>0</v>
      </c>
      <c r="AG157" s="79" t="s">
        <v>1829</v>
      </c>
      <c r="AH157" s="79"/>
      <c r="AI157" s="85" t="s">
        <v>1779</v>
      </c>
      <c r="AJ157" s="79" t="b">
        <v>0</v>
      </c>
      <c r="AK157" s="79">
        <v>32</v>
      </c>
      <c r="AL157" s="85" t="s">
        <v>1580</v>
      </c>
      <c r="AM157" s="79" t="s">
        <v>1842</v>
      </c>
      <c r="AN157" s="79" t="b">
        <v>0</v>
      </c>
      <c r="AO157" s="85" t="s">
        <v>1580</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21</v>
      </c>
      <c r="BK157" s="49">
        <v>100</v>
      </c>
      <c r="BL157" s="48">
        <v>21</v>
      </c>
    </row>
    <row r="158" spans="1:64" ht="15">
      <c r="A158" s="64" t="s">
        <v>353</v>
      </c>
      <c r="B158" s="64" t="s">
        <v>525</v>
      </c>
      <c r="C158" s="65"/>
      <c r="D158" s="66"/>
      <c r="E158" s="67"/>
      <c r="F158" s="68"/>
      <c r="G158" s="65"/>
      <c r="H158" s="69"/>
      <c r="I158" s="70"/>
      <c r="J158" s="70"/>
      <c r="K158" s="34" t="s">
        <v>65</v>
      </c>
      <c r="L158" s="77">
        <v>274</v>
      </c>
      <c r="M158" s="77"/>
      <c r="N158" s="72"/>
      <c r="O158" s="79" t="s">
        <v>571</v>
      </c>
      <c r="P158" s="81">
        <v>43715.81835648148</v>
      </c>
      <c r="Q158" s="79" t="s">
        <v>649</v>
      </c>
      <c r="R158" s="83" t="s">
        <v>774</v>
      </c>
      <c r="S158" s="79" t="s">
        <v>807</v>
      </c>
      <c r="T158" s="79"/>
      <c r="U158" s="79"/>
      <c r="V158" s="83" t="s">
        <v>1009</v>
      </c>
      <c r="W158" s="81">
        <v>43715.81835648148</v>
      </c>
      <c r="X158" s="83" t="s">
        <v>1253</v>
      </c>
      <c r="Y158" s="79"/>
      <c r="Z158" s="79"/>
      <c r="AA158" s="85" t="s">
        <v>1574</v>
      </c>
      <c r="AB158" s="85" t="s">
        <v>1754</v>
      </c>
      <c r="AC158" s="79" t="b">
        <v>0</v>
      </c>
      <c r="AD158" s="79">
        <v>1</v>
      </c>
      <c r="AE158" s="85" t="s">
        <v>1797</v>
      </c>
      <c r="AF158" s="79" t="b">
        <v>1</v>
      </c>
      <c r="AG158" s="79" t="s">
        <v>1829</v>
      </c>
      <c r="AH158" s="79"/>
      <c r="AI158" s="85" t="s">
        <v>1835</v>
      </c>
      <c r="AJ158" s="79" t="b">
        <v>0</v>
      </c>
      <c r="AK158" s="79">
        <v>0</v>
      </c>
      <c r="AL158" s="85" t="s">
        <v>1779</v>
      </c>
      <c r="AM158" s="79" t="s">
        <v>1841</v>
      </c>
      <c r="AN158" s="79" t="b">
        <v>0</v>
      </c>
      <c r="AO158" s="85" t="s">
        <v>1754</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26</v>
      </c>
      <c r="BC158" s="78" t="str">
        <f>REPLACE(INDEX(GroupVertices[Group],MATCH(Edges25[[#This Row],[Vertex 2]],GroupVertices[Vertex],0)),1,1,"")</f>
        <v>26</v>
      </c>
      <c r="BD158" s="48">
        <v>1</v>
      </c>
      <c r="BE158" s="49">
        <v>2.4390243902439024</v>
      </c>
      <c r="BF158" s="48">
        <v>0</v>
      </c>
      <c r="BG158" s="49">
        <v>0</v>
      </c>
      <c r="BH158" s="48">
        <v>0</v>
      </c>
      <c r="BI158" s="49">
        <v>0</v>
      </c>
      <c r="BJ158" s="48">
        <v>40</v>
      </c>
      <c r="BK158" s="49">
        <v>97.5609756097561</v>
      </c>
      <c r="BL158" s="48">
        <v>41</v>
      </c>
    </row>
    <row r="159" spans="1:64" ht="15">
      <c r="A159" s="64" t="s">
        <v>354</v>
      </c>
      <c r="B159" s="64" t="s">
        <v>437</v>
      </c>
      <c r="C159" s="65"/>
      <c r="D159" s="66"/>
      <c r="E159" s="67"/>
      <c r="F159" s="68"/>
      <c r="G159" s="65"/>
      <c r="H159" s="69"/>
      <c r="I159" s="70"/>
      <c r="J159" s="70"/>
      <c r="K159" s="34" t="s">
        <v>65</v>
      </c>
      <c r="L159" s="77">
        <v>275</v>
      </c>
      <c r="M159" s="77"/>
      <c r="N159" s="72"/>
      <c r="O159" s="79" t="s">
        <v>570</v>
      </c>
      <c r="P159" s="81">
        <v>43717.00528935185</v>
      </c>
      <c r="Q159" s="79" t="s">
        <v>650</v>
      </c>
      <c r="R159" s="79"/>
      <c r="S159" s="79"/>
      <c r="T159" s="79" t="s">
        <v>839</v>
      </c>
      <c r="U159" s="83" t="s">
        <v>881</v>
      </c>
      <c r="V159" s="83" t="s">
        <v>881</v>
      </c>
      <c r="W159" s="81">
        <v>43717.00528935185</v>
      </c>
      <c r="X159" s="83" t="s">
        <v>1254</v>
      </c>
      <c r="Y159" s="79"/>
      <c r="Z159" s="79"/>
      <c r="AA159" s="85" t="s">
        <v>1575</v>
      </c>
      <c r="AB159" s="79"/>
      <c r="AC159" s="79" t="b">
        <v>0</v>
      </c>
      <c r="AD159" s="79">
        <v>0</v>
      </c>
      <c r="AE159" s="85" t="s">
        <v>1779</v>
      </c>
      <c r="AF159" s="79" t="b">
        <v>0</v>
      </c>
      <c r="AG159" s="79" t="s">
        <v>1829</v>
      </c>
      <c r="AH159" s="79"/>
      <c r="AI159" s="85" t="s">
        <v>1779</v>
      </c>
      <c r="AJ159" s="79" t="b">
        <v>0</v>
      </c>
      <c r="AK159" s="79">
        <v>3</v>
      </c>
      <c r="AL159" s="85" t="s">
        <v>1732</v>
      </c>
      <c r="AM159" s="79" t="s">
        <v>1841</v>
      </c>
      <c r="AN159" s="79" t="b">
        <v>0</v>
      </c>
      <c r="AO159" s="85" t="s">
        <v>1732</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17</v>
      </c>
      <c r="BK159" s="49">
        <v>100</v>
      </c>
      <c r="BL159" s="48">
        <v>17</v>
      </c>
    </row>
    <row r="160" spans="1:64" ht="15">
      <c r="A160" s="64" t="s">
        <v>355</v>
      </c>
      <c r="B160" s="64" t="s">
        <v>437</v>
      </c>
      <c r="C160" s="65"/>
      <c r="D160" s="66"/>
      <c r="E160" s="67"/>
      <c r="F160" s="68"/>
      <c r="G160" s="65"/>
      <c r="H160" s="69"/>
      <c r="I160" s="70"/>
      <c r="J160" s="70"/>
      <c r="K160" s="34" t="s">
        <v>65</v>
      </c>
      <c r="L160" s="77">
        <v>276</v>
      </c>
      <c r="M160" s="77"/>
      <c r="N160" s="72"/>
      <c r="O160" s="79" t="s">
        <v>570</v>
      </c>
      <c r="P160" s="81">
        <v>43693.56761574074</v>
      </c>
      <c r="Q160" s="79" t="s">
        <v>599</v>
      </c>
      <c r="R160" s="79"/>
      <c r="S160" s="79"/>
      <c r="T160" s="79" t="s">
        <v>839</v>
      </c>
      <c r="U160" s="79"/>
      <c r="V160" s="83" t="s">
        <v>1010</v>
      </c>
      <c r="W160" s="81">
        <v>43693.56761574074</v>
      </c>
      <c r="X160" s="83" t="s">
        <v>1255</v>
      </c>
      <c r="Y160" s="79"/>
      <c r="Z160" s="79"/>
      <c r="AA160" s="85" t="s">
        <v>1576</v>
      </c>
      <c r="AB160" s="79"/>
      <c r="AC160" s="79" t="b">
        <v>0</v>
      </c>
      <c r="AD160" s="79">
        <v>0</v>
      </c>
      <c r="AE160" s="85" t="s">
        <v>1779</v>
      </c>
      <c r="AF160" s="79" t="b">
        <v>0</v>
      </c>
      <c r="AG160" s="79" t="s">
        <v>1829</v>
      </c>
      <c r="AH160" s="79"/>
      <c r="AI160" s="85" t="s">
        <v>1779</v>
      </c>
      <c r="AJ160" s="79" t="b">
        <v>0</v>
      </c>
      <c r="AK160" s="79">
        <v>13</v>
      </c>
      <c r="AL160" s="85" t="s">
        <v>1710</v>
      </c>
      <c r="AM160" s="79" t="s">
        <v>1840</v>
      </c>
      <c r="AN160" s="79" t="b">
        <v>0</v>
      </c>
      <c r="AO160" s="85" t="s">
        <v>1710</v>
      </c>
      <c r="AP160" s="79" t="s">
        <v>176</v>
      </c>
      <c r="AQ160" s="79">
        <v>0</v>
      </c>
      <c r="AR160" s="79">
        <v>0</v>
      </c>
      <c r="AS160" s="79"/>
      <c r="AT160" s="79"/>
      <c r="AU160" s="79"/>
      <c r="AV160" s="79"/>
      <c r="AW160" s="79"/>
      <c r="AX160" s="79"/>
      <c r="AY160" s="79"/>
      <c r="AZ160" s="79"/>
      <c r="BA160">
        <v>2</v>
      </c>
      <c r="BB160" s="78" t="str">
        <f>REPLACE(INDEX(GroupVertices[Group],MATCH(Edges25[[#This Row],[Vertex 1]],GroupVertices[Vertex],0)),1,1,"")</f>
        <v>1</v>
      </c>
      <c r="BC160" s="78" t="str">
        <f>REPLACE(INDEX(GroupVertices[Group],MATCH(Edges25[[#This Row],[Vertex 2]],GroupVertices[Vertex],0)),1,1,"")</f>
        <v>1</v>
      </c>
      <c r="BD160" s="48">
        <v>1</v>
      </c>
      <c r="BE160" s="49">
        <v>5.882352941176471</v>
      </c>
      <c r="BF160" s="48">
        <v>0</v>
      </c>
      <c r="BG160" s="49">
        <v>0</v>
      </c>
      <c r="BH160" s="48">
        <v>0</v>
      </c>
      <c r="BI160" s="49">
        <v>0</v>
      </c>
      <c r="BJ160" s="48">
        <v>16</v>
      </c>
      <c r="BK160" s="49">
        <v>94.11764705882354</v>
      </c>
      <c r="BL160" s="48">
        <v>17</v>
      </c>
    </row>
    <row r="161" spans="1:64" ht="15">
      <c r="A161" s="64" t="s">
        <v>355</v>
      </c>
      <c r="B161" s="64" t="s">
        <v>437</v>
      </c>
      <c r="C161" s="65"/>
      <c r="D161" s="66"/>
      <c r="E161" s="67"/>
      <c r="F161" s="68"/>
      <c r="G161" s="65"/>
      <c r="H161" s="69"/>
      <c r="I161" s="70"/>
      <c r="J161" s="70"/>
      <c r="K161" s="34" t="s">
        <v>65</v>
      </c>
      <c r="L161" s="77">
        <v>277</v>
      </c>
      <c r="M161" s="77"/>
      <c r="N161" s="72"/>
      <c r="O161" s="79" t="s">
        <v>570</v>
      </c>
      <c r="P161" s="81">
        <v>43717.58047453704</v>
      </c>
      <c r="Q161" s="79" t="s">
        <v>650</v>
      </c>
      <c r="R161" s="79"/>
      <c r="S161" s="79"/>
      <c r="T161" s="79" t="s">
        <v>839</v>
      </c>
      <c r="U161" s="83" t="s">
        <v>881</v>
      </c>
      <c r="V161" s="83" t="s">
        <v>881</v>
      </c>
      <c r="W161" s="81">
        <v>43717.58047453704</v>
      </c>
      <c r="X161" s="83" t="s">
        <v>1256</v>
      </c>
      <c r="Y161" s="79"/>
      <c r="Z161" s="79"/>
      <c r="AA161" s="85" t="s">
        <v>1577</v>
      </c>
      <c r="AB161" s="79"/>
      <c r="AC161" s="79" t="b">
        <v>0</v>
      </c>
      <c r="AD161" s="79">
        <v>0</v>
      </c>
      <c r="AE161" s="85" t="s">
        <v>1779</v>
      </c>
      <c r="AF161" s="79" t="b">
        <v>0</v>
      </c>
      <c r="AG161" s="79" t="s">
        <v>1829</v>
      </c>
      <c r="AH161" s="79"/>
      <c r="AI161" s="85" t="s">
        <v>1779</v>
      </c>
      <c r="AJ161" s="79" t="b">
        <v>0</v>
      </c>
      <c r="AK161" s="79">
        <v>6</v>
      </c>
      <c r="AL161" s="85" t="s">
        <v>1732</v>
      </c>
      <c r="AM161" s="79" t="s">
        <v>1840</v>
      </c>
      <c r="AN161" s="79" t="b">
        <v>0</v>
      </c>
      <c r="AO161" s="85" t="s">
        <v>1732</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17</v>
      </c>
      <c r="BK161" s="49">
        <v>100</v>
      </c>
      <c r="BL161" s="48">
        <v>17</v>
      </c>
    </row>
    <row r="162" spans="1:64" ht="15">
      <c r="A162" s="64" t="s">
        <v>356</v>
      </c>
      <c r="B162" s="64" t="s">
        <v>526</v>
      </c>
      <c r="C162" s="65"/>
      <c r="D162" s="66"/>
      <c r="E162" s="67"/>
      <c r="F162" s="68"/>
      <c r="G162" s="65"/>
      <c r="H162" s="69"/>
      <c r="I162" s="70"/>
      <c r="J162" s="70"/>
      <c r="K162" s="34" t="s">
        <v>65</v>
      </c>
      <c r="L162" s="77">
        <v>278</v>
      </c>
      <c r="M162" s="77"/>
      <c r="N162" s="72"/>
      <c r="O162" s="79" t="s">
        <v>570</v>
      </c>
      <c r="P162" s="81">
        <v>43717.62206018518</v>
      </c>
      <c r="Q162" s="79" t="s">
        <v>651</v>
      </c>
      <c r="R162" s="79"/>
      <c r="S162" s="79"/>
      <c r="T162" s="79" t="s">
        <v>850</v>
      </c>
      <c r="U162" s="79"/>
      <c r="V162" s="83" t="s">
        <v>1011</v>
      </c>
      <c r="W162" s="81">
        <v>43717.62206018518</v>
      </c>
      <c r="X162" s="83" t="s">
        <v>1257</v>
      </c>
      <c r="Y162" s="79"/>
      <c r="Z162" s="79"/>
      <c r="AA162" s="85" t="s">
        <v>1578</v>
      </c>
      <c r="AB162" s="85" t="s">
        <v>1755</v>
      </c>
      <c r="AC162" s="79" t="b">
        <v>0</v>
      </c>
      <c r="AD162" s="79">
        <v>0</v>
      </c>
      <c r="AE162" s="85" t="s">
        <v>1798</v>
      </c>
      <c r="AF162" s="79" t="b">
        <v>0</v>
      </c>
      <c r="AG162" s="79" t="s">
        <v>1830</v>
      </c>
      <c r="AH162" s="79"/>
      <c r="AI162" s="85" t="s">
        <v>1779</v>
      </c>
      <c r="AJ162" s="79" t="b">
        <v>0</v>
      </c>
      <c r="AK162" s="79">
        <v>0</v>
      </c>
      <c r="AL162" s="85" t="s">
        <v>1779</v>
      </c>
      <c r="AM162" s="79" t="s">
        <v>1847</v>
      </c>
      <c r="AN162" s="79" t="b">
        <v>0</v>
      </c>
      <c r="AO162" s="85" t="s">
        <v>1755</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357</v>
      </c>
      <c r="B163" s="64" t="s">
        <v>356</v>
      </c>
      <c r="C163" s="65"/>
      <c r="D163" s="66"/>
      <c r="E163" s="67"/>
      <c r="F163" s="68"/>
      <c r="G163" s="65"/>
      <c r="H163" s="69"/>
      <c r="I163" s="70"/>
      <c r="J163" s="70"/>
      <c r="K163" s="34" t="s">
        <v>66</v>
      </c>
      <c r="L163" s="77">
        <v>280</v>
      </c>
      <c r="M163" s="77"/>
      <c r="N163" s="72"/>
      <c r="O163" s="79" t="s">
        <v>570</v>
      </c>
      <c r="P163" s="81">
        <v>43713.603171296294</v>
      </c>
      <c r="Q163" s="79" t="s">
        <v>645</v>
      </c>
      <c r="R163" s="79"/>
      <c r="S163" s="79"/>
      <c r="T163" s="79"/>
      <c r="U163" s="79"/>
      <c r="V163" s="83" t="s">
        <v>1012</v>
      </c>
      <c r="W163" s="81">
        <v>43713.603171296294</v>
      </c>
      <c r="X163" s="83" t="s">
        <v>1258</v>
      </c>
      <c r="Y163" s="79"/>
      <c r="Z163" s="79"/>
      <c r="AA163" s="85" t="s">
        <v>1579</v>
      </c>
      <c r="AB163" s="79"/>
      <c r="AC163" s="79" t="b">
        <v>0</v>
      </c>
      <c r="AD163" s="79">
        <v>0</v>
      </c>
      <c r="AE163" s="85" t="s">
        <v>1779</v>
      </c>
      <c r="AF163" s="79" t="b">
        <v>0</v>
      </c>
      <c r="AG163" s="79" t="s">
        <v>1829</v>
      </c>
      <c r="AH163" s="79"/>
      <c r="AI163" s="85" t="s">
        <v>1779</v>
      </c>
      <c r="AJ163" s="79" t="b">
        <v>0</v>
      </c>
      <c r="AK163" s="79">
        <v>27</v>
      </c>
      <c r="AL163" s="85" t="s">
        <v>1580</v>
      </c>
      <c r="AM163" s="79" t="s">
        <v>1841</v>
      </c>
      <c r="AN163" s="79" t="b">
        <v>0</v>
      </c>
      <c r="AO163" s="85" t="s">
        <v>1580</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v>0</v>
      </c>
      <c r="BE163" s="49">
        <v>0</v>
      </c>
      <c r="BF163" s="48">
        <v>0</v>
      </c>
      <c r="BG163" s="49">
        <v>0</v>
      </c>
      <c r="BH163" s="48">
        <v>0</v>
      </c>
      <c r="BI163" s="49">
        <v>0</v>
      </c>
      <c r="BJ163" s="48">
        <v>21</v>
      </c>
      <c r="BK163" s="49">
        <v>100</v>
      </c>
      <c r="BL163" s="48">
        <v>21</v>
      </c>
    </row>
    <row r="164" spans="1:64" ht="15">
      <c r="A164" s="64" t="s">
        <v>356</v>
      </c>
      <c r="B164" s="64" t="s">
        <v>357</v>
      </c>
      <c r="C164" s="65"/>
      <c r="D164" s="66"/>
      <c r="E164" s="67"/>
      <c r="F164" s="68"/>
      <c r="G164" s="65"/>
      <c r="H164" s="69"/>
      <c r="I164" s="70"/>
      <c r="J164" s="70"/>
      <c r="K164" s="34" t="s">
        <v>66</v>
      </c>
      <c r="L164" s="77">
        <v>281</v>
      </c>
      <c r="M164" s="77"/>
      <c r="N164" s="72"/>
      <c r="O164" s="79" t="s">
        <v>570</v>
      </c>
      <c r="P164" s="81">
        <v>43713.595717592594</v>
      </c>
      <c r="Q164" s="79" t="s">
        <v>652</v>
      </c>
      <c r="R164" s="83" t="s">
        <v>775</v>
      </c>
      <c r="S164" s="79" t="s">
        <v>821</v>
      </c>
      <c r="T164" s="79" t="s">
        <v>850</v>
      </c>
      <c r="U164" s="79"/>
      <c r="V164" s="83" t="s">
        <v>1011</v>
      </c>
      <c r="W164" s="81">
        <v>43713.595717592594</v>
      </c>
      <c r="X164" s="83" t="s">
        <v>1259</v>
      </c>
      <c r="Y164" s="79"/>
      <c r="Z164" s="79"/>
      <c r="AA164" s="85" t="s">
        <v>1580</v>
      </c>
      <c r="AB164" s="79"/>
      <c r="AC164" s="79" t="b">
        <v>0</v>
      </c>
      <c r="AD164" s="79">
        <v>29</v>
      </c>
      <c r="AE164" s="85" t="s">
        <v>1779</v>
      </c>
      <c r="AF164" s="79" t="b">
        <v>0</v>
      </c>
      <c r="AG164" s="79" t="s">
        <v>1829</v>
      </c>
      <c r="AH164" s="79"/>
      <c r="AI164" s="85" t="s">
        <v>1779</v>
      </c>
      <c r="AJ164" s="79" t="b">
        <v>0</v>
      </c>
      <c r="AK164" s="79">
        <v>27</v>
      </c>
      <c r="AL164" s="85" t="s">
        <v>1779</v>
      </c>
      <c r="AM164" s="79" t="s">
        <v>1847</v>
      </c>
      <c r="AN164" s="79" t="b">
        <v>0</v>
      </c>
      <c r="AO164" s="85" t="s">
        <v>1580</v>
      </c>
      <c r="AP164" s="79" t="s">
        <v>176</v>
      </c>
      <c r="AQ164" s="79">
        <v>0</v>
      </c>
      <c r="AR164" s="79">
        <v>0</v>
      </c>
      <c r="AS164" s="79"/>
      <c r="AT164" s="79"/>
      <c r="AU164" s="79"/>
      <c r="AV164" s="79"/>
      <c r="AW164" s="79"/>
      <c r="AX164" s="79"/>
      <c r="AY164" s="79"/>
      <c r="AZ164" s="79"/>
      <c r="BA164">
        <v>2</v>
      </c>
      <c r="BB164" s="78" t="str">
        <f>REPLACE(INDEX(GroupVertices[Group],MATCH(Edges25[[#This Row],[Vertex 1]],GroupVertices[Vertex],0)),1,1,"")</f>
        <v>2</v>
      </c>
      <c r="BC164" s="78" t="str">
        <f>REPLACE(INDEX(GroupVertices[Group],MATCH(Edges25[[#This Row],[Vertex 2]],GroupVertices[Vertex],0)),1,1,"")</f>
        <v>2</v>
      </c>
      <c r="BD164" s="48"/>
      <c r="BE164" s="49"/>
      <c r="BF164" s="48"/>
      <c r="BG164" s="49"/>
      <c r="BH164" s="48"/>
      <c r="BI164" s="49"/>
      <c r="BJ164" s="48"/>
      <c r="BK164" s="49"/>
      <c r="BL164" s="48"/>
    </row>
    <row r="165" spans="1:64" ht="15">
      <c r="A165" s="64" t="s">
        <v>358</v>
      </c>
      <c r="B165" s="64" t="s">
        <v>356</v>
      </c>
      <c r="C165" s="65"/>
      <c r="D165" s="66"/>
      <c r="E165" s="67"/>
      <c r="F165" s="68"/>
      <c r="G165" s="65"/>
      <c r="H165" s="69"/>
      <c r="I165" s="70"/>
      <c r="J165" s="70"/>
      <c r="K165" s="34" t="s">
        <v>66</v>
      </c>
      <c r="L165" s="77">
        <v>283</v>
      </c>
      <c r="M165" s="77"/>
      <c r="N165" s="72"/>
      <c r="O165" s="79" t="s">
        <v>570</v>
      </c>
      <c r="P165" s="81">
        <v>43713.67466435185</v>
      </c>
      <c r="Q165" s="79" t="s">
        <v>645</v>
      </c>
      <c r="R165" s="79"/>
      <c r="S165" s="79"/>
      <c r="T165" s="79"/>
      <c r="U165" s="79"/>
      <c r="V165" s="83" t="s">
        <v>1013</v>
      </c>
      <c r="W165" s="81">
        <v>43713.67466435185</v>
      </c>
      <c r="X165" s="83" t="s">
        <v>1260</v>
      </c>
      <c r="Y165" s="79"/>
      <c r="Z165" s="79"/>
      <c r="AA165" s="85" t="s">
        <v>1581</v>
      </c>
      <c r="AB165" s="79"/>
      <c r="AC165" s="79" t="b">
        <v>0</v>
      </c>
      <c r="AD165" s="79">
        <v>0</v>
      </c>
      <c r="AE165" s="85" t="s">
        <v>1779</v>
      </c>
      <c r="AF165" s="79" t="b">
        <v>0</v>
      </c>
      <c r="AG165" s="79" t="s">
        <v>1829</v>
      </c>
      <c r="AH165" s="79"/>
      <c r="AI165" s="85" t="s">
        <v>1779</v>
      </c>
      <c r="AJ165" s="79" t="b">
        <v>0</v>
      </c>
      <c r="AK165" s="79">
        <v>27</v>
      </c>
      <c r="AL165" s="85" t="s">
        <v>1580</v>
      </c>
      <c r="AM165" s="79" t="s">
        <v>1841</v>
      </c>
      <c r="AN165" s="79" t="b">
        <v>0</v>
      </c>
      <c r="AO165" s="85" t="s">
        <v>1580</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v>0</v>
      </c>
      <c r="BE165" s="49">
        <v>0</v>
      </c>
      <c r="BF165" s="48">
        <v>0</v>
      </c>
      <c r="BG165" s="49">
        <v>0</v>
      </c>
      <c r="BH165" s="48">
        <v>0</v>
      </c>
      <c r="BI165" s="49">
        <v>0</v>
      </c>
      <c r="BJ165" s="48">
        <v>21</v>
      </c>
      <c r="BK165" s="49">
        <v>100</v>
      </c>
      <c r="BL165" s="48">
        <v>21</v>
      </c>
    </row>
    <row r="166" spans="1:64" ht="15">
      <c r="A166" s="64" t="s">
        <v>359</v>
      </c>
      <c r="B166" s="64" t="s">
        <v>437</v>
      </c>
      <c r="C166" s="65"/>
      <c r="D166" s="66"/>
      <c r="E166" s="67"/>
      <c r="F166" s="68"/>
      <c r="G166" s="65"/>
      <c r="H166" s="69"/>
      <c r="I166" s="70"/>
      <c r="J166" s="70"/>
      <c r="K166" s="34" t="s">
        <v>65</v>
      </c>
      <c r="L166" s="77">
        <v>290</v>
      </c>
      <c r="M166" s="77"/>
      <c r="N166" s="72"/>
      <c r="O166" s="79" t="s">
        <v>570</v>
      </c>
      <c r="P166" s="81">
        <v>43692.73643518519</v>
      </c>
      <c r="Q166" s="79" t="s">
        <v>599</v>
      </c>
      <c r="R166" s="79"/>
      <c r="S166" s="79"/>
      <c r="T166" s="79" t="s">
        <v>839</v>
      </c>
      <c r="U166" s="79"/>
      <c r="V166" s="83" t="s">
        <v>1014</v>
      </c>
      <c r="W166" s="81">
        <v>43692.73643518519</v>
      </c>
      <c r="X166" s="83" t="s">
        <v>1261</v>
      </c>
      <c r="Y166" s="79"/>
      <c r="Z166" s="79"/>
      <c r="AA166" s="85" t="s">
        <v>1582</v>
      </c>
      <c r="AB166" s="79"/>
      <c r="AC166" s="79" t="b">
        <v>0</v>
      </c>
      <c r="AD166" s="79">
        <v>0</v>
      </c>
      <c r="AE166" s="85" t="s">
        <v>1779</v>
      </c>
      <c r="AF166" s="79" t="b">
        <v>0</v>
      </c>
      <c r="AG166" s="79" t="s">
        <v>1829</v>
      </c>
      <c r="AH166" s="79"/>
      <c r="AI166" s="85" t="s">
        <v>1779</v>
      </c>
      <c r="AJ166" s="79" t="b">
        <v>0</v>
      </c>
      <c r="AK166" s="79">
        <v>11</v>
      </c>
      <c r="AL166" s="85" t="s">
        <v>1710</v>
      </c>
      <c r="AM166" s="79" t="s">
        <v>1842</v>
      </c>
      <c r="AN166" s="79" t="b">
        <v>0</v>
      </c>
      <c r="AO166" s="85" t="s">
        <v>1710</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1</v>
      </c>
      <c r="BC166" s="78" t="str">
        <f>REPLACE(INDEX(GroupVertices[Group],MATCH(Edges25[[#This Row],[Vertex 2]],GroupVertices[Vertex],0)),1,1,"")</f>
        <v>1</v>
      </c>
      <c r="BD166" s="48">
        <v>1</v>
      </c>
      <c r="BE166" s="49">
        <v>5.882352941176471</v>
      </c>
      <c r="BF166" s="48">
        <v>0</v>
      </c>
      <c r="BG166" s="49">
        <v>0</v>
      </c>
      <c r="BH166" s="48">
        <v>0</v>
      </c>
      <c r="BI166" s="49">
        <v>0</v>
      </c>
      <c r="BJ166" s="48">
        <v>16</v>
      </c>
      <c r="BK166" s="49">
        <v>94.11764705882354</v>
      </c>
      <c r="BL166" s="48">
        <v>17</v>
      </c>
    </row>
    <row r="167" spans="1:64" ht="15">
      <c r="A167" s="64" t="s">
        <v>359</v>
      </c>
      <c r="B167" s="64" t="s">
        <v>437</v>
      </c>
      <c r="C167" s="65"/>
      <c r="D167" s="66"/>
      <c r="E167" s="67"/>
      <c r="F167" s="68"/>
      <c r="G167" s="65"/>
      <c r="H167" s="69"/>
      <c r="I167" s="70"/>
      <c r="J167" s="70"/>
      <c r="K167" s="34" t="s">
        <v>65</v>
      </c>
      <c r="L167" s="77">
        <v>291</v>
      </c>
      <c r="M167" s="77"/>
      <c r="N167" s="72"/>
      <c r="O167" s="79" t="s">
        <v>570</v>
      </c>
      <c r="P167" s="81">
        <v>43717.97574074074</v>
      </c>
      <c r="Q167" s="79" t="s">
        <v>650</v>
      </c>
      <c r="R167" s="79"/>
      <c r="S167" s="79"/>
      <c r="T167" s="79" t="s">
        <v>839</v>
      </c>
      <c r="U167" s="83" t="s">
        <v>881</v>
      </c>
      <c r="V167" s="83" t="s">
        <v>881</v>
      </c>
      <c r="W167" s="81">
        <v>43717.97574074074</v>
      </c>
      <c r="X167" s="83" t="s">
        <v>1262</v>
      </c>
      <c r="Y167" s="79"/>
      <c r="Z167" s="79"/>
      <c r="AA167" s="85" t="s">
        <v>1583</v>
      </c>
      <c r="AB167" s="79"/>
      <c r="AC167" s="79" t="b">
        <v>0</v>
      </c>
      <c r="AD167" s="79">
        <v>0</v>
      </c>
      <c r="AE167" s="85" t="s">
        <v>1779</v>
      </c>
      <c r="AF167" s="79" t="b">
        <v>0</v>
      </c>
      <c r="AG167" s="79" t="s">
        <v>1829</v>
      </c>
      <c r="AH167" s="79"/>
      <c r="AI167" s="85" t="s">
        <v>1779</v>
      </c>
      <c r="AJ167" s="79" t="b">
        <v>0</v>
      </c>
      <c r="AK167" s="79">
        <v>6</v>
      </c>
      <c r="AL167" s="85" t="s">
        <v>1732</v>
      </c>
      <c r="AM167" s="79" t="s">
        <v>1842</v>
      </c>
      <c r="AN167" s="79" t="b">
        <v>0</v>
      </c>
      <c r="AO167" s="85" t="s">
        <v>1732</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17</v>
      </c>
      <c r="BK167" s="49">
        <v>100</v>
      </c>
      <c r="BL167" s="48">
        <v>17</v>
      </c>
    </row>
    <row r="168" spans="1:64" ht="15">
      <c r="A168" s="64" t="s">
        <v>360</v>
      </c>
      <c r="B168" s="64" t="s">
        <v>437</v>
      </c>
      <c r="C168" s="65"/>
      <c r="D168" s="66"/>
      <c r="E168" s="67"/>
      <c r="F168" s="68"/>
      <c r="G168" s="65"/>
      <c r="H168" s="69"/>
      <c r="I168" s="70"/>
      <c r="J168" s="70"/>
      <c r="K168" s="34" t="s">
        <v>65</v>
      </c>
      <c r="L168" s="77">
        <v>292</v>
      </c>
      <c r="M168" s="77"/>
      <c r="N168" s="72"/>
      <c r="O168" s="79" t="s">
        <v>570</v>
      </c>
      <c r="P168" s="81">
        <v>43679.177615740744</v>
      </c>
      <c r="Q168" s="79" t="s">
        <v>579</v>
      </c>
      <c r="R168" s="83" t="s">
        <v>743</v>
      </c>
      <c r="S168" s="79" t="s">
        <v>806</v>
      </c>
      <c r="T168" s="79"/>
      <c r="U168" s="79"/>
      <c r="V168" s="83" t="s">
        <v>1015</v>
      </c>
      <c r="W168" s="81">
        <v>43679.177615740744</v>
      </c>
      <c r="X168" s="83" t="s">
        <v>1263</v>
      </c>
      <c r="Y168" s="79"/>
      <c r="Z168" s="79"/>
      <c r="AA168" s="85" t="s">
        <v>1584</v>
      </c>
      <c r="AB168" s="79"/>
      <c r="AC168" s="79" t="b">
        <v>0</v>
      </c>
      <c r="AD168" s="79">
        <v>0</v>
      </c>
      <c r="AE168" s="85" t="s">
        <v>1779</v>
      </c>
      <c r="AF168" s="79" t="b">
        <v>0</v>
      </c>
      <c r="AG168" s="79" t="s">
        <v>1829</v>
      </c>
      <c r="AH168" s="79"/>
      <c r="AI168" s="85" t="s">
        <v>1779</v>
      </c>
      <c r="AJ168" s="79" t="b">
        <v>0</v>
      </c>
      <c r="AK168" s="79">
        <v>31</v>
      </c>
      <c r="AL168" s="85" t="s">
        <v>1728</v>
      </c>
      <c r="AM168" s="79" t="s">
        <v>1842</v>
      </c>
      <c r="AN168" s="79" t="b">
        <v>0</v>
      </c>
      <c r="AO168" s="85" t="s">
        <v>1728</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1</v>
      </c>
      <c r="BC168" s="78" t="str">
        <f>REPLACE(INDEX(GroupVertices[Group],MATCH(Edges25[[#This Row],[Vertex 2]],GroupVertices[Vertex],0)),1,1,"")</f>
        <v>1</v>
      </c>
      <c r="BD168" s="48">
        <v>1</v>
      </c>
      <c r="BE168" s="49">
        <v>4.761904761904762</v>
      </c>
      <c r="BF168" s="48">
        <v>0</v>
      </c>
      <c r="BG168" s="49">
        <v>0</v>
      </c>
      <c r="BH168" s="48">
        <v>0</v>
      </c>
      <c r="BI168" s="49">
        <v>0</v>
      </c>
      <c r="BJ168" s="48">
        <v>20</v>
      </c>
      <c r="BK168" s="49">
        <v>95.23809523809524</v>
      </c>
      <c r="BL168" s="48">
        <v>21</v>
      </c>
    </row>
    <row r="169" spans="1:64" ht="15">
      <c r="A169" s="64" t="s">
        <v>360</v>
      </c>
      <c r="B169" s="64" t="s">
        <v>437</v>
      </c>
      <c r="C169" s="65"/>
      <c r="D169" s="66"/>
      <c r="E169" s="67"/>
      <c r="F169" s="68"/>
      <c r="G169" s="65"/>
      <c r="H169" s="69"/>
      <c r="I169" s="70"/>
      <c r="J169" s="70"/>
      <c r="K169" s="34" t="s">
        <v>65</v>
      </c>
      <c r="L169" s="77">
        <v>293</v>
      </c>
      <c r="M169" s="77"/>
      <c r="N169" s="72"/>
      <c r="O169" s="79" t="s">
        <v>570</v>
      </c>
      <c r="P169" s="81">
        <v>43718.37069444444</v>
      </c>
      <c r="Q169" s="79" t="s">
        <v>650</v>
      </c>
      <c r="R169" s="79"/>
      <c r="S169" s="79"/>
      <c r="T169" s="79" t="s">
        <v>839</v>
      </c>
      <c r="U169" s="83" t="s">
        <v>881</v>
      </c>
      <c r="V169" s="83" t="s">
        <v>881</v>
      </c>
      <c r="W169" s="81">
        <v>43718.37069444444</v>
      </c>
      <c r="X169" s="83" t="s">
        <v>1264</v>
      </c>
      <c r="Y169" s="79"/>
      <c r="Z169" s="79"/>
      <c r="AA169" s="85" t="s">
        <v>1585</v>
      </c>
      <c r="AB169" s="79"/>
      <c r="AC169" s="79" t="b">
        <v>0</v>
      </c>
      <c r="AD169" s="79">
        <v>0</v>
      </c>
      <c r="AE169" s="85" t="s">
        <v>1779</v>
      </c>
      <c r="AF169" s="79" t="b">
        <v>0</v>
      </c>
      <c r="AG169" s="79" t="s">
        <v>1829</v>
      </c>
      <c r="AH169" s="79"/>
      <c r="AI169" s="85" t="s">
        <v>1779</v>
      </c>
      <c r="AJ169" s="79" t="b">
        <v>0</v>
      </c>
      <c r="AK169" s="79">
        <v>6</v>
      </c>
      <c r="AL169" s="85" t="s">
        <v>1732</v>
      </c>
      <c r="AM169" s="79" t="s">
        <v>1842</v>
      </c>
      <c r="AN169" s="79" t="b">
        <v>0</v>
      </c>
      <c r="AO169" s="85" t="s">
        <v>1732</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17</v>
      </c>
      <c r="BK169" s="49">
        <v>100</v>
      </c>
      <c r="BL169" s="48">
        <v>17</v>
      </c>
    </row>
    <row r="170" spans="1:64" ht="15">
      <c r="A170" s="64" t="s">
        <v>361</v>
      </c>
      <c r="B170" s="64" t="s">
        <v>532</v>
      </c>
      <c r="C170" s="65"/>
      <c r="D170" s="66"/>
      <c r="E170" s="67"/>
      <c r="F170" s="68"/>
      <c r="G170" s="65"/>
      <c r="H170" s="69"/>
      <c r="I170" s="70"/>
      <c r="J170" s="70"/>
      <c r="K170" s="34" t="s">
        <v>65</v>
      </c>
      <c r="L170" s="77">
        <v>294</v>
      </c>
      <c r="M170" s="77"/>
      <c r="N170" s="72"/>
      <c r="O170" s="79" t="s">
        <v>570</v>
      </c>
      <c r="P170" s="81">
        <v>43718.54891203704</v>
      </c>
      <c r="Q170" s="79" t="s">
        <v>653</v>
      </c>
      <c r="R170" s="79"/>
      <c r="S170" s="79"/>
      <c r="T170" s="79"/>
      <c r="U170" s="79"/>
      <c r="V170" s="83" t="s">
        <v>1016</v>
      </c>
      <c r="W170" s="81">
        <v>43718.54891203704</v>
      </c>
      <c r="X170" s="83" t="s">
        <v>1265</v>
      </c>
      <c r="Y170" s="79"/>
      <c r="Z170" s="79"/>
      <c r="AA170" s="85" t="s">
        <v>1586</v>
      </c>
      <c r="AB170" s="79"/>
      <c r="AC170" s="79" t="b">
        <v>0</v>
      </c>
      <c r="AD170" s="79">
        <v>0</v>
      </c>
      <c r="AE170" s="85" t="s">
        <v>1779</v>
      </c>
      <c r="AF170" s="79" t="b">
        <v>1</v>
      </c>
      <c r="AG170" s="79" t="s">
        <v>1829</v>
      </c>
      <c r="AH170" s="79"/>
      <c r="AI170" s="85" t="s">
        <v>1836</v>
      </c>
      <c r="AJ170" s="79" t="b">
        <v>0</v>
      </c>
      <c r="AK170" s="79">
        <v>1</v>
      </c>
      <c r="AL170" s="85" t="s">
        <v>1697</v>
      </c>
      <c r="AM170" s="79" t="s">
        <v>1842</v>
      </c>
      <c r="AN170" s="79" t="b">
        <v>0</v>
      </c>
      <c r="AO170" s="85" t="s">
        <v>1697</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11</v>
      </c>
      <c r="BC170" s="78" t="str">
        <f>REPLACE(INDEX(GroupVertices[Group],MATCH(Edges25[[#This Row],[Vertex 2]],GroupVertices[Vertex],0)),1,1,"")</f>
        <v>11</v>
      </c>
      <c r="BD170" s="48"/>
      <c r="BE170" s="49"/>
      <c r="BF170" s="48"/>
      <c r="BG170" s="49"/>
      <c r="BH170" s="48"/>
      <c r="BI170" s="49"/>
      <c r="BJ170" s="48"/>
      <c r="BK170" s="49"/>
      <c r="BL170" s="48"/>
    </row>
    <row r="171" spans="1:64" ht="15">
      <c r="A171" s="64" t="s">
        <v>362</v>
      </c>
      <c r="B171" s="64" t="s">
        <v>432</v>
      </c>
      <c r="C171" s="65"/>
      <c r="D171" s="66"/>
      <c r="E171" s="67"/>
      <c r="F171" s="68"/>
      <c r="G171" s="65"/>
      <c r="H171" s="69"/>
      <c r="I171" s="70"/>
      <c r="J171" s="70"/>
      <c r="K171" s="34" t="s">
        <v>65</v>
      </c>
      <c r="L171" s="77">
        <v>299</v>
      </c>
      <c r="M171" s="77"/>
      <c r="N171" s="72"/>
      <c r="O171" s="79" t="s">
        <v>570</v>
      </c>
      <c r="P171" s="81">
        <v>43718.71260416666</v>
      </c>
      <c r="Q171" s="79" t="s">
        <v>654</v>
      </c>
      <c r="R171" s="83" t="s">
        <v>776</v>
      </c>
      <c r="S171" s="79" t="s">
        <v>822</v>
      </c>
      <c r="T171" s="79"/>
      <c r="U171" s="79"/>
      <c r="V171" s="83" t="s">
        <v>1017</v>
      </c>
      <c r="W171" s="81">
        <v>43718.71260416666</v>
      </c>
      <c r="X171" s="83" t="s">
        <v>1266</v>
      </c>
      <c r="Y171" s="79"/>
      <c r="Z171" s="79"/>
      <c r="AA171" s="85" t="s">
        <v>1587</v>
      </c>
      <c r="AB171" s="79"/>
      <c r="AC171" s="79" t="b">
        <v>0</v>
      </c>
      <c r="AD171" s="79">
        <v>0</v>
      </c>
      <c r="AE171" s="85" t="s">
        <v>1779</v>
      </c>
      <c r="AF171" s="79" t="b">
        <v>0</v>
      </c>
      <c r="AG171" s="79" t="s">
        <v>1829</v>
      </c>
      <c r="AH171" s="79"/>
      <c r="AI171" s="85" t="s">
        <v>1779</v>
      </c>
      <c r="AJ171" s="79" t="b">
        <v>0</v>
      </c>
      <c r="AK171" s="79">
        <v>5</v>
      </c>
      <c r="AL171" s="85" t="s">
        <v>1677</v>
      </c>
      <c r="AM171" s="79" t="s">
        <v>1848</v>
      </c>
      <c r="AN171" s="79" t="b">
        <v>0</v>
      </c>
      <c r="AO171" s="85" t="s">
        <v>1677</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6</v>
      </c>
      <c r="BC171" s="78" t="str">
        <f>REPLACE(INDEX(GroupVertices[Group],MATCH(Edges25[[#This Row],[Vertex 2]],GroupVertices[Vertex],0)),1,1,"")</f>
        <v>6</v>
      </c>
      <c r="BD171" s="48">
        <v>0</v>
      </c>
      <c r="BE171" s="49">
        <v>0</v>
      </c>
      <c r="BF171" s="48">
        <v>1</v>
      </c>
      <c r="BG171" s="49">
        <v>5.555555555555555</v>
      </c>
      <c r="BH171" s="48">
        <v>0</v>
      </c>
      <c r="BI171" s="49">
        <v>0</v>
      </c>
      <c r="BJ171" s="48">
        <v>17</v>
      </c>
      <c r="BK171" s="49">
        <v>94.44444444444444</v>
      </c>
      <c r="BL171" s="48">
        <v>18</v>
      </c>
    </row>
    <row r="172" spans="1:64" ht="15">
      <c r="A172" s="64" t="s">
        <v>363</v>
      </c>
      <c r="B172" s="64" t="s">
        <v>432</v>
      </c>
      <c r="C172" s="65"/>
      <c r="D172" s="66"/>
      <c r="E172" s="67"/>
      <c r="F172" s="68"/>
      <c r="G172" s="65"/>
      <c r="H172" s="69"/>
      <c r="I172" s="70"/>
      <c r="J172" s="70"/>
      <c r="K172" s="34" t="s">
        <v>65</v>
      </c>
      <c r="L172" s="77">
        <v>300</v>
      </c>
      <c r="M172" s="77"/>
      <c r="N172" s="72"/>
      <c r="O172" s="79" t="s">
        <v>570</v>
      </c>
      <c r="P172" s="81">
        <v>43718.71277777778</v>
      </c>
      <c r="Q172" s="79" t="s">
        <v>654</v>
      </c>
      <c r="R172" s="83" t="s">
        <v>776</v>
      </c>
      <c r="S172" s="79" t="s">
        <v>822</v>
      </c>
      <c r="T172" s="79"/>
      <c r="U172" s="79"/>
      <c r="V172" s="83" t="s">
        <v>1018</v>
      </c>
      <c r="W172" s="81">
        <v>43718.71277777778</v>
      </c>
      <c r="X172" s="83" t="s">
        <v>1267</v>
      </c>
      <c r="Y172" s="79"/>
      <c r="Z172" s="79"/>
      <c r="AA172" s="85" t="s">
        <v>1588</v>
      </c>
      <c r="AB172" s="79"/>
      <c r="AC172" s="79" t="b">
        <v>0</v>
      </c>
      <c r="AD172" s="79">
        <v>0</v>
      </c>
      <c r="AE172" s="85" t="s">
        <v>1779</v>
      </c>
      <c r="AF172" s="79" t="b">
        <v>0</v>
      </c>
      <c r="AG172" s="79" t="s">
        <v>1829</v>
      </c>
      <c r="AH172" s="79"/>
      <c r="AI172" s="85" t="s">
        <v>1779</v>
      </c>
      <c r="AJ172" s="79" t="b">
        <v>0</v>
      </c>
      <c r="AK172" s="79">
        <v>5</v>
      </c>
      <c r="AL172" s="85" t="s">
        <v>1677</v>
      </c>
      <c r="AM172" s="79" t="s">
        <v>1846</v>
      </c>
      <c r="AN172" s="79" t="b">
        <v>0</v>
      </c>
      <c r="AO172" s="85" t="s">
        <v>1677</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6</v>
      </c>
      <c r="BC172" s="78" t="str">
        <f>REPLACE(INDEX(GroupVertices[Group],MATCH(Edges25[[#This Row],[Vertex 2]],GroupVertices[Vertex],0)),1,1,"")</f>
        <v>6</v>
      </c>
      <c r="BD172" s="48">
        <v>0</v>
      </c>
      <c r="BE172" s="49">
        <v>0</v>
      </c>
      <c r="BF172" s="48">
        <v>1</v>
      </c>
      <c r="BG172" s="49">
        <v>5.555555555555555</v>
      </c>
      <c r="BH172" s="48">
        <v>0</v>
      </c>
      <c r="BI172" s="49">
        <v>0</v>
      </c>
      <c r="BJ172" s="48">
        <v>17</v>
      </c>
      <c r="BK172" s="49">
        <v>94.44444444444444</v>
      </c>
      <c r="BL172" s="48">
        <v>18</v>
      </c>
    </row>
    <row r="173" spans="1:64" ht="15">
      <c r="A173" s="64" t="s">
        <v>364</v>
      </c>
      <c r="B173" s="64" t="s">
        <v>432</v>
      </c>
      <c r="C173" s="65"/>
      <c r="D173" s="66"/>
      <c r="E173" s="67"/>
      <c r="F173" s="68"/>
      <c r="G173" s="65"/>
      <c r="H173" s="69"/>
      <c r="I173" s="70"/>
      <c r="J173" s="70"/>
      <c r="K173" s="34" t="s">
        <v>65</v>
      </c>
      <c r="L173" s="77">
        <v>301</v>
      </c>
      <c r="M173" s="77"/>
      <c r="N173" s="72"/>
      <c r="O173" s="79" t="s">
        <v>570</v>
      </c>
      <c r="P173" s="81">
        <v>43718.721770833334</v>
      </c>
      <c r="Q173" s="79" t="s">
        <v>654</v>
      </c>
      <c r="R173" s="83" t="s">
        <v>776</v>
      </c>
      <c r="S173" s="79" t="s">
        <v>822</v>
      </c>
      <c r="T173" s="79"/>
      <c r="U173" s="79"/>
      <c r="V173" s="83" t="s">
        <v>1019</v>
      </c>
      <c r="W173" s="81">
        <v>43718.721770833334</v>
      </c>
      <c r="X173" s="83" t="s">
        <v>1268</v>
      </c>
      <c r="Y173" s="79"/>
      <c r="Z173" s="79"/>
      <c r="AA173" s="85" t="s">
        <v>1589</v>
      </c>
      <c r="AB173" s="79"/>
      <c r="AC173" s="79" t="b">
        <v>0</v>
      </c>
      <c r="AD173" s="79">
        <v>0</v>
      </c>
      <c r="AE173" s="85" t="s">
        <v>1779</v>
      </c>
      <c r="AF173" s="79" t="b">
        <v>0</v>
      </c>
      <c r="AG173" s="79" t="s">
        <v>1829</v>
      </c>
      <c r="AH173" s="79"/>
      <c r="AI173" s="85" t="s">
        <v>1779</v>
      </c>
      <c r="AJ173" s="79" t="b">
        <v>0</v>
      </c>
      <c r="AK173" s="79">
        <v>5</v>
      </c>
      <c r="AL173" s="85" t="s">
        <v>1677</v>
      </c>
      <c r="AM173" s="79" t="s">
        <v>1842</v>
      </c>
      <c r="AN173" s="79" t="b">
        <v>0</v>
      </c>
      <c r="AO173" s="85" t="s">
        <v>1677</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6</v>
      </c>
      <c r="BC173" s="78" t="str">
        <f>REPLACE(INDEX(GroupVertices[Group],MATCH(Edges25[[#This Row],[Vertex 2]],GroupVertices[Vertex],0)),1,1,"")</f>
        <v>6</v>
      </c>
      <c r="BD173" s="48">
        <v>0</v>
      </c>
      <c r="BE173" s="49">
        <v>0</v>
      </c>
      <c r="BF173" s="48">
        <v>1</v>
      </c>
      <c r="BG173" s="49">
        <v>5.555555555555555</v>
      </c>
      <c r="BH173" s="48">
        <v>0</v>
      </c>
      <c r="BI173" s="49">
        <v>0</v>
      </c>
      <c r="BJ173" s="48">
        <v>17</v>
      </c>
      <c r="BK173" s="49">
        <v>94.44444444444444</v>
      </c>
      <c r="BL173" s="48">
        <v>18</v>
      </c>
    </row>
    <row r="174" spans="1:64" ht="15">
      <c r="A174" s="64" t="s">
        <v>365</v>
      </c>
      <c r="B174" s="64" t="s">
        <v>432</v>
      </c>
      <c r="C174" s="65"/>
      <c r="D174" s="66"/>
      <c r="E174" s="67"/>
      <c r="F174" s="68"/>
      <c r="G174" s="65"/>
      <c r="H174" s="69"/>
      <c r="I174" s="70"/>
      <c r="J174" s="70"/>
      <c r="K174" s="34" t="s">
        <v>65</v>
      </c>
      <c r="L174" s="77">
        <v>302</v>
      </c>
      <c r="M174" s="77"/>
      <c r="N174" s="72"/>
      <c r="O174" s="79" t="s">
        <v>570</v>
      </c>
      <c r="P174" s="81">
        <v>43718.765543981484</v>
      </c>
      <c r="Q174" s="79" t="s">
        <v>654</v>
      </c>
      <c r="R174" s="83" t="s">
        <v>776</v>
      </c>
      <c r="S174" s="79" t="s">
        <v>822</v>
      </c>
      <c r="T174" s="79"/>
      <c r="U174" s="79"/>
      <c r="V174" s="83" t="s">
        <v>1020</v>
      </c>
      <c r="W174" s="81">
        <v>43718.765543981484</v>
      </c>
      <c r="X174" s="83" t="s">
        <v>1269</v>
      </c>
      <c r="Y174" s="79"/>
      <c r="Z174" s="79"/>
      <c r="AA174" s="85" t="s">
        <v>1590</v>
      </c>
      <c r="AB174" s="79"/>
      <c r="AC174" s="79" t="b">
        <v>0</v>
      </c>
      <c r="AD174" s="79">
        <v>0</v>
      </c>
      <c r="AE174" s="85" t="s">
        <v>1779</v>
      </c>
      <c r="AF174" s="79" t="b">
        <v>0</v>
      </c>
      <c r="AG174" s="79" t="s">
        <v>1829</v>
      </c>
      <c r="AH174" s="79"/>
      <c r="AI174" s="85" t="s">
        <v>1779</v>
      </c>
      <c r="AJ174" s="79" t="b">
        <v>0</v>
      </c>
      <c r="AK174" s="79">
        <v>5</v>
      </c>
      <c r="AL174" s="85" t="s">
        <v>1677</v>
      </c>
      <c r="AM174" s="79" t="s">
        <v>1849</v>
      </c>
      <c r="AN174" s="79" t="b">
        <v>0</v>
      </c>
      <c r="AO174" s="85" t="s">
        <v>1677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6</v>
      </c>
      <c r="BC174" s="78" t="str">
        <f>REPLACE(INDEX(GroupVertices[Group],MATCH(Edges25[[#This Row],[Vertex 2]],GroupVertices[Vertex],0)),1,1,"")</f>
        <v>6</v>
      </c>
      <c r="BD174" s="48">
        <v>0</v>
      </c>
      <c r="BE174" s="49">
        <v>0</v>
      </c>
      <c r="BF174" s="48">
        <v>1</v>
      </c>
      <c r="BG174" s="49">
        <v>5.555555555555555</v>
      </c>
      <c r="BH174" s="48">
        <v>0</v>
      </c>
      <c r="BI174" s="49">
        <v>0</v>
      </c>
      <c r="BJ174" s="48">
        <v>17</v>
      </c>
      <c r="BK174" s="49">
        <v>94.44444444444444</v>
      </c>
      <c r="BL174" s="48">
        <v>18</v>
      </c>
    </row>
    <row r="175" spans="1:64" ht="15">
      <c r="A175" s="64" t="s">
        <v>366</v>
      </c>
      <c r="B175" s="64" t="s">
        <v>441</v>
      </c>
      <c r="C175" s="65"/>
      <c r="D175" s="66"/>
      <c r="E175" s="67"/>
      <c r="F175" s="68"/>
      <c r="G175" s="65"/>
      <c r="H175" s="69"/>
      <c r="I175" s="70"/>
      <c r="J175" s="70"/>
      <c r="K175" s="34" t="s">
        <v>65</v>
      </c>
      <c r="L175" s="77">
        <v>303</v>
      </c>
      <c r="M175" s="77"/>
      <c r="N175" s="72"/>
      <c r="O175" s="79" t="s">
        <v>570</v>
      </c>
      <c r="P175" s="81">
        <v>43718.80762731482</v>
      </c>
      <c r="Q175" s="79" t="s">
        <v>655</v>
      </c>
      <c r="R175" s="79"/>
      <c r="S175" s="79"/>
      <c r="T175" s="79"/>
      <c r="U175" s="79"/>
      <c r="V175" s="83" t="s">
        <v>1021</v>
      </c>
      <c r="W175" s="81">
        <v>43718.80762731482</v>
      </c>
      <c r="X175" s="83" t="s">
        <v>1270</v>
      </c>
      <c r="Y175" s="79"/>
      <c r="Z175" s="79"/>
      <c r="AA175" s="85" t="s">
        <v>1591</v>
      </c>
      <c r="AB175" s="79"/>
      <c r="AC175" s="79" t="b">
        <v>0</v>
      </c>
      <c r="AD175" s="79">
        <v>0</v>
      </c>
      <c r="AE175" s="85" t="s">
        <v>1779</v>
      </c>
      <c r="AF175" s="79" t="b">
        <v>1</v>
      </c>
      <c r="AG175" s="79" t="s">
        <v>1829</v>
      </c>
      <c r="AH175" s="79"/>
      <c r="AI175" s="85" t="s">
        <v>1836</v>
      </c>
      <c r="AJ175" s="79" t="b">
        <v>0</v>
      </c>
      <c r="AK175" s="79">
        <v>5</v>
      </c>
      <c r="AL175" s="85" t="s">
        <v>1696</v>
      </c>
      <c r="AM175" s="79" t="s">
        <v>1840</v>
      </c>
      <c r="AN175" s="79" t="b">
        <v>0</v>
      </c>
      <c r="AO175" s="85" t="s">
        <v>1696</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11</v>
      </c>
      <c r="BC175" s="78" t="str">
        <f>REPLACE(INDEX(GroupVertices[Group],MATCH(Edges25[[#This Row],[Vertex 2]],GroupVertices[Vertex],0)),1,1,"")</f>
        <v>11</v>
      </c>
      <c r="BD175" s="48">
        <v>0</v>
      </c>
      <c r="BE175" s="49">
        <v>0</v>
      </c>
      <c r="BF175" s="48">
        <v>0</v>
      </c>
      <c r="BG175" s="49">
        <v>0</v>
      </c>
      <c r="BH175" s="48">
        <v>0</v>
      </c>
      <c r="BI175" s="49">
        <v>0</v>
      </c>
      <c r="BJ175" s="48">
        <v>23</v>
      </c>
      <c r="BK175" s="49">
        <v>100</v>
      </c>
      <c r="BL175" s="48">
        <v>23</v>
      </c>
    </row>
    <row r="176" spans="1:64" ht="15">
      <c r="A176" s="64" t="s">
        <v>367</v>
      </c>
      <c r="B176" s="64" t="s">
        <v>441</v>
      </c>
      <c r="C176" s="65"/>
      <c r="D176" s="66"/>
      <c r="E176" s="67"/>
      <c r="F176" s="68"/>
      <c r="G176" s="65"/>
      <c r="H176" s="69"/>
      <c r="I176" s="70"/>
      <c r="J176" s="70"/>
      <c r="K176" s="34" t="s">
        <v>65</v>
      </c>
      <c r="L176" s="77">
        <v>304</v>
      </c>
      <c r="M176" s="77"/>
      <c r="N176" s="72"/>
      <c r="O176" s="79" t="s">
        <v>570</v>
      </c>
      <c r="P176" s="81">
        <v>43718.89310185185</v>
      </c>
      <c r="Q176" s="79" t="s">
        <v>655</v>
      </c>
      <c r="R176" s="79"/>
      <c r="S176" s="79"/>
      <c r="T176" s="79"/>
      <c r="U176" s="79"/>
      <c r="V176" s="83" t="s">
        <v>1022</v>
      </c>
      <c r="W176" s="81">
        <v>43718.89310185185</v>
      </c>
      <c r="X176" s="83" t="s">
        <v>1271</v>
      </c>
      <c r="Y176" s="79"/>
      <c r="Z176" s="79"/>
      <c r="AA176" s="85" t="s">
        <v>1592</v>
      </c>
      <c r="AB176" s="79"/>
      <c r="AC176" s="79" t="b">
        <v>0</v>
      </c>
      <c r="AD176" s="79">
        <v>0</v>
      </c>
      <c r="AE176" s="85" t="s">
        <v>1779</v>
      </c>
      <c r="AF176" s="79" t="b">
        <v>1</v>
      </c>
      <c r="AG176" s="79" t="s">
        <v>1829</v>
      </c>
      <c r="AH176" s="79"/>
      <c r="AI176" s="85" t="s">
        <v>1836</v>
      </c>
      <c r="AJ176" s="79" t="b">
        <v>0</v>
      </c>
      <c r="AK176" s="79">
        <v>5</v>
      </c>
      <c r="AL176" s="85" t="s">
        <v>1696</v>
      </c>
      <c r="AM176" s="79" t="s">
        <v>1842</v>
      </c>
      <c r="AN176" s="79" t="b">
        <v>0</v>
      </c>
      <c r="AO176" s="85" t="s">
        <v>1696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11</v>
      </c>
      <c r="BC176" s="78" t="str">
        <f>REPLACE(INDEX(GroupVertices[Group],MATCH(Edges25[[#This Row],[Vertex 2]],GroupVertices[Vertex],0)),1,1,"")</f>
        <v>11</v>
      </c>
      <c r="BD176" s="48">
        <v>0</v>
      </c>
      <c r="BE176" s="49">
        <v>0</v>
      </c>
      <c r="BF176" s="48">
        <v>0</v>
      </c>
      <c r="BG176" s="49">
        <v>0</v>
      </c>
      <c r="BH176" s="48">
        <v>0</v>
      </c>
      <c r="BI176" s="49">
        <v>0</v>
      </c>
      <c r="BJ176" s="48">
        <v>23</v>
      </c>
      <c r="BK176" s="49">
        <v>100</v>
      </c>
      <c r="BL176" s="48">
        <v>23</v>
      </c>
    </row>
    <row r="177" spans="1:64" ht="15">
      <c r="A177" s="64" t="s">
        <v>368</v>
      </c>
      <c r="B177" s="64" t="s">
        <v>441</v>
      </c>
      <c r="C177" s="65"/>
      <c r="D177" s="66"/>
      <c r="E177" s="67"/>
      <c r="F177" s="68"/>
      <c r="G177" s="65"/>
      <c r="H177" s="69"/>
      <c r="I177" s="70"/>
      <c r="J177" s="70"/>
      <c r="K177" s="34" t="s">
        <v>65</v>
      </c>
      <c r="L177" s="77">
        <v>305</v>
      </c>
      <c r="M177" s="77"/>
      <c r="N177" s="72"/>
      <c r="O177" s="79" t="s">
        <v>570</v>
      </c>
      <c r="P177" s="81">
        <v>43719.11193287037</v>
      </c>
      <c r="Q177" s="79" t="s">
        <v>655</v>
      </c>
      <c r="R177" s="79"/>
      <c r="S177" s="79"/>
      <c r="T177" s="79"/>
      <c r="U177" s="79"/>
      <c r="V177" s="83" t="s">
        <v>1023</v>
      </c>
      <c r="W177" s="81">
        <v>43719.11193287037</v>
      </c>
      <c r="X177" s="83" t="s">
        <v>1272</v>
      </c>
      <c r="Y177" s="79"/>
      <c r="Z177" s="79"/>
      <c r="AA177" s="85" t="s">
        <v>1593</v>
      </c>
      <c r="AB177" s="79"/>
      <c r="AC177" s="79" t="b">
        <v>0</v>
      </c>
      <c r="AD177" s="79">
        <v>0</v>
      </c>
      <c r="AE177" s="85" t="s">
        <v>1779</v>
      </c>
      <c r="AF177" s="79" t="b">
        <v>1</v>
      </c>
      <c r="AG177" s="79" t="s">
        <v>1829</v>
      </c>
      <c r="AH177" s="79"/>
      <c r="AI177" s="85" t="s">
        <v>1836</v>
      </c>
      <c r="AJ177" s="79" t="b">
        <v>0</v>
      </c>
      <c r="AK177" s="79">
        <v>5</v>
      </c>
      <c r="AL177" s="85" t="s">
        <v>1696</v>
      </c>
      <c r="AM177" s="79" t="s">
        <v>1840</v>
      </c>
      <c r="AN177" s="79" t="b">
        <v>0</v>
      </c>
      <c r="AO177" s="85" t="s">
        <v>1696</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11</v>
      </c>
      <c r="BC177" s="78" t="str">
        <f>REPLACE(INDEX(GroupVertices[Group],MATCH(Edges25[[#This Row],[Vertex 2]],GroupVertices[Vertex],0)),1,1,"")</f>
        <v>11</v>
      </c>
      <c r="BD177" s="48">
        <v>0</v>
      </c>
      <c r="BE177" s="49">
        <v>0</v>
      </c>
      <c r="BF177" s="48">
        <v>0</v>
      </c>
      <c r="BG177" s="49">
        <v>0</v>
      </c>
      <c r="BH177" s="48">
        <v>0</v>
      </c>
      <c r="BI177" s="49">
        <v>0</v>
      </c>
      <c r="BJ177" s="48">
        <v>23</v>
      </c>
      <c r="BK177" s="49">
        <v>100</v>
      </c>
      <c r="BL177" s="48">
        <v>23</v>
      </c>
    </row>
    <row r="178" spans="1:64" ht="15">
      <c r="A178" s="64" t="s">
        <v>369</v>
      </c>
      <c r="B178" s="64" t="s">
        <v>535</v>
      </c>
      <c r="C178" s="65"/>
      <c r="D178" s="66"/>
      <c r="E178" s="67"/>
      <c r="F178" s="68"/>
      <c r="G178" s="65"/>
      <c r="H178" s="69"/>
      <c r="I178" s="70"/>
      <c r="J178" s="70"/>
      <c r="K178" s="34" t="s">
        <v>65</v>
      </c>
      <c r="L178" s="77">
        <v>306</v>
      </c>
      <c r="M178" s="77"/>
      <c r="N178" s="72"/>
      <c r="O178" s="79" t="s">
        <v>570</v>
      </c>
      <c r="P178" s="81">
        <v>43719.70447916666</v>
      </c>
      <c r="Q178" s="79" t="s">
        <v>656</v>
      </c>
      <c r="R178" s="79"/>
      <c r="S178" s="79"/>
      <c r="T178" s="79"/>
      <c r="U178" s="79"/>
      <c r="V178" s="83" t="s">
        <v>1024</v>
      </c>
      <c r="W178" s="81">
        <v>43719.70447916666</v>
      </c>
      <c r="X178" s="83" t="s">
        <v>1273</v>
      </c>
      <c r="Y178" s="79"/>
      <c r="Z178" s="79"/>
      <c r="AA178" s="85" t="s">
        <v>1594</v>
      </c>
      <c r="AB178" s="79"/>
      <c r="AC178" s="79" t="b">
        <v>0</v>
      </c>
      <c r="AD178" s="79">
        <v>0</v>
      </c>
      <c r="AE178" s="85" t="s">
        <v>1779</v>
      </c>
      <c r="AF178" s="79" t="b">
        <v>0</v>
      </c>
      <c r="AG178" s="79" t="s">
        <v>1829</v>
      </c>
      <c r="AH178" s="79"/>
      <c r="AI178" s="85" t="s">
        <v>1779</v>
      </c>
      <c r="AJ178" s="79" t="b">
        <v>0</v>
      </c>
      <c r="AK178" s="79">
        <v>38</v>
      </c>
      <c r="AL178" s="85" t="s">
        <v>1605</v>
      </c>
      <c r="AM178" s="79" t="s">
        <v>1847</v>
      </c>
      <c r="AN178" s="79" t="b">
        <v>0</v>
      </c>
      <c r="AO178" s="85" t="s">
        <v>1605</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3</v>
      </c>
      <c r="BC178" s="78" t="str">
        <f>REPLACE(INDEX(GroupVertices[Group],MATCH(Edges25[[#This Row],[Vertex 2]],GroupVertices[Vertex],0)),1,1,"")</f>
        <v>3</v>
      </c>
      <c r="BD178" s="48"/>
      <c r="BE178" s="49"/>
      <c r="BF178" s="48"/>
      <c r="BG178" s="49"/>
      <c r="BH178" s="48"/>
      <c r="BI178" s="49"/>
      <c r="BJ178" s="48"/>
      <c r="BK178" s="49"/>
      <c r="BL178" s="48"/>
    </row>
    <row r="179" spans="1:64" ht="15">
      <c r="A179" s="64" t="s">
        <v>370</v>
      </c>
      <c r="B179" s="64" t="s">
        <v>535</v>
      </c>
      <c r="C179" s="65"/>
      <c r="D179" s="66"/>
      <c r="E179" s="67"/>
      <c r="F179" s="68"/>
      <c r="G179" s="65"/>
      <c r="H179" s="69"/>
      <c r="I179" s="70"/>
      <c r="J179" s="70"/>
      <c r="K179" s="34" t="s">
        <v>65</v>
      </c>
      <c r="L179" s="77">
        <v>310</v>
      </c>
      <c r="M179" s="77"/>
      <c r="N179" s="72"/>
      <c r="O179" s="79" t="s">
        <v>570</v>
      </c>
      <c r="P179" s="81">
        <v>43719.72009259259</v>
      </c>
      <c r="Q179" s="79" t="s">
        <v>656</v>
      </c>
      <c r="R179" s="79"/>
      <c r="S179" s="79"/>
      <c r="T179" s="79"/>
      <c r="U179" s="79"/>
      <c r="V179" s="83" t="s">
        <v>1025</v>
      </c>
      <c r="W179" s="81">
        <v>43719.72009259259</v>
      </c>
      <c r="X179" s="83" t="s">
        <v>1274</v>
      </c>
      <c r="Y179" s="79"/>
      <c r="Z179" s="79"/>
      <c r="AA179" s="85" t="s">
        <v>1595</v>
      </c>
      <c r="AB179" s="79"/>
      <c r="AC179" s="79" t="b">
        <v>0</v>
      </c>
      <c r="AD179" s="79">
        <v>0</v>
      </c>
      <c r="AE179" s="85" t="s">
        <v>1779</v>
      </c>
      <c r="AF179" s="79" t="b">
        <v>0</v>
      </c>
      <c r="AG179" s="79" t="s">
        <v>1829</v>
      </c>
      <c r="AH179" s="79"/>
      <c r="AI179" s="85" t="s">
        <v>1779</v>
      </c>
      <c r="AJ179" s="79" t="b">
        <v>0</v>
      </c>
      <c r="AK179" s="79">
        <v>38</v>
      </c>
      <c r="AL179" s="85" t="s">
        <v>1605</v>
      </c>
      <c r="AM179" s="79" t="s">
        <v>1842</v>
      </c>
      <c r="AN179" s="79" t="b">
        <v>0</v>
      </c>
      <c r="AO179" s="85" t="s">
        <v>1605</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3</v>
      </c>
      <c r="BC179" s="78" t="str">
        <f>REPLACE(INDEX(GroupVertices[Group],MATCH(Edges25[[#This Row],[Vertex 2]],GroupVertices[Vertex],0)),1,1,"")</f>
        <v>3</v>
      </c>
      <c r="BD179" s="48"/>
      <c r="BE179" s="49"/>
      <c r="BF179" s="48"/>
      <c r="BG179" s="49"/>
      <c r="BH179" s="48"/>
      <c r="BI179" s="49"/>
      <c r="BJ179" s="48"/>
      <c r="BK179" s="49"/>
      <c r="BL179" s="48"/>
    </row>
    <row r="180" spans="1:64" ht="15">
      <c r="A180" s="64" t="s">
        <v>371</v>
      </c>
      <c r="B180" s="64" t="s">
        <v>535</v>
      </c>
      <c r="C180" s="65"/>
      <c r="D180" s="66"/>
      <c r="E180" s="67"/>
      <c r="F180" s="68"/>
      <c r="G180" s="65"/>
      <c r="H180" s="69"/>
      <c r="I180" s="70"/>
      <c r="J180" s="70"/>
      <c r="K180" s="34" t="s">
        <v>65</v>
      </c>
      <c r="L180" s="77">
        <v>314</v>
      </c>
      <c r="M180" s="77"/>
      <c r="N180" s="72"/>
      <c r="O180" s="79" t="s">
        <v>570</v>
      </c>
      <c r="P180" s="81">
        <v>43719.724710648145</v>
      </c>
      <c r="Q180" s="79" t="s">
        <v>656</v>
      </c>
      <c r="R180" s="79"/>
      <c r="S180" s="79"/>
      <c r="T180" s="79"/>
      <c r="U180" s="79"/>
      <c r="V180" s="83" t="s">
        <v>1026</v>
      </c>
      <c r="W180" s="81">
        <v>43719.724710648145</v>
      </c>
      <c r="X180" s="83" t="s">
        <v>1275</v>
      </c>
      <c r="Y180" s="79"/>
      <c r="Z180" s="79"/>
      <c r="AA180" s="85" t="s">
        <v>1596</v>
      </c>
      <c r="AB180" s="79"/>
      <c r="AC180" s="79" t="b">
        <v>0</v>
      </c>
      <c r="AD180" s="79">
        <v>0</v>
      </c>
      <c r="AE180" s="85" t="s">
        <v>1779</v>
      </c>
      <c r="AF180" s="79" t="b">
        <v>0</v>
      </c>
      <c r="AG180" s="79" t="s">
        <v>1829</v>
      </c>
      <c r="AH180" s="79"/>
      <c r="AI180" s="85" t="s">
        <v>1779</v>
      </c>
      <c r="AJ180" s="79" t="b">
        <v>0</v>
      </c>
      <c r="AK180" s="79">
        <v>38</v>
      </c>
      <c r="AL180" s="85" t="s">
        <v>1605</v>
      </c>
      <c r="AM180" s="79" t="s">
        <v>1842</v>
      </c>
      <c r="AN180" s="79" t="b">
        <v>0</v>
      </c>
      <c r="AO180" s="85" t="s">
        <v>1605</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3</v>
      </c>
      <c r="BC180" s="78" t="str">
        <f>REPLACE(INDEX(GroupVertices[Group],MATCH(Edges25[[#This Row],[Vertex 2]],GroupVertices[Vertex],0)),1,1,"")</f>
        <v>3</v>
      </c>
      <c r="BD180" s="48"/>
      <c r="BE180" s="49"/>
      <c r="BF180" s="48"/>
      <c r="BG180" s="49"/>
      <c r="BH180" s="48"/>
      <c r="BI180" s="49"/>
      <c r="BJ180" s="48"/>
      <c r="BK180" s="49"/>
      <c r="BL180" s="48"/>
    </row>
    <row r="181" spans="1:64" ht="15">
      <c r="A181" s="64" t="s">
        <v>372</v>
      </c>
      <c r="B181" s="64" t="s">
        <v>535</v>
      </c>
      <c r="C181" s="65"/>
      <c r="D181" s="66"/>
      <c r="E181" s="67"/>
      <c r="F181" s="68"/>
      <c r="G181" s="65"/>
      <c r="H181" s="69"/>
      <c r="I181" s="70"/>
      <c r="J181" s="70"/>
      <c r="K181" s="34" t="s">
        <v>65</v>
      </c>
      <c r="L181" s="77">
        <v>318</v>
      </c>
      <c r="M181" s="77"/>
      <c r="N181" s="72"/>
      <c r="O181" s="79" t="s">
        <v>570</v>
      </c>
      <c r="P181" s="81">
        <v>43719.725069444445</v>
      </c>
      <c r="Q181" s="79" t="s">
        <v>656</v>
      </c>
      <c r="R181" s="79"/>
      <c r="S181" s="79"/>
      <c r="T181" s="79"/>
      <c r="U181" s="79"/>
      <c r="V181" s="83" t="s">
        <v>1027</v>
      </c>
      <c r="W181" s="81">
        <v>43719.725069444445</v>
      </c>
      <c r="X181" s="83" t="s">
        <v>1276</v>
      </c>
      <c r="Y181" s="79"/>
      <c r="Z181" s="79"/>
      <c r="AA181" s="85" t="s">
        <v>1597</v>
      </c>
      <c r="AB181" s="79"/>
      <c r="AC181" s="79" t="b">
        <v>0</v>
      </c>
      <c r="AD181" s="79">
        <v>0</v>
      </c>
      <c r="AE181" s="85" t="s">
        <v>1779</v>
      </c>
      <c r="AF181" s="79" t="b">
        <v>0</v>
      </c>
      <c r="AG181" s="79" t="s">
        <v>1829</v>
      </c>
      <c r="AH181" s="79"/>
      <c r="AI181" s="85" t="s">
        <v>1779</v>
      </c>
      <c r="AJ181" s="79" t="b">
        <v>0</v>
      </c>
      <c r="AK181" s="79">
        <v>38</v>
      </c>
      <c r="AL181" s="85" t="s">
        <v>1605</v>
      </c>
      <c r="AM181" s="79" t="s">
        <v>1840</v>
      </c>
      <c r="AN181" s="79" t="b">
        <v>0</v>
      </c>
      <c r="AO181" s="85" t="s">
        <v>1605</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c r="BE181" s="49"/>
      <c r="BF181" s="48"/>
      <c r="BG181" s="49"/>
      <c r="BH181" s="48"/>
      <c r="BI181" s="49"/>
      <c r="BJ181" s="48"/>
      <c r="BK181" s="49"/>
      <c r="BL181" s="48"/>
    </row>
    <row r="182" spans="1:64" ht="15">
      <c r="A182" s="64" t="s">
        <v>373</v>
      </c>
      <c r="B182" s="64" t="s">
        <v>535</v>
      </c>
      <c r="C182" s="65"/>
      <c r="D182" s="66"/>
      <c r="E182" s="67"/>
      <c r="F182" s="68"/>
      <c r="G182" s="65"/>
      <c r="H182" s="69"/>
      <c r="I182" s="70"/>
      <c r="J182" s="70"/>
      <c r="K182" s="34" t="s">
        <v>65</v>
      </c>
      <c r="L182" s="77">
        <v>322</v>
      </c>
      <c r="M182" s="77"/>
      <c r="N182" s="72"/>
      <c r="O182" s="79" t="s">
        <v>570</v>
      </c>
      <c r="P182" s="81">
        <v>43719.73082175926</v>
      </c>
      <c r="Q182" s="79" t="s">
        <v>656</v>
      </c>
      <c r="R182" s="79"/>
      <c r="S182" s="79"/>
      <c r="T182" s="79"/>
      <c r="U182" s="79"/>
      <c r="V182" s="83" t="s">
        <v>1028</v>
      </c>
      <c r="W182" s="81">
        <v>43719.73082175926</v>
      </c>
      <c r="X182" s="83" t="s">
        <v>1277</v>
      </c>
      <c r="Y182" s="79"/>
      <c r="Z182" s="79"/>
      <c r="AA182" s="85" t="s">
        <v>1598</v>
      </c>
      <c r="AB182" s="79"/>
      <c r="AC182" s="79" t="b">
        <v>0</v>
      </c>
      <c r="AD182" s="79">
        <v>0</v>
      </c>
      <c r="AE182" s="85" t="s">
        <v>1779</v>
      </c>
      <c r="AF182" s="79" t="b">
        <v>0</v>
      </c>
      <c r="AG182" s="79" t="s">
        <v>1829</v>
      </c>
      <c r="AH182" s="79"/>
      <c r="AI182" s="85" t="s">
        <v>1779</v>
      </c>
      <c r="AJ182" s="79" t="b">
        <v>0</v>
      </c>
      <c r="AK182" s="79">
        <v>38</v>
      </c>
      <c r="AL182" s="85" t="s">
        <v>1605</v>
      </c>
      <c r="AM182" s="79" t="s">
        <v>1841</v>
      </c>
      <c r="AN182" s="79" t="b">
        <v>0</v>
      </c>
      <c r="AO182" s="85" t="s">
        <v>1605</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3</v>
      </c>
      <c r="BC182" s="78" t="str">
        <f>REPLACE(INDEX(GroupVertices[Group],MATCH(Edges25[[#This Row],[Vertex 2]],GroupVertices[Vertex],0)),1,1,"")</f>
        <v>3</v>
      </c>
      <c r="BD182" s="48"/>
      <c r="BE182" s="49"/>
      <c r="BF182" s="48"/>
      <c r="BG182" s="49"/>
      <c r="BH182" s="48"/>
      <c r="BI182" s="49"/>
      <c r="BJ182" s="48"/>
      <c r="BK182" s="49"/>
      <c r="BL182" s="48"/>
    </row>
    <row r="183" spans="1:64" ht="15">
      <c r="A183" s="64" t="s">
        <v>374</v>
      </c>
      <c r="B183" s="64" t="s">
        <v>535</v>
      </c>
      <c r="C183" s="65"/>
      <c r="D183" s="66"/>
      <c r="E183" s="67"/>
      <c r="F183" s="68"/>
      <c r="G183" s="65"/>
      <c r="H183" s="69"/>
      <c r="I183" s="70"/>
      <c r="J183" s="70"/>
      <c r="K183" s="34" t="s">
        <v>65</v>
      </c>
      <c r="L183" s="77">
        <v>326</v>
      </c>
      <c r="M183" s="77"/>
      <c r="N183" s="72"/>
      <c r="O183" s="79" t="s">
        <v>570</v>
      </c>
      <c r="P183" s="81">
        <v>43719.742581018516</v>
      </c>
      <c r="Q183" s="79" t="s">
        <v>656</v>
      </c>
      <c r="R183" s="79"/>
      <c r="S183" s="79"/>
      <c r="T183" s="79"/>
      <c r="U183" s="79"/>
      <c r="V183" s="83" t="s">
        <v>1029</v>
      </c>
      <c r="W183" s="81">
        <v>43719.742581018516</v>
      </c>
      <c r="X183" s="83" t="s">
        <v>1278</v>
      </c>
      <c r="Y183" s="79"/>
      <c r="Z183" s="79"/>
      <c r="AA183" s="85" t="s">
        <v>1599</v>
      </c>
      <c r="AB183" s="79"/>
      <c r="AC183" s="79" t="b">
        <v>0</v>
      </c>
      <c r="AD183" s="79">
        <v>0</v>
      </c>
      <c r="AE183" s="85" t="s">
        <v>1779</v>
      </c>
      <c r="AF183" s="79" t="b">
        <v>0</v>
      </c>
      <c r="AG183" s="79" t="s">
        <v>1829</v>
      </c>
      <c r="AH183" s="79"/>
      <c r="AI183" s="85" t="s">
        <v>1779</v>
      </c>
      <c r="AJ183" s="79" t="b">
        <v>0</v>
      </c>
      <c r="AK183" s="79">
        <v>38</v>
      </c>
      <c r="AL183" s="85" t="s">
        <v>1605</v>
      </c>
      <c r="AM183" s="79" t="s">
        <v>1840</v>
      </c>
      <c r="AN183" s="79" t="b">
        <v>0</v>
      </c>
      <c r="AO183" s="85" t="s">
        <v>1605</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3</v>
      </c>
      <c r="BD183" s="48"/>
      <c r="BE183" s="49"/>
      <c r="BF183" s="48"/>
      <c r="BG183" s="49"/>
      <c r="BH183" s="48"/>
      <c r="BI183" s="49"/>
      <c r="BJ183" s="48"/>
      <c r="BK183" s="49"/>
      <c r="BL183" s="48"/>
    </row>
    <row r="184" spans="1:64" ht="15">
      <c r="A184" s="64" t="s">
        <v>375</v>
      </c>
      <c r="B184" s="64" t="s">
        <v>535</v>
      </c>
      <c r="C184" s="65"/>
      <c r="D184" s="66"/>
      <c r="E184" s="67"/>
      <c r="F184" s="68"/>
      <c r="G184" s="65"/>
      <c r="H184" s="69"/>
      <c r="I184" s="70"/>
      <c r="J184" s="70"/>
      <c r="K184" s="34" t="s">
        <v>65</v>
      </c>
      <c r="L184" s="77">
        <v>330</v>
      </c>
      <c r="M184" s="77"/>
      <c r="N184" s="72"/>
      <c r="O184" s="79" t="s">
        <v>570</v>
      </c>
      <c r="P184" s="81">
        <v>43719.771678240744</v>
      </c>
      <c r="Q184" s="79" t="s">
        <v>656</v>
      </c>
      <c r="R184" s="79"/>
      <c r="S184" s="79"/>
      <c r="T184" s="79"/>
      <c r="U184" s="79"/>
      <c r="V184" s="83" t="s">
        <v>1030</v>
      </c>
      <c r="W184" s="81">
        <v>43719.771678240744</v>
      </c>
      <c r="X184" s="83" t="s">
        <v>1279</v>
      </c>
      <c r="Y184" s="79"/>
      <c r="Z184" s="79"/>
      <c r="AA184" s="85" t="s">
        <v>1600</v>
      </c>
      <c r="AB184" s="79"/>
      <c r="AC184" s="79" t="b">
        <v>0</v>
      </c>
      <c r="AD184" s="79">
        <v>0</v>
      </c>
      <c r="AE184" s="85" t="s">
        <v>1779</v>
      </c>
      <c r="AF184" s="79" t="b">
        <v>0</v>
      </c>
      <c r="AG184" s="79" t="s">
        <v>1829</v>
      </c>
      <c r="AH184" s="79"/>
      <c r="AI184" s="85" t="s">
        <v>1779</v>
      </c>
      <c r="AJ184" s="79" t="b">
        <v>0</v>
      </c>
      <c r="AK184" s="79">
        <v>38</v>
      </c>
      <c r="AL184" s="85" t="s">
        <v>1605</v>
      </c>
      <c r="AM184" s="79" t="s">
        <v>1841</v>
      </c>
      <c r="AN184" s="79" t="b">
        <v>0</v>
      </c>
      <c r="AO184" s="85" t="s">
        <v>1605</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c r="BE184" s="49"/>
      <c r="BF184" s="48"/>
      <c r="BG184" s="49"/>
      <c r="BH184" s="48"/>
      <c r="BI184" s="49"/>
      <c r="BJ184" s="48"/>
      <c r="BK184" s="49"/>
      <c r="BL184" s="48"/>
    </row>
    <row r="185" spans="1:64" ht="15">
      <c r="A185" s="64" t="s">
        <v>376</v>
      </c>
      <c r="B185" s="64" t="s">
        <v>537</v>
      </c>
      <c r="C185" s="65"/>
      <c r="D185" s="66"/>
      <c r="E185" s="67"/>
      <c r="F185" s="68"/>
      <c r="G185" s="65"/>
      <c r="H185" s="69"/>
      <c r="I185" s="70"/>
      <c r="J185" s="70"/>
      <c r="K185" s="34" t="s">
        <v>65</v>
      </c>
      <c r="L185" s="77">
        <v>334</v>
      </c>
      <c r="M185" s="77"/>
      <c r="N185" s="72"/>
      <c r="O185" s="79" t="s">
        <v>571</v>
      </c>
      <c r="P185" s="81">
        <v>43701.84417824074</v>
      </c>
      <c r="Q185" s="79" t="s">
        <v>657</v>
      </c>
      <c r="R185" s="83" t="s">
        <v>777</v>
      </c>
      <c r="S185" s="79" t="s">
        <v>802</v>
      </c>
      <c r="T185" s="79"/>
      <c r="U185" s="79"/>
      <c r="V185" s="83" t="s">
        <v>1031</v>
      </c>
      <c r="W185" s="81">
        <v>43701.84417824074</v>
      </c>
      <c r="X185" s="83" t="s">
        <v>1280</v>
      </c>
      <c r="Y185" s="79"/>
      <c r="Z185" s="79"/>
      <c r="AA185" s="85" t="s">
        <v>1601</v>
      </c>
      <c r="AB185" s="85" t="s">
        <v>1756</v>
      </c>
      <c r="AC185" s="79" t="b">
        <v>0</v>
      </c>
      <c r="AD185" s="79">
        <v>1</v>
      </c>
      <c r="AE185" s="85" t="s">
        <v>1799</v>
      </c>
      <c r="AF185" s="79" t="b">
        <v>0</v>
      </c>
      <c r="AG185" s="79" t="s">
        <v>1829</v>
      </c>
      <c r="AH185" s="79"/>
      <c r="AI185" s="85" t="s">
        <v>1779</v>
      </c>
      <c r="AJ185" s="79" t="b">
        <v>0</v>
      </c>
      <c r="AK185" s="79">
        <v>0</v>
      </c>
      <c r="AL185" s="85" t="s">
        <v>1779</v>
      </c>
      <c r="AM185" s="79" t="s">
        <v>1841</v>
      </c>
      <c r="AN185" s="79" t="b">
        <v>0</v>
      </c>
      <c r="AO185" s="85" t="s">
        <v>1756</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3</v>
      </c>
      <c r="BC185" s="78" t="str">
        <f>REPLACE(INDEX(GroupVertices[Group],MATCH(Edges25[[#This Row],[Vertex 2]],GroupVertices[Vertex],0)),1,1,"")</f>
        <v>3</v>
      </c>
      <c r="BD185" s="48">
        <v>0</v>
      </c>
      <c r="BE185" s="49">
        <v>0</v>
      </c>
      <c r="BF185" s="48">
        <v>0</v>
      </c>
      <c r="BG185" s="49">
        <v>0</v>
      </c>
      <c r="BH185" s="48">
        <v>0</v>
      </c>
      <c r="BI185" s="49">
        <v>0</v>
      </c>
      <c r="BJ185" s="48">
        <v>13</v>
      </c>
      <c r="BK185" s="49">
        <v>100</v>
      </c>
      <c r="BL185" s="48">
        <v>13</v>
      </c>
    </row>
    <row r="186" spans="1:64" ht="15">
      <c r="A186" s="64" t="s">
        <v>376</v>
      </c>
      <c r="B186" s="64" t="s">
        <v>535</v>
      </c>
      <c r="C186" s="65"/>
      <c r="D186" s="66"/>
      <c r="E186" s="67"/>
      <c r="F186" s="68"/>
      <c r="G186" s="65"/>
      <c r="H186" s="69"/>
      <c r="I186" s="70"/>
      <c r="J186" s="70"/>
      <c r="K186" s="34" t="s">
        <v>65</v>
      </c>
      <c r="L186" s="77">
        <v>335</v>
      </c>
      <c r="M186" s="77"/>
      <c r="N186" s="72"/>
      <c r="O186" s="79" t="s">
        <v>570</v>
      </c>
      <c r="P186" s="81">
        <v>43719.77263888889</v>
      </c>
      <c r="Q186" s="79" t="s">
        <v>656</v>
      </c>
      <c r="R186" s="79"/>
      <c r="S186" s="79"/>
      <c r="T186" s="79"/>
      <c r="U186" s="79"/>
      <c r="V186" s="83" t="s">
        <v>1031</v>
      </c>
      <c r="W186" s="81">
        <v>43719.77263888889</v>
      </c>
      <c r="X186" s="83" t="s">
        <v>1281</v>
      </c>
      <c r="Y186" s="79"/>
      <c r="Z186" s="79"/>
      <c r="AA186" s="85" t="s">
        <v>1602</v>
      </c>
      <c r="AB186" s="79"/>
      <c r="AC186" s="79" t="b">
        <v>0</v>
      </c>
      <c r="AD186" s="79">
        <v>0</v>
      </c>
      <c r="AE186" s="85" t="s">
        <v>1779</v>
      </c>
      <c r="AF186" s="79" t="b">
        <v>0</v>
      </c>
      <c r="AG186" s="79" t="s">
        <v>1829</v>
      </c>
      <c r="AH186" s="79"/>
      <c r="AI186" s="85" t="s">
        <v>1779</v>
      </c>
      <c r="AJ186" s="79" t="b">
        <v>0</v>
      </c>
      <c r="AK186" s="79">
        <v>38</v>
      </c>
      <c r="AL186" s="85" t="s">
        <v>1605</v>
      </c>
      <c r="AM186" s="79" t="s">
        <v>1842</v>
      </c>
      <c r="AN186" s="79" t="b">
        <v>0</v>
      </c>
      <c r="AO186" s="85" t="s">
        <v>1605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c r="BE186" s="49"/>
      <c r="BF186" s="48"/>
      <c r="BG186" s="49"/>
      <c r="BH186" s="48"/>
      <c r="BI186" s="49"/>
      <c r="BJ186" s="48"/>
      <c r="BK186" s="49"/>
      <c r="BL186" s="48"/>
    </row>
    <row r="187" spans="1:64" ht="15">
      <c r="A187" s="64" t="s">
        <v>377</v>
      </c>
      <c r="B187" s="64" t="s">
        <v>535</v>
      </c>
      <c r="C187" s="65"/>
      <c r="D187" s="66"/>
      <c r="E187" s="67"/>
      <c r="F187" s="68"/>
      <c r="G187" s="65"/>
      <c r="H187" s="69"/>
      <c r="I187" s="70"/>
      <c r="J187" s="70"/>
      <c r="K187" s="34" t="s">
        <v>65</v>
      </c>
      <c r="L187" s="77">
        <v>339</v>
      </c>
      <c r="M187" s="77"/>
      <c r="N187" s="72"/>
      <c r="O187" s="79" t="s">
        <v>570</v>
      </c>
      <c r="P187" s="81">
        <v>43719.824212962965</v>
      </c>
      <c r="Q187" s="79" t="s">
        <v>656</v>
      </c>
      <c r="R187" s="79"/>
      <c r="S187" s="79"/>
      <c r="T187" s="79"/>
      <c r="U187" s="79"/>
      <c r="V187" s="83" t="s">
        <v>1032</v>
      </c>
      <c r="W187" s="81">
        <v>43719.824212962965</v>
      </c>
      <c r="X187" s="83" t="s">
        <v>1282</v>
      </c>
      <c r="Y187" s="79"/>
      <c r="Z187" s="79"/>
      <c r="AA187" s="85" t="s">
        <v>1603</v>
      </c>
      <c r="AB187" s="79"/>
      <c r="AC187" s="79" t="b">
        <v>0</v>
      </c>
      <c r="AD187" s="79">
        <v>0</v>
      </c>
      <c r="AE187" s="85" t="s">
        <v>1779</v>
      </c>
      <c r="AF187" s="79" t="b">
        <v>0</v>
      </c>
      <c r="AG187" s="79" t="s">
        <v>1829</v>
      </c>
      <c r="AH187" s="79"/>
      <c r="AI187" s="85" t="s">
        <v>1779</v>
      </c>
      <c r="AJ187" s="79" t="b">
        <v>0</v>
      </c>
      <c r="AK187" s="79">
        <v>38</v>
      </c>
      <c r="AL187" s="85" t="s">
        <v>1605</v>
      </c>
      <c r="AM187" s="79" t="s">
        <v>1842</v>
      </c>
      <c r="AN187" s="79" t="b">
        <v>0</v>
      </c>
      <c r="AO187" s="85" t="s">
        <v>1605</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3</v>
      </c>
      <c r="BC187" s="78" t="str">
        <f>REPLACE(INDEX(GroupVertices[Group],MATCH(Edges25[[#This Row],[Vertex 2]],GroupVertices[Vertex],0)),1,1,"")</f>
        <v>3</v>
      </c>
      <c r="BD187" s="48"/>
      <c r="BE187" s="49"/>
      <c r="BF187" s="48"/>
      <c r="BG187" s="49"/>
      <c r="BH187" s="48"/>
      <c r="BI187" s="49"/>
      <c r="BJ187" s="48"/>
      <c r="BK187" s="49"/>
      <c r="BL187" s="48"/>
    </row>
    <row r="188" spans="1:64" ht="15">
      <c r="A188" s="64" t="s">
        <v>378</v>
      </c>
      <c r="B188" s="64" t="s">
        <v>535</v>
      </c>
      <c r="C188" s="65"/>
      <c r="D188" s="66"/>
      <c r="E188" s="67"/>
      <c r="F188" s="68"/>
      <c r="G188" s="65"/>
      <c r="H188" s="69"/>
      <c r="I188" s="70"/>
      <c r="J188" s="70"/>
      <c r="K188" s="34" t="s">
        <v>65</v>
      </c>
      <c r="L188" s="77">
        <v>343</v>
      </c>
      <c r="M188" s="77"/>
      <c r="N188" s="72"/>
      <c r="O188" s="79" t="s">
        <v>570</v>
      </c>
      <c r="P188" s="81">
        <v>43719.826689814814</v>
      </c>
      <c r="Q188" s="79" t="s">
        <v>656</v>
      </c>
      <c r="R188" s="79"/>
      <c r="S188" s="79"/>
      <c r="T188" s="79"/>
      <c r="U188" s="79"/>
      <c r="V188" s="83" t="s">
        <v>1033</v>
      </c>
      <c r="W188" s="81">
        <v>43719.826689814814</v>
      </c>
      <c r="X188" s="83" t="s">
        <v>1283</v>
      </c>
      <c r="Y188" s="79"/>
      <c r="Z188" s="79"/>
      <c r="AA188" s="85" t="s">
        <v>1604</v>
      </c>
      <c r="AB188" s="79"/>
      <c r="AC188" s="79" t="b">
        <v>0</v>
      </c>
      <c r="AD188" s="79">
        <v>0</v>
      </c>
      <c r="AE188" s="85" t="s">
        <v>1779</v>
      </c>
      <c r="AF188" s="79" t="b">
        <v>0</v>
      </c>
      <c r="AG188" s="79" t="s">
        <v>1829</v>
      </c>
      <c r="AH188" s="79"/>
      <c r="AI188" s="85" t="s">
        <v>1779</v>
      </c>
      <c r="AJ188" s="79" t="b">
        <v>0</v>
      </c>
      <c r="AK188" s="79">
        <v>38</v>
      </c>
      <c r="AL188" s="85" t="s">
        <v>1605</v>
      </c>
      <c r="AM188" s="79" t="s">
        <v>1840</v>
      </c>
      <c r="AN188" s="79" t="b">
        <v>0</v>
      </c>
      <c r="AO188" s="85" t="s">
        <v>1605</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3</v>
      </c>
      <c r="BC188" s="78" t="str">
        <f>REPLACE(INDEX(GroupVertices[Group],MATCH(Edges25[[#This Row],[Vertex 2]],GroupVertices[Vertex],0)),1,1,"")</f>
        <v>3</v>
      </c>
      <c r="BD188" s="48"/>
      <c r="BE188" s="49"/>
      <c r="BF188" s="48"/>
      <c r="BG188" s="49"/>
      <c r="BH188" s="48"/>
      <c r="BI188" s="49"/>
      <c r="BJ188" s="48"/>
      <c r="BK188" s="49"/>
      <c r="BL188" s="48"/>
    </row>
    <row r="189" spans="1:64" ht="15">
      <c r="A189" s="64" t="s">
        <v>379</v>
      </c>
      <c r="B189" s="64" t="s">
        <v>380</v>
      </c>
      <c r="C189" s="65"/>
      <c r="D189" s="66"/>
      <c r="E189" s="67"/>
      <c r="F189" s="68"/>
      <c r="G189" s="65"/>
      <c r="H189" s="69"/>
      <c r="I189" s="70"/>
      <c r="J189" s="70"/>
      <c r="K189" s="34" t="s">
        <v>66</v>
      </c>
      <c r="L189" s="77">
        <v>347</v>
      </c>
      <c r="M189" s="77"/>
      <c r="N189" s="72"/>
      <c r="O189" s="79" t="s">
        <v>570</v>
      </c>
      <c r="P189" s="81">
        <v>43719.68114583333</v>
      </c>
      <c r="Q189" s="79" t="s">
        <v>658</v>
      </c>
      <c r="R189" s="83" t="s">
        <v>778</v>
      </c>
      <c r="S189" s="79" t="s">
        <v>813</v>
      </c>
      <c r="T189" s="79"/>
      <c r="U189" s="79"/>
      <c r="V189" s="83" t="s">
        <v>1034</v>
      </c>
      <c r="W189" s="81">
        <v>43719.68114583333</v>
      </c>
      <c r="X189" s="83" t="s">
        <v>1284</v>
      </c>
      <c r="Y189" s="79"/>
      <c r="Z189" s="79"/>
      <c r="AA189" s="85" t="s">
        <v>1605</v>
      </c>
      <c r="AB189" s="79"/>
      <c r="AC189" s="79" t="b">
        <v>0</v>
      </c>
      <c r="AD189" s="79">
        <v>124</v>
      </c>
      <c r="AE189" s="85" t="s">
        <v>1779</v>
      </c>
      <c r="AF189" s="79" t="b">
        <v>0</v>
      </c>
      <c r="AG189" s="79" t="s">
        <v>1829</v>
      </c>
      <c r="AH189" s="79"/>
      <c r="AI189" s="85" t="s">
        <v>1779</v>
      </c>
      <c r="AJ189" s="79" t="b">
        <v>0</v>
      </c>
      <c r="AK189" s="79">
        <v>38</v>
      </c>
      <c r="AL189" s="85" t="s">
        <v>1779</v>
      </c>
      <c r="AM189" s="79" t="s">
        <v>1841</v>
      </c>
      <c r="AN189" s="79" t="b">
        <v>0</v>
      </c>
      <c r="AO189" s="85" t="s">
        <v>1605</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3</v>
      </c>
      <c r="BC189" s="78" t="str">
        <f>REPLACE(INDEX(GroupVertices[Group],MATCH(Edges25[[#This Row],[Vertex 2]],GroupVertices[Vertex],0)),1,1,"")</f>
        <v>3</v>
      </c>
      <c r="BD189" s="48">
        <v>2</v>
      </c>
      <c r="BE189" s="49">
        <v>5.555555555555555</v>
      </c>
      <c r="BF189" s="48">
        <v>0</v>
      </c>
      <c r="BG189" s="49">
        <v>0</v>
      </c>
      <c r="BH189" s="48">
        <v>0</v>
      </c>
      <c r="BI189" s="49">
        <v>0</v>
      </c>
      <c r="BJ189" s="48">
        <v>34</v>
      </c>
      <c r="BK189" s="49">
        <v>94.44444444444444</v>
      </c>
      <c r="BL189" s="48">
        <v>36</v>
      </c>
    </row>
    <row r="190" spans="1:64" ht="15">
      <c r="A190" s="64" t="s">
        <v>380</v>
      </c>
      <c r="B190" s="64" t="s">
        <v>535</v>
      </c>
      <c r="C190" s="65"/>
      <c r="D190" s="66"/>
      <c r="E190" s="67"/>
      <c r="F190" s="68"/>
      <c r="G190" s="65"/>
      <c r="H190" s="69"/>
      <c r="I190" s="70"/>
      <c r="J190" s="70"/>
      <c r="K190" s="34" t="s">
        <v>65</v>
      </c>
      <c r="L190" s="77">
        <v>348</v>
      </c>
      <c r="M190" s="77"/>
      <c r="N190" s="72"/>
      <c r="O190" s="79" t="s">
        <v>570</v>
      </c>
      <c r="P190" s="81">
        <v>43719.85428240741</v>
      </c>
      <c r="Q190" s="79" t="s">
        <v>656</v>
      </c>
      <c r="R190" s="79"/>
      <c r="S190" s="79"/>
      <c r="T190" s="79"/>
      <c r="U190" s="79"/>
      <c r="V190" s="83" t="s">
        <v>1035</v>
      </c>
      <c r="W190" s="81">
        <v>43719.85428240741</v>
      </c>
      <c r="X190" s="83" t="s">
        <v>1285</v>
      </c>
      <c r="Y190" s="79"/>
      <c r="Z190" s="79"/>
      <c r="AA190" s="85" t="s">
        <v>1606</v>
      </c>
      <c r="AB190" s="79"/>
      <c r="AC190" s="79" t="b">
        <v>0</v>
      </c>
      <c r="AD190" s="79">
        <v>0</v>
      </c>
      <c r="AE190" s="85" t="s">
        <v>1779</v>
      </c>
      <c r="AF190" s="79" t="b">
        <v>0</v>
      </c>
      <c r="AG190" s="79" t="s">
        <v>1829</v>
      </c>
      <c r="AH190" s="79"/>
      <c r="AI190" s="85" t="s">
        <v>1779</v>
      </c>
      <c r="AJ190" s="79" t="b">
        <v>0</v>
      </c>
      <c r="AK190" s="79">
        <v>38</v>
      </c>
      <c r="AL190" s="85" t="s">
        <v>1605</v>
      </c>
      <c r="AM190" s="79" t="s">
        <v>1842</v>
      </c>
      <c r="AN190" s="79" t="b">
        <v>0</v>
      </c>
      <c r="AO190" s="85" t="s">
        <v>1605</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3</v>
      </c>
      <c r="BC190" s="78" t="str">
        <f>REPLACE(INDEX(GroupVertices[Group],MATCH(Edges25[[#This Row],[Vertex 2]],GroupVertices[Vertex],0)),1,1,"")</f>
        <v>3</v>
      </c>
      <c r="BD190" s="48"/>
      <c r="BE190" s="49"/>
      <c r="BF190" s="48"/>
      <c r="BG190" s="49"/>
      <c r="BH190" s="48"/>
      <c r="BI190" s="49"/>
      <c r="BJ190" s="48"/>
      <c r="BK190" s="49"/>
      <c r="BL190" s="48"/>
    </row>
    <row r="191" spans="1:64" ht="15">
      <c r="A191" s="64" t="s">
        <v>381</v>
      </c>
      <c r="B191" s="64" t="s">
        <v>535</v>
      </c>
      <c r="C191" s="65"/>
      <c r="D191" s="66"/>
      <c r="E191" s="67"/>
      <c r="F191" s="68"/>
      <c r="G191" s="65"/>
      <c r="H191" s="69"/>
      <c r="I191" s="70"/>
      <c r="J191" s="70"/>
      <c r="K191" s="34" t="s">
        <v>65</v>
      </c>
      <c r="L191" s="77">
        <v>352</v>
      </c>
      <c r="M191" s="77"/>
      <c r="N191" s="72"/>
      <c r="O191" s="79" t="s">
        <v>570</v>
      </c>
      <c r="P191" s="81">
        <v>43719.856886574074</v>
      </c>
      <c r="Q191" s="79" t="s">
        <v>656</v>
      </c>
      <c r="R191" s="79"/>
      <c r="S191" s="79"/>
      <c r="T191" s="79"/>
      <c r="U191" s="79"/>
      <c r="V191" s="83" t="s">
        <v>1036</v>
      </c>
      <c r="W191" s="81">
        <v>43719.856886574074</v>
      </c>
      <c r="X191" s="83" t="s">
        <v>1286</v>
      </c>
      <c r="Y191" s="79"/>
      <c r="Z191" s="79"/>
      <c r="AA191" s="85" t="s">
        <v>1607</v>
      </c>
      <c r="AB191" s="79"/>
      <c r="AC191" s="79" t="b">
        <v>0</v>
      </c>
      <c r="AD191" s="79">
        <v>0</v>
      </c>
      <c r="AE191" s="85" t="s">
        <v>1779</v>
      </c>
      <c r="AF191" s="79" t="b">
        <v>0</v>
      </c>
      <c r="AG191" s="79" t="s">
        <v>1829</v>
      </c>
      <c r="AH191" s="79"/>
      <c r="AI191" s="85" t="s">
        <v>1779</v>
      </c>
      <c r="AJ191" s="79" t="b">
        <v>0</v>
      </c>
      <c r="AK191" s="79">
        <v>38</v>
      </c>
      <c r="AL191" s="85" t="s">
        <v>1605</v>
      </c>
      <c r="AM191" s="79" t="s">
        <v>1841</v>
      </c>
      <c r="AN191" s="79" t="b">
        <v>0</v>
      </c>
      <c r="AO191" s="85" t="s">
        <v>1605</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3</v>
      </c>
      <c r="BC191" s="78" t="str">
        <f>REPLACE(INDEX(GroupVertices[Group],MATCH(Edges25[[#This Row],[Vertex 2]],GroupVertices[Vertex],0)),1,1,"")</f>
        <v>3</v>
      </c>
      <c r="BD191" s="48"/>
      <c r="BE191" s="49"/>
      <c r="BF191" s="48"/>
      <c r="BG191" s="49"/>
      <c r="BH191" s="48"/>
      <c r="BI191" s="49"/>
      <c r="BJ191" s="48"/>
      <c r="BK191" s="49"/>
      <c r="BL191" s="48"/>
    </row>
    <row r="192" spans="1:64" ht="15">
      <c r="A192" s="64" t="s">
        <v>382</v>
      </c>
      <c r="B192" s="64" t="s">
        <v>535</v>
      </c>
      <c r="C192" s="65"/>
      <c r="D192" s="66"/>
      <c r="E192" s="67"/>
      <c r="F192" s="68"/>
      <c r="G192" s="65"/>
      <c r="H192" s="69"/>
      <c r="I192" s="70"/>
      <c r="J192" s="70"/>
      <c r="K192" s="34" t="s">
        <v>65</v>
      </c>
      <c r="L192" s="77">
        <v>356</v>
      </c>
      <c r="M192" s="77"/>
      <c r="N192" s="72"/>
      <c r="O192" s="79" t="s">
        <v>570</v>
      </c>
      <c r="P192" s="81">
        <v>43719.85710648148</v>
      </c>
      <c r="Q192" s="79" t="s">
        <v>656</v>
      </c>
      <c r="R192" s="79"/>
      <c r="S192" s="79"/>
      <c r="T192" s="79"/>
      <c r="U192" s="79"/>
      <c r="V192" s="83" t="s">
        <v>1037</v>
      </c>
      <c r="W192" s="81">
        <v>43719.85710648148</v>
      </c>
      <c r="X192" s="83" t="s">
        <v>1287</v>
      </c>
      <c r="Y192" s="79"/>
      <c r="Z192" s="79"/>
      <c r="AA192" s="85" t="s">
        <v>1608</v>
      </c>
      <c r="AB192" s="79"/>
      <c r="AC192" s="79" t="b">
        <v>0</v>
      </c>
      <c r="AD192" s="79">
        <v>0</v>
      </c>
      <c r="AE192" s="85" t="s">
        <v>1779</v>
      </c>
      <c r="AF192" s="79" t="b">
        <v>0</v>
      </c>
      <c r="AG192" s="79" t="s">
        <v>1829</v>
      </c>
      <c r="AH192" s="79"/>
      <c r="AI192" s="85" t="s">
        <v>1779</v>
      </c>
      <c r="AJ192" s="79" t="b">
        <v>0</v>
      </c>
      <c r="AK192" s="79">
        <v>38</v>
      </c>
      <c r="AL192" s="85" t="s">
        <v>1605</v>
      </c>
      <c r="AM192" s="79" t="s">
        <v>1840</v>
      </c>
      <c r="AN192" s="79" t="b">
        <v>0</v>
      </c>
      <c r="AO192" s="85" t="s">
        <v>1605</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3</v>
      </c>
      <c r="BC192" s="78" t="str">
        <f>REPLACE(INDEX(GroupVertices[Group],MATCH(Edges25[[#This Row],[Vertex 2]],GroupVertices[Vertex],0)),1,1,"")</f>
        <v>3</v>
      </c>
      <c r="BD192" s="48"/>
      <c r="BE192" s="49"/>
      <c r="BF192" s="48"/>
      <c r="BG192" s="49"/>
      <c r="BH192" s="48"/>
      <c r="BI192" s="49"/>
      <c r="BJ192" s="48"/>
      <c r="BK192" s="49"/>
      <c r="BL192" s="48"/>
    </row>
    <row r="193" spans="1:64" ht="15">
      <c r="A193" s="64" t="s">
        <v>383</v>
      </c>
      <c r="B193" s="64" t="s">
        <v>535</v>
      </c>
      <c r="C193" s="65"/>
      <c r="D193" s="66"/>
      <c r="E193" s="67"/>
      <c r="F193" s="68"/>
      <c r="G193" s="65"/>
      <c r="H193" s="69"/>
      <c r="I193" s="70"/>
      <c r="J193" s="70"/>
      <c r="K193" s="34" t="s">
        <v>65</v>
      </c>
      <c r="L193" s="77">
        <v>360</v>
      </c>
      <c r="M193" s="77"/>
      <c r="N193" s="72"/>
      <c r="O193" s="79" t="s">
        <v>570</v>
      </c>
      <c r="P193" s="81">
        <v>43719.861238425925</v>
      </c>
      <c r="Q193" s="79" t="s">
        <v>656</v>
      </c>
      <c r="R193" s="79"/>
      <c r="S193" s="79"/>
      <c r="T193" s="79"/>
      <c r="U193" s="79"/>
      <c r="V193" s="83" t="s">
        <v>1038</v>
      </c>
      <c r="W193" s="81">
        <v>43719.861238425925</v>
      </c>
      <c r="X193" s="83" t="s">
        <v>1288</v>
      </c>
      <c r="Y193" s="79"/>
      <c r="Z193" s="79"/>
      <c r="AA193" s="85" t="s">
        <v>1609</v>
      </c>
      <c r="AB193" s="79"/>
      <c r="AC193" s="79" t="b">
        <v>0</v>
      </c>
      <c r="AD193" s="79">
        <v>0</v>
      </c>
      <c r="AE193" s="85" t="s">
        <v>1779</v>
      </c>
      <c r="AF193" s="79" t="b">
        <v>0</v>
      </c>
      <c r="AG193" s="79" t="s">
        <v>1829</v>
      </c>
      <c r="AH193" s="79"/>
      <c r="AI193" s="85" t="s">
        <v>1779</v>
      </c>
      <c r="AJ193" s="79" t="b">
        <v>0</v>
      </c>
      <c r="AK193" s="79">
        <v>38</v>
      </c>
      <c r="AL193" s="85" t="s">
        <v>1605</v>
      </c>
      <c r="AM193" s="79" t="s">
        <v>1840</v>
      </c>
      <c r="AN193" s="79" t="b">
        <v>0</v>
      </c>
      <c r="AO193" s="85" t="s">
        <v>1605</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3</v>
      </c>
      <c r="BC193" s="78" t="str">
        <f>REPLACE(INDEX(GroupVertices[Group],MATCH(Edges25[[#This Row],[Vertex 2]],GroupVertices[Vertex],0)),1,1,"")</f>
        <v>3</v>
      </c>
      <c r="BD193" s="48"/>
      <c r="BE193" s="49"/>
      <c r="BF193" s="48"/>
      <c r="BG193" s="49"/>
      <c r="BH193" s="48"/>
      <c r="BI193" s="49"/>
      <c r="BJ193" s="48"/>
      <c r="BK193" s="49"/>
      <c r="BL193" s="48"/>
    </row>
    <row r="194" spans="1:64" ht="15">
      <c r="A194" s="64" t="s">
        <v>384</v>
      </c>
      <c r="B194" s="64" t="s">
        <v>535</v>
      </c>
      <c r="C194" s="65"/>
      <c r="D194" s="66"/>
      <c r="E194" s="67"/>
      <c r="F194" s="68"/>
      <c r="G194" s="65"/>
      <c r="H194" s="69"/>
      <c r="I194" s="70"/>
      <c r="J194" s="70"/>
      <c r="K194" s="34" t="s">
        <v>65</v>
      </c>
      <c r="L194" s="77">
        <v>364</v>
      </c>
      <c r="M194" s="77"/>
      <c r="N194" s="72"/>
      <c r="O194" s="79" t="s">
        <v>570</v>
      </c>
      <c r="P194" s="81">
        <v>43719.86430555556</v>
      </c>
      <c r="Q194" s="79" t="s">
        <v>656</v>
      </c>
      <c r="R194" s="79"/>
      <c r="S194" s="79"/>
      <c r="T194" s="79"/>
      <c r="U194" s="79"/>
      <c r="V194" s="83" t="s">
        <v>1039</v>
      </c>
      <c r="W194" s="81">
        <v>43719.86430555556</v>
      </c>
      <c r="X194" s="83" t="s">
        <v>1289</v>
      </c>
      <c r="Y194" s="79"/>
      <c r="Z194" s="79"/>
      <c r="AA194" s="85" t="s">
        <v>1610</v>
      </c>
      <c r="AB194" s="79"/>
      <c r="AC194" s="79" t="b">
        <v>0</v>
      </c>
      <c r="AD194" s="79">
        <v>0</v>
      </c>
      <c r="AE194" s="85" t="s">
        <v>1779</v>
      </c>
      <c r="AF194" s="79" t="b">
        <v>0</v>
      </c>
      <c r="AG194" s="79" t="s">
        <v>1829</v>
      </c>
      <c r="AH194" s="79"/>
      <c r="AI194" s="85" t="s">
        <v>1779</v>
      </c>
      <c r="AJ194" s="79" t="b">
        <v>0</v>
      </c>
      <c r="AK194" s="79">
        <v>38</v>
      </c>
      <c r="AL194" s="85" t="s">
        <v>1605</v>
      </c>
      <c r="AM194" s="79" t="s">
        <v>1841</v>
      </c>
      <c r="AN194" s="79" t="b">
        <v>0</v>
      </c>
      <c r="AO194" s="85" t="s">
        <v>1605</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3</v>
      </c>
      <c r="BC194" s="78" t="str">
        <f>REPLACE(INDEX(GroupVertices[Group],MATCH(Edges25[[#This Row],[Vertex 2]],GroupVertices[Vertex],0)),1,1,"")</f>
        <v>3</v>
      </c>
      <c r="BD194" s="48"/>
      <c r="BE194" s="49"/>
      <c r="BF194" s="48"/>
      <c r="BG194" s="49"/>
      <c r="BH194" s="48"/>
      <c r="BI194" s="49"/>
      <c r="BJ194" s="48"/>
      <c r="BK194" s="49"/>
      <c r="BL194" s="48"/>
    </row>
    <row r="195" spans="1:64" ht="15">
      <c r="A195" s="64" t="s">
        <v>385</v>
      </c>
      <c r="B195" s="64" t="s">
        <v>535</v>
      </c>
      <c r="C195" s="65"/>
      <c r="D195" s="66"/>
      <c r="E195" s="67"/>
      <c r="F195" s="68"/>
      <c r="G195" s="65"/>
      <c r="H195" s="69"/>
      <c r="I195" s="70"/>
      <c r="J195" s="70"/>
      <c r="K195" s="34" t="s">
        <v>65</v>
      </c>
      <c r="L195" s="77">
        <v>368</v>
      </c>
      <c r="M195" s="77"/>
      <c r="N195" s="72"/>
      <c r="O195" s="79" t="s">
        <v>570</v>
      </c>
      <c r="P195" s="81">
        <v>43719.86755787037</v>
      </c>
      <c r="Q195" s="79" t="s">
        <v>656</v>
      </c>
      <c r="R195" s="79"/>
      <c r="S195" s="79"/>
      <c r="T195" s="79"/>
      <c r="U195" s="79"/>
      <c r="V195" s="83" t="s">
        <v>1040</v>
      </c>
      <c r="W195" s="81">
        <v>43719.86755787037</v>
      </c>
      <c r="X195" s="83" t="s">
        <v>1290</v>
      </c>
      <c r="Y195" s="79"/>
      <c r="Z195" s="79"/>
      <c r="AA195" s="85" t="s">
        <v>1611</v>
      </c>
      <c r="AB195" s="79"/>
      <c r="AC195" s="79" t="b">
        <v>0</v>
      </c>
      <c r="AD195" s="79">
        <v>0</v>
      </c>
      <c r="AE195" s="85" t="s">
        <v>1779</v>
      </c>
      <c r="AF195" s="79" t="b">
        <v>0</v>
      </c>
      <c r="AG195" s="79" t="s">
        <v>1829</v>
      </c>
      <c r="AH195" s="79"/>
      <c r="AI195" s="85" t="s">
        <v>1779</v>
      </c>
      <c r="AJ195" s="79" t="b">
        <v>0</v>
      </c>
      <c r="AK195" s="79">
        <v>38</v>
      </c>
      <c r="AL195" s="85" t="s">
        <v>1605</v>
      </c>
      <c r="AM195" s="79" t="s">
        <v>1841</v>
      </c>
      <c r="AN195" s="79" t="b">
        <v>0</v>
      </c>
      <c r="AO195" s="85" t="s">
        <v>1605</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3</v>
      </c>
      <c r="BC195" s="78" t="str">
        <f>REPLACE(INDEX(GroupVertices[Group],MATCH(Edges25[[#This Row],[Vertex 2]],GroupVertices[Vertex],0)),1,1,"")</f>
        <v>3</v>
      </c>
      <c r="BD195" s="48"/>
      <c r="BE195" s="49"/>
      <c r="BF195" s="48"/>
      <c r="BG195" s="49"/>
      <c r="BH195" s="48"/>
      <c r="BI195" s="49"/>
      <c r="BJ195" s="48"/>
      <c r="BK195" s="49"/>
      <c r="BL195" s="48"/>
    </row>
    <row r="196" spans="1:64" ht="15">
      <c r="A196" s="64" t="s">
        <v>386</v>
      </c>
      <c r="B196" s="64" t="s">
        <v>535</v>
      </c>
      <c r="C196" s="65"/>
      <c r="D196" s="66"/>
      <c r="E196" s="67"/>
      <c r="F196" s="68"/>
      <c r="G196" s="65"/>
      <c r="H196" s="69"/>
      <c r="I196" s="70"/>
      <c r="J196" s="70"/>
      <c r="K196" s="34" t="s">
        <v>65</v>
      </c>
      <c r="L196" s="77">
        <v>372</v>
      </c>
      <c r="M196" s="77"/>
      <c r="N196" s="72"/>
      <c r="O196" s="79" t="s">
        <v>570</v>
      </c>
      <c r="P196" s="81">
        <v>43719.887337962966</v>
      </c>
      <c r="Q196" s="79" t="s">
        <v>656</v>
      </c>
      <c r="R196" s="79"/>
      <c r="S196" s="79"/>
      <c r="T196" s="79"/>
      <c r="U196" s="79"/>
      <c r="V196" s="83" t="s">
        <v>1041</v>
      </c>
      <c r="W196" s="81">
        <v>43719.887337962966</v>
      </c>
      <c r="X196" s="83" t="s">
        <v>1291</v>
      </c>
      <c r="Y196" s="79"/>
      <c r="Z196" s="79"/>
      <c r="AA196" s="85" t="s">
        <v>1612</v>
      </c>
      <c r="AB196" s="79"/>
      <c r="AC196" s="79" t="b">
        <v>0</v>
      </c>
      <c r="AD196" s="79">
        <v>0</v>
      </c>
      <c r="AE196" s="85" t="s">
        <v>1779</v>
      </c>
      <c r="AF196" s="79" t="b">
        <v>0</v>
      </c>
      <c r="AG196" s="79" t="s">
        <v>1829</v>
      </c>
      <c r="AH196" s="79"/>
      <c r="AI196" s="85" t="s">
        <v>1779</v>
      </c>
      <c r="AJ196" s="79" t="b">
        <v>0</v>
      </c>
      <c r="AK196" s="79">
        <v>38</v>
      </c>
      <c r="AL196" s="85" t="s">
        <v>1605</v>
      </c>
      <c r="AM196" s="79" t="s">
        <v>1841</v>
      </c>
      <c r="AN196" s="79" t="b">
        <v>0</v>
      </c>
      <c r="AO196" s="85" t="s">
        <v>1605</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3</v>
      </c>
      <c r="BC196" s="78" t="str">
        <f>REPLACE(INDEX(GroupVertices[Group],MATCH(Edges25[[#This Row],[Vertex 2]],GroupVertices[Vertex],0)),1,1,"")</f>
        <v>3</v>
      </c>
      <c r="BD196" s="48"/>
      <c r="BE196" s="49"/>
      <c r="BF196" s="48"/>
      <c r="BG196" s="49"/>
      <c r="BH196" s="48"/>
      <c r="BI196" s="49"/>
      <c r="BJ196" s="48"/>
      <c r="BK196" s="49"/>
      <c r="BL196" s="48"/>
    </row>
    <row r="197" spans="1:64" ht="15">
      <c r="A197" s="64" t="s">
        <v>387</v>
      </c>
      <c r="B197" s="64" t="s">
        <v>535</v>
      </c>
      <c r="C197" s="65"/>
      <c r="D197" s="66"/>
      <c r="E197" s="67"/>
      <c r="F197" s="68"/>
      <c r="G197" s="65"/>
      <c r="H197" s="69"/>
      <c r="I197" s="70"/>
      <c r="J197" s="70"/>
      <c r="K197" s="34" t="s">
        <v>65</v>
      </c>
      <c r="L197" s="77">
        <v>376</v>
      </c>
      <c r="M197" s="77"/>
      <c r="N197" s="72"/>
      <c r="O197" s="79" t="s">
        <v>570</v>
      </c>
      <c r="P197" s="81">
        <v>43719.89212962963</v>
      </c>
      <c r="Q197" s="79" t="s">
        <v>656</v>
      </c>
      <c r="R197" s="79"/>
      <c r="S197" s="79"/>
      <c r="T197" s="79"/>
      <c r="U197" s="79"/>
      <c r="V197" s="83" t="s">
        <v>1042</v>
      </c>
      <c r="W197" s="81">
        <v>43719.89212962963</v>
      </c>
      <c r="X197" s="83" t="s">
        <v>1292</v>
      </c>
      <c r="Y197" s="79"/>
      <c r="Z197" s="79"/>
      <c r="AA197" s="85" t="s">
        <v>1613</v>
      </c>
      <c r="AB197" s="79"/>
      <c r="AC197" s="79" t="b">
        <v>0</v>
      </c>
      <c r="AD197" s="79">
        <v>0</v>
      </c>
      <c r="AE197" s="85" t="s">
        <v>1779</v>
      </c>
      <c r="AF197" s="79" t="b">
        <v>0</v>
      </c>
      <c r="AG197" s="79" t="s">
        <v>1829</v>
      </c>
      <c r="AH197" s="79"/>
      <c r="AI197" s="85" t="s">
        <v>1779</v>
      </c>
      <c r="AJ197" s="79" t="b">
        <v>0</v>
      </c>
      <c r="AK197" s="79">
        <v>38</v>
      </c>
      <c r="AL197" s="85" t="s">
        <v>1605</v>
      </c>
      <c r="AM197" s="79" t="s">
        <v>1842</v>
      </c>
      <c r="AN197" s="79" t="b">
        <v>0</v>
      </c>
      <c r="AO197" s="85" t="s">
        <v>1605</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3</v>
      </c>
      <c r="BC197" s="78" t="str">
        <f>REPLACE(INDEX(GroupVertices[Group],MATCH(Edges25[[#This Row],[Vertex 2]],GroupVertices[Vertex],0)),1,1,"")</f>
        <v>3</v>
      </c>
      <c r="BD197" s="48"/>
      <c r="BE197" s="49"/>
      <c r="BF197" s="48"/>
      <c r="BG197" s="49"/>
      <c r="BH197" s="48"/>
      <c r="BI197" s="49"/>
      <c r="BJ197" s="48"/>
      <c r="BK197" s="49"/>
      <c r="BL197" s="48"/>
    </row>
    <row r="198" spans="1:64" ht="15">
      <c r="A198" s="64" t="s">
        <v>388</v>
      </c>
      <c r="B198" s="64" t="s">
        <v>535</v>
      </c>
      <c r="C198" s="65"/>
      <c r="D198" s="66"/>
      <c r="E198" s="67"/>
      <c r="F198" s="68"/>
      <c r="G198" s="65"/>
      <c r="H198" s="69"/>
      <c r="I198" s="70"/>
      <c r="J198" s="70"/>
      <c r="K198" s="34" t="s">
        <v>65</v>
      </c>
      <c r="L198" s="77">
        <v>380</v>
      </c>
      <c r="M198" s="77"/>
      <c r="N198" s="72"/>
      <c r="O198" s="79" t="s">
        <v>570</v>
      </c>
      <c r="P198" s="81">
        <v>43719.96255787037</v>
      </c>
      <c r="Q198" s="79" t="s">
        <v>656</v>
      </c>
      <c r="R198" s="79"/>
      <c r="S198" s="79"/>
      <c r="T198" s="79"/>
      <c r="U198" s="79"/>
      <c r="V198" s="83" t="s">
        <v>1043</v>
      </c>
      <c r="W198" s="81">
        <v>43719.96255787037</v>
      </c>
      <c r="X198" s="83" t="s">
        <v>1293</v>
      </c>
      <c r="Y198" s="79"/>
      <c r="Z198" s="79"/>
      <c r="AA198" s="85" t="s">
        <v>1614</v>
      </c>
      <c r="AB198" s="79"/>
      <c r="AC198" s="79" t="b">
        <v>0</v>
      </c>
      <c r="AD198" s="79">
        <v>0</v>
      </c>
      <c r="AE198" s="85" t="s">
        <v>1779</v>
      </c>
      <c r="AF198" s="79" t="b">
        <v>0</v>
      </c>
      <c r="AG198" s="79" t="s">
        <v>1829</v>
      </c>
      <c r="AH198" s="79"/>
      <c r="AI198" s="85" t="s">
        <v>1779</v>
      </c>
      <c r="AJ198" s="79" t="b">
        <v>0</v>
      </c>
      <c r="AK198" s="79">
        <v>38</v>
      </c>
      <c r="AL198" s="85" t="s">
        <v>1605</v>
      </c>
      <c r="AM198" s="79" t="s">
        <v>1842</v>
      </c>
      <c r="AN198" s="79" t="b">
        <v>0</v>
      </c>
      <c r="AO198" s="85" t="s">
        <v>1605</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3</v>
      </c>
      <c r="BC198" s="78" t="str">
        <f>REPLACE(INDEX(GroupVertices[Group],MATCH(Edges25[[#This Row],[Vertex 2]],GroupVertices[Vertex],0)),1,1,"")</f>
        <v>3</v>
      </c>
      <c r="BD198" s="48"/>
      <c r="BE198" s="49"/>
      <c r="BF198" s="48"/>
      <c r="BG198" s="49"/>
      <c r="BH198" s="48"/>
      <c r="BI198" s="49"/>
      <c r="BJ198" s="48"/>
      <c r="BK198" s="49"/>
      <c r="BL198" s="48"/>
    </row>
    <row r="199" spans="1:64" ht="15">
      <c r="A199" s="64" t="s">
        <v>389</v>
      </c>
      <c r="B199" s="64" t="s">
        <v>535</v>
      </c>
      <c r="C199" s="65"/>
      <c r="D199" s="66"/>
      <c r="E199" s="67"/>
      <c r="F199" s="68"/>
      <c r="G199" s="65"/>
      <c r="H199" s="69"/>
      <c r="I199" s="70"/>
      <c r="J199" s="70"/>
      <c r="K199" s="34" t="s">
        <v>65</v>
      </c>
      <c r="L199" s="77">
        <v>384</v>
      </c>
      <c r="M199" s="77"/>
      <c r="N199" s="72"/>
      <c r="O199" s="79" t="s">
        <v>570</v>
      </c>
      <c r="P199" s="81">
        <v>43720.00809027778</v>
      </c>
      <c r="Q199" s="79" t="s">
        <v>656</v>
      </c>
      <c r="R199" s="79"/>
      <c r="S199" s="79"/>
      <c r="T199" s="79"/>
      <c r="U199" s="79"/>
      <c r="V199" s="83" t="s">
        <v>1044</v>
      </c>
      <c r="W199" s="81">
        <v>43720.00809027778</v>
      </c>
      <c r="X199" s="83" t="s">
        <v>1294</v>
      </c>
      <c r="Y199" s="79"/>
      <c r="Z199" s="79"/>
      <c r="AA199" s="85" t="s">
        <v>1615</v>
      </c>
      <c r="AB199" s="79"/>
      <c r="AC199" s="79" t="b">
        <v>0</v>
      </c>
      <c r="AD199" s="79">
        <v>0</v>
      </c>
      <c r="AE199" s="85" t="s">
        <v>1779</v>
      </c>
      <c r="AF199" s="79" t="b">
        <v>0</v>
      </c>
      <c r="AG199" s="79" t="s">
        <v>1829</v>
      </c>
      <c r="AH199" s="79"/>
      <c r="AI199" s="85" t="s">
        <v>1779</v>
      </c>
      <c r="AJ199" s="79" t="b">
        <v>0</v>
      </c>
      <c r="AK199" s="79">
        <v>38</v>
      </c>
      <c r="AL199" s="85" t="s">
        <v>1605</v>
      </c>
      <c r="AM199" s="79" t="s">
        <v>1840</v>
      </c>
      <c r="AN199" s="79" t="b">
        <v>0</v>
      </c>
      <c r="AO199" s="85" t="s">
        <v>1605</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3</v>
      </c>
      <c r="BC199" s="78" t="str">
        <f>REPLACE(INDEX(GroupVertices[Group],MATCH(Edges25[[#This Row],[Vertex 2]],GroupVertices[Vertex],0)),1,1,"")</f>
        <v>3</v>
      </c>
      <c r="BD199" s="48"/>
      <c r="BE199" s="49"/>
      <c r="BF199" s="48"/>
      <c r="BG199" s="49"/>
      <c r="BH199" s="48"/>
      <c r="BI199" s="49"/>
      <c r="BJ199" s="48"/>
      <c r="BK199" s="49"/>
      <c r="BL199" s="48"/>
    </row>
    <row r="200" spans="1:64" ht="15">
      <c r="A200" s="64" t="s">
        <v>390</v>
      </c>
      <c r="B200" s="64" t="s">
        <v>535</v>
      </c>
      <c r="C200" s="65"/>
      <c r="D200" s="66"/>
      <c r="E200" s="67"/>
      <c r="F200" s="68"/>
      <c r="G200" s="65"/>
      <c r="H200" s="69"/>
      <c r="I200" s="70"/>
      <c r="J200" s="70"/>
      <c r="K200" s="34" t="s">
        <v>65</v>
      </c>
      <c r="L200" s="77">
        <v>388</v>
      </c>
      <c r="M200" s="77"/>
      <c r="N200" s="72"/>
      <c r="O200" s="79" t="s">
        <v>570</v>
      </c>
      <c r="P200" s="81">
        <v>43720.02349537037</v>
      </c>
      <c r="Q200" s="79" t="s">
        <v>656</v>
      </c>
      <c r="R200" s="79"/>
      <c r="S200" s="79"/>
      <c r="T200" s="79"/>
      <c r="U200" s="79"/>
      <c r="V200" s="83" t="s">
        <v>1045</v>
      </c>
      <c r="W200" s="81">
        <v>43720.02349537037</v>
      </c>
      <c r="X200" s="83" t="s">
        <v>1295</v>
      </c>
      <c r="Y200" s="79"/>
      <c r="Z200" s="79"/>
      <c r="AA200" s="85" t="s">
        <v>1616</v>
      </c>
      <c r="AB200" s="79"/>
      <c r="AC200" s="79" t="b">
        <v>0</v>
      </c>
      <c r="AD200" s="79">
        <v>0</v>
      </c>
      <c r="AE200" s="85" t="s">
        <v>1779</v>
      </c>
      <c r="AF200" s="79" t="b">
        <v>0</v>
      </c>
      <c r="AG200" s="79" t="s">
        <v>1829</v>
      </c>
      <c r="AH200" s="79"/>
      <c r="AI200" s="85" t="s">
        <v>1779</v>
      </c>
      <c r="AJ200" s="79" t="b">
        <v>0</v>
      </c>
      <c r="AK200" s="79">
        <v>38</v>
      </c>
      <c r="AL200" s="85" t="s">
        <v>1605</v>
      </c>
      <c r="AM200" s="79" t="s">
        <v>1841</v>
      </c>
      <c r="AN200" s="79" t="b">
        <v>0</v>
      </c>
      <c r="AO200" s="85" t="s">
        <v>1605</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3</v>
      </c>
      <c r="BC200" s="78" t="str">
        <f>REPLACE(INDEX(GroupVertices[Group],MATCH(Edges25[[#This Row],[Vertex 2]],GroupVertices[Vertex],0)),1,1,"")</f>
        <v>3</v>
      </c>
      <c r="BD200" s="48"/>
      <c r="BE200" s="49"/>
      <c r="BF200" s="48"/>
      <c r="BG200" s="49"/>
      <c r="BH200" s="48"/>
      <c r="BI200" s="49"/>
      <c r="BJ200" s="48"/>
      <c r="BK200" s="49"/>
      <c r="BL200" s="48"/>
    </row>
    <row r="201" spans="1:64" ht="15">
      <c r="A201" s="64" t="s">
        <v>391</v>
      </c>
      <c r="B201" s="64" t="s">
        <v>535</v>
      </c>
      <c r="C201" s="65"/>
      <c r="D201" s="66"/>
      <c r="E201" s="67"/>
      <c r="F201" s="68"/>
      <c r="G201" s="65"/>
      <c r="H201" s="69"/>
      <c r="I201" s="70"/>
      <c r="J201" s="70"/>
      <c r="K201" s="34" t="s">
        <v>65</v>
      </c>
      <c r="L201" s="77">
        <v>392</v>
      </c>
      <c r="M201" s="77"/>
      <c r="N201" s="72"/>
      <c r="O201" s="79" t="s">
        <v>570</v>
      </c>
      <c r="P201" s="81">
        <v>43720.0259375</v>
      </c>
      <c r="Q201" s="79" t="s">
        <v>656</v>
      </c>
      <c r="R201" s="79"/>
      <c r="S201" s="79"/>
      <c r="T201" s="79"/>
      <c r="U201" s="79"/>
      <c r="V201" s="83" t="s">
        <v>1046</v>
      </c>
      <c r="W201" s="81">
        <v>43720.0259375</v>
      </c>
      <c r="X201" s="83" t="s">
        <v>1296</v>
      </c>
      <c r="Y201" s="79"/>
      <c r="Z201" s="79"/>
      <c r="AA201" s="85" t="s">
        <v>1617</v>
      </c>
      <c r="AB201" s="79"/>
      <c r="AC201" s="79" t="b">
        <v>0</v>
      </c>
      <c r="AD201" s="79">
        <v>0</v>
      </c>
      <c r="AE201" s="85" t="s">
        <v>1779</v>
      </c>
      <c r="AF201" s="79" t="b">
        <v>0</v>
      </c>
      <c r="AG201" s="79" t="s">
        <v>1829</v>
      </c>
      <c r="AH201" s="79"/>
      <c r="AI201" s="85" t="s">
        <v>1779</v>
      </c>
      <c r="AJ201" s="79" t="b">
        <v>0</v>
      </c>
      <c r="AK201" s="79">
        <v>38</v>
      </c>
      <c r="AL201" s="85" t="s">
        <v>1605</v>
      </c>
      <c r="AM201" s="79" t="s">
        <v>1840</v>
      </c>
      <c r="AN201" s="79" t="b">
        <v>0</v>
      </c>
      <c r="AO201" s="85" t="s">
        <v>1605</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3</v>
      </c>
      <c r="BC201" s="78" t="str">
        <f>REPLACE(INDEX(GroupVertices[Group],MATCH(Edges25[[#This Row],[Vertex 2]],GroupVertices[Vertex],0)),1,1,"")</f>
        <v>3</v>
      </c>
      <c r="BD201" s="48"/>
      <c r="BE201" s="49"/>
      <c r="BF201" s="48"/>
      <c r="BG201" s="49"/>
      <c r="BH201" s="48"/>
      <c r="BI201" s="49"/>
      <c r="BJ201" s="48"/>
      <c r="BK201" s="49"/>
      <c r="BL201" s="48"/>
    </row>
    <row r="202" spans="1:64" ht="15">
      <c r="A202" s="64" t="s">
        <v>392</v>
      </c>
      <c r="B202" s="64" t="s">
        <v>535</v>
      </c>
      <c r="C202" s="65"/>
      <c r="D202" s="66"/>
      <c r="E202" s="67"/>
      <c r="F202" s="68"/>
      <c r="G202" s="65"/>
      <c r="H202" s="69"/>
      <c r="I202" s="70"/>
      <c r="J202" s="70"/>
      <c r="K202" s="34" t="s">
        <v>65</v>
      </c>
      <c r="L202" s="77">
        <v>396</v>
      </c>
      <c r="M202" s="77"/>
      <c r="N202" s="72"/>
      <c r="O202" s="79" t="s">
        <v>570</v>
      </c>
      <c r="P202" s="81">
        <v>43720.03304398148</v>
      </c>
      <c r="Q202" s="79" t="s">
        <v>656</v>
      </c>
      <c r="R202" s="79"/>
      <c r="S202" s="79"/>
      <c r="T202" s="79"/>
      <c r="U202" s="79"/>
      <c r="V202" s="83" t="s">
        <v>1047</v>
      </c>
      <c r="W202" s="81">
        <v>43720.03304398148</v>
      </c>
      <c r="X202" s="83" t="s">
        <v>1297</v>
      </c>
      <c r="Y202" s="79"/>
      <c r="Z202" s="79"/>
      <c r="AA202" s="85" t="s">
        <v>1618</v>
      </c>
      <c r="AB202" s="79"/>
      <c r="AC202" s="79" t="b">
        <v>0</v>
      </c>
      <c r="AD202" s="79">
        <v>0</v>
      </c>
      <c r="AE202" s="85" t="s">
        <v>1779</v>
      </c>
      <c r="AF202" s="79" t="b">
        <v>0</v>
      </c>
      <c r="AG202" s="79" t="s">
        <v>1829</v>
      </c>
      <c r="AH202" s="79"/>
      <c r="AI202" s="85" t="s">
        <v>1779</v>
      </c>
      <c r="AJ202" s="79" t="b">
        <v>0</v>
      </c>
      <c r="AK202" s="79">
        <v>38</v>
      </c>
      <c r="AL202" s="85" t="s">
        <v>1605</v>
      </c>
      <c r="AM202" s="79" t="s">
        <v>1840</v>
      </c>
      <c r="AN202" s="79" t="b">
        <v>0</v>
      </c>
      <c r="AO202" s="85" t="s">
        <v>1605</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3</v>
      </c>
      <c r="BC202" s="78" t="str">
        <f>REPLACE(INDEX(GroupVertices[Group],MATCH(Edges25[[#This Row],[Vertex 2]],GroupVertices[Vertex],0)),1,1,"")</f>
        <v>3</v>
      </c>
      <c r="BD202" s="48"/>
      <c r="BE202" s="49"/>
      <c r="BF202" s="48"/>
      <c r="BG202" s="49"/>
      <c r="BH202" s="48"/>
      <c r="BI202" s="49"/>
      <c r="BJ202" s="48"/>
      <c r="BK202" s="49"/>
      <c r="BL202" s="48"/>
    </row>
    <row r="203" spans="1:64" ht="15">
      <c r="A203" s="64" t="s">
        <v>393</v>
      </c>
      <c r="B203" s="64" t="s">
        <v>535</v>
      </c>
      <c r="C203" s="65"/>
      <c r="D203" s="66"/>
      <c r="E203" s="67"/>
      <c r="F203" s="68"/>
      <c r="G203" s="65"/>
      <c r="H203" s="69"/>
      <c r="I203" s="70"/>
      <c r="J203" s="70"/>
      <c r="K203" s="34" t="s">
        <v>65</v>
      </c>
      <c r="L203" s="77">
        <v>400</v>
      </c>
      <c r="M203" s="77"/>
      <c r="N203" s="72"/>
      <c r="O203" s="79" t="s">
        <v>570</v>
      </c>
      <c r="P203" s="81">
        <v>43720.03853009259</v>
      </c>
      <c r="Q203" s="79" t="s">
        <v>656</v>
      </c>
      <c r="R203" s="79"/>
      <c r="S203" s="79"/>
      <c r="T203" s="79"/>
      <c r="U203" s="79"/>
      <c r="V203" s="83" t="s">
        <v>1048</v>
      </c>
      <c r="W203" s="81">
        <v>43720.03853009259</v>
      </c>
      <c r="X203" s="83" t="s">
        <v>1298</v>
      </c>
      <c r="Y203" s="79"/>
      <c r="Z203" s="79"/>
      <c r="AA203" s="85" t="s">
        <v>1619</v>
      </c>
      <c r="AB203" s="79"/>
      <c r="AC203" s="79" t="b">
        <v>0</v>
      </c>
      <c r="AD203" s="79">
        <v>0</v>
      </c>
      <c r="AE203" s="85" t="s">
        <v>1779</v>
      </c>
      <c r="AF203" s="79" t="b">
        <v>0</v>
      </c>
      <c r="AG203" s="79" t="s">
        <v>1829</v>
      </c>
      <c r="AH203" s="79"/>
      <c r="AI203" s="85" t="s">
        <v>1779</v>
      </c>
      <c r="AJ203" s="79" t="b">
        <v>0</v>
      </c>
      <c r="AK203" s="79">
        <v>38</v>
      </c>
      <c r="AL203" s="85" t="s">
        <v>1605</v>
      </c>
      <c r="AM203" s="79" t="s">
        <v>1842</v>
      </c>
      <c r="AN203" s="79" t="b">
        <v>0</v>
      </c>
      <c r="AO203" s="85" t="s">
        <v>1605</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3</v>
      </c>
      <c r="BC203" s="78" t="str">
        <f>REPLACE(INDEX(GroupVertices[Group],MATCH(Edges25[[#This Row],[Vertex 2]],GroupVertices[Vertex],0)),1,1,"")</f>
        <v>3</v>
      </c>
      <c r="BD203" s="48"/>
      <c r="BE203" s="49"/>
      <c r="BF203" s="48"/>
      <c r="BG203" s="49"/>
      <c r="BH203" s="48"/>
      <c r="BI203" s="49"/>
      <c r="BJ203" s="48"/>
      <c r="BK203" s="49"/>
      <c r="BL203" s="48"/>
    </row>
    <row r="204" spans="1:64" ht="15">
      <c r="A204" s="64" t="s">
        <v>394</v>
      </c>
      <c r="B204" s="64" t="s">
        <v>535</v>
      </c>
      <c r="C204" s="65"/>
      <c r="D204" s="66"/>
      <c r="E204" s="67"/>
      <c r="F204" s="68"/>
      <c r="G204" s="65"/>
      <c r="H204" s="69"/>
      <c r="I204" s="70"/>
      <c r="J204" s="70"/>
      <c r="K204" s="34" t="s">
        <v>65</v>
      </c>
      <c r="L204" s="77">
        <v>404</v>
      </c>
      <c r="M204" s="77"/>
      <c r="N204" s="72"/>
      <c r="O204" s="79" t="s">
        <v>570</v>
      </c>
      <c r="P204" s="81">
        <v>43720.071747685186</v>
      </c>
      <c r="Q204" s="79" t="s">
        <v>656</v>
      </c>
      <c r="R204" s="79"/>
      <c r="S204" s="79"/>
      <c r="T204" s="79"/>
      <c r="U204" s="79"/>
      <c r="V204" s="83" t="s">
        <v>1049</v>
      </c>
      <c r="W204" s="81">
        <v>43720.071747685186</v>
      </c>
      <c r="X204" s="83" t="s">
        <v>1299</v>
      </c>
      <c r="Y204" s="79"/>
      <c r="Z204" s="79"/>
      <c r="AA204" s="85" t="s">
        <v>1620</v>
      </c>
      <c r="AB204" s="79"/>
      <c r="AC204" s="79" t="b">
        <v>0</v>
      </c>
      <c r="AD204" s="79">
        <v>0</v>
      </c>
      <c r="AE204" s="85" t="s">
        <v>1779</v>
      </c>
      <c r="AF204" s="79" t="b">
        <v>0</v>
      </c>
      <c r="AG204" s="79" t="s">
        <v>1829</v>
      </c>
      <c r="AH204" s="79"/>
      <c r="AI204" s="85" t="s">
        <v>1779</v>
      </c>
      <c r="AJ204" s="79" t="b">
        <v>0</v>
      </c>
      <c r="AK204" s="79">
        <v>38</v>
      </c>
      <c r="AL204" s="85" t="s">
        <v>1605</v>
      </c>
      <c r="AM204" s="79" t="s">
        <v>1841</v>
      </c>
      <c r="AN204" s="79" t="b">
        <v>0</v>
      </c>
      <c r="AO204" s="85" t="s">
        <v>1605</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3</v>
      </c>
      <c r="BC204" s="78" t="str">
        <f>REPLACE(INDEX(GroupVertices[Group],MATCH(Edges25[[#This Row],[Vertex 2]],GroupVertices[Vertex],0)),1,1,"")</f>
        <v>3</v>
      </c>
      <c r="BD204" s="48"/>
      <c r="BE204" s="49"/>
      <c r="BF204" s="48"/>
      <c r="BG204" s="49"/>
      <c r="BH204" s="48"/>
      <c r="BI204" s="49"/>
      <c r="BJ204" s="48"/>
      <c r="BK204" s="49"/>
      <c r="BL204" s="48"/>
    </row>
    <row r="205" spans="1:64" ht="15">
      <c r="A205" s="64" t="s">
        <v>395</v>
      </c>
      <c r="B205" s="64" t="s">
        <v>437</v>
      </c>
      <c r="C205" s="65"/>
      <c r="D205" s="66"/>
      <c r="E205" s="67"/>
      <c r="F205" s="68"/>
      <c r="G205" s="65"/>
      <c r="H205" s="69"/>
      <c r="I205" s="70"/>
      <c r="J205" s="70"/>
      <c r="K205" s="34" t="s">
        <v>65</v>
      </c>
      <c r="L205" s="77">
        <v>408</v>
      </c>
      <c r="M205" s="77"/>
      <c r="N205" s="72"/>
      <c r="O205" s="79" t="s">
        <v>570</v>
      </c>
      <c r="P205" s="81">
        <v>43678.87347222222</v>
      </c>
      <c r="Q205" s="79" t="s">
        <v>579</v>
      </c>
      <c r="R205" s="83" t="s">
        <v>743</v>
      </c>
      <c r="S205" s="79" t="s">
        <v>806</v>
      </c>
      <c r="T205" s="79"/>
      <c r="U205" s="79"/>
      <c r="V205" s="83" t="s">
        <v>1050</v>
      </c>
      <c r="W205" s="81">
        <v>43678.87347222222</v>
      </c>
      <c r="X205" s="83" t="s">
        <v>1300</v>
      </c>
      <c r="Y205" s="79"/>
      <c r="Z205" s="79"/>
      <c r="AA205" s="85" t="s">
        <v>1621</v>
      </c>
      <c r="AB205" s="79"/>
      <c r="AC205" s="79" t="b">
        <v>0</v>
      </c>
      <c r="AD205" s="79">
        <v>0</v>
      </c>
      <c r="AE205" s="85" t="s">
        <v>1779</v>
      </c>
      <c r="AF205" s="79" t="b">
        <v>0</v>
      </c>
      <c r="AG205" s="79" t="s">
        <v>1829</v>
      </c>
      <c r="AH205" s="79"/>
      <c r="AI205" s="85" t="s">
        <v>1779</v>
      </c>
      <c r="AJ205" s="79" t="b">
        <v>0</v>
      </c>
      <c r="AK205" s="79">
        <v>31</v>
      </c>
      <c r="AL205" s="85" t="s">
        <v>1728</v>
      </c>
      <c r="AM205" s="79" t="s">
        <v>1842</v>
      </c>
      <c r="AN205" s="79" t="b">
        <v>0</v>
      </c>
      <c r="AO205" s="85" t="s">
        <v>1728</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3</v>
      </c>
      <c r="BC205" s="78" t="str">
        <f>REPLACE(INDEX(GroupVertices[Group],MATCH(Edges25[[#This Row],[Vertex 2]],GroupVertices[Vertex],0)),1,1,"")</f>
        <v>1</v>
      </c>
      <c r="BD205" s="48">
        <v>1</v>
      </c>
      <c r="BE205" s="49">
        <v>4.761904761904762</v>
      </c>
      <c r="BF205" s="48">
        <v>0</v>
      </c>
      <c r="BG205" s="49">
        <v>0</v>
      </c>
      <c r="BH205" s="48">
        <v>0</v>
      </c>
      <c r="BI205" s="49">
        <v>0</v>
      </c>
      <c r="BJ205" s="48">
        <v>20</v>
      </c>
      <c r="BK205" s="49">
        <v>95.23809523809524</v>
      </c>
      <c r="BL205" s="48">
        <v>21</v>
      </c>
    </row>
    <row r="206" spans="1:64" ht="15">
      <c r="A206" s="64" t="s">
        <v>395</v>
      </c>
      <c r="B206" s="64" t="s">
        <v>535</v>
      </c>
      <c r="C206" s="65"/>
      <c r="D206" s="66"/>
      <c r="E206" s="67"/>
      <c r="F206" s="68"/>
      <c r="G206" s="65"/>
      <c r="H206" s="69"/>
      <c r="I206" s="70"/>
      <c r="J206" s="70"/>
      <c r="K206" s="34" t="s">
        <v>65</v>
      </c>
      <c r="L206" s="77">
        <v>409</v>
      </c>
      <c r="M206" s="77"/>
      <c r="N206" s="72"/>
      <c r="O206" s="79" t="s">
        <v>570</v>
      </c>
      <c r="P206" s="81">
        <v>43720.49961805555</v>
      </c>
      <c r="Q206" s="79" t="s">
        <v>656</v>
      </c>
      <c r="R206" s="79"/>
      <c r="S206" s="79"/>
      <c r="T206" s="79"/>
      <c r="U206" s="79"/>
      <c r="V206" s="83" t="s">
        <v>1050</v>
      </c>
      <c r="W206" s="81">
        <v>43720.49961805555</v>
      </c>
      <c r="X206" s="83" t="s">
        <v>1301</v>
      </c>
      <c r="Y206" s="79"/>
      <c r="Z206" s="79"/>
      <c r="AA206" s="85" t="s">
        <v>1622</v>
      </c>
      <c r="AB206" s="79"/>
      <c r="AC206" s="79" t="b">
        <v>0</v>
      </c>
      <c r="AD206" s="79">
        <v>0</v>
      </c>
      <c r="AE206" s="85" t="s">
        <v>1779</v>
      </c>
      <c r="AF206" s="79" t="b">
        <v>0</v>
      </c>
      <c r="AG206" s="79" t="s">
        <v>1829</v>
      </c>
      <c r="AH206" s="79"/>
      <c r="AI206" s="85" t="s">
        <v>1779</v>
      </c>
      <c r="AJ206" s="79" t="b">
        <v>0</v>
      </c>
      <c r="AK206" s="79">
        <v>38</v>
      </c>
      <c r="AL206" s="85" t="s">
        <v>1605</v>
      </c>
      <c r="AM206" s="79" t="s">
        <v>1842</v>
      </c>
      <c r="AN206" s="79" t="b">
        <v>0</v>
      </c>
      <c r="AO206" s="85" t="s">
        <v>1605</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3</v>
      </c>
      <c r="BC206" s="78" t="str">
        <f>REPLACE(INDEX(GroupVertices[Group],MATCH(Edges25[[#This Row],[Vertex 2]],GroupVertices[Vertex],0)),1,1,"")</f>
        <v>3</v>
      </c>
      <c r="BD206" s="48"/>
      <c r="BE206" s="49"/>
      <c r="BF206" s="48"/>
      <c r="BG206" s="49"/>
      <c r="BH206" s="48"/>
      <c r="BI206" s="49"/>
      <c r="BJ206" s="48"/>
      <c r="BK206" s="49"/>
      <c r="BL206" s="48"/>
    </row>
    <row r="207" spans="1:64" ht="15">
      <c r="A207" s="64" t="s">
        <v>396</v>
      </c>
      <c r="B207" s="64" t="s">
        <v>535</v>
      </c>
      <c r="C207" s="65"/>
      <c r="D207" s="66"/>
      <c r="E207" s="67"/>
      <c r="F207" s="68"/>
      <c r="G207" s="65"/>
      <c r="H207" s="69"/>
      <c r="I207" s="70"/>
      <c r="J207" s="70"/>
      <c r="K207" s="34" t="s">
        <v>65</v>
      </c>
      <c r="L207" s="77">
        <v>413</v>
      </c>
      <c r="M207" s="77"/>
      <c r="N207" s="72"/>
      <c r="O207" s="79" t="s">
        <v>570</v>
      </c>
      <c r="P207" s="81">
        <v>43720.52706018519</v>
      </c>
      <c r="Q207" s="79" t="s">
        <v>656</v>
      </c>
      <c r="R207" s="79"/>
      <c r="S207" s="79"/>
      <c r="T207" s="79"/>
      <c r="U207" s="79"/>
      <c r="V207" s="83" t="s">
        <v>1051</v>
      </c>
      <c r="W207" s="81">
        <v>43720.52706018519</v>
      </c>
      <c r="X207" s="83" t="s">
        <v>1302</v>
      </c>
      <c r="Y207" s="79"/>
      <c r="Z207" s="79"/>
      <c r="AA207" s="85" t="s">
        <v>1623</v>
      </c>
      <c r="AB207" s="79"/>
      <c r="AC207" s="79" t="b">
        <v>0</v>
      </c>
      <c r="AD207" s="79">
        <v>0</v>
      </c>
      <c r="AE207" s="85" t="s">
        <v>1779</v>
      </c>
      <c r="AF207" s="79" t="b">
        <v>0</v>
      </c>
      <c r="AG207" s="79" t="s">
        <v>1829</v>
      </c>
      <c r="AH207" s="79"/>
      <c r="AI207" s="85" t="s">
        <v>1779</v>
      </c>
      <c r="AJ207" s="79" t="b">
        <v>0</v>
      </c>
      <c r="AK207" s="79">
        <v>38</v>
      </c>
      <c r="AL207" s="85" t="s">
        <v>1605</v>
      </c>
      <c r="AM207" s="79" t="s">
        <v>1842</v>
      </c>
      <c r="AN207" s="79" t="b">
        <v>0</v>
      </c>
      <c r="AO207" s="85" t="s">
        <v>1605</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3</v>
      </c>
      <c r="BC207" s="78" t="str">
        <f>REPLACE(INDEX(GroupVertices[Group],MATCH(Edges25[[#This Row],[Vertex 2]],GroupVertices[Vertex],0)),1,1,"")</f>
        <v>3</v>
      </c>
      <c r="BD207" s="48"/>
      <c r="BE207" s="49"/>
      <c r="BF207" s="48"/>
      <c r="BG207" s="49"/>
      <c r="BH207" s="48"/>
      <c r="BI207" s="49"/>
      <c r="BJ207" s="48"/>
      <c r="BK207" s="49"/>
      <c r="BL207" s="48"/>
    </row>
    <row r="208" spans="1:64" ht="15">
      <c r="A208" s="64" t="s">
        <v>397</v>
      </c>
      <c r="B208" s="64" t="s">
        <v>535</v>
      </c>
      <c r="C208" s="65"/>
      <c r="D208" s="66"/>
      <c r="E208" s="67"/>
      <c r="F208" s="68"/>
      <c r="G208" s="65"/>
      <c r="H208" s="69"/>
      <c r="I208" s="70"/>
      <c r="J208" s="70"/>
      <c r="K208" s="34" t="s">
        <v>65</v>
      </c>
      <c r="L208" s="77">
        <v>417</v>
      </c>
      <c r="M208" s="77"/>
      <c r="N208" s="72"/>
      <c r="O208" s="79" t="s">
        <v>570</v>
      </c>
      <c r="P208" s="81">
        <v>43720.53113425926</v>
      </c>
      <c r="Q208" s="79" t="s">
        <v>656</v>
      </c>
      <c r="R208" s="79"/>
      <c r="S208" s="79"/>
      <c r="T208" s="79"/>
      <c r="U208" s="79"/>
      <c r="V208" s="83" t="s">
        <v>1052</v>
      </c>
      <c r="W208" s="81">
        <v>43720.53113425926</v>
      </c>
      <c r="X208" s="83" t="s">
        <v>1303</v>
      </c>
      <c r="Y208" s="79"/>
      <c r="Z208" s="79"/>
      <c r="AA208" s="85" t="s">
        <v>1624</v>
      </c>
      <c r="AB208" s="79"/>
      <c r="AC208" s="79" t="b">
        <v>0</v>
      </c>
      <c r="AD208" s="79">
        <v>0</v>
      </c>
      <c r="AE208" s="85" t="s">
        <v>1779</v>
      </c>
      <c r="AF208" s="79" t="b">
        <v>0</v>
      </c>
      <c r="AG208" s="79" t="s">
        <v>1829</v>
      </c>
      <c r="AH208" s="79"/>
      <c r="AI208" s="85" t="s">
        <v>1779</v>
      </c>
      <c r="AJ208" s="79" t="b">
        <v>0</v>
      </c>
      <c r="AK208" s="79">
        <v>38</v>
      </c>
      <c r="AL208" s="85" t="s">
        <v>1605</v>
      </c>
      <c r="AM208" s="79" t="s">
        <v>1841</v>
      </c>
      <c r="AN208" s="79" t="b">
        <v>0</v>
      </c>
      <c r="AO208" s="85" t="s">
        <v>1605</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3</v>
      </c>
      <c r="BC208" s="78" t="str">
        <f>REPLACE(INDEX(GroupVertices[Group],MATCH(Edges25[[#This Row],[Vertex 2]],GroupVertices[Vertex],0)),1,1,"")</f>
        <v>3</v>
      </c>
      <c r="BD208" s="48"/>
      <c r="BE208" s="49"/>
      <c r="BF208" s="48"/>
      <c r="BG208" s="49"/>
      <c r="BH208" s="48"/>
      <c r="BI208" s="49"/>
      <c r="BJ208" s="48"/>
      <c r="BK208" s="49"/>
      <c r="BL208" s="48"/>
    </row>
    <row r="209" spans="1:64" ht="15">
      <c r="A209" s="64" t="s">
        <v>398</v>
      </c>
      <c r="B209" s="64" t="s">
        <v>535</v>
      </c>
      <c r="C209" s="65"/>
      <c r="D209" s="66"/>
      <c r="E209" s="67"/>
      <c r="F209" s="68"/>
      <c r="G209" s="65"/>
      <c r="H209" s="69"/>
      <c r="I209" s="70"/>
      <c r="J209" s="70"/>
      <c r="K209" s="34" t="s">
        <v>65</v>
      </c>
      <c r="L209" s="77">
        <v>421</v>
      </c>
      <c r="M209" s="77"/>
      <c r="N209" s="72"/>
      <c r="O209" s="79" t="s">
        <v>570</v>
      </c>
      <c r="P209" s="81">
        <v>43720.538877314815</v>
      </c>
      <c r="Q209" s="79" t="s">
        <v>656</v>
      </c>
      <c r="R209" s="79"/>
      <c r="S209" s="79"/>
      <c r="T209" s="79"/>
      <c r="U209" s="79"/>
      <c r="V209" s="83" t="s">
        <v>1053</v>
      </c>
      <c r="W209" s="81">
        <v>43720.538877314815</v>
      </c>
      <c r="X209" s="83" t="s">
        <v>1304</v>
      </c>
      <c r="Y209" s="79"/>
      <c r="Z209" s="79"/>
      <c r="AA209" s="85" t="s">
        <v>1625</v>
      </c>
      <c r="AB209" s="79"/>
      <c r="AC209" s="79" t="b">
        <v>0</v>
      </c>
      <c r="AD209" s="79">
        <v>0</v>
      </c>
      <c r="AE209" s="85" t="s">
        <v>1779</v>
      </c>
      <c r="AF209" s="79" t="b">
        <v>0</v>
      </c>
      <c r="AG209" s="79" t="s">
        <v>1829</v>
      </c>
      <c r="AH209" s="79"/>
      <c r="AI209" s="85" t="s">
        <v>1779</v>
      </c>
      <c r="AJ209" s="79" t="b">
        <v>0</v>
      </c>
      <c r="AK209" s="79">
        <v>38</v>
      </c>
      <c r="AL209" s="85" t="s">
        <v>1605</v>
      </c>
      <c r="AM209" s="79" t="s">
        <v>1842</v>
      </c>
      <c r="AN209" s="79" t="b">
        <v>0</v>
      </c>
      <c r="AO209" s="85" t="s">
        <v>1605</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3</v>
      </c>
      <c r="BC209" s="78" t="str">
        <f>REPLACE(INDEX(GroupVertices[Group],MATCH(Edges25[[#This Row],[Vertex 2]],GroupVertices[Vertex],0)),1,1,"")</f>
        <v>3</v>
      </c>
      <c r="BD209" s="48"/>
      <c r="BE209" s="49"/>
      <c r="BF209" s="48"/>
      <c r="BG209" s="49"/>
      <c r="BH209" s="48"/>
      <c r="BI209" s="49"/>
      <c r="BJ209" s="48"/>
      <c r="BK209" s="49"/>
      <c r="BL209" s="48"/>
    </row>
    <row r="210" spans="1:64" ht="15">
      <c r="A210" s="64" t="s">
        <v>399</v>
      </c>
      <c r="B210" s="64" t="s">
        <v>535</v>
      </c>
      <c r="C210" s="65"/>
      <c r="D210" s="66"/>
      <c r="E210" s="67"/>
      <c r="F210" s="68"/>
      <c r="G210" s="65"/>
      <c r="H210" s="69"/>
      <c r="I210" s="70"/>
      <c r="J210" s="70"/>
      <c r="K210" s="34" t="s">
        <v>65</v>
      </c>
      <c r="L210" s="77">
        <v>425</v>
      </c>
      <c r="M210" s="77"/>
      <c r="N210" s="72"/>
      <c r="O210" s="79" t="s">
        <v>570</v>
      </c>
      <c r="P210" s="81">
        <v>43720.58787037037</v>
      </c>
      <c r="Q210" s="79" t="s">
        <v>656</v>
      </c>
      <c r="R210" s="79"/>
      <c r="S210" s="79"/>
      <c r="T210" s="79"/>
      <c r="U210" s="79"/>
      <c r="V210" s="83" t="s">
        <v>1054</v>
      </c>
      <c r="W210" s="81">
        <v>43720.58787037037</v>
      </c>
      <c r="X210" s="83" t="s">
        <v>1305</v>
      </c>
      <c r="Y210" s="79"/>
      <c r="Z210" s="79"/>
      <c r="AA210" s="85" t="s">
        <v>1626</v>
      </c>
      <c r="AB210" s="79"/>
      <c r="AC210" s="79" t="b">
        <v>0</v>
      </c>
      <c r="AD210" s="79">
        <v>0</v>
      </c>
      <c r="AE210" s="85" t="s">
        <v>1779</v>
      </c>
      <c r="AF210" s="79" t="b">
        <v>0</v>
      </c>
      <c r="AG210" s="79" t="s">
        <v>1829</v>
      </c>
      <c r="AH210" s="79"/>
      <c r="AI210" s="85" t="s">
        <v>1779</v>
      </c>
      <c r="AJ210" s="79" t="b">
        <v>0</v>
      </c>
      <c r="AK210" s="79">
        <v>38</v>
      </c>
      <c r="AL210" s="85" t="s">
        <v>1605</v>
      </c>
      <c r="AM210" s="79" t="s">
        <v>1841</v>
      </c>
      <c r="AN210" s="79" t="b">
        <v>0</v>
      </c>
      <c r="AO210" s="85" t="s">
        <v>1605</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3</v>
      </c>
      <c r="BC210" s="78" t="str">
        <f>REPLACE(INDEX(GroupVertices[Group],MATCH(Edges25[[#This Row],[Vertex 2]],GroupVertices[Vertex],0)),1,1,"")</f>
        <v>3</v>
      </c>
      <c r="BD210" s="48"/>
      <c r="BE210" s="49"/>
      <c r="BF210" s="48"/>
      <c r="BG210" s="49"/>
      <c r="BH210" s="48"/>
      <c r="BI210" s="49"/>
      <c r="BJ210" s="48"/>
      <c r="BK210" s="49"/>
      <c r="BL210" s="48"/>
    </row>
    <row r="211" spans="1:64" ht="15">
      <c r="A211" s="64" t="s">
        <v>400</v>
      </c>
      <c r="B211" s="64" t="s">
        <v>535</v>
      </c>
      <c r="C211" s="65"/>
      <c r="D211" s="66"/>
      <c r="E211" s="67"/>
      <c r="F211" s="68"/>
      <c r="G211" s="65"/>
      <c r="H211" s="69"/>
      <c r="I211" s="70"/>
      <c r="J211" s="70"/>
      <c r="K211" s="34" t="s">
        <v>65</v>
      </c>
      <c r="L211" s="77">
        <v>429</v>
      </c>
      <c r="M211" s="77"/>
      <c r="N211" s="72"/>
      <c r="O211" s="79" t="s">
        <v>570</v>
      </c>
      <c r="P211" s="81">
        <v>43720.639085648145</v>
      </c>
      <c r="Q211" s="79" t="s">
        <v>656</v>
      </c>
      <c r="R211" s="79"/>
      <c r="S211" s="79"/>
      <c r="T211" s="79"/>
      <c r="U211" s="79"/>
      <c r="V211" s="83" t="s">
        <v>1055</v>
      </c>
      <c r="W211" s="81">
        <v>43720.639085648145</v>
      </c>
      <c r="X211" s="83" t="s">
        <v>1306</v>
      </c>
      <c r="Y211" s="79"/>
      <c r="Z211" s="79"/>
      <c r="AA211" s="85" t="s">
        <v>1627</v>
      </c>
      <c r="AB211" s="79"/>
      <c r="AC211" s="79" t="b">
        <v>0</v>
      </c>
      <c r="AD211" s="79">
        <v>0</v>
      </c>
      <c r="AE211" s="85" t="s">
        <v>1779</v>
      </c>
      <c r="AF211" s="79" t="b">
        <v>0</v>
      </c>
      <c r="AG211" s="79" t="s">
        <v>1829</v>
      </c>
      <c r="AH211" s="79"/>
      <c r="AI211" s="85" t="s">
        <v>1779</v>
      </c>
      <c r="AJ211" s="79" t="b">
        <v>0</v>
      </c>
      <c r="AK211" s="79">
        <v>38</v>
      </c>
      <c r="AL211" s="85" t="s">
        <v>1605</v>
      </c>
      <c r="AM211" s="79" t="s">
        <v>1842</v>
      </c>
      <c r="AN211" s="79" t="b">
        <v>0</v>
      </c>
      <c r="AO211" s="85" t="s">
        <v>1605</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3</v>
      </c>
      <c r="BC211" s="78" t="str">
        <f>REPLACE(INDEX(GroupVertices[Group],MATCH(Edges25[[#This Row],[Vertex 2]],GroupVertices[Vertex],0)),1,1,"")</f>
        <v>3</v>
      </c>
      <c r="BD211" s="48"/>
      <c r="BE211" s="49"/>
      <c r="BF211" s="48"/>
      <c r="BG211" s="49"/>
      <c r="BH211" s="48"/>
      <c r="BI211" s="49"/>
      <c r="BJ211" s="48"/>
      <c r="BK211" s="49"/>
      <c r="BL211" s="48"/>
    </row>
    <row r="212" spans="1:64" ht="15">
      <c r="A212" s="64" t="s">
        <v>401</v>
      </c>
      <c r="B212" s="64" t="s">
        <v>535</v>
      </c>
      <c r="C212" s="65"/>
      <c r="D212" s="66"/>
      <c r="E212" s="67"/>
      <c r="F212" s="68"/>
      <c r="G212" s="65"/>
      <c r="H212" s="69"/>
      <c r="I212" s="70"/>
      <c r="J212" s="70"/>
      <c r="K212" s="34" t="s">
        <v>65</v>
      </c>
      <c r="L212" s="77">
        <v>433</v>
      </c>
      <c r="M212" s="77"/>
      <c r="N212" s="72"/>
      <c r="O212" s="79" t="s">
        <v>570</v>
      </c>
      <c r="P212" s="81">
        <v>43720.71534722222</v>
      </c>
      <c r="Q212" s="79" t="s">
        <v>656</v>
      </c>
      <c r="R212" s="79"/>
      <c r="S212" s="79"/>
      <c r="T212" s="79"/>
      <c r="U212" s="79"/>
      <c r="V212" s="83" t="s">
        <v>1056</v>
      </c>
      <c r="W212" s="81">
        <v>43720.71534722222</v>
      </c>
      <c r="X212" s="83" t="s">
        <v>1307</v>
      </c>
      <c r="Y212" s="79"/>
      <c r="Z212" s="79"/>
      <c r="AA212" s="85" t="s">
        <v>1628</v>
      </c>
      <c r="AB212" s="79"/>
      <c r="AC212" s="79" t="b">
        <v>0</v>
      </c>
      <c r="AD212" s="79">
        <v>0</v>
      </c>
      <c r="AE212" s="85" t="s">
        <v>1779</v>
      </c>
      <c r="AF212" s="79" t="b">
        <v>0</v>
      </c>
      <c r="AG212" s="79" t="s">
        <v>1829</v>
      </c>
      <c r="AH212" s="79"/>
      <c r="AI212" s="85" t="s">
        <v>1779</v>
      </c>
      <c r="AJ212" s="79" t="b">
        <v>0</v>
      </c>
      <c r="AK212" s="79">
        <v>38</v>
      </c>
      <c r="AL212" s="85" t="s">
        <v>1605</v>
      </c>
      <c r="AM212" s="79" t="s">
        <v>1842</v>
      </c>
      <c r="AN212" s="79" t="b">
        <v>0</v>
      </c>
      <c r="AO212" s="85" t="s">
        <v>1605</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3</v>
      </c>
      <c r="BC212" s="78" t="str">
        <f>REPLACE(INDEX(GroupVertices[Group],MATCH(Edges25[[#This Row],[Vertex 2]],GroupVertices[Vertex],0)),1,1,"")</f>
        <v>3</v>
      </c>
      <c r="BD212" s="48"/>
      <c r="BE212" s="49"/>
      <c r="BF212" s="48"/>
      <c r="BG212" s="49"/>
      <c r="BH212" s="48"/>
      <c r="BI212" s="49"/>
      <c r="BJ212" s="48"/>
      <c r="BK212" s="49"/>
      <c r="BL212" s="48"/>
    </row>
    <row r="213" spans="1:64" ht="15">
      <c r="A213" s="64" t="s">
        <v>402</v>
      </c>
      <c r="B213" s="64" t="s">
        <v>437</v>
      </c>
      <c r="C213" s="65"/>
      <c r="D213" s="66"/>
      <c r="E213" s="67"/>
      <c r="F213" s="68"/>
      <c r="G213" s="65"/>
      <c r="H213" s="69"/>
      <c r="I213" s="70"/>
      <c r="J213" s="70"/>
      <c r="K213" s="34" t="s">
        <v>65</v>
      </c>
      <c r="L213" s="77">
        <v>437</v>
      </c>
      <c r="M213" s="77"/>
      <c r="N213" s="72"/>
      <c r="O213" s="79" t="s">
        <v>570</v>
      </c>
      <c r="P213" s="81">
        <v>43682.533796296295</v>
      </c>
      <c r="Q213" s="79" t="s">
        <v>588</v>
      </c>
      <c r="R213" s="79"/>
      <c r="S213" s="79"/>
      <c r="T213" s="79"/>
      <c r="U213" s="79"/>
      <c r="V213" s="83" t="s">
        <v>1057</v>
      </c>
      <c r="W213" s="81">
        <v>43682.533796296295</v>
      </c>
      <c r="X213" s="83" t="s">
        <v>1308</v>
      </c>
      <c r="Y213" s="79"/>
      <c r="Z213" s="79"/>
      <c r="AA213" s="85" t="s">
        <v>1629</v>
      </c>
      <c r="AB213" s="79"/>
      <c r="AC213" s="79" t="b">
        <v>0</v>
      </c>
      <c r="AD213" s="79">
        <v>0</v>
      </c>
      <c r="AE213" s="85" t="s">
        <v>1779</v>
      </c>
      <c r="AF213" s="79" t="b">
        <v>0</v>
      </c>
      <c r="AG213" s="79" t="s">
        <v>1829</v>
      </c>
      <c r="AH213" s="79"/>
      <c r="AI213" s="85" t="s">
        <v>1779</v>
      </c>
      <c r="AJ213" s="79" t="b">
        <v>0</v>
      </c>
      <c r="AK213" s="79">
        <v>7</v>
      </c>
      <c r="AL213" s="85" t="s">
        <v>1680</v>
      </c>
      <c r="AM213" s="79" t="s">
        <v>1840</v>
      </c>
      <c r="AN213" s="79" t="b">
        <v>0</v>
      </c>
      <c r="AO213" s="85" t="s">
        <v>1680</v>
      </c>
      <c r="AP213" s="79" t="s">
        <v>176</v>
      </c>
      <c r="AQ213" s="79">
        <v>0</v>
      </c>
      <c r="AR213" s="79">
        <v>0</v>
      </c>
      <c r="AS213" s="79"/>
      <c r="AT213" s="79"/>
      <c r="AU213" s="79"/>
      <c r="AV213" s="79"/>
      <c r="AW213" s="79"/>
      <c r="AX213" s="79"/>
      <c r="AY213" s="79"/>
      <c r="AZ213" s="79"/>
      <c r="BA213">
        <v>3</v>
      </c>
      <c r="BB213" s="78" t="str">
        <f>REPLACE(INDEX(GroupVertices[Group],MATCH(Edges25[[#This Row],[Vertex 1]],GroupVertices[Vertex],0)),1,1,"")</f>
        <v>1</v>
      </c>
      <c r="BC213" s="78" t="str">
        <f>REPLACE(INDEX(GroupVertices[Group],MATCH(Edges25[[#This Row],[Vertex 2]],GroupVertices[Vertex],0)),1,1,"")</f>
        <v>1</v>
      </c>
      <c r="BD213" s="48"/>
      <c r="BE213" s="49"/>
      <c r="BF213" s="48"/>
      <c r="BG213" s="49"/>
      <c r="BH213" s="48"/>
      <c r="BI213" s="49"/>
      <c r="BJ213" s="48"/>
      <c r="BK213" s="49"/>
      <c r="BL213" s="48"/>
    </row>
    <row r="214" spans="1:64" ht="15">
      <c r="A214" s="64" t="s">
        <v>402</v>
      </c>
      <c r="B214" s="64" t="s">
        <v>459</v>
      </c>
      <c r="C214" s="65"/>
      <c r="D214" s="66"/>
      <c r="E214" s="67"/>
      <c r="F214" s="68"/>
      <c r="G214" s="65"/>
      <c r="H214" s="69"/>
      <c r="I214" s="70"/>
      <c r="J214" s="70"/>
      <c r="K214" s="34" t="s">
        <v>65</v>
      </c>
      <c r="L214" s="77">
        <v>439</v>
      </c>
      <c r="M214" s="77"/>
      <c r="N214" s="72"/>
      <c r="O214" s="79" t="s">
        <v>570</v>
      </c>
      <c r="P214" s="81">
        <v>43691.772986111115</v>
      </c>
      <c r="Q214" s="79" t="s">
        <v>597</v>
      </c>
      <c r="R214" s="79"/>
      <c r="S214" s="79"/>
      <c r="T214" s="79"/>
      <c r="U214" s="79"/>
      <c r="V214" s="83" t="s">
        <v>1057</v>
      </c>
      <c r="W214" s="81">
        <v>43691.772986111115</v>
      </c>
      <c r="X214" s="83" t="s">
        <v>1309</v>
      </c>
      <c r="Y214" s="79"/>
      <c r="Z214" s="79"/>
      <c r="AA214" s="85" t="s">
        <v>1630</v>
      </c>
      <c r="AB214" s="79"/>
      <c r="AC214" s="79" t="b">
        <v>0</v>
      </c>
      <c r="AD214" s="79">
        <v>0</v>
      </c>
      <c r="AE214" s="85" t="s">
        <v>1779</v>
      </c>
      <c r="AF214" s="79" t="b">
        <v>0</v>
      </c>
      <c r="AG214" s="79" t="s">
        <v>1829</v>
      </c>
      <c r="AH214" s="79"/>
      <c r="AI214" s="85" t="s">
        <v>1779</v>
      </c>
      <c r="AJ214" s="79" t="b">
        <v>0</v>
      </c>
      <c r="AK214" s="79">
        <v>3</v>
      </c>
      <c r="AL214" s="85" t="s">
        <v>1675</v>
      </c>
      <c r="AM214" s="79" t="s">
        <v>1841</v>
      </c>
      <c r="AN214" s="79" t="b">
        <v>0</v>
      </c>
      <c r="AO214" s="85" t="s">
        <v>1675</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c r="BE214" s="49"/>
      <c r="BF214" s="48"/>
      <c r="BG214" s="49"/>
      <c r="BH214" s="48"/>
      <c r="BI214" s="49"/>
      <c r="BJ214" s="48"/>
      <c r="BK214" s="49"/>
      <c r="BL214" s="48"/>
    </row>
    <row r="215" spans="1:64" ht="15">
      <c r="A215" s="64" t="s">
        <v>402</v>
      </c>
      <c r="B215" s="64" t="s">
        <v>538</v>
      </c>
      <c r="C215" s="65"/>
      <c r="D215" s="66"/>
      <c r="E215" s="67"/>
      <c r="F215" s="68"/>
      <c r="G215" s="65"/>
      <c r="H215" s="69"/>
      <c r="I215" s="70"/>
      <c r="J215" s="70"/>
      <c r="K215" s="34" t="s">
        <v>65</v>
      </c>
      <c r="L215" s="77">
        <v>442</v>
      </c>
      <c r="M215" s="77"/>
      <c r="N215" s="72"/>
      <c r="O215" s="79" t="s">
        <v>570</v>
      </c>
      <c r="P215" s="81">
        <v>43693.75371527778</v>
      </c>
      <c r="Q215" s="79" t="s">
        <v>659</v>
      </c>
      <c r="R215" s="79"/>
      <c r="S215" s="79"/>
      <c r="T215" s="79"/>
      <c r="U215" s="79"/>
      <c r="V215" s="83" t="s">
        <v>1057</v>
      </c>
      <c r="W215" s="81">
        <v>43693.75371527778</v>
      </c>
      <c r="X215" s="83" t="s">
        <v>1310</v>
      </c>
      <c r="Y215" s="79"/>
      <c r="Z215" s="79"/>
      <c r="AA215" s="85" t="s">
        <v>1631</v>
      </c>
      <c r="AB215" s="79"/>
      <c r="AC215" s="79" t="b">
        <v>0</v>
      </c>
      <c r="AD215" s="79">
        <v>0</v>
      </c>
      <c r="AE215" s="85" t="s">
        <v>1779</v>
      </c>
      <c r="AF215" s="79" t="b">
        <v>0</v>
      </c>
      <c r="AG215" s="79" t="s">
        <v>1829</v>
      </c>
      <c r="AH215" s="79"/>
      <c r="AI215" s="85" t="s">
        <v>1779</v>
      </c>
      <c r="AJ215" s="79" t="b">
        <v>0</v>
      </c>
      <c r="AK215" s="79">
        <v>1</v>
      </c>
      <c r="AL215" s="85" t="s">
        <v>1689</v>
      </c>
      <c r="AM215" s="79" t="s">
        <v>1840</v>
      </c>
      <c r="AN215" s="79" t="b">
        <v>0</v>
      </c>
      <c r="AO215" s="85" t="s">
        <v>1689</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c r="BE215" s="49"/>
      <c r="BF215" s="48"/>
      <c r="BG215" s="49"/>
      <c r="BH215" s="48"/>
      <c r="BI215" s="49"/>
      <c r="BJ215" s="48"/>
      <c r="BK215" s="49"/>
      <c r="BL215" s="48"/>
    </row>
    <row r="216" spans="1:64" ht="15">
      <c r="A216" s="64" t="s">
        <v>402</v>
      </c>
      <c r="B216" s="64" t="s">
        <v>437</v>
      </c>
      <c r="C216" s="65"/>
      <c r="D216" s="66"/>
      <c r="E216" s="67"/>
      <c r="F216" s="68"/>
      <c r="G216" s="65"/>
      <c r="H216" s="69"/>
      <c r="I216" s="70"/>
      <c r="J216" s="70"/>
      <c r="K216" s="34" t="s">
        <v>65</v>
      </c>
      <c r="L216" s="77">
        <v>445</v>
      </c>
      <c r="M216" s="77"/>
      <c r="N216" s="72"/>
      <c r="O216" s="79" t="s">
        <v>570</v>
      </c>
      <c r="P216" s="81">
        <v>43720.848449074074</v>
      </c>
      <c r="Q216" s="79" t="s">
        <v>660</v>
      </c>
      <c r="R216" s="83" t="s">
        <v>779</v>
      </c>
      <c r="S216" s="79" t="s">
        <v>823</v>
      </c>
      <c r="T216" s="79" t="s">
        <v>839</v>
      </c>
      <c r="U216" s="79"/>
      <c r="V216" s="83" t="s">
        <v>1057</v>
      </c>
      <c r="W216" s="81">
        <v>43720.848449074074</v>
      </c>
      <c r="X216" s="83" t="s">
        <v>1311</v>
      </c>
      <c r="Y216" s="79"/>
      <c r="Z216" s="79"/>
      <c r="AA216" s="85" t="s">
        <v>1632</v>
      </c>
      <c r="AB216" s="79"/>
      <c r="AC216" s="79" t="b">
        <v>0</v>
      </c>
      <c r="AD216" s="79">
        <v>0</v>
      </c>
      <c r="AE216" s="85" t="s">
        <v>1779</v>
      </c>
      <c r="AF216" s="79" t="b">
        <v>0</v>
      </c>
      <c r="AG216" s="79" t="s">
        <v>1829</v>
      </c>
      <c r="AH216" s="79"/>
      <c r="AI216" s="85" t="s">
        <v>1779</v>
      </c>
      <c r="AJ216" s="79" t="b">
        <v>0</v>
      </c>
      <c r="AK216" s="79">
        <v>6</v>
      </c>
      <c r="AL216" s="85" t="s">
        <v>1733</v>
      </c>
      <c r="AM216" s="79" t="s">
        <v>1840</v>
      </c>
      <c r="AN216" s="79" t="b">
        <v>0</v>
      </c>
      <c r="AO216" s="85" t="s">
        <v>1733</v>
      </c>
      <c r="AP216" s="79" t="s">
        <v>176</v>
      </c>
      <c r="AQ216" s="79">
        <v>0</v>
      </c>
      <c r="AR216" s="79">
        <v>0</v>
      </c>
      <c r="AS216" s="79"/>
      <c r="AT216" s="79"/>
      <c r="AU216" s="79"/>
      <c r="AV216" s="79"/>
      <c r="AW216" s="79"/>
      <c r="AX216" s="79"/>
      <c r="AY216" s="79"/>
      <c r="AZ216" s="79"/>
      <c r="BA216">
        <v>3</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23</v>
      </c>
      <c r="BK216" s="49">
        <v>100</v>
      </c>
      <c r="BL216" s="48">
        <v>23</v>
      </c>
    </row>
    <row r="217" spans="1:64" ht="15">
      <c r="A217" s="64" t="s">
        <v>403</v>
      </c>
      <c r="B217" s="64" t="s">
        <v>437</v>
      </c>
      <c r="C217" s="65"/>
      <c r="D217" s="66"/>
      <c r="E217" s="67"/>
      <c r="F217" s="68"/>
      <c r="G217" s="65"/>
      <c r="H217" s="69"/>
      <c r="I217" s="70"/>
      <c r="J217" s="70"/>
      <c r="K217" s="34" t="s">
        <v>65</v>
      </c>
      <c r="L217" s="77">
        <v>446</v>
      </c>
      <c r="M217" s="77"/>
      <c r="N217" s="72"/>
      <c r="O217" s="79" t="s">
        <v>570</v>
      </c>
      <c r="P217" s="81">
        <v>43720.84862268518</v>
      </c>
      <c r="Q217" s="79" t="s">
        <v>660</v>
      </c>
      <c r="R217" s="83" t="s">
        <v>779</v>
      </c>
      <c r="S217" s="79" t="s">
        <v>823</v>
      </c>
      <c r="T217" s="79" t="s">
        <v>839</v>
      </c>
      <c r="U217" s="79"/>
      <c r="V217" s="83" t="s">
        <v>1058</v>
      </c>
      <c r="W217" s="81">
        <v>43720.84862268518</v>
      </c>
      <c r="X217" s="83" t="s">
        <v>1312</v>
      </c>
      <c r="Y217" s="79"/>
      <c r="Z217" s="79"/>
      <c r="AA217" s="85" t="s">
        <v>1633</v>
      </c>
      <c r="AB217" s="79"/>
      <c r="AC217" s="79" t="b">
        <v>0</v>
      </c>
      <c r="AD217" s="79">
        <v>0</v>
      </c>
      <c r="AE217" s="85" t="s">
        <v>1779</v>
      </c>
      <c r="AF217" s="79" t="b">
        <v>0</v>
      </c>
      <c r="AG217" s="79" t="s">
        <v>1829</v>
      </c>
      <c r="AH217" s="79"/>
      <c r="AI217" s="85" t="s">
        <v>1779</v>
      </c>
      <c r="AJ217" s="79" t="b">
        <v>0</v>
      </c>
      <c r="AK217" s="79">
        <v>6</v>
      </c>
      <c r="AL217" s="85" t="s">
        <v>1733</v>
      </c>
      <c r="AM217" s="79" t="s">
        <v>1840</v>
      </c>
      <c r="AN217" s="79" t="b">
        <v>0</v>
      </c>
      <c r="AO217" s="85" t="s">
        <v>1733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0</v>
      </c>
      <c r="BE217" s="49">
        <v>0</v>
      </c>
      <c r="BF217" s="48">
        <v>0</v>
      </c>
      <c r="BG217" s="49">
        <v>0</v>
      </c>
      <c r="BH217" s="48">
        <v>0</v>
      </c>
      <c r="BI217" s="49">
        <v>0</v>
      </c>
      <c r="BJ217" s="48">
        <v>23</v>
      </c>
      <c r="BK217" s="49">
        <v>100</v>
      </c>
      <c r="BL217" s="48">
        <v>23</v>
      </c>
    </row>
    <row r="218" spans="1:64" ht="15">
      <c r="A218" s="64" t="s">
        <v>404</v>
      </c>
      <c r="B218" s="64" t="s">
        <v>437</v>
      </c>
      <c r="C218" s="65"/>
      <c r="D218" s="66"/>
      <c r="E218" s="67"/>
      <c r="F218" s="68"/>
      <c r="G218" s="65"/>
      <c r="H218" s="69"/>
      <c r="I218" s="70"/>
      <c r="J218" s="70"/>
      <c r="K218" s="34" t="s">
        <v>65</v>
      </c>
      <c r="L218" s="77">
        <v>447</v>
      </c>
      <c r="M218" s="77"/>
      <c r="N218" s="72"/>
      <c r="O218" s="79" t="s">
        <v>570</v>
      </c>
      <c r="P218" s="81">
        <v>43679.075219907405</v>
      </c>
      <c r="Q218" s="79" t="s">
        <v>579</v>
      </c>
      <c r="R218" s="83" t="s">
        <v>743</v>
      </c>
      <c r="S218" s="79" t="s">
        <v>806</v>
      </c>
      <c r="T218" s="79"/>
      <c r="U218" s="79"/>
      <c r="V218" s="83" t="s">
        <v>1059</v>
      </c>
      <c r="W218" s="81">
        <v>43679.075219907405</v>
      </c>
      <c r="X218" s="83" t="s">
        <v>1313</v>
      </c>
      <c r="Y218" s="79"/>
      <c r="Z218" s="79"/>
      <c r="AA218" s="85" t="s">
        <v>1634</v>
      </c>
      <c r="AB218" s="79"/>
      <c r="AC218" s="79" t="b">
        <v>0</v>
      </c>
      <c r="AD218" s="79">
        <v>0</v>
      </c>
      <c r="AE218" s="85" t="s">
        <v>1779</v>
      </c>
      <c r="AF218" s="79" t="b">
        <v>0</v>
      </c>
      <c r="AG218" s="79" t="s">
        <v>1829</v>
      </c>
      <c r="AH218" s="79"/>
      <c r="AI218" s="85" t="s">
        <v>1779</v>
      </c>
      <c r="AJ218" s="79" t="b">
        <v>0</v>
      </c>
      <c r="AK218" s="79">
        <v>31</v>
      </c>
      <c r="AL218" s="85" t="s">
        <v>1728</v>
      </c>
      <c r="AM218" s="79" t="s">
        <v>1840</v>
      </c>
      <c r="AN218" s="79" t="b">
        <v>0</v>
      </c>
      <c r="AO218" s="85" t="s">
        <v>1728</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1</v>
      </c>
      <c r="BC218" s="78" t="str">
        <f>REPLACE(INDEX(GroupVertices[Group],MATCH(Edges25[[#This Row],[Vertex 2]],GroupVertices[Vertex],0)),1,1,"")</f>
        <v>1</v>
      </c>
      <c r="BD218" s="48">
        <v>1</v>
      </c>
      <c r="BE218" s="49">
        <v>4.761904761904762</v>
      </c>
      <c r="BF218" s="48">
        <v>0</v>
      </c>
      <c r="BG218" s="49">
        <v>0</v>
      </c>
      <c r="BH218" s="48">
        <v>0</v>
      </c>
      <c r="BI218" s="49">
        <v>0</v>
      </c>
      <c r="BJ218" s="48">
        <v>20</v>
      </c>
      <c r="BK218" s="49">
        <v>95.23809523809524</v>
      </c>
      <c r="BL218" s="48">
        <v>21</v>
      </c>
    </row>
    <row r="219" spans="1:64" ht="15">
      <c r="A219" s="64" t="s">
        <v>404</v>
      </c>
      <c r="B219" s="64" t="s">
        <v>437</v>
      </c>
      <c r="C219" s="65"/>
      <c r="D219" s="66"/>
      <c r="E219" s="67"/>
      <c r="F219" s="68"/>
      <c r="G219" s="65"/>
      <c r="H219" s="69"/>
      <c r="I219" s="70"/>
      <c r="J219" s="70"/>
      <c r="K219" s="34" t="s">
        <v>65</v>
      </c>
      <c r="L219" s="77">
        <v>448</v>
      </c>
      <c r="M219" s="77"/>
      <c r="N219" s="72"/>
      <c r="O219" s="79" t="s">
        <v>570</v>
      </c>
      <c r="P219" s="81">
        <v>43720.96399305556</v>
      </c>
      <c r="Q219" s="79" t="s">
        <v>660</v>
      </c>
      <c r="R219" s="83" t="s">
        <v>779</v>
      </c>
      <c r="S219" s="79" t="s">
        <v>823</v>
      </c>
      <c r="T219" s="79" t="s">
        <v>839</v>
      </c>
      <c r="U219" s="79"/>
      <c r="V219" s="83" t="s">
        <v>1059</v>
      </c>
      <c r="W219" s="81">
        <v>43720.96399305556</v>
      </c>
      <c r="X219" s="83" t="s">
        <v>1314</v>
      </c>
      <c r="Y219" s="79"/>
      <c r="Z219" s="79"/>
      <c r="AA219" s="85" t="s">
        <v>1635</v>
      </c>
      <c r="AB219" s="79"/>
      <c r="AC219" s="79" t="b">
        <v>0</v>
      </c>
      <c r="AD219" s="79">
        <v>0</v>
      </c>
      <c r="AE219" s="85" t="s">
        <v>1779</v>
      </c>
      <c r="AF219" s="79" t="b">
        <v>0</v>
      </c>
      <c r="AG219" s="79" t="s">
        <v>1829</v>
      </c>
      <c r="AH219" s="79"/>
      <c r="AI219" s="85" t="s">
        <v>1779</v>
      </c>
      <c r="AJ219" s="79" t="b">
        <v>0</v>
      </c>
      <c r="AK219" s="79">
        <v>6</v>
      </c>
      <c r="AL219" s="85" t="s">
        <v>1733</v>
      </c>
      <c r="AM219" s="79" t="s">
        <v>1840</v>
      </c>
      <c r="AN219" s="79" t="b">
        <v>0</v>
      </c>
      <c r="AO219" s="85" t="s">
        <v>1733</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23</v>
      </c>
      <c r="BK219" s="49">
        <v>100</v>
      </c>
      <c r="BL219" s="48">
        <v>23</v>
      </c>
    </row>
    <row r="220" spans="1:64" ht="15">
      <c r="A220" s="64" t="s">
        <v>405</v>
      </c>
      <c r="B220" s="64" t="s">
        <v>437</v>
      </c>
      <c r="C220" s="65"/>
      <c r="D220" s="66"/>
      <c r="E220" s="67"/>
      <c r="F220" s="68"/>
      <c r="G220" s="65"/>
      <c r="H220" s="69"/>
      <c r="I220" s="70"/>
      <c r="J220" s="70"/>
      <c r="K220" s="34" t="s">
        <v>65</v>
      </c>
      <c r="L220" s="77">
        <v>449</v>
      </c>
      <c r="M220" s="77"/>
      <c r="N220" s="72"/>
      <c r="O220" s="79" t="s">
        <v>570</v>
      </c>
      <c r="P220" s="81">
        <v>43679.56431712963</v>
      </c>
      <c r="Q220" s="79" t="s">
        <v>579</v>
      </c>
      <c r="R220" s="83" t="s">
        <v>743</v>
      </c>
      <c r="S220" s="79" t="s">
        <v>806</v>
      </c>
      <c r="T220" s="79"/>
      <c r="U220" s="79"/>
      <c r="V220" s="83" t="s">
        <v>1060</v>
      </c>
      <c r="W220" s="81">
        <v>43679.56431712963</v>
      </c>
      <c r="X220" s="83" t="s">
        <v>1315</v>
      </c>
      <c r="Y220" s="79"/>
      <c r="Z220" s="79"/>
      <c r="AA220" s="85" t="s">
        <v>1636</v>
      </c>
      <c r="AB220" s="79"/>
      <c r="AC220" s="79" t="b">
        <v>0</v>
      </c>
      <c r="AD220" s="79">
        <v>0</v>
      </c>
      <c r="AE220" s="85" t="s">
        <v>1779</v>
      </c>
      <c r="AF220" s="79" t="b">
        <v>0</v>
      </c>
      <c r="AG220" s="79" t="s">
        <v>1829</v>
      </c>
      <c r="AH220" s="79"/>
      <c r="AI220" s="85" t="s">
        <v>1779</v>
      </c>
      <c r="AJ220" s="79" t="b">
        <v>0</v>
      </c>
      <c r="AK220" s="79">
        <v>31</v>
      </c>
      <c r="AL220" s="85" t="s">
        <v>1728</v>
      </c>
      <c r="AM220" s="79" t="s">
        <v>1842</v>
      </c>
      <c r="AN220" s="79" t="b">
        <v>0</v>
      </c>
      <c r="AO220" s="85" t="s">
        <v>1728</v>
      </c>
      <c r="AP220" s="79" t="s">
        <v>176</v>
      </c>
      <c r="AQ220" s="79">
        <v>0</v>
      </c>
      <c r="AR220" s="79">
        <v>0</v>
      </c>
      <c r="AS220" s="79"/>
      <c r="AT220" s="79"/>
      <c r="AU220" s="79"/>
      <c r="AV220" s="79"/>
      <c r="AW220" s="79"/>
      <c r="AX220" s="79"/>
      <c r="AY220" s="79"/>
      <c r="AZ220" s="79"/>
      <c r="BA220">
        <v>4</v>
      </c>
      <c r="BB220" s="78" t="str">
        <f>REPLACE(INDEX(GroupVertices[Group],MATCH(Edges25[[#This Row],[Vertex 1]],GroupVertices[Vertex],0)),1,1,"")</f>
        <v>1</v>
      </c>
      <c r="BC220" s="78" t="str">
        <f>REPLACE(INDEX(GroupVertices[Group],MATCH(Edges25[[#This Row],[Vertex 2]],GroupVertices[Vertex],0)),1,1,"")</f>
        <v>1</v>
      </c>
      <c r="BD220" s="48">
        <v>1</v>
      </c>
      <c r="BE220" s="49">
        <v>4.761904761904762</v>
      </c>
      <c r="BF220" s="48">
        <v>0</v>
      </c>
      <c r="BG220" s="49">
        <v>0</v>
      </c>
      <c r="BH220" s="48">
        <v>0</v>
      </c>
      <c r="BI220" s="49">
        <v>0</v>
      </c>
      <c r="BJ220" s="48">
        <v>20</v>
      </c>
      <c r="BK220" s="49">
        <v>95.23809523809524</v>
      </c>
      <c r="BL220" s="48">
        <v>21</v>
      </c>
    </row>
    <row r="221" spans="1:64" ht="15">
      <c r="A221" s="64" t="s">
        <v>405</v>
      </c>
      <c r="B221" s="64" t="s">
        <v>437</v>
      </c>
      <c r="C221" s="65"/>
      <c r="D221" s="66"/>
      <c r="E221" s="67"/>
      <c r="F221" s="68"/>
      <c r="G221" s="65"/>
      <c r="H221" s="69"/>
      <c r="I221" s="70"/>
      <c r="J221" s="70"/>
      <c r="K221" s="34" t="s">
        <v>65</v>
      </c>
      <c r="L221" s="77">
        <v>450</v>
      </c>
      <c r="M221" s="77"/>
      <c r="N221" s="72"/>
      <c r="O221" s="79" t="s">
        <v>570</v>
      </c>
      <c r="P221" s="81">
        <v>43692.70516203704</v>
      </c>
      <c r="Q221" s="79" t="s">
        <v>599</v>
      </c>
      <c r="R221" s="79"/>
      <c r="S221" s="79"/>
      <c r="T221" s="79" t="s">
        <v>839</v>
      </c>
      <c r="U221" s="79"/>
      <c r="V221" s="83" t="s">
        <v>1060</v>
      </c>
      <c r="W221" s="81">
        <v>43692.70516203704</v>
      </c>
      <c r="X221" s="83" t="s">
        <v>1316</v>
      </c>
      <c r="Y221" s="79"/>
      <c r="Z221" s="79"/>
      <c r="AA221" s="85" t="s">
        <v>1637</v>
      </c>
      <c r="AB221" s="79"/>
      <c r="AC221" s="79" t="b">
        <v>0</v>
      </c>
      <c r="AD221" s="79">
        <v>0</v>
      </c>
      <c r="AE221" s="85" t="s">
        <v>1779</v>
      </c>
      <c r="AF221" s="79" t="b">
        <v>0</v>
      </c>
      <c r="AG221" s="79" t="s">
        <v>1829</v>
      </c>
      <c r="AH221" s="79"/>
      <c r="AI221" s="85" t="s">
        <v>1779</v>
      </c>
      <c r="AJ221" s="79" t="b">
        <v>0</v>
      </c>
      <c r="AK221" s="79">
        <v>11</v>
      </c>
      <c r="AL221" s="85" t="s">
        <v>1710</v>
      </c>
      <c r="AM221" s="79" t="s">
        <v>1842</v>
      </c>
      <c r="AN221" s="79" t="b">
        <v>0</v>
      </c>
      <c r="AO221" s="85" t="s">
        <v>1710</v>
      </c>
      <c r="AP221" s="79" t="s">
        <v>176</v>
      </c>
      <c r="AQ221" s="79">
        <v>0</v>
      </c>
      <c r="AR221" s="79">
        <v>0</v>
      </c>
      <c r="AS221" s="79"/>
      <c r="AT221" s="79"/>
      <c r="AU221" s="79"/>
      <c r="AV221" s="79"/>
      <c r="AW221" s="79"/>
      <c r="AX221" s="79"/>
      <c r="AY221" s="79"/>
      <c r="AZ221" s="79"/>
      <c r="BA221">
        <v>4</v>
      </c>
      <c r="BB221" s="78" t="str">
        <f>REPLACE(INDEX(GroupVertices[Group],MATCH(Edges25[[#This Row],[Vertex 1]],GroupVertices[Vertex],0)),1,1,"")</f>
        <v>1</v>
      </c>
      <c r="BC221" s="78" t="str">
        <f>REPLACE(INDEX(GroupVertices[Group],MATCH(Edges25[[#This Row],[Vertex 2]],GroupVertices[Vertex],0)),1,1,"")</f>
        <v>1</v>
      </c>
      <c r="BD221" s="48">
        <v>1</v>
      </c>
      <c r="BE221" s="49">
        <v>5.882352941176471</v>
      </c>
      <c r="BF221" s="48">
        <v>0</v>
      </c>
      <c r="BG221" s="49">
        <v>0</v>
      </c>
      <c r="BH221" s="48">
        <v>0</v>
      </c>
      <c r="BI221" s="49">
        <v>0</v>
      </c>
      <c r="BJ221" s="48">
        <v>16</v>
      </c>
      <c r="BK221" s="49">
        <v>94.11764705882354</v>
      </c>
      <c r="BL221" s="48">
        <v>17</v>
      </c>
    </row>
    <row r="222" spans="1:64" ht="15">
      <c r="A222" s="64" t="s">
        <v>405</v>
      </c>
      <c r="B222" s="64" t="s">
        <v>437</v>
      </c>
      <c r="C222" s="65"/>
      <c r="D222" s="66"/>
      <c r="E222" s="67"/>
      <c r="F222" s="68"/>
      <c r="G222" s="65"/>
      <c r="H222" s="69"/>
      <c r="I222" s="70"/>
      <c r="J222" s="70"/>
      <c r="K222" s="34" t="s">
        <v>65</v>
      </c>
      <c r="L222" s="77">
        <v>451</v>
      </c>
      <c r="M222" s="77"/>
      <c r="N222" s="72"/>
      <c r="O222" s="79" t="s">
        <v>570</v>
      </c>
      <c r="P222" s="81">
        <v>43712.06555555556</v>
      </c>
      <c r="Q222" s="79" t="s">
        <v>643</v>
      </c>
      <c r="R222" s="79"/>
      <c r="S222" s="79"/>
      <c r="T222" s="79" t="s">
        <v>846</v>
      </c>
      <c r="U222" s="79"/>
      <c r="V222" s="83" t="s">
        <v>1060</v>
      </c>
      <c r="W222" s="81">
        <v>43712.06555555556</v>
      </c>
      <c r="X222" s="83" t="s">
        <v>1317</v>
      </c>
      <c r="Y222" s="79"/>
      <c r="Z222" s="79"/>
      <c r="AA222" s="85" t="s">
        <v>1638</v>
      </c>
      <c r="AB222" s="79"/>
      <c r="AC222" s="79" t="b">
        <v>0</v>
      </c>
      <c r="AD222" s="79">
        <v>0</v>
      </c>
      <c r="AE222" s="85" t="s">
        <v>1779</v>
      </c>
      <c r="AF222" s="79" t="b">
        <v>0</v>
      </c>
      <c r="AG222" s="79" t="s">
        <v>1829</v>
      </c>
      <c r="AH222" s="79"/>
      <c r="AI222" s="85" t="s">
        <v>1779</v>
      </c>
      <c r="AJ222" s="79" t="b">
        <v>0</v>
      </c>
      <c r="AK222" s="79">
        <v>6</v>
      </c>
      <c r="AL222" s="85" t="s">
        <v>1731</v>
      </c>
      <c r="AM222" s="79" t="s">
        <v>1846</v>
      </c>
      <c r="AN222" s="79" t="b">
        <v>0</v>
      </c>
      <c r="AO222" s="85" t="s">
        <v>1731</v>
      </c>
      <c r="AP222" s="79" t="s">
        <v>176</v>
      </c>
      <c r="AQ222" s="79">
        <v>0</v>
      </c>
      <c r="AR222" s="79">
        <v>0</v>
      </c>
      <c r="AS222" s="79"/>
      <c r="AT222" s="79"/>
      <c r="AU222" s="79"/>
      <c r="AV222" s="79"/>
      <c r="AW222" s="79"/>
      <c r="AX222" s="79"/>
      <c r="AY222" s="79"/>
      <c r="AZ222" s="79"/>
      <c r="BA222">
        <v>4</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26</v>
      </c>
      <c r="BK222" s="49">
        <v>100</v>
      </c>
      <c r="BL222" s="48">
        <v>26</v>
      </c>
    </row>
    <row r="223" spans="1:64" ht="15">
      <c r="A223" s="64" t="s">
        <v>405</v>
      </c>
      <c r="B223" s="64" t="s">
        <v>437</v>
      </c>
      <c r="C223" s="65"/>
      <c r="D223" s="66"/>
      <c r="E223" s="67"/>
      <c r="F223" s="68"/>
      <c r="G223" s="65"/>
      <c r="H223" s="69"/>
      <c r="I223" s="70"/>
      <c r="J223" s="70"/>
      <c r="K223" s="34" t="s">
        <v>65</v>
      </c>
      <c r="L223" s="77">
        <v>452</v>
      </c>
      <c r="M223" s="77"/>
      <c r="N223" s="72"/>
      <c r="O223" s="79" t="s">
        <v>570</v>
      </c>
      <c r="P223" s="81">
        <v>43721.03938657408</v>
      </c>
      <c r="Q223" s="79" t="s">
        <v>660</v>
      </c>
      <c r="R223" s="83" t="s">
        <v>779</v>
      </c>
      <c r="S223" s="79" t="s">
        <v>823</v>
      </c>
      <c r="T223" s="79" t="s">
        <v>839</v>
      </c>
      <c r="U223" s="79"/>
      <c r="V223" s="83" t="s">
        <v>1060</v>
      </c>
      <c r="W223" s="81">
        <v>43721.03938657408</v>
      </c>
      <c r="X223" s="83" t="s">
        <v>1318</v>
      </c>
      <c r="Y223" s="79"/>
      <c r="Z223" s="79"/>
      <c r="AA223" s="85" t="s">
        <v>1639</v>
      </c>
      <c r="AB223" s="79"/>
      <c r="AC223" s="79" t="b">
        <v>0</v>
      </c>
      <c r="AD223" s="79">
        <v>0</v>
      </c>
      <c r="AE223" s="85" t="s">
        <v>1779</v>
      </c>
      <c r="AF223" s="79" t="b">
        <v>0</v>
      </c>
      <c r="AG223" s="79" t="s">
        <v>1829</v>
      </c>
      <c r="AH223" s="79"/>
      <c r="AI223" s="85" t="s">
        <v>1779</v>
      </c>
      <c r="AJ223" s="79" t="b">
        <v>0</v>
      </c>
      <c r="AK223" s="79">
        <v>6</v>
      </c>
      <c r="AL223" s="85" t="s">
        <v>1733</v>
      </c>
      <c r="AM223" s="79" t="s">
        <v>1846</v>
      </c>
      <c r="AN223" s="79" t="b">
        <v>0</v>
      </c>
      <c r="AO223" s="85" t="s">
        <v>1733</v>
      </c>
      <c r="AP223" s="79" t="s">
        <v>176</v>
      </c>
      <c r="AQ223" s="79">
        <v>0</v>
      </c>
      <c r="AR223" s="79">
        <v>0</v>
      </c>
      <c r="AS223" s="79"/>
      <c r="AT223" s="79"/>
      <c r="AU223" s="79"/>
      <c r="AV223" s="79"/>
      <c r="AW223" s="79"/>
      <c r="AX223" s="79"/>
      <c r="AY223" s="79"/>
      <c r="AZ223" s="79"/>
      <c r="BA223">
        <v>4</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23</v>
      </c>
      <c r="BK223" s="49">
        <v>100</v>
      </c>
      <c r="BL223" s="48">
        <v>23</v>
      </c>
    </row>
    <row r="224" spans="1:64" ht="15">
      <c r="A224" s="64" t="s">
        <v>406</v>
      </c>
      <c r="B224" s="64" t="s">
        <v>437</v>
      </c>
      <c r="C224" s="65"/>
      <c r="D224" s="66"/>
      <c r="E224" s="67"/>
      <c r="F224" s="68"/>
      <c r="G224" s="65"/>
      <c r="H224" s="69"/>
      <c r="I224" s="70"/>
      <c r="J224" s="70"/>
      <c r="K224" s="34" t="s">
        <v>65</v>
      </c>
      <c r="L224" s="77">
        <v>453</v>
      </c>
      <c r="M224" s="77"/>
      <c r="N224" s="72"/>
      <c r="O224" s="79" t="s">
        <v>570</v>
      </c>
      <c r="P224" s="81">
        <v>43678.80918981481</v>
      </c>
      <c r="Q224" s="79" t="s">
        <v>579</v>
      </c>
      <c r="R224" s="83" t="s">
        <v>743</v>
      </c>
      <c r="S224" s="79" t="s">
        <v>806</v>
      </c>
      <c r="T224" s="79"/>
      <c r="U224" s="79"/>
      <c r="V224" s="83" t="s">
        <v>1061</v>
      </c>
      <c r="W224" s="81">
        <v>43678.80918981481</v>
      </c>
      <c r="X224" s="83" t="s">
        <v>1319</v>
      </c>
      <c r="Y224" s="79"/>
      <c r="Z224" s="79"/>
      <c r="AA224" s="85" t="s">
        <v>1640</v>
      </c>
      <c r="AB224" s="79"/>
      <c r="AC224" s="79" t="b">
        <v>0</v>
      </c>
      <c r="AD224" s="79">
        <v>0</v>
      </c>
      <c r="AE224" s="85" t="s">
        <v>1779</v>
      </c>
      <c r="AF224" s="79" t="b">
        <v>0</v>
      </c>
      <c r="AG224" s="79" t="s">
        <v>1829</v>
      </c>
      <c r="AH224" s="79"/>
      <c r="AI224" s="85" t="s">
        <v>1779</v>
      </c>
      <c r="AJ224" s="79" t="b">
        <v>0</v>
      </c>
      <c r="AK224" s="79">
        <v>31</v>
      </c>
      <c r="AL224" s="85" t="s">
        <v>1728</v>
      </c>
      <c r="AM224" s="79" t="s">
        <v>1842</v>
      </c>
      <c r="AN224" s="79" t="b">
        <v>0</v>
      </c>
      <c r="AO224" s="85" t="s">
        <v>1728</v>
      </c>
      <c r="AP224" s="79" t="s">
        <v>176</v>
      </c>
      <c r="AQ224" s="79">
        <v>0</v>
      </c>
      <c r="AR224" s="79">
        <v>0</v>
      </c>
      <c r="AS224" s="79"/>
      <c r="AT224" s="79"/>
      <c r="AU224" s="79"/>
      <c r="AV224" s="79"/>
      <c r="AW224" s="79"/>
      <c r="AX224" s="79"/>
      <c r="AY224" s="79"/>
      <c r="AZ224" s="79"/>
      <c r="BA224">
        <v>2</v>
      </c>
      <c r="BB224" s="78" t="str">
        <f>REPLACE(INDEX(GroupVertices[Group],MATCH(Edges25[[#This Row],[Vertex 1]],GroupVertices[Vertex],0)),1,1,"")</f>
        <v>8</v>
      </c>
      <c r="BC224" s="78" t="str">
        <f>REPLACE(INDEX(GroupVertices[Group],MATCH(Edges25[[#This Row],[Vertex 2]],GroupVertices[Vertex],0)),1,1,"")</f>
        <v>1</v>
      </c>
      <c r="BD224" s="48">
        <v>1</v>
      </c>
      <c r="BE224" s="49">
        <v>4.761904761904762</v>
      </c>
      <c r="BF224" s="48">
        <v>0</v>
      </c>
      <c r="BG224" s="49">
        <v>0</v>
      </c>
      <c r="BH224" s="48">
        <v>0</v>
      </c>
      <c r="BI224" s="49">
        <v>0</v>
      </c>
      <c r="BJ224" s="48">
        <v>20</v>
      </c>
      <c r="BK224" s="49">
        <v>95.23809523809524</v>
      </c>
      <c r="BL224" s="48">
        <v>21</v>
      </c>
    </row>
    <row r="225" spans="1:64" ht="15">
      <c r="A225" s="64" t="s">
        <v>406</v>
      </c>
      <c r="B225" s="64" t="s">
        <v>437</v>
      </c>
      <c r="C225" s="65"/>
      <c r="D225" s="66"/>
      <c r="E225" s="67"/>
      <c r="F225" s="68"/>
      <c r="G225" s="65"/>
      <c r="H225" s="69"/>
      <c r="I225" s="70"/>
      <c r="J225" s="70"/>
      <c r="K225" s="34" t="s">
        <v>65</v>
      </c>
      <c r="L225" s="77">
        <v>454</v>
      </c>
      <c r="M225" s="77"/>
      <c r="N225" s="72"/>
      <c r="O225" s="79" t="s">
        <v>570</v>
      </c>
      <c r="P225" s="81">
        <v>43720.847662037035</v>
      </c>
      <c r="Q225" s="79" t="s">
        <v>660</v>
      </c>
      <c r="R225" s="83" t="s">
        <v>779</v>
      </c>
      <c r="S225" s="79" t="s">
        <v>823</v>
      </c>
      <c r="T225" s="79" t="s">
        <v>839</v>
      </c>
      <c r="U225" s="79"/>
      <c r="V225" s="83" t="s">
        <v>1061</v>
      </c>
      <c r="W225" s="81">
        <v>43720.847662037035</v>
      </c>
      <c r="X225" s="83" t="s">
        <v>1320</v>
      </c>
      <c r="Y225" s="79"/>
      <c r="Z225" s="79"/>
      <c r="AA225" s="85" t="s">
        <v>1641</v>
      </c>
      <c r="AB225" s="79"/>
      <c r="AC225" s="79" t="b">
        <v>0</v>
      </c>
      <c r="AD225" s="79">
        <v>0</v>
      </c>
      <c r="AE225" s="85" t="s">
        <v>1779</v>
      </c>
      <c r="AF225" s="79" t="b">
        <v>0</v>
      </c>
      <c r="AG225" s="79" t="s">
        <v>1829</v>
      </c>
      <c r="AH225" s="79"/>
      <c r="AI225" s="85" t="s">
        <v>1779</v>
      </c>
      <c r="AJ225" s="79" t="b">
        <v>0</v>
      </c>
      <c r="AK225" s="79">
        <v>6</v>
      </c>
      <c r="AL225" s="85" t="s">
        <v>1733</v>
      </c>
      <c r="AM225" s="79" t="s">
        <v>1841</v>
      </c>
      <c r="AN225" s="79" t="b">
        <v>0</v>
      </c>
      <c r="AO225" s="85" t="s">
        <v>1733</v>
      </c>
      <c r="AP225" s="79" t="s">
        <v>176</v>
      </c>
      <c r="AQ225" s="79">
        <v>0</v>
      </c>
      <c r="AR225" s="79">
        <v>0</v>
      </c>
      <c r="AS225" s="79"/>
      <c r="AT225" s="79"/>
      <c r="AU225" s="79"/>
      <c r="AV225" s="79"/>
      <c r="AW225" s="79"/>
      <c r="AX225" s="79"/>
      <c r="AY225" s="79"/>
      <c r="AZ225" s="79"/>
      <c r="BA225">
        <v>2</v>
      </c>
      <c r="BB225" s="78" t="str">
        <f>REPLACE(INDEX(GroupVertices[Group],MATCH(Edges25[[#This Row],[Vertex 1]],GroupVertices[Vertex],0)),1,1,"")</f>
        <v>8</v>
      </c>
      <c r="BC225" s="78" t="str">
        <f>REPLACE(INDEX(GroupVertices[Group],MATCH(Edges25[[#This Row],[Vertex 2]],GroupVertices[Vertex],0)),1,1,"")</f>
        <v>1</v>
      </c>
      <c r="BD225" s="48">
        <v>0</v>
      </c>
      <c r="BE225" s="49">
        <v>0</v>
      </c>
      <c r="BF225" s="48">
        <v>0</v>
      </c>
      <c r="BG225" s="49">
        <v>0</v>
      </c>
      <c r="BH225" s="48">
        <v>0</v>
      </c>
      <c r="BI225" s="49">
        <v>0</v>
      </c>
      <c r="BJ225" s="48">
        <v>23</v>
      </c>
      <c r="BK225" s="49">
        <v>100</v>
      </c>
      <c r="BL225" s="48">
        <v>23</v>
      </c>
    </row>
    <row r="226" spans="1:64" ht="15">
      <c r="A226" s="64" t="s">
        <v>407</v>
      </c>
      <c r="B226" s="64" t="s">
        <v>406</v>
      </c>
      <c r="C226" s="65"/>
      <c r="D226" s="66"/>
      <c r="E226" s="67"/>
      <c r="F226" s="68"/>
      <c r="G226" s="65"/>
      <c r="H226" s="69"/>
      <c r="I226" s="70"/>
      <c r="J226" s="70"/>
      <c r="K226" s="34" t="s">
        <v>65</v>
      </c>
      <c r="L226" s="77">
        <v>455</v>
      </c>
      <c r="M226" s="77"/>
      <c r="N226" s="72"/>
      <c r="O226" s="79" t="s">
        <v>570</v>
      </c>
      <c r="P226" s="81">
        <v>43722.040358796294</v>
      </c>
      <c r="Q226" s="79" t="s">
        <v>661</v>
      </c>
      <c r="R226" s="79"/>
      <c r="S226" s="79"/>
      <c r="T226" s="79"/>
      <c r="U226" s="83" t="s">
        <v>882</v>
      </c>
      <c r="V226" s="83" t="s">
        <v>882</v>
      </c>
      <c r="W226" s="81">
        <v>43722.040358796294</v>
      </c>
      <c r="X226" s="83" t="s">
        <v>1321</v>
      </c>
      <c r="Y226" s="79"/>
      <c r="Z226" s="79"/>
      <c r="AA226" s="85" t="s">
        <v>1642</v>
      </c>
      <c r="AB226" s="79"/>
      <c r="AC226" s="79" t="b">
        <v>0</v>
      </c>
      <c r="AD226" s="79">
        <v>23</v>
      </c>
      <c r="AE226" s="85" t="s">
        <v>1779</v>
      </c>
      <c r="AF226" s="79" t="b">
        <v>0</v>
      </c>
      <c r="AG226" s="79" t="s">
        <v>1829</v>
      </c>
      <c r="AH226" s="79"/>
      <c r="AI226" s="85" t="s">
        <v>1779</v>
      </c>
      <c r="AJ226" s="79" t="b">
        <v>0</v>
      </c>
      <c r="AK226" s="79">
        <v>0</v>
      </c>
      <c r="AL226" s="85" t="s">
        <v>1779</v>
      </c>
      <c r="AM226" s="79" t="s">
        <v>1840</v>
      </c>
      <c r="AN226" s="79" t="b">
        <v>0</v>
      </c>
      <c r="AO226" s="85" t="s">
        <v>1642</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8</v>
      </c>
      <c r="BC226" s="78" t="str">
        <f>REPLACE(INDEX(GroupVertices[Group],MATCH(Edges25[[#This Row],[Vertex 2]],GroupVertices[Vertex],0)),1,1,"")</f>
        <v>8</v>
      </c>
      <c r="BD226" s="48">
        <v>2</v>
      </c>
      <c r="BE226" s="49">
        <v>12.5</v>
      </c>
      <c r="BF226" s="48">
        <v>0</v>
      </c>
      <c r="BG226" s="49">
        <v>0</v>
      </c>
      <c r="BH226" s="48">
        <v>0</v>
      </c>
      <c r="BI226" s="49">
        <v>0</v>
      </c>
      <c r="BJ226" s="48">
        <v>14</v>
      </c>
      <c r="BK226" s="49">
        <v>87.5</v>
      </c>
      <c r="BL226" s="48">
        <v>16</v>
      </c>
    </row>
    <row r="227" spans="1:64" ht="15">
      <c r="A227" s="64" t="s">
        <v>408</v>
      </c>
      <c r="B227" s="64" t="s">
        <v>437</v>
      </c>
      <c r="C227" s="65"/>
      <c r="D227" s="66"/>
      <c r="E227" s="67"/>
      <c r="F227" s="68"/>
      <c r="G227" s="65"/>
      <c r="H227" s="69"/>
      <c r="I227" s="70"/>
      <c r="J227" s="70"/>
      <c r="K227" s="34" t="s">
        <v>65</v>
      </c>
      <c r="L227" s="77">
        <v>457</v>
      </c>
      <c r="M227" s="77"/>
      <c r="N227" s="72"/>
      <c r="O227" s="79" t="s">
        <v>570</v>
      </c>
      <c r="P227" s="81">
        <v>43678.67209490741</v>
      </c>
      <c r="Q227" s="79" t="s">
        <v>579</v>
      </c>
      <c r="R227" s="83" t="s">
        <v>743</v>
      </c>
      <c r="S227" s="79" t="s">
        <v>806</v>
      </c>
      <c r="T227" s="79"/>
      <c r="U227" s="79"/>
      <c r="V227" s="83" t="s">
        <v>1062</v>
      </c>
      <c r="W227" s="81">
        <v>43678.67209490741</v>
      </c>
      <c r="X227" s="83" t="s">
        <v>1322</v>
      </c>
      <c r="Y227" s="79"/>
      <c r="Z227" s="79"/>
      <c r="AA227" s="85" t="s">
        <v>1643</v>
      </c>
      <c r="AB227" s="79"/>
      <c r="AC227" s="79" t="b">
        <v>0</v>
      </c>
      <c r="AD227" s="79">
        <v>0</v>
      </c>
      <c r="AE227" s="85" t="s">
        <v>1779</v>
      </c>
      <c r="AF227" s="79" t="b">
        <v>0</v>
      </c>
      <c r="AG227" s="79" t="s">
        <v>1829</v>
      </c>
      <c r="AH227" s="79"/>
      <c r="AI227" s="85" t="s">
        <v>1779</v>
      </c>
      <c r="AJ227" s="79" t="b">
        <v>0</v>
      </c>
      <c r="AK227" s="79">
        <v>31</v>
      </c>
      <c r="AL227" s="85" t="s">
        <v>1728</v>
      </c>
      <c r="AM227" s="79" t="s">
        <v>1841</v>
      </c>
      <c r="AN227" s="79" t="b">
        <v>0</v>
      </c>
      <c r="AO227" s="85" t="s">
        <v>1728</v>
      </c>
      <c r="AP227" s="79" t="s">
        <v>176</v>
      </c>
      <c r="AQ227" s="79">
        <v>0</v>
      </c>
      <c r="AR227" s="79">
        <v>0</v>
      </c>
      <c r="AS227" s="79"/>
      <c r="AT227" s="79"/>
      <c r="AU227" s="79"/>
      <c r="AV227" s="79"/>
      <c r="AW227" s="79"/>
      <c r="AX227" s="79"/>
      <c r="AY227" s="79"/>
      <c r="AZ227" s="79"/>
      <c r="BA227">
        <v>4</v>
      </c>
      <c r="BB227" s="78" t="str">
        <f>REPLACE(INDEX(GroupVertices[Group],MATCH(Edges25[[#This Row],[Vertex 1]],GroupVertices[Vertex],0)),1,1,"")</f>
        <v>1</v>
      </c>
      <c r="BC227" s="78" t="str">
        <f>REPLACE(INDEX(GroupVertices[Group],MATCH(Edges25[[#This Row],[Vertex 2]],GroupVertices[Vertex],0)),1,1,"")</f>
        <v>1</v>
      </c>
      <c r="BD227" s="48">
        <v>1</v>
      </c>
      <c r="BE227" s="49">
        <v>4.761904761904762</v>
      </c>
      <c r="BF227" s="48">
        <v>0</v>
      </c>
      <c r="BG227" s="49">
        <v>0</v>
      </c>
      <c r="BH227" s="48">
        <v>0</v>
      </c>
      <c r="BI227" s="49">
        <v>0</v>
      </c>
      <c r="BJ227" s="48">
        <v>20</v>
      </c>
      <c r="BK227" s="49">
        <v>95.23809523809524</v>
      </c>
      <c r="BL227" s="48">
        <v>21</v>
      </c>
    </row>
    <row r="228" spans="1:64" ht="15">
      <c r="A228" s="64" t="s">
        <v>408</v>
      </c>
      <c r="B228" s="64" t="s">
        <v>437</v>
      </c>
      <c r="C228" s="65"/>
      <c r="D228" s="66"/>
      <c r="E228" s="67"/>
      <c r="F228" s="68"/>
      <c r="G228" s="65"/>
      <c r="H228" s="69"/>
      <c r="I228" s="70"/>
      <c r="J228" s="70"/>
      <c r="K228" s="34" t="s">
        <v>65</v>
      </c>
      <c r="L228" s="77">
        <v>458</v>
      </c>
      <c r="M228" s="77"/>
      <c r="N228" s="72"/>
      <c r="O228" s="79" t="s">
        <v>570</v>
      </c>
      <c r="P228" s="81">
        <v>43692.598275462966</v>
      </c>
      <c r="Q228" s="79" t="s">
        <v>599</v>
      </c>
      <c r="R228" s="79"/>
      <c r="S228" s="79"/>
      <c r="T228" s="79" t="s">
        <v>839</v>
      </c>
      <c r="U228" s="79"/>
      <c r="V228" s="83" t="s">
        <v>1062</v>
      </c>
      <c r="W228" s="81">
        <v>43692.598275462966</v>
      </c>
      <c r="X228" s="83" t="s">
        <v>1323</v>
      </c>
      <c r="Y228" s="79"/>
      <c r="Z228" s="79"/>
      <c r="AA228" s="85" t="s">
        <v>1644</v>
      </c>
      <c r="AB228" s="79"/>
      <c r="AC228" s="79" t="b">
        <v>0</v>
      </c>
      <c r="AD228" s="79">
        <v>0</v>
      </c>
      <c r="AE228" s="85" t="s">
        <v>1779</v>
      </c>
      <c r="AF228" s="79" t="b">
        <v>0</v>
      </c>
      <c r="AG228" s="79" t="s">
        <v>1829</v>
      </c>
      <c r="AH228" s="79"/>
      <c r="AI228" s="85" t="s">
        <v>1779</v>
      </c>
      <c r="AJ228" s="79" t="b">
        <v>0</v>
      </c>
      <c r="AK228" s="79">
        <v>11</v>
      </c>
      <c r="AL228" s="85" t="s">
        <v>1710</v>
      </c>
      <c r="AM228" s="79" t="s">
        <v>1841</v>
      </c>
      <c r="AN228" s="79" t="b">
        <v>0</v>
      </c>
      <c r="AO228" s="85" t="s">
        <v>1710</v>
      </c>
      <c r="AP228" s="79" t="s">
        <v>176</v>
      </c>
      <c r="AQ228" s="79">
        <v>0</v>
      </c>
      <c r="AR228" s="79">
        <v>0</v>
      </c>
      <c r="AS228" s="79"/>
      <c r="AT228" s="79"/>
      <c r="AU228" s="79"/>
      <c r="AV228" s="79"/>
      <c r="AW228" s="79"/>
      <c r="AX228" s="79"/>
      <c r="AY228" s="79"/>
      <c r="AZ228" s="79"/>
      <c r="BA228">
        <v>4</v>
      </c>
      <c r="BB228" s="78" t="str">
        <f>REPLACE(INDEX(GroupVertices[Group],MATCH(Edges25[[#This Row],[Vertex 1]],GroupVertices[Vertex],0)),1,1,"")</f>
        <v>1</v>
      </c>
      <c r="BC228" s="78" t="str">
        <f>REPLACE(INDEX(GroupVertices[Group],MATCH(Edges25[[#This Row],[Vertex 2]],GroupVertices[Vertex],0)),1,1,"")</f>
        <v>1</v>
      </c>
      <c r="BD228" s="48">
        <v>1</v>
      </c>
      <c r="BE228" s="49">
        <v>5.882352941176471</v>
      </c>
      <c r="BF228" s="48">
        <v>0</v>
      </c>
      <c r="BG228" s="49">
        <v>0</v>
      </c>
      <c r="BH228" s="48">
        <v>0</v>
      </c>
      <c r="BI228" s="49">
        <v>0</v>
      </c>
      <c r="BJ228" s="48">
        <v>16</v>
      </c>
      <c r="BK228" s="49">
        <v>94.11764705882354</v>
      </c>
      <c r="BL228" s="48">
        <v>17</v>
      </c>
    </row>
    <row r="229" spans="1:64" ht="15">
      <c r="A229" s="64" t="s">
        <v>408</v>
      </c>
      <c r="B229" s="64" t="s">
        <v>437</v>
      </c>
      <c r="C229" s="65"/>
      <c r="D229" s="66"/>
      <c r="E229" s="67"/>
      <c r="F229" s="68"/>
      <c r="G229" s="65"/>
      <c r="H229" s="69"/>
      <c r="I229" s="70"/>
      <c r="J229" s="70"/>
      <c r="K229" s="34" t="s">
        <v>65</v>
      </c>
      <c r="L229" s="77">
        <v>459</v>
      </c>
      <c r="M229" s="77"/>
      <c r="N229" s="72"/>
      <c r="O229" s="79" t="s">
        <v>570</v>
      </c>
      <c r="P229" s="81">
        <v>43716.885416666664</v>
      </c>
      <c r="Q229" s="79" t="s">
        <v>650</v>
      </c>
      <c r="R229" s="79"/>
      <c r="S229" s="79"/>
      <c r="T229" s="79" t="s">
        <v>839</v>
      </c>
      <c r="U229" s="83" t="s">
        <v>881</v>
      </c>
      <c r="V229" s="83" t="s">
        <v>881</v>
      </c>
      <c r="W229" s="81">
        <v>43716.885416666664</v>
      </c>
      <c r="X229" s="83" t="s">
        <v>1324</v>
      </c>
      <c r="Y229" s="79"/>
      <c r="Z229" s="79"/>
      <c r="AA229" s="85" t="s">
        <v>1645</v>
      </c>
      <c r="AB229" s="79"/>
      <c r="AC229" s="79" t="b">
        <v>0</v>
      </c>
      <c r="AD229" s="79">
        <v>0</v>
      </c>
      <c r="AE229" s="85" t="s">
        <v>1779</v>
      </c>
      <c r="AF229" s="79" t="b">
        <v>0</v>
      </c>
      <c r="AG229" s="79" t="s">
        <v>1829</v>
      </c>
      <c r="AH229" s="79"/>
      <c r="AI229" s="85" t="s">
        <v>1779</v>
      </c>
      <c r="AJ229" s="79" t="b">
        <v>0</v>
      </c>
      <c r="AK229" s="79">
        <v>3</v>
      </c>
      <c r="AL229" s="85" t="s">
        <v>1732</v>
      </c>
      <c r="AM229" s="79" t="s">
        <v>1842</v>
      </c>
      <c r="AN229" s="79" t="b">
        <v>0</v>
      </c>
      <c r="AO229" s="85" t="s">
        <v>1732</v>
      </c>
      <c r="AP229" s="79" t="s">
        <v>176</v>
      </c>
      <c r="AQ229" s="79">
        <v>0</v>
      </c>
      <c r="AR229" s="79">
        <v>0</v>
      </c>
      <c r="AS229" s="79"/>
      <c r="AT229" s="79"/>
      <c r="AU229" s="79"/>
      <c r="AV229" s="79"/>
      <c r="AW229" s="79"/>
      <c r="AX229" s="79"/>
      <c r="AY229" s="79"/>
      <c r="AZ229" s="79"/>
      <c r="BA229">
        <v>4</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17</v>
      </c>
      <c r="BK229" s="49">
        <v>100</v>
      </c>
      <c r="BL229" s="48">
        <v>17</v>
      </c>
    </row>
    <row r="230" spans="1:64" ht="15">
      <c r="A230" s="64" t="s">
        <v>408</v>
      </c>
      <c r="B230" s="64" t="s">
        <v>437</v>
      </c>
      <c r="C230" s="65"/>
      <c r="D230" s="66"/>
      <c r="E230" s="67"/>
      <c r="F230" s="68"/>
      <c r="G230" s="65"/>
      <c r="H230" s="69"/>
      <c r="I230" s="70"/>
      <c r="J230" s="70"/>
      <c r="K230" s="34" t="s">
        <v>65</v>
      </c>
      <c r="L230" s="77">
        <v>460</v>
      </c>
      <c r="M230" s="77"/>
      <c r="N230" s="72"/>
      <c r="O230" s="79" t="s">
        <v>570</v>
      </c>
      <c r="P230" s="81">
        <v>43722.781435185185</v>
      </c>
      <c r="Q230" s="79" t="s">
        <v>662</v>
      </c>
      <c r="R230" s="79"/>
      <c r="S230" s="79"/>
      <c r="T230" s="79"/>
      <c r="U230" s="79"/>
      <c r="V230" s="83" t="s">
        <v>1062</v>
      </c>
      <c r="W230" s="81">
        <v>43722.781435185185</v>
      </c>
      <c r="X230" s="83" t="s">
        <v>1325</v>
      </c>
      <c r="Y230" s="79"/>
      <c r="Z230" s="79"/>
      <c r="AA230" s="85" t="s">
        <v>1646</v>
      </c>
      <c r="AB230" s="85" t="s">
        <v>1701</v>
      </c>
      <c r="AC230" s="79" t="b">
        <v>0</v>
      </c>
      <c r="AD230" s="79">
        <v>5</v>
      </c>
      <c r="AE230" s="85" t="s">
        <v>1800</v>
      </c>
      <c r="AF230" s="79" t="b">
        <v>0</v>
      </c>
      <c r="AG230" s="79" t="s">
        <v>1830</v>
      </c>
      <c r="AH230" s="79"/>
      <c r="AI230" s="85" t="s">
        <v>1779</v>
      </c>
      <c r="AJ230" s="79" t="b">
        <v>0</v>
      </c>
      <c r="AK230" s="79">
        <v>0</v>
      </c>
      <c r="AL230" s="85" t="s">
        <v>1779</v>
      </c>
      <c r="AM230" s="79" t="s">
        <v>1842</v>
      </c>
      <c r="AN230" s="79" t="b">
        <v>0</v>
      </c>
      <c r="AO230" s="85" t="s">
        <v>1701</v>
      </c>
      <c r="AP230" s="79" t="s">
        <v>176</v>
      </c>
      <c r="AQ230" s="79">
        <v>0</v>
      </c>
      <c r="AR230" s="79">
        <v>0</v>
      </c>
      <c r="AS230" s="79"/>
      <c r="AT230" s="79"/>
      <c r="AU230" s="79"/>
      <c r="AV230" s="79"/>
      <c r="AW230" s="79"/>
      <c r="AX230" s="79"/>
      <c r="AY230" s="79"/>
      <c r="AZ230" s="79"/>
      <c r="BA230">
        <v>4</v>
      </c>
      <c r="BB230" s="78" t="str">
        <f>REPLACE(INDEX(GroupVertices[Group],MATCH(Edges25[[#This Row],[Vertex 1]],GroupVertices[Vertex],0)),1,1,"")</f>
        <v>1</v>
      </c>
      <c r="BC230" s="78" t="str">
        <f>REPLACE(INDEX(GroupVertices[Group],MATCH(Edges25[[#This Row],[Vertex 2]],GroupVertices[Vertex],0)),1,1,"")</f>
        <v>1</v>
      </c>
      <c r="BD230" s="48"/>
      <c r="BE230" s="49"/>
      <c r="BF230" s="48"/>
      <c r="BG230" s="49"/>
      <c r="BH230" s="48"/>
      <c r="BI230" s="49"/>
      <c r="BJ230" s="48"/>
      <c r="BK230" s="49"/>
      <c r="BL230" s="48"/>
    </row>
    <row r="231" spans="1:64" ht="15">
      <c r="A231" s="64" t="s">
        <v>409</v>
      </c>
      <c r="B231" s="64" t="s">
        <v>408</v>
      </c>
      <c r="C231" s="65"/>
      <c r="D231" s="66"/>
      <c r="E231" s="67"/>
      <c r="F231" s="68"/>
      <c r="G231" s="65"/>
      <c r="H231" s="69"/>
      <c r="I231" s="70"/>
      <c r="J231" s="70"/>
      <c r="K231" s="34" t="s">
        <v>66</v>
      </c>
      <c r="L231" s="77">
        <v>462</v>
      </c>
      <c r="M231" s="77"/>
      <c r="N231" s="72"/>
      <c r="O231" s="79" t="s">
        <v>571</v>
      </c>
      <c r="P231" s="81">
        <v>43723.462847222225</v>
      </c>
      <c r="Q231" s="79" t="s">
        <v>663</v>
      </c>
      <c r="R231" s="79"/>
      <c r="S231" s="79"/>
      <c r="T231" s="79"/>
      <c r="U231" s="79"/>
      <c r="V231" s="83" t="s">
        <v>1063</v>
      </c>
      <c r="W231" s="81">
        <v>43723.462847222225</v>
      </c>
      <c r="X231" s="83" t="s">
        <v>1326</v>
      </c>
      <c r="Y231" s="79"/>
      <c r="Z231" s="79"/>
      <c r="AA231" s="85" t="s">
        <v>1647</v>
      </c>
      <c r="AB231" s="85" t="s">
        <v>1646</v>
      </c>
      <c r="AC231" s="79" t="b">
        <v>0</v>
      </c>
      <c r="AD231" s="79">
        <v>1</v>
      </c>
      <c r="AE231" s="85" t="s">
        <v>1801</v>
      </c>
      <c r="AF231" s="79" t="b">
        <v>0</v>
      </c>
      <c r="AG231" s="79" t="s">
        <v>1829</v>
      </c>
      <c r="AH231" s="79"/>
      <c r="AI231" s="85" t="s">
        <v>1779</v>
      </c>
      <c r="AJ231" s="79" t="b">
        <v>0</v>
      </c>
      <c r="AK231" s="79">
        <v>0</v>
      </c>
      <c r="AL231" s="85" t="s">
        <v>1779</v>
      </c>
      <c r="AM231" s="79" t="s">
        <v>1842</v>
      </c>
      <c r="AN231" s="79" t="b">
        <v>0</v>
      </c>
      <c r="AO231" s="85" t="s">
        <v>1646</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1</v>
      </c>
      <c r="BC231" s="78" t="str">
        <f>REPLACE(INDEX(GroupVertices[Group],MATCH(Edges25[[#This Row],[Vertex 2]],GroupVertices[Vertex],0)),1,1,"")</f>
        <v>1</v>
      </c>
      <c r="BD231" s="48"/>
      <c r="BE231" s="49"/>
      <c r="BF231" s="48"/>
      <c r="BG231" s="49"/>
      <c r="BH231" s="48"/>
      <c r="BI231" s="49"/>
      <c r="BJ231" s="48"/>
      <c r="BK231" s="49"/>
      <c r="BL231" s="48"/>
    </row>
    <row r="232" spans="1:64" ht="15">
      <c r="A232" s="64" t="s">
        <v>410</v>
      </c>
      <c r="B232" s="64" t="s">
        <v>539</v>
      </c>
      <c r="C232" s="65"/>
      <c r="D232" s="66"/>
      <c r="E232" s="67"/>
      <c r="F232" s="68"/>
      <c r="G232" s="65"/>
      <c r="H232" s="69"/>
      <c r="I232" s="70"/>
      <c r="J232" s="70"/>
      <c r="K232" s="34" t="s">
        <v>65</v>
      </c>
      <c r="L232" s="77">
        <v>463</v>
      </c>
      <c r="M232" s="77"/>
      <c r="N232" s="72"/>
      <c r="O232" s="79" t="s">
        <v>571</v>
      </c>
      <c r="P232" s="81">
        <v>43683.748391203706</v>
      </c>
      <c r="Q232" s="79" t="s">
        <v>664</v>
      </c>
      <c r="R232" s="79"/>
      <c r="S232" s="79"/>
      <c r="T232" s="79"/>
      <c r="U232" s="79"/>
      <c r="V232" s="83" t="s">
        <v>1064</v>
      </c>
      <c r="W232" s="81">
        <v>43683.748391203706</v>
      </c>
      <c r="X232" s="83" t="s">
        <v>1327</v>
      </c>
      <c r="Y232" s="79"/>
      <c r="Z232" s="79"/>
      <c r="AA232" s="85" t="s">
        <v>1648</v>
      </c>
      <c r="AB232" s="85" t="s">
        <v>1757</v>
      </c>
      <c r="AC232" s="79" t="b">
        <v>0</v>
      </c>
      <c r="AD232" s="79">
        <v>0</v>
      </c>
      <c r="AE232" s="85" t="s">
        <v>1802</v>
      </c>
      <c r="AF232" s="79" t="b">
        <v>0</v>
      </c>
      <c r="AG232" s="79" t="s">
        <v>1833</v>
      </c>
      <c r="AH232" s="79"/>
      <c r="AI232" s="85" t="s">
        <v>1779</v>
      </c>
      <c r="AJ232" s="79" t="b">
        <v>0</v>
      </c>
      <c r="AK232" s="79">
        <v>0</v>
      </c>
      <c r="AL232" s="85" t="s">
        <v>1779</v>
      </c>
      <c r="AM232" s="79" t="s">
        <v>1842</v>
      </c>
      <c r="AN232" s="79" t="b">
        <v>0</v>
      </c>
      <c r="AO232" s="85" t="s">
        <v>1757</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36</v>
      </c>
      <c r="BK232" s="49">
        <v>100</v>
      </c>
      <c r="BL232" s="48">
        <v>36</v>
      </c>
    </row>
    <row r="233" spans="1:64" ht="15">
      <c r="A233" s="64" t="s">
        <v>411</v>
      </c>
      <c r="B233" s="64" t="s">
        <v>412</v>
      </c>
      <c r="C233" s="65"/>
      <c r="D233" s="66"/>
      <c r="E233" s="67"/>
      <c r="F233" s="68"/>
      <c r="G233" s="65"/>
      <c r="H233" s="69"/>
      <c r="I233" s="70"/>
      <c r="J233" s="70"/>
      <c r="K233" s="34" t="s">
        <v>65</v>
      </c>
      <c r="L233" s="77">
        <v>464</v>
      </c>
      <c r="M233" s="77"/>
      <c r="N233" s="72"/>
      <c r="O233" s="79" t="s">
        <v>570</v>
      </c>
      <c r="P233" s="81">
        <v>43725.389444444445</v>
      </c>
      <c r="Q233" s="79" t="s">
        <v>665</v>
      </c>
      <c r="R233" s="79"/>
      <c r="S233" s="79"/>
      <c r="T233" s="79"/>
      <c r="U233" s="79"/>
      <c r="V233" s="83" t="s">
        <v>1065</v>
      </c>
      <c r="W233" s="81">
        <v>43725.389444444445</v>
      </c>
      <c r="X233" s="83" t="s">
        <v>1328</v>
      </c>
      <c r="Y233" s="79"/>
      <c r="Z233" s="79"/>
      <c r="AA233" s="85" t="s">
        <v>1649</v>
      </c>
      <c r="AB233" s="79"/>
      <c r="AC233" s="79" t="b">
        <v>0</v>
      </c>
      <c r="AD233" s="79">
        <v>0</v>
      </c>
      <c r="AE233" s="85" t="s">
        <v>1779</v>
      </c>
      <c r="AF233" s="79" t="b">
        <v>0</v>
      </c>
      <c r="AG233" s="79" t="s">
        <v>1829</v>
      </c>
      <c r="AH233" s="79"/>
      <c r="AI233" s="85" t="s">
        <v>1779</v>
      </c>
      <c r="AJ233" s="79" t="b">
        <v>0</v>
      </c>
      <c r="AK233" s="79">
        <v>2</v>
      </c>
      <c r="AL233" s="85" t="s">
        <v>1650</v>
      </c>
      <c r="AM233" s="79" t="s">
        <v>1841</v>
      </c>
      <c r="AN233" s="79" t="b">
        <v>0</v>
      </c>
      <c r="AO233" s="85" t="s">
        <v>1650</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20</v>
      </c>
      <c r="BC233" s="78" t="str">
        <f>REPLACE(INDEX(GroupVertices[Group],MATCH(Edges25[[#This Row],[Vertex 2]],GroupVertices[Vertex],0)),1,1,"")</f>
        <v>20</v>
      </c>
      <c r="BD233" s="48">
        <v>0</v>
      </c>
      <c r="BE233" s="49">
        <v>0</v>
      </c>
      <c r="BF233" s="48">
        <v>0</v>
      </c>
      <c r="BG233" s="49">
        <v>0</v>
      </c>
      <c r="BH233" s="48">
        <v>0</v>
      </c>
      <c r="BI233" s="49">
        <v>0</v>
      </c>
      <c r="BJ233" s="48">
        <v>19</v>
      </c>
      <c r="BK233" s="49">
        <v>100</v>
      </c>
      <c r="BL233" s="48">
        <v>19</v>
      </c>
    </row>
    <row r="234" spans="1:64" ht="15">
      <c r="A234" s="64" t="s">
        <v>412</v>
      </c>
      <c r="B234" s="64" t="s">
        <v>412</v>
      </c>
      <c r="C234" s="65"/>
      <c r="D234" s="66"/>
      <c r="E234" s="67"/>
      <c r="F234" s="68"/>
      <c r="G234" s="65"/>
      <c r="H234" s="69"/>
      <c r="I234" s="70"/>
      <c r="J234" s="70"/>
      <c r="K234" s="34" t="s">
        <v>65</v>
      </c>
      <c r="L234" s="77">
        <v>465</v>
      </c>
      <c r="M234" s="77"/>
      <c r="N234" s="72"/>
      <c r="O234" s="79" t="s">
        <v>176</v>
      </c>
      <c r="P234" s="81">
        <v>43721.97320601852</v>
      </c>
      <c r="Q234" s="79" t="s">
        <v>666</v>
      </c>
      <c r="R234" s="83" t="s">
        <v>780</v>
      </c>
      <c r="S234" s="79" t="s">
        <v>802</v>
      </c>
      <c r="T234" s="79"/>
      <c r="U234" s="79"/>
      <c r="V234" s="83" t="s">
        <v>1066</v>
      </c>
      <c r="W234" s="81">
        <v>43721.97320601852</v>
      </c>
      <c r="X234" s="83" t="s">
        <v>1329</v>
      </c>
      <c r="Y234" s="79"/>
      <c r="Z234" s="79"/>
      <c r="AA234" s="85" t="s">
        <v>1650</v>
      </c>
      <c r="AB234" s="85" t="s">
        <v>1758</v>
      </c>
      <c r="AC234" s="79" t="b">
        <v>0</v>
      </c>
      <c r="AD234" s="79">
        <v>0</v>
      </c>
      <c r="AE234" s="85" t="s">
        <v>1803</v>
      </c>
      <c r="AF234" s="79" t="b">
        <v>0</v>
      </c>
      <c r="AG234" s="79" t="s">
        <v>1829</v>
      </c>
      <c r="AH234" s="79"/>
      <c r="AI234" s="85" t="s">
        <v>1779</v>
      </c>
      <c r="AJ234" s="79" t="b">
        <v>0</v>
      </c>
      <c r="AK234" s="79">
        <v>2</v>
      </c>
      <c r="AL234" s="85" t="s">
        <v>1779</v>
      </c>
      <c r="AM234" s="79" t="s">
        <v>1841</v>
      </c>
      <c r="AN234" s="79" t="b">
        <v>0</v>
      </c>
      <c r="AO234" s="85" t="s">
        <v>1758</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20</v>
      </c>
      <c r="BC234" s="78" t="str">
        <f>REPLACE(INDEX(GroupVertices[Group],MATCH(Edges25[[#This Row],[Vertex 2]],GroupVertices[Vertex],0)),1,1,"")</f>
        <v>20</v>
      </c>
      <c r="BD234" s="48">
        <v>0</v>
      </c>
      <c r="BE234" s="49">
        <v>0</v>
      </c>
      <c r="BF234" s="48">
        <v>1</v>
      </c>
      <c r="BG234" s="49">
        <v>4.761904761904762</v>
      </c>
      <c r="BH234" s="48">
        <v>0</v>
      </c>
      <c r="BI234" s="49">
        <v>0</v>
      </c>
      <c r="BJ234" s="48">
        <v>20</v>
      </c>
      <c r="BK234" s="49">
        <v>95.23809523809524</v>
      </c>
      <c r="BL234" s="48">
        <v>21</v>
      </c>
    </row>
    <row r="235" spans="1:64" ht="15">
      <c r="A235" s="64" t="s">
        <v>413</v>
      </c>
      <c r="B235" s="64" t="s">
        <v>412</v>
      </c>
      <c r="C235" s="65"/>
      <c r="D235" s="66"/>
      <c r="E235" s="67"/>
      <c r="F235" s="68"/>
      <c r="G235" s="65"/>
      <c r="H235" s="69"/>
      <c r="I235" s="70"/>
      <c r="J235" s="70"/>
      <c r="K235" s="34" t="s">
        <v>65</v>
      </c>
      <c r="L235" s="77">
        <v>466</v>
      </c>
      <c r="M235" s="77"/>
      <c r="N235" s="72"/>
      <c r="O235" s="79" t="s">
        <v>570</v>
      </c>
      <c r="P235" s="81">
        <v>43725.412152777775</v>
      </c>
      <c r="Q235" s="79" t="s">
        <v>665</v>
      </c>
      <c r="R235" s="79"/>
      <c r="S235" s="79"/>
      <c r="T235" s="79"/>
      <c r="U235" s="79"/>
      <c r="V235" s="83" t="s">
        <v>1067</v>
      </c>
      <c r="W235" s="81">
        <v>43725.412152777775</v>
      </c>
      <c r="X235" s="83" t="s">
        <v>1330</v>
      </c>
      <c r="Y235" s="79"/>
      <c r="Z235" s="79"/>
      <c r="AA235" s="85" t="s">
        <v>1651</v>
      </c>
      <c r="AB235" s="79"/>
      <c r="AC235" s="79" t="b">
        <v>0</v>
      </c>
      <c r="AD235" s="79">
        <v>0</v>
      </c>
      <c r="AE235" s="85" t="s">
        <v>1779</v>
      </c>
      <c r="AF235" s="79" t="b">
        <v>0</v>
      </c>
      <c r="AG235" s="79" t="s">
        <v>1829</v>
      </c>
      <c r="AH235" s="79"/>
      <c r="AI235" s="85" t="s">
        <v>1779</v>
      </c>
      <c r="AJ235" s="79" t="b">
        <v>0</v>
      </c>
      <c r="AK235" s="79">
        <v>2</v>
      </c>
      <c r="AL235" s="85" t="s">
        <v>1650</v>
      </c>
      <c r="AM235" s="79" t="s">
        <v>1840</v>
      </c>
      <c r="AN235" s="79" t="b">
        <v>0</v>
      </c>
      <c r="AO235" s="85" t="s">
        <v>1650</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20</v>
      </c>
      <c r="BC235" s="78" t="str">
        <f>REPLACE(INDEX(GroupVertices[Group],MATCH(Edges25[[#This Row],[Vertex 2]],GroupVertices[Vertex],0)),1,1,"")</f>
        <v>20</v>
      </c>
      <c r="BD235" s="48">
        <v>0</v>
      </c>
      <c r="BE235" s="49">
        <v>0</v>
      </c>
      <c r="BF235" s="48">
        <v>0</v>
      </c>
      <c r="BG235" s="49">
        <v>0</v>
      </c>
      <c r="BH235" s="48">
        <v>0</v>
      </c>
      <c r="BI235" s="49">
        <v>0</v>
      </c>
      <c r="BJ235" s="48">
        <v>19</v>
      </c>
      <c r="BK235" s="49">
        <v>100</v>
      </c>
      <c r="BL235" s="48">
        <v>19</v>
      </c>
    </row>
    <row r="236" spans="1:64" ht="15">
      <c r="A236" s="64" t="s">
        <v>414</v>
      </c>
      <c r="B236" s="64" t="s">
        <v>540</v>
      </c>
      <c r="C236" s="65"/>
      <c r="D236" s="66"/>
      <c r="E236" s="67"/>
      <c r="F236" s="68"/>
      <c r="G236" s="65"/>
      <c r="H236" s="69"/>
      <c r="I236" s="70"/>
      <c r="J236" s="70"/>
      <c r="K236" s="34" t="s">
        <v>65</v>
      </c>
      <c r="L236" s="77">
        <v>467</v>
      </c>
      <c r="M236" s="77"/>
      <c r="N236" s="72"/>
      <c r="O236" s="79" t="s">
        <v>570</v>
      </c>
      <c r="P236" s="81">
        <v>43678.578206018516</v>
      </c>
      <c r="Q236" s="79" t="s">
        <v>667</v>
      </c>
      <c r="R236" s="83" t="s">
        <v>781</v>
      </c>
      <c r="S236" s="79" t="s">
        <v>822</v>
      </c>
      <c r="T236" s="79"/>
      <c r="U236" s="79"/>
      <c r="V236" s="83" t="s">
        <v>1068</v>
      </c>
      <c r="W236" s="81">
        <v>43678.578206018516</v>
      </c>
      <c r="X236" s="83" t="s">
        <v>1331</v>
      </c>
      <c r="Y236" s="79"/>
      <c r="Z236" s="79"/>
      <c r="AA236" s="85" t="s">
        <v>1652</v>
      </c>
      <c r="AB236" s="85" t="s">
        <v>1759</v>
      </c>
      <c r="AC236" s="79" t="b">
        <v>0</v>
      </c>
      <c r="AD236" s="79">
        <v>1</v>
      </c>
      <c r="AE236" s="85" t="s">
        <v>1804</v>
      </c>
      <c r="AF236" s="79" t="b">
        <v>0</v>
      </c>
      <c r="AG236" s="79" t="s">
        <v>1829</v>
      </c>
      <c r="AH236" s="79"/>
      <c r="AI236" s="85" t="s">
        <v>1779</v>
      </c>
      <c r="AJ236" s="79" t="b">
        <v>0</v>
      </c>
      <c r="AK236" s="79">
        <v>2</v>
      </c>
      <c r="AL236" s="85" t="s">
        <v>1779</v>
      </c>
      <c r="AM236" s="79" t="s">
        <v>1842</v>
      </c>
      <c r="AN236" s="79" t="b">
        <v>0</v>
      </c>
      <c r="AO236" s="85" t="s">
        <v>1759</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6</v>
      </c>
      <c r="BC236" s="78" t="str">
        <f>REPLACE(INDEX(GroupVertices[Group],MATCH(Edges25[[#This Row],[Vertex 2]],GroupVertices[Vertex],0)),1,1,"")</f>
        <v>6</v>
      </c>
      <c r="BD236" s="48"/>
      <c r="BE236" s="49"/>
      <c r="BF236" s="48"/>
      <c r="BG236" s="49"/>
      <c r="BH236" s="48"/>
      <c r="BI236" s="49"/>
      <c r="BJ236" s="48"/>
      <c r="BK236" s="49"/>
      <c r="BL236" s="48"/>
    </row>
    <row r="237" spans="1:64" ht="15">
      <c r="A237" s="64" t="s">
        <v>415</v>
      </c>
      <c r="B237" s="64" t="s">
        <v>437</v>
      </c>
      <c r="C237" s="65"/>
      <c r="D237" s="66"/>
      <c r="E237" s="67"/>
      <c r="F237" s="68"/>
      <c r="G237" s="65"/>
      <c r="H237" s="69"/>
      <c r="I237" s="70"/>
      <c r="J237" s="70"/>
      <c r="K237" s="34" t="s">
        <v>65</v>
      </c>
      <c r="L237" s="77">
        <v>469</v>
      </c>
      <c r="M237" s="77"/>
      <c r="N237" s="72"/>
      <c r="O237" s="79" t="s">
        <v>570</v>
      </c>
      <c r="P237" s="81">
        <v>43692.62684027778</v>
      </c>
      <c r="Q237" s="79" t="s">
        <v>599</v>
      </c>
      <c r="R237" s="79"/>
      <c r="S237" s="79"/>
      <c r="T237" s="79" t="s">
        <v>839</v>
      </c>
      <c r="U237" s="79"/>
      <c r="V237" s="83" t="s">
        <v>1069</v>
      </c>
      <c r="W237" s="81">
        <v>43692.62684027778</v>
      </c>
      <c r="X237" s="83" t="s">
        <v>1332</v>
      </c>
      <c r="Y237" s="79"/>
      <c r="Z237" s="79"/>
      <c r="AA237" s="85" t="s">
        <v>1653</v>
      </c>
      <c r="AB237" s="79"/>
      <c r="AC237" s="79" t="b">
        <v>0</v>
      </c>
      <c r="AD237" s="79">
        <v>0</v>
      </c>
      <c r="AE237" s="85" t="s">
        <v>1779</v>
      </c>
      <c r="AF237" s="79" t="b">
        <v>0</v>
      </c>
      <c r="AG237" s="79" t="s">
        <v>1829</v>
      </c>
      <c r="AH237" s="79"/>
      <c r="AI237" s="85" t="s">
        <v>1779</v>
      </c>
      <c r="AJ237" s="79" t="b">
        <v>0</v>
      </c>
      <c r="AK237" s="79">
        <v>11</v>
      </c>
      <c r="AL237" s="85" t="s">
        <v>1710</v>
      </c>
      <c r="AM237" s="79" t="s">
        <v>1840</v>
      </c>
      <c r="AN237" s="79" t="b">
        <v>0</v>
      </c>
      <c r="AO237" s="85" t="s">
        <v>1710</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6</v>
      </c>
      <c r="BC237" s="78" t="str">
        <f>REPLACE(INDEX(GroupVertices[Group],MATCH(Edges25[[#This Row],[Vertex 2]],GroupVertices[Vertex],0)),1,1,"")</f>
        <v>1</v>
      </c>
      <c r="BD237" s="48">
        <v>1</v>
      </c>
      <c r="BE237" s="49">
        <v>5.882352941176471</v>
      </c>
      <c r="BF237" s="48">
        <v>0</v>
      </c>
      <c r="BG237" s="49">
        <v>0</v>
      </c>
      <c r="BH237" s="48">
        <v>0</v>
      </c>
      <c r="BI237" s="49">
        <v>0</v>
      </c>
      <c r="BJ237" s="48">
        <v>16</v>
      </c>
      <c r="BK237" s="49">
        <v>94.11764705882354</v>
      </c>
      <c r="BL237" s="48">
        <v>17</v>
      </c>
    </row>
    <row r="238" spans="1:64" ht="15">
      <c r="A238" s="64" t="s">
        <v>414</v>
      </c>
      <c r="B238" s="64" t="s">
        <v>415</v>
      </c>
      <c r="C238" s="65"/>
      <c r="D238" s="66"/>
      <c r="E238" s="67"/>
      <c r="F238" s="68"/>
      <c r="G238" s="65"/>
      <c r="H238" s="69"/>
      <c r="I238" s="70"/>
      <c r="J238" s="70"/>
      <c r="K238" s="34" t="s">
        <v>65</v>
      </c>
      <c r="L238" s="77">
        <v>470</v>
      </c>
      <c r="M238" s="77"/>
      <c r="N238" s="72"/>
      <c r="O238" s="79" t="s">
        <v>571</v>
      </c>
      <c r="P238" s="81">
        <v>43701.559328703705</v>
      </c>
      <c r="Q238" s="79" t="s">
        <v>668</v>
      </c>
      <c r="R238" s="83" t="s">
        <v>781</v>
      </c>
      <c r="S238" s="79" t="s">
        <v>822</v>
      </c>
      <c r="T238" s="79"/>
      <c r="U238" s="79"/>
      <c r="V238" s="83" t="s">
        <v>1068</v>
      </c>
      <c r="W238" s="81">
        <v>43701.559328703705</v>
      </c>
      <c r="X238" s="83" t="s">
        <v>1333</v>
      </c>
      <c r="Y238" s="79"/>
      <c r="Z238" s="79"/>
      <c r="AA238" s="85" t="s">
        <v>1654</v>
      </c>
      <c r="AB238" s="85" t="s">
        <v>1760</v>
      </c>
      <c r="AC238" s="79" t="b">
        <v>0</v>
      </c>
      <c r="AD238" s="79">
        <v>1</v>
      </c>
      <c r="AE238" s="85" t="s">
        <v>1805</v>
      </c>
      <c r="AF238" s="79" t="b">
        <v>0</v>
      </c>
      <c r="AG238" s="79" t="s">
        <v>1829</v>
      </c>
      <c r="AH238" s="79"/>
      <c r="AI238" s="85" t="s">
        <v>1779</v>
      </c>
      <c r="AJ238" s="79" t="b">
        <v>0</v>
      </c>
      <c r="AK238" s="79">
        <v>0</v>
      </c>
      <c r="AL238" s="85" t="s">
        <v>1779</v>
      </c>
      <c r="AM238" s="79" t="s">
        <v>1842</v>
      </c>
      <c r="AN238" s="79" t="b">
        <v>0</v>
      </c>
      <c r="AO238" s="85" t="s">
        <v>1760</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6</v>
      </c>
      <c r="BC238" s="78" t="str">
        <f>REPLACE(INDEX(GroupVertices[Group],MATCH(Edges25[[#This Row],[Vertex 2]],GroupVertices[Vertex],0)),1,1,"")</f>
        <v>6</v>
      </c>
      <c r="BD238" s="48">
        <v>0</v>
      </c>
      <c r="BE238" s="49">
        <v>0</v>
      </c>
      <c r="BF238" s="48">
        <v>0</v>
      </c>
      <c r="BG238" s="49">
        <v>0</v>
      </c>
      <c r="BH238" s="48">
        <v>0</v>
      </c>
      <c r="BI238" s="49">
        <v>0</v>
      </c>
      <c r="BJ238" s="48">
        <v>38</v>
      </c>
      <c r="BK238" s="49">
        <v>100</v>
      </c>
      <c r="BL238" s="48">
        <v>38</v>
      </c>
    </row>
    <row r="239" spans="1:64" ht="15">
      <c r="A239" s="64" t="s">
        <v>414</v>
      </c>
      <c r="B239" s="64" t="s">
        <v>542</v>
      </c>
      <c r="C239" s="65"/>
      <c r="D239" s="66"/>
      <c r="E239" s="67"/>
      <c r="F239" s="68"/>
      <c r="G239" s="65"/>
      <c r="H239" s="69"/>
      <c r="I239" s="70"/>
      <c r="J239" s="70"/>
      <c r="K239" s="34" t="s">
        <v>65</v>
      </c>
      <c r="L239" s="77">
        <v>471</v>
      </c>
      <c r="M239" s="77"/>
      <c r="N239" s="72"/>
      <c r="O239" s="79" t="s">
        <v>570</v>
      </c>
      <c r="P239" s="81">
        <v>43727.656689814816</v>
      </c>
      <c r="Q239" s="79" t="s">
        <v>669</v>
      </c>
      <c r="R239" s="83" t="s">
        <v>781</v>
      </c>
      <c r="S239" s="79" t="s">
        <v>822</v>
      </c>
      <c r="T239" s="79" t="s">
        <v>851</v>
      </c>
      <c r="U239" s="79"/>
      <c r="V239" s="83" t="s">
        <v>1068</v>
      </c>
      <c r="W239" s="81">
        <v>43727.656689814816</v>
      </c>
      <c r="X239" s="83" t="s">
        <v>1334</v>
      </c>
      <c r="Y239" s="79"/>
      <c r="Z239" s="79"/>
      <c r="AA239" s="85" t="s">
        <v>1655</v>
      </c>
      <c r="AB239" s="85" t="s">
        <v>1761</v>
      </c>
      <c r="AC239" s="79" t="b">
        <v>0</v>
      </c>
      <c r="AD239" s="79">
        <v>2</v>
      </c>
      <c r="AE239" s="85" t="s">
        <v>1804</v>
      </c>
      <c r="AF239" s="79" t="b">
        <v>0</v>
      </c>
      <c r="AG239" s="79" t="s">
        <v>1829</v>
      </c>
      <c r="AH239" s="79"/>
      <c r="AI239" s="85" t="s">
        <v>1779</v>
      </c>
      <c r="AJ239" s="79" t="b">
        <v>0</v>
      </c>
      <c r="AK239" s="79">
        <v>1</v>
      </c>
      <c r="AL239" s="85" t="s">
        <v>1779</v>
      </c>
      <c r="AM239" s="79" t="s">
        <v>1841</v>
      </c>
      <c r="AN239" s="79" t="b">
        <v>0</v>
      </c>
      <c r="AO239" s="85" t="s">
        <v>1761</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6</v>
      </c>
      <c r="BC239" s="78" t="str">
        <f>REPLACE(INDEX(GroupVertices[Group],MATCH(Edges25[[#This Row],[Vertex 2]],GroupVertices[Vertex],0)),1,1,"")</f>
        <v>6</v>
      </c>
      <c r="BD239" s="48">
        <v>0</v>
      </c>
      <c r="BE239" s="49">
        <v>0</v>
      </c>
      <c r="BF239" s="48">
        <v>0</v>
      </c>
      <c r="BG239" s="49">
        <v>0</v>
      </c>
      <c r="BH239" s="48">
        <v>0</v>
      </c>
      <c r="BI239" s="49">
        <v>0</v>
      </c>
      <c r="BJ239" s="48">
        <v>21</v>
      </c>
      <c r="BK239" s="49">
        <v>100</v>
      </c>
      <c r="BL239" s="48">
        <v>21</v>
      </c>
    </row>
    <row r="240" spans="1:64" ht="15">
      <c r="A240" s="64" t="s">
        <v>416</v>
      </c>
      <c r="B240" s="64" t="s">
        <v>437</v>
      </c>
      <c r="C240" s="65"/>
      <c r="D240" s="66"/>
      <c r="E240" s="67"/>
      <c r="F240" s="68"/>
      <c r="G240" s="65"/>
      <c r="H240" s="69"/>
      <c r="I240" s="70"/>
      <c r="J240" s="70"/>
      <c r="K240" s="34" t="s">
        <v>65</v>
      </c>
      <c r="L240" s="77">
        <v>473</v>
      </c>
      <c r="M240" s="77"/>
      <c r="N240" s="72"/>
      <c r="O240" s="79" t="s">
        <v>570</v>
      </c>
      <c r="P240" s="81">
        <v>43679.92613425926</v>
      </c>
      <c r="Q240" s="79" t="s">
        <v>579</v>
      </c>
      <c r="R240" s="83" t="s">
        <v>743</v>
      </c>
      <c r="S240" s="79" t="s">
        <v>806</v>
      </c>
      <c r="T240" s="79"/>
      <c r="U240" s="79"/>
      <c r="V240" s="83" t="s">
        <v>1070</v>
      </c>
      <c r="W240" s="81">
        <v>43679.92613425926</v>
      </c>
      <c r="X240" s="83" t="s">
        <v>1335</v>
      </c>
      <c r="Y240" s="79"/>
      <c r="Z240" s="79"/>
      <c r="AA240" s="85" t="s">
        <v>1656</v>
      </c>
      <c r="AB240" s="79"/>
      <c r="AC240" s="79" t="b">
        <v>0</v>
      </c>
      <c r="AD240" s="79">
        <v>0</v>
      </c>
      <c r="AE240" s="85" t="s">
        <v>1779</v>
      </c>
      <c r="AF240" s="79" t="b">
        <v>0</v>
      </c>
      <c r="AG240" s="79" t="s">
        <v>1829</v>
      </c>
      <c r="AH240" s="79"/>
      <c r="AI240" s="85" t="s">
        <v>1779</v>
      </c>
      <c r="AJ240" s="79" t="b">
        <v>0</v>
      </c>
      <c r="AK240" s="79">
        <v>31</v>
      </c>
      <c r="AL240" s="85" t="s">
        <v>1728</v>
      </c>
      <c r="AM240" s="79" t="s">
        <v>1840</v>
      </c>
      <c r="AN240" s="79" t="b">
        <v>0</v>
      </c>
      <c r="AO240" s="85" t="s">
        <v>1728</v>
      </c>
      <c r="AP240" s="79" t="s">
        <v>176</v>
      </c>
      <c r="AQ240" s="79">
        <v>0</v>
      </c>
      <c r="AR240" s="79">
        <v>0</v>
      </c>
      <c r="AS240" s="79"/>
      <c r="AT240" s="79"/>
      <c r="AU240" s="79"/>
      <c r="AV240" s="79"/>
      <c r="AW240" s="79"/>
      <c r="AX240" s="79"/>
      <c r="AY240" s="79"/>
      <c r="AZ240" s="79"/>
      <c r="BA240">
        <v>3</v>
      </c>
      <c r="BB240" s="78" t="str">
        <f>REPLACE(INDEX(GroupVertices[Group],MATCH(Edges25[[#This Row],[Vertex 1]],GroupVertices[Vertex],0)),1,1,"")</f>
        <v>1</v>
      </c>
      <c r="BC240" s="78" t="str">
        <f>REPLACE(INDEX(GroupVertices[Group],MATCH(Edges25[[#This Row],[Vertex 2]],GroupVertices[Vertex],0)),1,1,"")</f>
        <v>1</v>
      </c>
      <c r="BD240" s="48">
        <v>1</v>
      </c>
      <c r="BE240" s="49">
        <v>4.761904761904762</v>
      </c>
      <c r="BF240" s="48">
        <v>0</v>
      </c>
      <c r="BG240" s="49">
        <v>0</v>
      </c>
      <c r="BH240" s="48">
        <v>0</v>
      </c>
      <c r="BI240" s="49">
        <v>0</v>
      </c>
      <c r="BJ240" s="48">
        <v>20</v>
      </c>
      <c r="BK240" s="49">
        <v>95.23809523809524</v>
      </c>
      <c r="BL240" s="48">
        <v>21</v>
      </c>
    </row>
    <row r="241" spans="1:64" ht="15">
      <c r="A241" s="64" t="s">
        <v>416</v>
      </c>
      <c r="B241" s="64" t="s">
        <v>437</v>
      </c>
      <c r="C241" s="65"/>
      <c r="D241" s="66"/>
      <c r="E241" s="67"/>
      <c r="F241" s="68"/>
      <c r="G241" s="65"/>
      <c r="H241" s="69"/>
      <c r="I241" s="70"/>
      <c r="J241" s="70"/>
      <c r="K241" s="34" t="s">
        <v>65</v>
      </c>
      <c r="L241" s="77">
        <v>474</v>
      </c>
      <c r="M241" s="77"/>
      <c r="N241" s="72"/>
      <c r="O241" s="79" t="s">
        <v>570</v>
      </c>
      <c r="P241" s="81">
        <v>43696.72246527778</v>
      </c>
      <c r="Q241" s="79" t="s">
        <v>583</v>
      </c>
      <c r="R241" s="79"/>
      <c r="S241" s="79"/>
      <c r="T241" s="79"/>
      <c r="U241" s="79"/>
      <c r="V241" s="83" t="s">
        <v>1070</v>
      </c>
      <c r="W241" s="81">
        <v>43696.72246527778</v>
      </c>
      <c r="X241" s="83" t="s">
        <v>1336</v>
      </c>
      <c r="Y241" s="79"/>
      <c r="Z241" s="79"/>
      <c r="AA241" s="85" t="s">
        <v>1657</v>
      </c>
      <c r="AB241" s="79"/>
      <c r="AC241" s="79" t="b">
        <v>0</v>
      </c>
      <c r="AD241" s="79">
        <v>0</v>
      </c>
      <c r="AE241" s="85" t="s">
        <v>1779</v>
      </c>
      <c r="AF241" s="79" t="b">
        <v>0</v>
      </c>
      <c r="AG241" s="79" t="s">
        <v>1829</v>
      </c>
      <c r="AH241" s="79"/>
      <c r="AI241" s="85" t="s">
        <v>1779</v>
      </c>
      <c r="AJ241" s="79" t="b">
        <v>0</v>
      </c>
      <c r="AK241" s="79">
        <v>6</v>
      </c>
      <c r="AL241" s="85" t="s">
        <v>1683</v>
      </c>
      <c r="AM241" s="79" t="s">
        <v>1840</v>
      </c>
      <c r="AN241" s="79" t="b">
        <v>0</v>
      </c>
      <c r="AO241" s="85" t="s">
        <v>1683</v>
      </c>
      <c r="AP241" s="79" t="s">
        <v>176</v>
      </c>
      <c r="AQ241" s="79">
        <v>0</v>
      </c>
      <c r="AR241" s="79">
        <v>0</v>
      </c>
      <c r="AS241" s="79"/>
      <c r="AT241" s="79"/>
      <c r="AU241" s="79"/>
      <c r="AV241" s="79"/>
      <c r="AW241" s="79"/>
      <c r="AX241" s="79"/>
      <c r="AY241" s="79"/>
      <c r="AZ241" s="79"/>
      <c r="BA241">
        <v>3</v>
      </c>
      <c r="BB241" s="78" t="str">
        <f>REPLACE(INDEX(GroupVertices[Group],MATCH(Edges25[[#This Row],[Vertex 1]],GroupVertices[Vertex],0)),1,1,"")</f>
        <v>1</v>
      </c>
      <c r="BC241" s="78" t="str">
        <f>REPLACE(INDEX(GroupVertices[Group],MATCH(Edges25[[#This Row],[Vertex 2]],GroupVertices[Vertex],0)),1,1,"")</f>
        <v>1</v>
      </c>
      <c r="BD241" s="48"/>
      <c r="BE241" s="49"/>
      <c r="BF241" s="48"/>
      <c r="BG241" s="49"/>
      <c r="BH241" s="48"/>
      <c r="BI241" s="49"/>
      <c r="BJ241" s="48"/>
      <c r="BK241" s="49"/>
      <c r="BL241" s="48"/>
    </row>
    <row r="242" spans="1:64" ht="15">
      <c r="A242" s="64" t="s">
        <v>416</v>
      </c>
      <c r="B242" s="64" t="s">
        <v>437</v>
      </c>
      <c r="C242" s="65"/>
      <c r="D242" s="66"/>
      <c r="E242" s="67"/>
      <c r="F242" s="68"/>
      <c r="G242" s="65"/>
      <c r="H242" s="69"/>
      <c r="I242" s="70"/>
      <c r="J242" s="70"/>
      <c r="K242" s="34" t="s">
        <v>65</v>
      </c>
      <c r="L242" s="77">
        <v>476</v>
      </c>
      <c r="M242" s="77"/>
      <c r="N242" s="72"/>
      <c r="O242" s="79" t="s">
        <v>570</v>
      </c>
      <c r="P242" s="81">
        <v>43728.732303240744</v>
      </c>
      <c r="Q242" s="79" t="s">
        <v>670</v>
      </c>
      <c r="R242" s="79"/>
      <c r="S242" s="79"/>
      <c r="T242" s="79" t="s">
        <v>852</v>
      </c>
      <c r="U242" s="79"/>
      <c r="V242" s="83" t="s">
        <v>1070</v>
      </c>
      <c r="W242" s="81">
        <v>43728.732303240744</v>
      </c>
      <c r="X242" s="83" t="s">
        <v>1337</v>
      </c>
      <c r="Y242" s="79"/>
      <c r="Z242" s="79"/>
      <c r="AA242" s="85" t="s">
        <v>1658</v>
      </c>
      <c r="AB242" s="79"/>
      <c r="AC242" s="79" t="b">
        <v>0</v>
      </c>
      <c r="AD242" s="79">
        <v>0</v>
      </c>
      <c r="AE242" s="85" t="s">
        <v>1779</v>
      </c>
      <c r="AF242" s="79" t="b">
        <v>1</v>
      </c>
      <c r="AG242" s="79" t="s">
        <v>1829</v>
      </c>
      <c r="AH242" s="79"/>
      <c r="AI242" s="85" t="s">
        <v>1837</v>
      </c>
      <c r="AJ242" s="79" t="b">
        <v>0</v>
      </c>
      <c r="AK242" s="79">
        <v>1</v>
      </c>
      <c r="AL242" s="85" t="s">
        <v>1725</v>
      </c>
      <c r="AM242" s="79" t="s">
        <v>1840</v>
      </c>
      <c r="AN242" s="79" t="b">
        <v>0</v>
      </c>
      <c r="AO242" s="85" t="s">
        <v>1725</v>
      </c>
      <c r="AP242" s="79" t="s">
        <v>176</v>
      </c>
      <c r="AQ242" s="79">
        <v>0</v>
      </c>
      <c r="AR242" s="79">
        <v>0</v>
      </c>
      <c r="AS242" s="79"/>
      <c r="AT242" s="79"/>
      <c r="AU242" s="79"/>
      <c r="AV242" s="79"/>
      <c r="AW242" s="79"/>
      <c r="AX242" s="79"/>
      <c r="AY242" s="79"/>
      <c r="AZ242" s="79"/>
      <c r="BA242">
        <v>3</v>
      </c>
      <c r="BB242" s="78" t="str">
        <f>REPLACE(INDEX(GroupVertices[Group],MATCH(Edges25[[#This Row],[Vertex 1]],GroupVertices[Vertex],0)),1,1,"")</f>
        <v>1</v>
      </c>
      <c r="BC242" s="78" t="str">
        <f>REPLACE(INDEX(GroupVertices[Group],MATCH(Edges25[[#This Row],[Vertex 2]],GroupVertices[Vertex],0)),1,1,"")</f>
        <v>1</v>
      </c>
      <c r="BD242" s="48"/>
      <c r="BE242" s="49"/>
      <c r="BF242" s="48"/>
      <c r="BG242" s="49"/>
      <c r="BH242" s="48"/>
      <c r="BI242" s="49"/>
      <c r="BJ242" s="48"/>
      <c r="BK242" s="49"/>
      <c r="BL242" s="48"/>
    </row>
    <row r="243" spans="1:64" ht="15">
      <c r="A243" s="64" t="s">
        <v>417</v>
      </c>
      <c r="B243" s="64" t="s">
        <v>543</v>
      </c>
      <c r="C243" s="65"/>
      <c r="D243" s="66"/>
      <c r="E243" s="67"/>
      <c r="F243" s="68"/>
      <c r="G243" s="65"/>
      <c r="H243" s="69"/>
      <c r="I243" s="70"/>
      <c r="J243" s="70"/>
      <c r="K243" s="34" t="s">
        <v>65</v>
      </c>
      <c r="L243" s="77">
        <v>478</v>
      </c>
      <c r="M243" s="77"/>
      <c r="N243" s="72"/>
      <c r="O243" s="79" t="s">
        <v>570</v>
      </c>
      <c r="P243" s="81">
        <v>43700.60512731481</v>
      </c>
      <c r="Q243" s="79" t="s">
        <v>671</v>
      </c>
      <c r="R243" s="79"/>
      <c r="S243" s="79"/>
      <c r="T243" s="79"/>
      <c r="U243" s="79"/>
      <c r="V243" s="83" t="s">
        <v>1071</v>
      </c>
      <c r="W243" s="81">
        <v>43700.60512731481</v>
      </c>
      <c r="X243" s="83" t="s">
        <v>1338</v>
      </c>
      <c r="Y243" s="79"/>
      <c r="Z243" s="79"/>
      <c r="AA243" s="85" t="s">
        <v>1659</v>
      </c>
      <c r="AB243" s="85" t="s">
        <v>1762</v>
      </c>
      <c r="AC243" s="79" t="b">
        <v>0</v>
      </c>
      <c r="AD243" s="79">
        <v>1</v>
      </c>
      <c r="AE243" s="85" t="s">
        <v>1806</v>
      </c>
      <c r="AF243" s="79" t="b">
        <v>0</v>
      </c>
      <c r="AG243" s="79" t="s">
        <v>1829</v>
      </c>
      <c r="AH243" s="79"/>
      <c r="AI243" s="85" t="s">
        <v>1779</v>
      </c>
      <c r="AJ243" s="79" t="b">
        <v>0</v>
      </c>
      <c r="AK243" s="79">
        <v>0</v>
      </c>
      <c r="AL243" s="85" t="s">
        <v>1779</v>
      </c>
      <c r="AM243" s="79" t="s">
        <v>1842</v>
      </c>
      <c r="AN243" s="79" t="b">
        <v>0</v>
      </c>
      <c r="AO243" s="85" t="s">
        <v>1762</v>
      </c>
      <c r="AP243" s="79" t="s">
        <v>176</v>
      </c>
      <c r="AQ243" s="79">
        <v>0</v>
      </c>
      <c r="AR243" s="79">
        <v>0</v>
      </c>
      <c r="AS243" s="79" t="s">
        <v>1853</v>
      </c>
      <c r="AT243" s="79" t="s">
        <v>1854</v>
      </c>
      <c r="AU243" s="79" t="s">
        <v>1855</v>
      </c>
      <c r="AV243" s="79" t="s">
        <v>1856</v>
      </c>
      <c r="AW243" s="79" t="s">
        <v>1857</v>
      </c>
      <c r="AX243" s="79" t="s">
        <v>1858</v>
      </c>
      <c r="AY243" s="79" t="s">
        <v>1859</v>
      </c>
      <c r="AZ243" s="83" t="s">
        <v>1860</v>
      </c>
      <c r="BA243">
        <v>1</v>
      </c>
      <c r="BB243" s="78" t="str">
        <f>REPLACE(INDEX(GroupVertices[Group],MATCH(Edges25[[#This Row],[Vertex 1]],GroupVertices[Vertex],0)),1,1,"")</f>
        <v>7</v>
      </c>
      <c r="BC243" s="78" t="str">
        <f>REPLACE(INDEX(GroupVertices[Group],MATCH(Edges25[[#This Row],[Vertex 2]],GroupVertices[Vertex],0)),1,1,"")</f>
        <v>7</v>
      </c>
      <c r="BD243" s="48"/>
      <c r="BE243" s="49"/>
      <c r="BF243" s="48"/>
      <c r="BG243" s="49"/>
      <c r="BH243" s="48"/>
      <c r="BI243" s="49"/>
      <c r="BJ243" s="48"/>
      <c r="BK243" s="49"/>
      <c r="BL243" s="48"/>
    </row>
    <row r="244" spans="1:64" ht="15">
      <c r="A244" s="64" t="s">
        <v>418</v>
      </c>
      <c r="B244" s="64" t="s">
        <v>548</v>
      </c>
      <c r="C244" s="65"/>
      <c r="D244" s="66"/>
      <c r="E244" s="67"/>
      <c r="F244" s="68"/>
      <c r="G244" s="65"/>
      <c r="H244" s="69"/>
      <c r="I244" s="70"/>
      <c r="J244" s="70"/>
      <c r="K244" s="34" t="s">
        <v>65</v>
      </c>
      <c r="L244" s="77">
        <v>483</v>
      </c>
      <c r="M244" s="77"/>
      <c r="N244" s="72"/>
      <c r="O244" s="79" t="s">
        <v>570</v>
      </c>
      <c r="P244" s="81">
        <v>43724.77704861111</v>
      </c>
      <c r="Q244" s="79" t="s">
        <v>672</v>
      </c>
      <c r="R244" s="79"/>
      <c r="S244" s="79"/>
      <c r="T244" s="79"/>
      <c r="U244" s="79"/>
      <c r="V244" s="83" t="s">
        <v>1072</v>
      </c>
      <c r="W244" s="81">
        <v>43724.77704861111</v>
      </c>
      <c r="X244" s="83" t="s">
        <v>1339</v>
      </c>
      <c r="Y244" s="79"/>
      <c r="Z244" s="79"/>
      <c r="AA244" s="85" t="s">
        <v>1660</v>
      </c>
      <c r="AB244" s="85" t="s">
        <v>1763</v>
      </c>
      <c r="AC244" s="79" t="b">
        <v>0</v>
      </c>
      <c r="AD244" s="79">
        <v>2</v>
      </c>
      <c r="AE244" s="85" t="s">
        <v>1807</v>
      </c>
      <c r="AF244" s="79" t="b">
        <v>0</v>
      </c>
      <c r="AG244" s="79" t="s">
        <v>1829</v>
      </c>
      <c r="AH244" s="79"/>
      <c r="AI244" s="85" t="s">
        <v>1779</v>
      </c>
      <c r="AJ244" s="79" t="b">
        <v>0</v>
      </c>
      <c r="AK244" s="79">
        <v>0</v>
      </c>
      <c r="AL244" s="85" t="s">
        <v>1779</v>
      </c>
      <c r="AM244" s="79" t="s">
        <v>1841</v>
      </c>
      <c r="AN244" s="79" t="b">
        <v>0</v>
      </c>
      <c r="AO244" s="85" t="s">
        <v>1763</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7</v>
      </c>
      <c r="BC244" s="78" t="str">
        <f>REPLACE(INDEX(GroupVertices[Group],MATCH(Edges25[[#This Row],[Vertex 2]],GroupVertices[Vertex],0)),1,1,"")</f>
        <v>7</v>
      </c>
      <c r="BD244" s="48"/>
      <c r="BE244" s="49"/>
      <c r="BF244" s="48"/>
      <c r="BG244" s="49"/>
      <c r="BH244" s="48"/>
      <c r="BI244" s="49"/>
      <c r="BJ244" s="48"/>
      <c r="BK244" s="49"/>
      <c r="BL244" s="48"/>
    </row>
    <row r="245" spans="1:64" ht="15">
      <c r="A245" s="64" t="s">
        <v>417</v>
      </c>
      <c r="B245" s="64" t="s">
        <v>548</v>
      </c>
      <c r="C245" s="65"/>
      <c r="D245" s="66"/>
      <c r="E245" s="67"/>
      <c r="F245" s="68"/>
      <c r="G245" s="65"/>
      <c r="H245" s="69"/>
      <c r="I245" s="70"/>
      <c r="J245" s="70"/>
      <c r="K245" s="34" t="s">
        <v>65</v>
      </c>
      <c r="L245" s="77">
        <v>484</v>
      </c>
      <c r="M245" s="77"/>
      <c r="N245" s="72"/>
      <c r="O245" s="79" t="s">
        <v>570</v>
      </c>
      <c r="P245" s="81">
        <v>43724.7818287037</v>
      </c>
      <c r="Q245" s="79" t="s">
        <v>673</v>
      </c>
      <c r="R245" s="79"/>
      <c r="S245" s="79"/>
      <c r="T245" s="79"/>
      <c r="U245" s="79"/>
      <c r="V245" s="83" t="s">
        <v>1071</v>
      </c>
      <c r="W245" s="81">
        <v>43724.7818287037</v>
      </c>
      <c r="X245" s="83" t="s">
        <v>1340</v>
      </c>
      <c r="Y245" s="79"/>
      <c r="Z245" s="79"/>
      <c r="AA245" s="85" t="s">
        <v>1661</v>
      </c>
      <c r="AB245" s="85" t="s">
        <v>1660</v>
      </c>
      <c r="AC245" s="79" t="b">
        <v>0</v>
      </c>
      <c r="AD245" s="79">
        <v>0</v>
      </c>
      <c r="AE245" s="85" t="s">
        <v>1808</v>
      </c>
      <c r="AF245" s="79" t="b">
        <v>0</v>
      </c>
      <c r="AG245" s="79" t="s">
        <v>1829</v>
      </c>
      <c r="AH245" s="79"/>
      <c r="AI245" s="85" t="s">
        <v>1779</v>
      </c>
      <c r="AJ245" s="79" t="b">
        <v>0</v>
      </c>
      <c r="AK245" s="79">
        <v>0</v>
      </c>
      <c r="AL245" s="85" t="s">
        <v>1779</v>
      </c>
      <c r="AM245" s="79" t="s">
        <v>1841</v>
      </c>
      <c r="AN245" s="79" t="b">
        <v>0</v>
      </c>
      <c r="AO245" s="85" t="s">
        <v>1660</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7</v>
      </c>
      <c r="BC245" s="78" t="str">
        <f>REPLACE(INDEX(GroupVertices[Group],MATCH(Edges25[[#This Row],[Vertex 2]],GroupVertices[Vertex],0)),1,1,"")</f>
        <v>7</v>
      </c>
      <c r="BD245" s="48"/>
      <c r="BE245" s="49"/>
      <c r="BF245" s="48"/>
      <c r="BG245" s="49"/>
      <c r="BH245" s="48"/>
      <c r="BI245" s="49"/>
      <c r="BJ245" s="48"/>
      <c r="BK245" s="49"/>
      <c r="BL245" s="48"/>
    </row>
    <row r="246" spans="1:64" ht="15">
      <c r="A246" s="64" t="s">
        <v>419</v>
      </c>
      <c r="B246" s="64" t="s">
        <v>437</v>
      </c>
      <c r="C246" s="65"/>
      <c r="D246" s="66"/>
      <c r="E246" s="67"/>
      <c r="F246" s="68"/>
      <c r="G246" s="65"/>
      <c r="H246" s="69"/>
      <c r="I246" s="70"/>
      <c r="J246" s="70"/>
      <c r="K246" s="34" t="s">
        <v>65</v>
      </c>
      <c r="L246" s="77">
        <v>489</v>
      </c>
      <c r="M246" s="77"/>
      <c r="N246" s="72"/>
      <c r="O246" s="79" t="s">
        <v>570</v>
      </c>
      <c r="P246" s="81">
        <v>43728.75299768519</v>
      </c>
      <c r="Q246" s="79" t="s">
        <v>674</v>
      </c>
      <c r="R246" s="79"/>
      <c r="S246" s="79"/>
      <c r="T246" s="79"/>
      <c r="U246" s="79"/>
      <c r="V246" s="83" t="s">
        <v>1073</v>
      </c>
      <c r="W246" s="81">
        <v>43728.75299768519</v>
      </c>
      <c r="X246" s="83" t="s">
        <v>1341</v>
      </c>
      <c r="Y246" s="79"/>
      <c r="Z246" s="79"/>
      <c r="AA246" s="85" t="s">
        <v>1662</v>
      </c>
      <c r="AB246" s="85" t="s">
        <v>1725</v>
      </c>
      <c r="AC246" s="79" t="b">
        <v>0</v>
      </c>
      <c r="AD246" s="79">
        <v>3</v>
      </c>
      <c r="AE246" s="85" t="s">
        <v>1809</v>
      </c>
      <c r="AF246" s="79" t="b">
        <v>0</v>
      </c>
      <c r="AG246" s="79" t="s">
        <v>1829</v>
      </c>
      <c r="AH246" s="79"/>
      <c r="AI246" s="85" t="s">
        <v>1779</v>
      </c>
      <c r="AJ246" s="79" t="b">
        <v>0</v>
      </c>
      <c r="AK246" s="79">
        <v>0</v>
      </c>
      <c r="AL246" s="85" t="s">
        <v>1779</v>
      </c>
      <c r="AM246" s="79" t="s">
        <v>1841</v>
      </c>
      <c r="AN246" s="79" t="b">
        <v>0</v>
      </c>
      <c r="AO246" s="85" t="s">
        <v>1725</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7</v>
      </c>
      <c r="BC246" s="78" t="str">
        <f>REPLACE(INDEX(GroupVertices[Group],MATCH(Edges25[[#This Row],[Vertex 2]],GroupVertices[Vertex],0)),1,1,"")</f>
        <v>1</v>
      </c>
      <c r="BD246" s="48"/>
      <c r="BE246" s="49"/>
      <c r="BF246" s="48"/>
      <c r="BG246" s="49"/>
      <c r="BH246" s="48"/>
      <c r="BI246" s="49"/>
      <c r="BJ246" s="48"/>
      <c r="BK246" s="49"/>
      <c r="BL246" s="48"/>
    </row>
    <row r="247" spans="1:64" ht="15">
      <c r="A247" s="64" t="s">
        <v>420</v>
      </c>
      <c r="B247" s="64" t="s">
        <v>419</v>
      </c>
      <c r="C247" s="65"/>
      <c r="D247" s="66"/>
      <c r="E247" s="67"/>
      <c r="F247" s="68"/>
      <c r="G247" s="65"/>
      <c r="H247" s="69"/>
      <c r="I247" s="70"/>
      <c r="J247" s="70"/>
      <c r="K247" s="34" t="s">
        <v>65</v>
      </c>
      <c r="L247" s="77">
        <v>491</v>
      </c>
      <c r="M247" s="77"/>
      <c r="N247" s="72"/>
      <c r="O247" s="79" t="s">
        <v>571</v>
      </c>
      <c r="P247" s="81">
        <v>43728.756736111114</v>
      </c>
      <c r="Q247" s="79" t="s">
        <v>675</v>
      </c>
      <c r="R247" s="83" t="s">
        <v>782</v>
      </c>
      <c r="S247" s="79" t="s">
        <v>807</v>
      </c>
      <c r="T247" s="79"/>
      <c r="U247" s="79"/>
      <c r="V247" s="83" t="s">
        <v>1074</v>
      </c>
      <c r="W247" s="81">
        <v>43728.756736111114</v>
      </c>
      <c r="X247" s="83" t="s">
        <v>1342</v>
      </c>
      <c r="Y247" s="79"/>
      <c r="Z247" s="79"/>
      <c r="AA247" s="85" t="s">
        <v>1663</v>
      </c>
      <c r="AB247" s="85" t="s">
        <v>1662</v>
      </c>
      <c r="AC247" s="79" t="b">
        <v>0</v>
      </c>
      <c r="AD247" s="79">
        <v>0</v>
      </c>
      <c r="AE247" s="85" t="s">
        <v>1810</v>
      </c>
      <c r="AF247" s="79" t="b">
        <v>1</v>
      </c>
      <c r="AG247" s="79" t="s">
        <v>1829</v>
      </c>
      <c r="AH247" s="79"/>
      <c r="AI247" s="85" t="s">
        <v>1838</v>
      </c>
      <c r="AJ247" s="79" t="b">
        <v>0</v>
      </c>
      <c r="AK247" s="79">
        <v>0</v>
      </c>
      <c r="AL247" s="85" t="s">
        <v>1779</v>
      </c>
      <c r="AM247" s="79" t="s">
        <v>1847</v>
      </c>
      <c r="AN247" s="79" t="b">
        <v>0</v>
      </c>
      <c r="AO247" s="85" t="s">
        <v>1662</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7</v>
      </c>
      <c r="BC247" s="78" t="str">
        <f>REPLACE(INDEX(GroupVertices[Group],MATCH(Edges25[[#This Row],[Vertex 2]],GroupVertices[Vertex],0)),1,1,"")</f>
        <v>7</v>
      </c>
      <c r="BD247" s="48"/>
      <c r="BE247" s="49"/>
      <c r="BF247" s="48"/>
      <c r="BG247" s="49"/>
      <c r="BH247" s="48"/>
      <c r="BI247" s="49"/>
      <c r="BJ247" s="48"/>
      <c r="BK247" s="49"/>
      <c r="BL247" s="48"/>
    </row>
    <row r="248" spans="1:64" ht="15">
      <c r="A248" s="64" t="s">
        <v>421</v>
      </c>
      <c r="B248" s="64" t="s">
        <v>550</v>
      </c>
      <c r="C248" s="65"/>
      <c r="D248" s="66"/>
      <c r="E248" s="67"/>
      <c r="F248" s="68"/>
      <c r="G248" s="65"/>
      <c r="H248" s="69"/>
      <c r="I248" s="70"/>
      <c r="J248" s="70"/>
      <c r="K248" s="34" t="s">
        <v>65</v>
      </c>
      <c r="L248" s="77">
        <v>494</v>
      </c>
      <c r="M248" s="77"/>
      <c r="N248" s="72"/>
      <c r="O248" s="79" t="s">
        <v>571</v>
      </c>
      <c r="P248" s="81">
        <v>43728.78590277778</v>
      </c>
      <c r="Q248" s="79" t="s">
        <v>676</v>
      </c>
      <c r="R248" s="79"/>
      <c r="S248" s="79"/>
      <c r="T248" s="79"/>
      <c r="U248" s="79"/>
      <c r="V248" s="83" t="s">
        <v>1075</v>
      </c>
      <c r="W248" s="81">
        <v>43728.78590277778</v>
      </c>
      <c r="X248" s="83" t="s">
        <v>1343</v>
      </c>
      <c r="Y248" s="79"/>
      <c r="Z248" s="79"/>
      <c r="AA248" s="85" t="s">
        <v>1664</v>
      </c>
      <c r="AB248" s="85" t="s">
        <v>1764</v>
      </c>
      <c r="AC248" s="79" t="b">
        <v>0</v>
      </c>
      <c r="AD248" s="79">
        <v>1</v>
      </c>
      <c r="AE248" s="85" t="s">
        <v>1811</v>
      </c>
      <c r="AF248" s="79" t="b">
        <v>0</v>
      </c>
      <c r="AG248" s="79" t="s">
        <v>1829</v>
      </c>
      <c r="AH248" s="79"/>
      <c r="AI248" s="85" t="s">
        <v>1779</v>
      </c>
      <c r="AJ248" s="79" t="b">
        <v>0</v>
      </c>
      <c r="AK248" s="79">
        <v>0</v>
      </c>
      <c r="AL248" s="85" t="s">
        <v>1779</v>
      </c>
      <c r="AM248" s="79" t="s">
        <v>1841</v>
      </c>
      <c r="AN248" s="79" t="b">
        <v>0</v>
      </c>
      <c r="AO248" s="85" t="s">
        <v>1764</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7</v>
      </c>
      <c r="BC248" s="78" t="str">
        <f>REPLACE(INDEX(GroupVertices[Group],MATCH(Edges25[[#This Row],[Vertex 2]],GroupVertices[Vertex],0)),1,1,"")</f>
        <v>7</v>
      </c>
      <c r="BD248" s="48">
        <v>2</v>
      </c>
      <c r="BE248" s="49">
        <v>15.384615384615385</v>
      </c>
      <c r="BF248" s="48">
        <v>1</v>
      </c>
      <c r="BG248" s="49">
        <v>7.6923076923076925</v>
      </c>
      <c r="BH248" s="48">
        <v>0</v>
      </c>
      <c r="BI248" s="49">
        <v>0</v>
      </c>
      <c r="BJ248" s="48">
        <v>10</v>
      </c>
      <c r="BK248" s="49">
        <v>76.92307692307692</v>
      </c>
      <c r="BL248" s="48">
        <v>13</v>
      </c>
    </row>
    <row r="249" spans="1:64" ht="15">
      <c r="A249" s="64" t="s">
        <v>422</v>
      </c>
      <c r="B249" s="64" t="s">
        <v>422</v>
      </c>
      <c r="C249" s="65"/>
      <c r="D249" s="66"/>
      <c r="E249" s="67"/>
      <c r="F249" s="68"/>
      <c r="G249" s="65"/>
      <c r="H249" s="69"/>
      <c r="I249" s="70"/>
      <c r="J249" s="70"/>
      <c r="K249" s="34" t="s">
        <v>65</v>
      </c>
      <c r="L249" s="77">
        <v>497</v>
      </c>
      <c r="M249" s="77"/>
      <c r="N249" s="72"/>
      <c r="O249" s="79" t="s">
        <v>176</v>
      </c>
      <c r="P249" s="81">
        <v>43728.84857638889</v>
      </c>
      <c r="Q249" s="79" t="s">
        <v>677</v>
      </c>
      <c r="R249" s="83" t="s">
        <v>783</v>
      </c>
      <c r="S249" s="79" t="s">
        <v>802</v>
      </c>
      <c r="T249" s="79"/>
      <c r="U249" s="79"/>
      <c r="V249" s="83" t="s">
        <v>1076</v>
      </c>
      <c r="W249" s="81">
        <v>43728.84857638889</v>
      </c>
      <c r="X249" s="83" t="s">
        <v>1344</v>
      </c>
      <c r="Y249" s="79"/>
      <c r="Z249" s="79"/>
      <c r="AA249" s="85" t="s">
        <v>1665</v>
      </c>
      <c r="AB249" s="85" t="s">
        <v>1765</v>
      </c>
      <c r="AC249" s="79" t="b">
        <v>0</v>
      </c>
      <c r="AD249" s="79">
        <v>1</v>
      </c>
      <c r="AE249" s="85" t="s">
        <v>1812</v>
      </c>
      <c r="AF249" s="79" t="b">
        <v>0</v>
      </c>
      <c r="AG249" s="79" t="s">
        <v>1829</v>
      </c>
      <c r="AH249" s="79"/>
      <c r="AI249" s="85" t="s">
        <v>1779</v>
      </c>
      <c r="AJ249" s="79" t="b">
        <v>0</v>
      </c>
      <c r="AK249" s="79">
        <v>0</v>
      </c>
      <c r="AL249" s="85" t="s">
        <v>1779</v>
      </c>
      <c r="AM249" s="79" t="s">
        <v>1841</v>
      </c>
      <c r="AN249" s="79" t="b">
        <v>0</v>
      </c>
      <c r="AO249" s="85" t="s">
        <v>1765</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4</v>
      </c>
      <c r="BC249" s="78" t="str">
        <f>REPLACE(INDEX(GroupVertices[Group],MATCH(Edges25[[#This Row],[Vertex 2]],GroupVertices[Vertex],0)),1,1,"")</f>
        <v>4</v>
      </c>
      <c r="BD249" s="48">
        <v>1</v>
      </c>
      <c r="BE249" s="49">
        <v>2.7777777777777777</v>
      </c>
      <c r="BF249" s="48">
        <v>1</v>
      </c>
      <c r="BG249" s="49">
        <v>2.7777777777777777</v>
      </c>
      <c r="BH249" s="48">
        <v>0</v>
      </c>
      <c r="BI249" s="49">
        <v>0</v>
      </c>
      <c r="BJ249" s="48">
        <v>34</v>
      </c>
      <c r="BK249" s="49">
        <v>94.44444444444444</v>
      </c>
      <c r="BL249" s="48">
        <v>36</v>
      </c>
    </row>
    <row r="250" spans="1:64" ht="15">
      <c r="A250" s="64" t="s">
        <v>423</v>
      </c>
      <c r="B250" s="64" t="s">
        <v>551</v>
      </c>
      <c r="C250" s="65"/>
      <c r="D250" s="66"/>
      <c r="E250" s="67"/>
      <c r="F250" s="68"/>
      <c r="G250" s="65"/>
      <c r="H250" s="69"/>
      <c r="I250" s="70"/>
      <c r="J250" s="70"/>
      <c r="K250" s="34" t="s">
        <v>65</v>
      </c>
      <c r="L250" s="77">
        <v>498</v>
      </c>
      <c r="M250" s="77"/>
      <c r="N250" s="72"/>
      <c r="O250" s="79" t="s">
        <v>571</v>
      </c>
      <c r="P250" s="81">
        <v>43729.10990740741</v>
      </c>
      <c r="Q250" s="79" t="s">
        <v>678</v>
      </c>
      <c r="R250" s="83" t="s">
        <v>784</v>
      </c>
      <c r="S250" s="79" t="s">
        <v>824</v>
      </c>
      <c r="T250" s="79"/>
      <c r="U250" s="79"/>
      <c r="V250" s="83" t="s">
        <v>1077</v>
      </c>
      <c r="W250" s="81">
        <v>43729.10990740741</v>
      </c>
      <c r="X250" s="83" t="s">
        <v>1345</v>
      </c>
      <c r="Y250" s="79"/>
      <c r="Z250" s="79"/>
      <c r="AA250" s="85" t="s">
        <v>1666</v>
      </c>
      <c r="AB250" s="85" t="s">
        <v>1766</v>
      </c>
      <c r="AC250" s="79" t="b">
        <v>0</v>
      </c>
      <c r="AD250" s="79">
        <v>1</v>
      </c>
      <c r="AE250" s="85" t="s">
        <v>1813</v>
      </c>
      <c r="AF250" s="79" t="b">
        <v>0</v>
      </c>
      <c r="AG250" s="79" t="s">
        <v>1829</v>
      </c>
      <c r="AH250" s="79"/>
      <c r="AI250" s="85" t="s">
        <v>1779</v>
      </c>
      <c r="AJ250" s="79" t="b">
        <v>0</v>
      </c>
      <c r="AK250" s="79">
        <v>0</v>
      </c>
      <c r="AL250" s="85" t="s">
        <v>1779</v>
      </c>
      <c r="AM250" s="79" t="s">
        <v>1840</v>
      </c>
      <c r="AN250" s="79" t="b">
        <v>0</v>
      </c>
      <c r="AO250" s="85" t="s">
        <v>1766</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25</v>
      </c>
      <c r="BC250" s="78" t="str">
        <f>REPLACE(INDEX(GroupVertices[Group],MATCH(Edges25[[#This Row],[Vertex 2]],GroupVertices[Vertex],0)),1,1,"")</f>
        <v>25</v>
      </c>
      <c r="BD250" s="48">
        <v>1</v>
      </c>
      <c r="BE250" s="49">
        <v>4.3478260869565215</v>
      </c>
      <c r="BF250" s="48">
        <v>0</v>
      </c>
      <c r="BG250" s="49">
        <v>0</v>
      </c>
      <c r="BH250" s="48">
        <v>0</v>
      </c>
      <c r="BI250" s="49">
        <v>0</v>
      </c>
      <c r="BJ250" s="48">
        <v>22</v>
      </c>
      <c r="BK250" s="49">
        <v>95.65217391304348</v>
      </c>
      <c r="BL250" s="48">
        <v>23</v>
      </c>
    </row>
    <row r="251" spans="1:64" ht="15">
      <c r="A251" s="64" t="s">
        <v>424</v>
      </c>
      <c r="B251" s="64" t="s">
        <v>535</v>
      </c>
      <c r="C251" s="65"/>
      <c r="D251" s="66"/>
      <c r="E251" s="67"/>
      <c r="F251" s="68"/>
      <c r="G251" s="65"/>
      <c r="H251" s="69"/>
      <c r="I251" s="70"/>
      <c r="J251" s="70"/>
      <c r="K251" s="34" t="s">
        <v>65</v>
      </c>
      <c r="L251" s="77">
        <v>500</v>
      </c>
      <c r="M251" s="77"/>
      <c r="N251" s="72"/>
      <c r="O251" s="79" t="s">
        <v>570</v>
      </c>
      <c r="P251" s="81">
        <v>43730.52850694444</v>
      </c>
      <c r="Q251" s="79" t="s">
        <v>656</v>
      </c>
      <c r="R251" s="79"/>
      <c r="S251" s="79"/>
      <c r="T251" s="79"/>
      <c r="U251" s="79"/>
      <c r="V251" s="83" t="s">
        <v>1078</v>
      </c>
      <c r="W251" s="81">
        <v>43730.52850694444</v>
      </c>
      <c r="X251" s="83" t="s">
        <v>1346</v>
      </c>
      <c r="Y251" s="79"/>
      <c r="Z251" s="79"/>
      <c r="AA251" s="85" t="s">
        <v>1667</v>
      </c>
      <c r="AB251" s="79"/>
      <c r="AC251" s="79" t="b">
        <v>0</v>
      </c>
      <c r="AD251" s="79">
        <v>0</v>
      </c>
      <c r="AE251" s="85" t="s">
        <v>1779</v>
      </c>
      <c r="AF251" s="79" t="b">
        <v>0</v>
      </c>
      <c r="AG251" s="79" t="s">
        <v>1829</v>
      </c>
      <c r="AH251" s="79"/>
      <c r="AI251" s="85" t="s">
        <v>1779</v>
      </c>
      <c r="AJ251" s="79" t="b">
        <v>0</v>
      </c>
      <c r="AK251" s="79">
        <v>39</v>
      </c>
      <c r="AL251" s="85" t="s">
        <v>1605</v>
      </c>
      <c r="AM251" s="79" t="s">
        <v>1850</v>
      </c>
      <c r="AN251" s="79" t="b">
        <v>0</v>
      </c>
      <c r="AO251" s="85" t="s">
        <v>1605</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3</v>
      </c>
      <c r="BC251" s="78" t="str">
        <f>REPLACE(INDEX(GroupVertices[Group],MATCH(Edges25[[#This Row],[Vertex 2]],GroupVertices[Vertex],0)),1,1,"")</f>
        <v>3</v>
      </c>
      <c r="BD251" s="48"/>
      <c r="BE251" s="49"/>
      <c r="BF251" s="48"/>
      <c r="BG251" s="49"/>
      <c r="BH251" s="48"/>
      <c r="BI251" s="49"/>
      <c r="BJ251" s="48"/>
      <c r="BK251" s="49"/>
      <c r="BL251" s="48"/>
    </row>
    <row r="252" spans="1:64" ht="15">
      <c r="A252" s="64" t="s">
        <v>425</v>
      </c>
      <c r="B252" s="64" t="s">
        <v>552</v>
      </c>
      <c r="C252" s="65"/>
      <c r="D252" s="66"/>
      <c r="E252" s="67"/>
      <c r="F252" s="68"/>
      <c r="G252" s="65"/>
      <c r="H252" s="69"/>
      <c r="I252" s="70"/>
      <c r="J252" s="70"/>
      <c r="K252" s="34" t="s">
        <v>65</v>
      </c>
      <c r="L252" s="77">
        <v>505</v>
      </c>
      <c r="M252" s="77"/>
      <c r="N252" s="72"/>
      <c r="O252" s="79" t="s">
        <v>570</v>
      </c>
      <c r="P252" s="81">
        <v>43704.66375</v>
      </c>
      <c r="Q252" s="79" t="s">
        <v>679</v>
      </c>
      <c r="R252" s="83" t="s">
        <v>785</v>
      </c>
      <c r="S252" s="79" t="s">
        <v>802</v>
      </c>
      <c r="T252" s="79"/>
      <c r="U252" s="79"/>
      <c r="V252" s="83" t="s">
        <v>1079</v>
      </c>
      <c r="W252" s="81">
        <v>43704.66375</v>
      </c>
      <c r="X252" s="83" t="s">
        <v>1347</v>
      </c>
      <c r="Y252" s="79"/>
      <c r="Z252" s="79"/>
      <c r="AA252" s="85" t="s">
        <v>1668</v>
      </c>
      <c r="AB252" s="85" t="s">
        <v>1767</v>
      </c>
      <c r="AC252" s="79" t="b">
        <v>0</v>
      </c>
      <c r="AD252" s="79">
        <v>1</v>
      </c>
      <c r="AE252" s="85" t="s">
        <v>1814</v>
      </c>
      <c r="AF252" s="79" t="b">
        <v>0</v>
      </c>
      <c r="AG252" s="79" t="s">
        <v>1830</v>
      </c>
      <c r="AH252" s="79"/>
      <c r="AI252" s="85" t="s">
        <v>1779</v>
      </c>
      <c r="AJ252" s="79" t="b">
        <v>0</v>
      </c>
      <c r="AK252" s="79">
        <v>0</v>
      </c>
      <c r="AL252" s="85" t="s">
        <v>1779</v>
      </c>
      <c r="AM252" s="79" t="s">
        <v>1847</v>
      </c>
      <c r="AN252" s="79" t="b">
        <v>0</v>
      </c>
      <c r="AO252" s="85" t="s">
        <v>1767</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13</v>
      </c>
      <c r="BC252" s="78" t="str">
        <f>REPLACE(INDEX(GroupVertices[Group],MATCH(Edges25[[#This Row],[Vertex 2]],GroupVertices[Vertex],0)),1,1,"")</f>
        <v>13</v>
      </c>
      <c r="BD252" s="48"/>
      <c r="BE252" s="49"/>
      <c r="BF252" s="48"/>
      <c r="BG252" s="49"/>
      <c r="BH252" s="48"/>
      <c r="BI252" s="49"/>
      <c r="BJ252" s="48"/>
      <c r="BK252" s="49"/>
      <c r="BL252" s="48"/>
    </row>
    <row r="253" spans="1:64" ht="15">
      <c r="A253" s="64" t="s">
        <v>425</v>
      </c>
      <c r="B253" s="64" t="s">
        <v>554</v>
      </c>
      <c r="C253" s="65"/>
      <c r="D253" s="66"/>
      <c r="E253" s="67"/>
      <c r="F253" s="68"/>
      <c r="G253" s="65"/>
      <c r="H253" s="69"/>
      <c r="I253" s="70"/>
      <c r="J253" s="70"/>
      <c r="K253" s="34" t="s">
        <v>65</v>
      </c>
      <c r="L253" s="77">
        <v>507</v>
      </c>
      <c r="M253" s="77"/>
      <c r="N253" s="72"/>
      <c r="O253" s="79" t="s">
        <v>570</v>
      </c>
      <c r="P253" s="81">
        <v>43731.56112268518</v>
      </c>
      <c r="Q253" s="79" t="s">
        <v>680</v>
      </c>
      <c r="R253" s="79"/>
      <c r="S253" s="79"/>
      <c r="T253" s="79"/>
      <c r="U253" s="79"/>
      <c r="V253" s="83" t="s">
        <v>1079</v>
      </c>
      <c r="W253" s="81">
        <v>43731.56112268518</v>
      </c>
      <c r="X253" s="83" t="s">
        <v>1348</v>
      </c>
      <c r="Y253" s="79"/>
      <c r="Z253" s="79"/>
      <c r="AA253" s="85" t="s">
        <v>1669</v>
      </c>
      <c r="AB253" s="85" t="s">
        <v>1768</v>
      </c>
      <c r="AC253" s="79" t="b">
        <v>0</v>
      </c>
      <c r="AD253" s="79">
        <v>1</v>
      </c>
      <c r="AE253" s="85" t="s">
        <v>1815</v>
      </c>
      <c r="AF253" s="79" t="b">
        <v>0</v>
      </c>
      <c r="AG253" s="79" t="s">
        <v>1829</v>
      </c>
      <c r="AH253" s="79"/>
      <c r="AI253" s="85" t="s">
        <v>1779</v>
      </c>
      <c r="AJ253" s="79" t="b">
        <v>0</v>
      </c>
      <c r="AK253" s="79">
        <v>0</v>
      </c>
      <c r="AL253" s="85" t="s">
        <v>1779</v>
      </c>
      <c r="AM253" s="79" t="s">
        <v>1847</v>
      </c>
      <c r="AN253" s="79" t="b">
        <v>0</v>
      </c>
      <c r="AO253" s="85" t="s">
        <v>1768</v>
      </c>
      <c r="AP253" s="79" t="s">
        <v>176</v>
      </c>
      <c r="AQ253" s="79">
        <v>0</v>
      </c>
      <c r="AR253" s="79">
        <v>0</v>
      </c>
      <c r="AS253" s="79"/>
      <c r="AT253" s="79"/>
      <c r="AU253" s="79"/>
      <c r="AV253" s="79"/>
      <c r="AW253" s="79"/>
      <c r="AX253" s="79"/>
      <c r="AY253" s="79"/>
      <c r="AZ253" s="79"/>
      <c r="BA253">
        <v>2</v>
      </c>
      <c r="BB253" s="78" t="str">
        <f>REPLACE(INDEX(GroupVertices[Group],MATCH(Edges25[[#This Row],[Vertex 1]],GroupVertices[Vertex],0)),1,1,"")</f>
        <v>13</v>
      </c>
      <c r="BC253" s="78" t="str">
        <f>REPLACE(INDEX(GroupVertices[Group],MATCH(Edges25[[#This Row],[Vertex 2]],GroupVertices[Vertex],0)),1,1,"")</f>
        <v>13</v>
      </c>
      <c r="BD253" s="48"/>
      <c r="BE253" s="49"/>
      <c r="BF253" s="48"/>
      <c r="BG253" s="49"/>
      <c r="BH253" s="48"/>
      <c r="BI253" s="49"/>
      <c r="BJ253" s="48"/>
      <c r="BK253" s="49"/>
      <c r="BL253" s="48"/>
    </row>
    <row r="254" spans="1:64" ht="15">
      <c r="A254" s="64" t="s">
        <v>425</v>
      </c>
      <c r="B254" s="64" t="s">
        <v>554</v>
      </c>
      <c r="C254" s="65"/>
      <c r="D254" s="66"/>
      <c r="E254" s="67"/>
      <c r="F254" s="68"/>
      <c r="G254" s="65"/>
      <c r="H254" s="69"/>
      <c r="I254" s="70"/>
      <c r="J254" s="70"/>
      <c r="K254" s="34" t="s">
        <v>65</v>
      </c>
      <c r="L254" s="77">
        <v>508</v>
      </c>
      <c r="M254" s="77"/>
      <c r="N254" s="72"/>
      <c r="O254" s="79" t="s">
        <v>570</v>
      </c>
      <c r="P254" s="81">
        <v>43731.63181712963</v>
      </c>
      <c r="Q254" s="79" t="s">
        <v>681</v>
      </c>
      <c r="R254" s="79"/>
      <c r="S254" s="79"/>
      <c r="T254" s="79"/>
      <c r="U254" s="79"/>
      <c r="V254" s="83" t="s">
        <v>1079</v>
      </c>
      <c r="W254" s="81">
        <v>43731.63181712963</v>
      </c>
      <c r="X254" s="83" t="s">
        <v>1349</v>
      </c>
      <c r="Y254" s="79"/>
      <c r="Z254" s="79"/>
      <c r="AA254" s="85" t="s">
        <v>1670</v>
      </c>
      <c r="AB254" s="85" t="s">
        <v>1769</v>
      </c>
      <c r="AC254" s="79" t="b">
        <v>0</v>
      </c>
      <c r="AD254" s="79">
        <v>0</v>
      </c>
      <c r="AE254" s="85" t="s">
        <v>1816</v>
      </c>
      <c r="AF254" s="79" t="b">
        <v>0</v>
      </c>
      <c r="AG254" s="79" t="s">
        <v>1829</v>
      </c>
      <c r="AH254" s="79"/>
      <c r="AI254" s="85" t="s">
        <v>1779</v>
      </c>
      <c r="AJ254" s="79" t="b">
        <v>0</v>
      </c>
      <c r="AK254" s="79">
        <v>0</v>
      </c>
      <c r="AL254" s="85" t="s">
        <v>1779</v>
      </c>
      <c r="AM254" s="79" t="s">
        <v>1847</v>
      </c>
      <c r="AN254" s="79" t="b">
        <v>0</v>
      </c>
      <c r="AO254" s="85" t="s">
        <v>1769</v>
      </c>
      <c r="AP254" s="79" t="s">
        <v>176</v>
      </c>
      <c r="AQ254" s="79">
        <v>0</v>
      </c>
      <c r="AR254" s="79">
        <v>0</v>
      </c>
      <c r="AS254" s="79"/>
      <c r="AT254" s="79"/>
      <c r="AU254" s="79"/>
      <c r="AV254" s="79"/>
      <c r="AW254" s="79"/>
      <c r="AX254" s="79"/>
      <c r="AY254" s="79"/>
      <c r="AZ254" s="79"/>
      <c r="BA254">
        <v>2</v>
      </c>
      <c r="BB254" s="78" t="str">
        <f>REPLACE(INDEX(GroupVertices[Group],MATCH(Edges25[[#This Row],[Vertex 1]],GroupVertices[Vertex],0)),1,1,"")</f>
        <v>13</v>
      </c>
      <c r="BC254" s="78" t="str">
        <f>REPLACE(INDEX(GroupVertices[Group],MATCH(Edges25[[#This Row],[Vertex 2]],GroupVertices[Vertex],0)),1,1,"")</f>
        <v>13</v>
      </c>
      <c r="BD254" s="48"/>
      <c r="BE254" s="49"/>
      <c r="BF254" s="48"/>
      <c r="BG254" s="49"/>
      <c r="BH254" s="48"/>
      <c r="BI254" s="49"/>
      <c r="BJ254" s="48"/>
      <c r="BK254" s="49"/>
      <c r="BL254" s="48"/>
    </row>
    <row r="255" spans="1:64" ht="15">
      <c r="A255" s="64" t="s">
        <v>426</v>
      </c>
      <c r="B255" s="64" t="s">
        <v>426</v>
      </c>
      <c r="C255" s="65"/>
      <c r="D255" s="66"/>
      <c r="E255" s="67"/>
      <c r="F255" s="68"/>
      <c r="G255" s="65"/>
      <c r="H255" s="69"/>
      <c r="I255" s="70"/>
      <c r="J255" s="70"/>
      <c r="K255" s="34" t="s">
        <v>65</v>
      </c>
      <c r="L255" s="77">
        <v>512</v>
      </c>
      <c r="M255" s="77"/>
      <c r="N255" s="72"/>
      <c r="O255" s="79" t="s">
        <v>176</v>
      </c>
      <c r="P255" s="81">
        <v>43666.22673611111</v>
      </c>
      <c r="Q255" s="79" t="s">
        <v>682</v>
      </c>
      <c r="R255" s="83" t="s">
        <v>786</v>
      </c>
      <c r="S255" s="79" t="s">
        <v>802</v>
      </c>
      <c r="T255" s="79"/>
      <c r="U255" s="79"/>
      <c r="V255" s="83" t="s">
        <v>1080</v>
      </c>
      <c r="W255" s="81">
        <v>43666.22673611111</v>
      </c>
      <c r="X255" s="83" t="s">
        <v>1350</v>
      </c>
      <c r="Y255" s="79"/>
      <c r="Z255" s="79"/>
      <c r="AA255" s="85" t="s">
        <v>1671</v>
      </c>
      <c r="AB255" s="85" t="s">
        <v>1770</v>
      </c>
      <c r="AC255" s="79" t="b">
        <v>0</v>
      </c>
      <c r="AD255" s="79">
        <v>0</v>
      </c>
      <c r="AE255" s="85" t="s">
        <v>1817</v>
      </c>
      <c r="AF255" s="79" t="b">
        <v>0</v>
      </c>
      <c r="AG255" s="79" t="s">
        <v>1829</v>
      </c>
      <c r="AH255" s="79"/>
      <c r="AI255" s="85" t="s">
        <v>1779</v>
      </c>
      <c r="AJ255" s="79" t="b">
        <v>0</v>
      </c>
      <c r="AK255" s="79">
        <v>1</v>
      </c>
      <c r="AL255" s="85" t="s">
        <v>1779</v>
      </c>
      <c r="AM255" s="79" t="s">
        <v>1840</v>
      </c>
      <c r="AN255" s="79" t="b">
        <v>0</v>
      </c>
      <c r="AO255" s="85" t="s">
        <v>1770</v>
      </c>
      <c r="AP255" s="79" t="s">
        <v>1852</v>
      </c>
      <c r="AQ255" s="79">
        <v>0</v>
      </c>
      <c r="AR255" s="79">
        <v>0</v>
      </c>
      <c r="AS255" s="79"/>
      <c r="AT255" s="79"/>
      <c r="AU255" s="79"/>
      <c r="AV255" s="79"/>
      <c r="AW255" s="79"/>
      <c r="AX255" s="79"/>
      <c r="AY255" s="79"/>
      <c r="AZ255" s="79"/>
      <c r="BA255">
        <v>1</v>
      </c>
      <c r="BB255" s="78" t="str">
        <f>REPLACE(INDEX(GroupVertices[Group],MATCH(Edges25[[#This Row],[Vertex 1]],GroupVertices[Vertex],0)),1,1,"")</f>
        <v>24</v>
      </c>
      <c r="BC255" s="78" t="str">
        <f>REPLACE(INDEX(GroupVertices[Group],MATCH(Edges25[[#This Row],[Vertex 2]],GroupVertices[Vertex],0)),1,1,"")</f>
        <v>24</v>
      </c>
      <c r="BD255" s="48">
        <v>4</v>
      </c>
      <c r="BE255" s="49">
        <v>10</v>
      </c>
      <c r="BF255" s="48">
        <v>0</v>
      </c>
      <c r="BG255" s="49">
        <v>0</v>
      </c>
      <c r="BH255" s="48">
        <v>0</v>
      </c>
      <c r="BI255" s="49">
        <v>0</v>
      </c>
      <c r="BJ255" s="48">
        <v>36</v>
      </c>
      <c r="BK255" s="49">
        <v>90</v>
      </c>
      <c r="BL255" s="48">
        <v>40</v>
      </c>
    </row>
    <row r="256" spans="1:64" ht="15">
      <c r="A256" s="64" t="s">
        <v>427</v>
      </c>
      <c r="B256" s="64" t="s">
        <v>426</v>
      </c>
      <c r="C256" s="65"/>
      <c r="D256" s="66"/>
      <c r="E256" s="67"/>
      <c r="F256" s="68"/>
      <c r="G256" s="65"/>
      <c r="H256" s="69"/>
      <c r="I256" s="70"/>
      <c r="J256" s="70"/>
      <c r="K256" s="34" t="s">
        <v>65</v>
      </c>
      <c r="L256" s="77">
        <v>513</v>
      </c>
      <c r="M256" s="77"/>
      <c r="N256" s="72"/>
      <c r="O256" s="79" t="s">
        <v>570</v>
      </c>
      <c r="P256" s="81">
        <v>43733.39739583333</v>
      </c>
      <c r="Q256" s="79" t="s">
        <v>683</v>
      </c>
      <c r="R256" s="79"/>
      <c r="S256" s="79"/>
      <c r="T256" s="79"/>
      <c r="U256" s="79"/>
      <c r="V256" s="83" t="s">
        <v>1081</v>
      </c>
      <c r="W256" s="81">
        <v>43733.39739583333</v>
      </c>
      <c r="X256" s="83" t="s">
        <v>1351</v>
      </c>
      <c r="Y256" s="79"/>
      <c r="Z256" s="79"/>
      <c r="AA256" s="85" t="s">
        <v>1672</v>
      </c>
      <c r="AB256" s="79"/>
      <c r="AC256" s="79" t="b">
        <v>0</v>
      </c>
      <c r="AD256" s="79">
        <v>0</v>
      </c>
      <c r="AE256" s="85" t="s">
        <v>1779</v>
      </c>
      <c r="AF256" s="79" t="b">
        <v>0</v>
      </c>
      <c r="AG256" s="79" t="s">
        <v>1829</v>
      </c>
      <c r="AH256" s="79"/>
      <c r="AI256" s="85" t="s">
        <v>1779</v>
      </c>
      <c r="AJ256" s="79" t="b">
        <v>0</v>
      </c>
      <c r="AK256" s="79">
        <v>1</v>
      </c>
      <c r="AL256" s="85" t="s">
        <v>1671</v>
      </c>
      <c r="AM256" s="79" t="s">
        <v>1840</v>
      </c>
      <c r="AN256" s="79" t="b">
        <v>0</v>
      </c>
      <c r="AO256" s="85" t="s">
        <v>1671</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24</v>
      </c>
      <c r="BC256" s="78" t="str">
        <f>REPLACE(INDEX(GroupVertices[Group],MATCH(Edges25[[#This Row],[Vertex 2]],GroupVertices[Vertex],0)),1,1,"")</f>
        <v>24</v>
      </c>
      <c r="BD256" s="48">
        <v>3</v>
      </c>
      <c r="BE256" s="49">
        <v>15</v>
      </c>
      <c r="BF256" s="48">
        <v>1</v>
      </c>
      <c r="BG256" s="49">
        <v>5</v>
      </c>
      <c r="BH256" s="48">
        <v>0</v>
      </c>
      <c r="BI256" s="49">
        <v>0</v>
      </c>
      <c r="BJ256" s="48">
        <v>16</v>
      </c>
      <c r="BK256" s="49">
        <v>80</v>
      </c>
      <c r="BL256" s="48">
        <v>20</v>
      </c>
    </row>
    <row r="257" spans="1:64" ht="15">
      <c r="A257" s="64" t="s">
        <v>428</v>
      </c>
      <c r="B257" s="64" t="s">
        <v>557</v>
      </c>
      <c r="C257" s="65"/>
      <c r="D257" s="66"/>
      <c r="E257" s="67"/>
      <c r="F257" s="68"/>
      <c r="G257" s="65"/>
      <c r="H257" s="69"/>
      <c r="I257" s="70"/>
      <c r="J257" s="70"/>
      <c r="K257" s="34" t="s">
        <v>65</v>
      </c>
      <c r="L257" s="77">
        <v>514</v>
      </c>
      <c r="M257" s="77"/>
      <c r="N257" s="72"/>
      <c r="O257" s="79" t="s">
        <v>570</v>
      </c>
      <c r="P257" s="81">
        <v>43735.57776620371</v>
      </c>
      <c r="Q257" s="79" t="s">
        <v>684</v>
      </c>
      <c r="R257" s="83" t="s">
        <v>787</v>
      </c>
      <c r="S257" s="79" t="s">
        <v>802</v>
      </c>
      <c r="T257" s="79"/>
      <c r="U257" s="79"/>
      <c r="V257" s="83" t="s">
        <v>1082</v>
      </c>
      <c r="W257" s="81">
        <v>43735.57776620371</v>
      </c>
      <c r="X257" s="83" t="s">
        <v>1352</v>
      </c>
      <c r="Y257" s="79"/>
      <c r="Z257" s="79"/>
      <c r="AA257" s="85" t="s">
        <v>1673</v>
      </c>
      <c r="AB257" s="85" t="s">
        <v>1771</v>
      </c>
      <c r="AC257" s="79" t="b">
        <v>0</v>
      </c>
      <c r="AD257" s="79">
        <v>3</v>
      </c>
      <c r="AE257" s="85" t="s">
        <v>1818</v>
      </c>
      <c r="AF257" s="79" t="b">
        <v>0</v>
      </c>
      <c r="AG257" s="79" t="s">
        <v>1829</v>
      </c>
      <c r="AH257" s="79"/>
      <c r="AI257" s="85" t="s">
        <v>1779</v>
      </c>
      <c r="AJ257" s="79" t="b">
        <v>0</v>
      </c>
      <c r="AK257" s="79">
        <v>0</v>
      </c>
      <c r="AL257" s="85" t="s">
        <v>1779</v>
      </c>
      <c r="AM257" s="79" t="s">
        <v>1842</v>
      </c>
      <c r="AN257" s="79" t="b">
        <v>0</v>
      </c>
      <c r="AO257" s="85" t="s">
        <v>1771</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19</v>
      </c>
      <c r="BC257" s="78" t="str">
        <f>REPLACE(INDEX(GroupVertices[Group],MATCH(Edges25[[#This Row],[Vertex 2]],GroupVertices[Vertex],0)),1,1,"")</f>
        <v>19</v>
      </c>
      <c r="BD257" s="48"/>
      <c r="BE257" s="49"/>
      <c r="BF257" s="48"/>
      <c r="BG257" s="49"/>
      <c r="BH257" s="48"/>
      <c r="BI257" s="49"/>
      <c r="BJ257" s="48"/>
      <c r="BK257" s="49"/>
      <c r="BL257" s="48"/>
    </row>
    <row r="258" spans="1:64" ht="15">
      <c r="A258" s="64" t="s">
        <v>429</v>
      </c>
      <c r="B258" s="64" t="s">
        <v>559</v>
      </c>
      <c r="C258" s="65"/>
      <c r="D258" s="66"/>
      <c r="E258" s="67"/>
      <c r="F258" s="68"/>
      <c r="G258" s="65"/>
      <c r="H258" s="69"/>
      <c r="I258" s="70"/>
      <c r="J258" s="70"/>
      <c r="K258" s="34" t="s">
        <v>65</v>
      </c>
      <c r="L258" s="77">
        <v>516</v>
      </c>
      <c r="M258" s="77"/>
      <c r="N258" s="72"/>
      <c r="O258" s="79" t="s">
        <v>571</v>
      </c>
      <c r="P258" s="81">
        <v>43737.79016203704</v>
      </c>
      <c r="Q258" s="79" t="s">
        <v>685</v>
      </c>
      <c r="R258" s="83" t="s">
        <v>788</v>
      </c>
      <c r="S258" s="79" t="s">
        <v>802</v>
      </c>
      <c r="T258" s="79"/>
      <c r="U258" s="83" t="s">
        <v>883</v>
      </c>
      <c r="V258" s="83" t="s">
        <v>883</v>
      </c>
      <c r="W258" s="81">
        <v>43737.79016203704</v>
      </c>
      <c r="X258" s="83" t="s">
        <v>1353</v>
      </c>
      <c r="Y258" s="79"/>
      <c r="Z258" s="79"/>
      <c r="AA258" s="85" t="s">
        <v>1674</v>
      </c>
      <c r="AB258" s="85" t="s">
        <v>1772</v>
      </c>
      <c r="AC258" s="79" t="b">
        <v>0</v>
      </c>
      <c r="AD258" s="79">
        <v>1</v>
      </c>
      <c r="AE258" s="85" t="s">
        <v>1819</v>
      </c>
      <c r="AF258" s="79" t="b">
        <v>0</v>
      </c>
      <c r="AG258" s="79" t="s">
        <v>1829</v>
      </c>
      <c r="AH258" s="79"/>
      <c r="AI258" s="85" t="s">
        <v>1779</v>
      </c>
      <c r="AJ258" s="79" t="b">
        <v>0</v>
      </c>
      <c r="AK258" s="79">
        <v>0</v>
      </c>
      <c r="AL258" s="85" t="s">
        <v>1779</v>
      </c>
      <c r="AM258" s="79" t="s">
        <v>1840</v>
      </c>
      <c r="AN258" s="79" t="b">
        <v>0</v>
      </c>
      <c r="AO258" s="85" t="s">
        <v>1772</v>
      </c>
      <c r="AP258" s="79" t="s">
        <v>176</v>
      </c>
      <c r="AQ258" s="79">
        <v>0</v>
      </c>
      <c r="AR258" s="79">
        <v>0</v>
      </c>
      <c r="AS258" s="79"/>
      <c r="AT258" s="79"/>
      <c r="AU258" s="79"/>
      <c r="AV258" s="79"/>
      <c r="AW258" s="79"/>
      <c r="AX258" s="79"/>
      <c r="AY258" s="79"/>
      <c r="AZ258" s="79"/>
      <c r="BA258">
        <v>1</v>
      </c>
      <c r="BB258" s="78" t="str">
        <f>REPLACE(INDEX(GroupVertices[Group],MATCH(Edges25[[#This Row],[Vertex 1]],GroupVertices[Vertex],0)),1,1,"")</f>
        <v>23</v>
      </c>
      <c r="BC258" s="78" t="str">
        <f>REPLACE(INDEX(GroupVertices[Group],MATCH(Edges25[[#This Row],[Vertex 2]],GroupVertices[Vertex],0)),1,1,"")</f>
        <v>23</v>
      </c>
      <c r="BD258" s="48">
        <v>0</v>
      </c>
      <c r="BE258" s="49">
        <v>0</v>
      </c>
      <c r="BF258" s="48">
        <v>0</v>
      </c>
      <c r="BG258" s="49">
        <v>0</v>
      </c>
      <c r="BH258" s="48">
        <v>0</v>
      </c>
      <c r="BI258" s="49">
        <v>0</v>
      </c>
      <c r="BJ258" s="48">
        <v>6</v>
      </c>
      <c r="BK258" s="49">
        <v>100</v>
      </c>
      <c r="BL258" s="48">
        <v>6</v>
      </c>
    </row>
    <row r="259" spans="1:64" ht="15">
      <c r="A259" s="64" t="s">
        <v>430</v>
      </c>
      <c r="B259" s="64" t="s">
        <v>459</v>
      </c>
      <c r="C259" s="65"/>
      <c r="D259" s="66"/>
      <c r="E259" s="67"/>
      <c r="F259" s="68"/>
      <c r="G259" s="65"/>
      <c r="H259" s="69"/>
      <c r="I259" s="70"/>
      <c r="J259" s="70"/>
      <c r="K259" s="34" t="s">
        <v>65</v>
      </c>
      <c r="L259" s="77">
        <v>517</v>
      </c>
      <c r="M259" s="77"/>
      <c r="N259" s="72"/>
      <c r="O259" s="79" t="s">
        <v>570</v>
      </c>
      <c r="P259" s="81">
        <v>43691.772673611114</v>
      </c>
      <c r="Q259" s="79" t="s">
        <v>686</v>
      </c>
      <c r="R259" s="79"/>
      <c r="S259" s="79"/>
      <c r="T259" s="79"/>
      <c r="U259" s="79"/>
      <c r="V259" s="83" t="s">
        <v>1083</v>
      </c>
      <c r="W259" s="81">
        <v>43691.772673611114</v>
      </c>
      <c r="X259" s="83" t="s">
        <v>1354</v>
      </c>
      <c r="Y259" s="79"/>
      <c r="Z259" s="79"/>
      <c r="AA259" s="85" t="s">
        <v>1675</v>
      </c>
      <c r="AB259" s="85" t="s">
        <v>1773</v>
      </c>
      <c r="AC259" s="79" t="b">
        <v>0</v>
      </c>
      <c r="AD259" s="79">
        <v>15</v>
      </c>
      <c r="AE259" s="85" t="s">
        <v>1820</v>
      </c>
      <c r="AF259" s="79" t="b">
        <v>0</v>
      </c>
      <c r="AG259" s="79" t="s">
        <v>1829</v>
      </c>
      <c r="AH259" s="79"/>
      <c r="AI259" s="85" t="s">
        <v>1779</v>
      </c>
      <c r="AJ259" s="79" t="b">
        <v>0</v>
      </c>
      <c r="AK259" s="79">
        <v>3</v>
      </c>
      <c r="AL259" s="85" t="s">
        <v>1779</v>
      </c>
      <c r="AM259" s="79" t="s">
        <v>1841</v>
      </c>
      <c r="AN259" s="79" t="b">
        <v>0</v>
      </c>
      <c r="AO259" s="85" t="s">
        <v>1773</v>
      </c>
      <c r="AP259" s="79" t="s">
        <v>176</v>
      </c>
      <c r="AQ259" s="79">
        <v>0</v>
      </c>
      <c r="AR259" s="79">
        <v>0</v>
      </c>
      <c r="AS259" s="79"/>
      <c r="AT259" s="79"/>
      <c r="AU259" s="79"/>
      <c r="AV259" s="79"/>
      <c r="AW259" s="79"/>
      <c r="AX259" s="79"/>
      <c r="AY259" s="79"/>
      <c r="AZ259" s="79"/>
      <c r="BA259">
        <v>1</v>
      </c>
      <c r="BB259" s="78" t="str">
        <f>REPLACE(INDEX(GroupVertices[Group],MATCH(Edges25[[#This Row],[Vertex 1]],GroupVertices[Vertex],0)),1,1,"")</f>
        <v>1</v>
      </c>
      <c r="BC259" s="78" t="str">
        <f>REPLACE(INDEX(GroupVertices[Group],MATCH(Edges25[[#This Row],[Vertex 2]],GroupVertices[Vertex],0)),1,1,"")</f>
        <v>1</v>
      </c>
      <c r="BD259" s="48"/>
      <c r="BE259" s="49"/>
      <c r="BF259" s="48"/>
      <c r="BG259" s="49"/>
      <c r="BH259" s="48"/>
      <c r="BI259" s="49"/>
      <c r="BJ259" s="48"/>
      <c r="BK259" s="49"/>
      <c r="BL259" s="48"/>
    </row>
    <row r="260" spans="1:64" ht="15">
      <c r="A260" s="64" t="s">
        <v>431</v>
      </c>
      <c r="B260" s="64" t="s">
        <v>459</v>
      </c>
      <c r="C260" s="65"/>
      <c r="D260" s="66"/>
      <c r="E260" s="67"/>
      <c r="F260" s="68"/>
      <c r="G260" s="65"/>
      <c r="H260" s="69"/>
      <c r="I260" s="70"/>
      <c r="J260" s="70"/>
      <c r="K260" s="34" t="s">
        <v>65</v>
      </c>
      <c r="L260" s="77">
        <v>518</v>
      </c>
      <c r="M260" s="77"/>
      <c r="N260" s="72"/>
      <c r="O260" s="79" t="s">
        <v>570</v>
      </c>
      <c r="P260" s="81">
        <v>43691.77829861111</v>
      </c>
      <c r="Q260" s="79" t="s">
        <v>597</v>
      </c>
      <c r="R260" s="79"/>
      <c r="S260" s="79"/>
      <c r="T260" s="79"/>
      <c r="U260" s="79"/>
      <c r="V260" s="83" t="s">
        <v>1084</v>
      </c>
      <c r="W260" s="81">
        <v>43691.77829861111</v>
      </c>
      <c r="X260" s="83" t="s">
        <v>1355</v>
      </c>
      <c r="Y260" s="79"/>
      <c r="Z260" s="79"/>
      <c r="AA260" s="85" t="s">
        <v>1676</v>
      </c>
      <c r="AB260" s="79"/>
      <c r="AC260" s="79" t="b">
        <v>0</v>
      </c>
      <c r="AD260" s="79">
        <v>0</v>
      </c>
      <c r="AE260" s="85" t="s">
        <v>1779</v>
      </c>
      <c r="AF260" s="79" t="b">
        <v>0</v>
      </c>
      <c r="AG260" s="79" t="s">
        <v>1829</v>
      </c>
      <c r="AH260" s="79"/>
      <c r="AI260" s="85" t="s">
        <v>1779</v>
      </c>
      <c r="AJ260" s="79" t="b">
        <v>0</v>
      </c>
      <c r="AK260" s="79">
        <v>3</v>
      </c>
      <c r="AL260" s="85" t="s">
        <v>1675</v>
      </c>
      <c r="AM260" s="79" t="s">
        <v>1841</v>
      </c>
      <c r="AN260" s="79" t="b">
        <v>0</v>
      </c>
      <c r="AO260" s="85" t="s">
        <v>1675</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1</v>
      </c>
      <c r="BC260" s="78" t="str">
        <f>REPLACE(INDEX(GroupVertices[Group],MATCH(Edges25[[#This Row],[Vertex 2]],GroupVertices[Vertex],0)),1,1,"")</f>
        <v>1</v>
      </c>
      <c r="BD260" s="48"/>
      <c r="BE260" s="49"/>
      <c r="BF260" s="48"/>
      <c r="BG260" s="49"/>
      <c r="BH260" s="48"/>
      <c r="BI260" s="49"/>
      <c r="BJ260" s="48"/>
      <c r="BK260" s="49"/>
      <c r="BL260" s="48"/>
    </row>
    <row r="261" spans="1:64" ht="15">
      <c r="A261" s="64" t="s">
        <v>432</v>
      </c>
      <c r="B261" s="64" t="s">
        <v>432</v>
      </c>
      <c r="C261" s="65"/>
      <c r="D261" s="66"/>
      <c r="E261" s="67"/>
      <c r="F261" s="68"/>
      <c r="G261" s="65"/>
      <c r="H261" s="69"/>
      <c r="I261" s="70"/>
      <c r="J261" s="70"/>
      <c r="K261" s="34" t="s">
        <v>65</v>
      </c>
      <c r="L261" s="77">
        <v>522</v>
      </c>
      <c r="M261" s="77"/>
      <c r="N261" s="72"/>
      <c r="O261" s="79" t="s">
        <v>176</v>
      </c>
      <c r="P261" s="81">
        <v>43718.70648148148</v>
      </c>
      <c r="Q261" s="79" t="s">
        <v>687</v>
      </c>
      <c r="R261" s="83" t="s">
        <v>776</v>
      </c>
      <c r="S261" s="79" t="s">
        <v>822</v>
      </c>
      <c r="T261" s="79"/>
      <c r="U261" s="79"/>
      <c r="V261" s="83" t="s">
        <v>1085</v>
      </c>
      <c r="W261" s="81">
        <v>43718.70648148148</v>
      </c>
      <c r="X261" s="83" t="s">
        <v>1356</v>
      </c>
      <c r="Y261" s="79"/>
      <c r="Z261" s="79"/>
      <c r="AA261" s="85" t="s">
        <v>1677</v>
      </c>
      <c r="AB261" s="85" t="s">
        <v>1774</v>
      </c>
      <c r="AC261" s="79" t="b">
        <v>0</v>
      </c>
      <c r="AD261" s="79">
        <v>19</v>
      </c>
      <c r="AE261" s="85" t="s">
        <v>1821</v>
      </c>
      <c r="AF261" s="79" t="b">
        <v>0</v>
      </c>
      <c r="AG261" s="79" t="s">
        <v>1829</v>
      </c>
      <c r="AH261" s="79"/>
      <c r="AI261" s="85" t="s">
        <v>1779</v>
      </c>
      <c r="AJ261" s="79" t="b">
        <v>0</v>
      </c>
      <c r="AK261" s="79">
        <v>5</v>
      </c>
      <c r="AL261" s="85" t="s">
        <v>1779</v>
      </c>
      <c r="AM261" s="79" t="s">
        <v>1847</v>
      </c>
      <c r="AN261" s="79" t="b">
        <v>0</v>
      </c>
      <c r="AO261" s="85" t="s">
        <v>1774</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6</v>
      </c>
      <c r="BC261" s="78" t="str">
        <f>REPLACE(INDEX(GroupVertices[Group],MATCH(Edges25[[#This Row],[Vertex 2]],GroupVertices[Vertex],0)),1,1,"")</f>
        <v>6</v>
      </c>
      <c r="BD261" s="48">
        <v>0</v>
      </c>
      <c r="BE261" s="49">
        <v>0</v>
      </c>
      <c r="BF261" s="48">
        <v>1</v>
      </c>
      <c r="BG261" s="49">
        <v>6.25</v>
      </c>
      <c r="BH261" s="48">
        <v>0</v>
      </c>
      <c r="BI261" s="49">
        <v>0</v>
      </c>
      <c r="BJ261" s="48">
        <v>15</v>
      </c>
      <c r="BK261" s="49">
        <v>93.75</v>
      </c>
      <c r="BL261" s="48">
        <v>16</v>
      </c>
    </row>
    <row r="262" spans="1:64" ht="15">
      <c r="A262" s="64" t="s">
        <v>431</v>
      </c>
      <c r="B262" s="64" t="s">
        <v>432</v>
      </c>
      <c r="C262" s="65"/>
      <c r="D262" s="66"/>
      <c r="E262" s="67"/>
      <c r="F262" s="68"/>
      <c r="G262" s="65"/>
      <c r="H262" s="69"/>
      <c r="I262" s="70"/>
      <c r="J262" s="70"/>
      <c r="K262" s="34" t="s">
        <v>65</v>
      </c>
      <c r="L262" s="77">
        <v>523</v>
      </c>
      <c r="M262" s="77"/>
      <c r="N262" s="72"/>
      <c r="O262" s="79" t="s">
        <v>571</v>
      </c>
      <c r="P262" s="81">
        <v>43743.576840277776</v>
      </c>
      <c r="Q262" s="79" t="s">
        <v>688</v>
      </c>
      <c r="R262" s="79" t="s">
        <v>789</v>
      </c>
      <c r="S262" s="79" t="s">
        <v>825</v>
      </c>
      <c r="T262" s="79"/>
      <c r="U262" s="79"/>
      <c r="V262" s="83" t="s">
        <v>1084</v>
      </c>
      <c r="W262" s="81">
        <v>43743.576840277776</v>
      </c>
      <c r="X262" s="83" t="s">
        <v>1357</v>
      </c>
      <c r="Y262" s="79"/>
      <c r="Z262" s="79"/>
      <c r="AA262" s="85" t="s">
        <v>1678</v>
      </c>
      <c r="AB262" s="85" t="s">
        <v>1775</v>
      </c>
      <c r="AC262" s="79" t="b">
        <v>0</v>
      </c>
      <c r="AD262" s="79">
        <v>2</v>
      </c>
      <c r="AE262" s="85" t="s">
        <v>1781</v>
      </c>
      <c r="AF262" s="79" t="b">
        <v>0</v>
      </c>
      <c r="AG262" s="79" t="s">
        <v>1829</v>
      </c>
      <c r="AH262" s="79"/>
      <c r="AI262" s="85" t="s">
        <v>1779</v>
      </c>
      <c r="AJ262" s="79" t="b">
        <v>0</v>
      </c>
      <c r="AK262" s="79">
        <v>1</v>
      </c>
      <c r="AL262" s="85" t="s">
        <v>1779</v>
      </c>
      <c r="AM262" s="79" t="s">
        <v>1841</v>
      </c>
      <c r="AN262" s="79" t="b">
        <v>0</v>
      </c>
      <c r="AO262" s="85" t="s">
        <v>1775</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1</v>
      </c>
      <c r="BC262" s="78" t="str">
        <f>REPLACE(INDEX(GroupVertices[Group],MATCH(Edges25[[#This Row],[Vertex 2]],GroupVertices[Vertex],0)),1,1,"")</f>
        <v>6</v>
      </c>
      <c r="BD262" s="48">
        <v>0</v>
      </c>
      <c r="BE262" s="49">
        <v>0</v>
      </c>
      <c r="BF262" s="48">
        <v>1</v>
      </c>
      <c r="BG262" s="49">
        <v>5</v>
      </c>
      <c r="BH262" s="48">
        <v>0</v>
      </c>
      <c r="BI262" s="49">
        <v>0</v>
      </c>
      <c r="BJ262" s="48">
        <v>19</v>
      </c>
      <c r="BK262" s="49">
        <v>95</v>
      </c>
      <c r="BL262" s="48">
        <v>20</v>
      </c>
    </row>
    <row r="263" spans="1:64" ht="15">
      <c r="A263" s="64" t="s">
        <v>433</v>
      </c>
      <c r="B263" s="64" t="s">
        <v>432</v>
      </c>
      <c r="C263" s="65"/>
      <c r="D263" s="66"/>
      <c r="E263" s="67"/>
      <c r="F263" s="68"/>
      <c r="G263" s="65"/>
      <c r="H263" s="69"/>
      <c r="I263" s="70"/>
      <c r="J263" s="70"/>
      <c r="K263" s="34" t="s">
        <v>65</v>
      </c>
      <c r="L263" s="77">
        <v>524</v>
      </c>
      <c r="M263" s="77"/>
      <c r="N263" s="72"/>
      <c r="O263" s="79" t="s">
        <v>570</v>
      </c>
      <c r="P263" s="81">
        <v>43743.57708333333</v>
      </c>
      <c r="Q263" s="79" t="s">
        <v>689</v>
      </c>
      <c r="R263" s="79"/>
      <c r="S263" s="79"/>
      <c r="T263" s="79"/>
      <c r="U263" s="79"/>
      <c r="V263" s="83" t="s">
        <v>1086</v>
      </c>
      <c r="W263" s="81">
        <v>43743.57708333333</v>
      </c>
      <c r="X263" s="83" t="s">
        <v>1358</v>
      </c>
      <c r="Y263" s="79"/>
      <c r="Z263" s="79"/>
      <c r="AA263" s="85" t="s">
        <v>1679</v>
      </c>
      <c r="AB263" s="79"/>
      <c r="AC263" s="79" t="b">
        <v>0</v>
      </c>
      <c r="AD263" s="79">
        <v>0</v>
      </c>
      <c r="AE263" s="85" t="s">
        <v>1779</v>
      </c>
      <c r="AF263" s="79" t="b">
        <v>0</v>
      </c>
      <c r="AG263" s="79" t="s">
        <v>1829</v>
      </c>
      <c r="AH263" s="79"/>
      <c r="AI263" s="85" t="s">
        <v>1779</v>
      </c>
      <c r="AJ263" s="79" t="b">
        <v>0</v>
      </c>
      <c r="AK263" s="79">
        <v>1</v>
      </c>
      <c r="AL263" s="85" t="s">
        <v>1678</v>
      </c>
      <c r="AM263" s="79" t="s">
        <v>1840</v>
      </c>
      <c r="AN263" s="79" t="b">
        <v>0</v>
      </c>
      <c r="AO263" s="85" t="s">
        <v>1678</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6</v>
      </c>
      <c r="BC263" s="78" t="str">
        <f>REPLACE(INDEX(GroupVertices[Group],MATCH(Edges25[[#This Row],[Vertex 2]],GroupVertices[Vertex],0)),1,1,"")</f>
        <v>6</v>
      </c>
      <c r="BD263" s="48"/>
      <c r="BE263" s="49"/>
      <c r="BF263" s="48"/>
      <c r="BG263" s="49"/>
      <c r="BH263" s="48"/>
      <c r="BI263" s="49"/>
      <c r="BJ263" s="48"/>
      <c r="BK263" s="49"/>
      <c r="BL263" s="48"/>
    </row>
    <row r="264" spans="1:64" ht="15">
      <c r="A264" s="64" t="s">
        <v>431</v>
      </c>
      <c r="B264" s="64" t="s">
        <v>437</v>
      </c>
      <c r="C264" s="65"/>
      <c r="D264" s="66"/>
      <c r="E264" s="67"/>
      <c r="F264" s="68"/>
      <c r="G264" s="65"/>
      <c r="H264" s="69"/>
      <c r="I264" s="70"/>
      <c r="J264" s="70"/>
      <c r="K264" s="34" t="s">
        <v>65</v>
      </c>
      <c r="L264" s="77">
        <v>525</v>
      </c>
      <c r="M264" s="77"/>
      <c r="N264" s="72"/>
      <c r="O264" s="79" t="s">
        <v>570</v>
      </c>
      <c r="P264" s="81">
        <v>43682.352106481485</v>
      </c>
      <c r="Q264" s="79" t="s">
        <v>690</v>
      </c>
      <c r="R264" s="79" t="s">
        <v>790</v>
      </c>
      <c r="S264" s="79" t="s">
        <v>826</v>
      </c>
      <c r="T264" s="79"/>
      <c r="U264" s="79"/>
      <c r="V264" s="83" t="s">
        <v>1084</v>
      </c>
      <c r="W264" s="81">
        <v>43682.352106481485</v>
      </c>
      <c r="X264" s="83" t="s">
        <v>1359</v>
      </c>
      <c r="Y264" s="79"/>
      <c r="Z264" s="79"/>
      <c r="AA264" s="85" t="s">
        <v>1680</v>
      </c>
      <c r="AB264" s="79"/>
      <c r="AC264" s="79" t="b">
        <v>0</v>
      </c>
      <c r="AD264" s="79">
        <v>2</v>
      </c>
      <c r="AE264" s="85" t="s">
        <v>1779</v>
      </c>
      <c r="AF264" s="79" t="b">
        <v>0</v>
      </c>
      <c r="AG264" s="79" t="s">
        <v>1829</v>
      </c>
      <c r="AH264" s="79"/>
      <c r="AI264" s="85" t="s">
        <v>1779</v>
      </c>
      <c r="AJ264" s="79" t="b">
        <v>0</v>
      </c>
      <c r="AK264" s="79">
        <v>0</v>
      </c>
      <c r="AL264" s="85" t="s">
        <v>1779</v>
      </c>
      <c r="AM264" s="79" t="s">
        <v>1841</v>
      </c>
      <c r="AN264" s="79" t="b">
        <v>0</v>
      </c>
      <c r="AO264" s="85" t="s">
        <v>1680</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1</v>
      </c>
      <c r="BC264" s="78" t="str">
        <f>REPLACE(INDEX(GroupVertices[Group],MATCH(Edges25[[#This Row],[Vertex 2]],GroupVertices[Vertex],0)),1,1,"")</f>
        <v>1</v>
      </c>
      <c r="BD264" s="48">
        <v>0</v>
      </c>
      <c r="BE264" s="49">
        <v>0</v>
      </c>
      <c r="BF264" s="48">
        <v>1</v>
      </c>
      <c r="BG264" s="49">
        <v>2.3255813953488373</v>
      </c>
      <c r="BH264" s="48">
        <v>0</v>
      </c>
      <c r="BI264" s="49">
        <v>0</v>
      </c>
      <c r="BJ264" s="48">
        <v>42</v>
      </c>
      <c r="BK264" s="49">
        <v>97.67441860465117</v>
      </c>
      <c r="BL264" s="48">
        <v>43</v>
      </c>
    </row>
    <row r="265" spans="1:64" ht="15">
      <c r="A265" s="64" t="s">
        <v>434</v>
      </c>
      <c r="B265" s="64" t="s">
        <v>560</v>
      </c>
      <c r="C265" s="65"/>
      <c r="D265" s="66"/>
      <c r="E265" s="67"/>
      <c r="F265" s="68"/>
      <c r="G265" s="65"/>
      <c r="H265" s="69"/>
      <c r="I265" s="70"/>
      <c r="J265" s="70"/>
      <c r="K265" s="34" t="s">
        <v>65</v>
      </c>
      <c r="L265" s="77">
        <v>527</v>
      </c>
      <c r="M265" s="77"/>
      <c r="N265" s="72"/>
      <c r="O265" s="79" t="s">
        <v>570</v>
      </c>
      <c r="P265" s="81">
        <v>43745.26991898148</v>
      </c>
      <c r="Q265" s="79" t="s">
        <v>691</v>
      </c>
      <c r="R265" s="83" t="s">
        <v>791</v>
      </c>
      <c r="S265" s="79" t="s">
        <v>802</v>
      </c>
      <c r="T265" s="79"/>
      <c r="U265" s="79"/>
      <c r="V265" s="83" t="s">
        <v>1087</v>
      </c>
      <c r="W265" s="81">
        <v>43745.26991898148</v>
      </c>
      <c r="X265" s="83" t="s">
        <v>1360</v>
      </c>
      <c r="Y265" s="79"/>
      <c r="Z265" s="79"/>
      <c r="AA265" s="85" t="s">
        <v>1681</v>
      </c>
      <c r="AB265" s="85" t="s">
        <v>1776</v>
      </c>
      <c r="AC265" s="79" t="b">
        <v>0</v>
      </c>
      <c r="AD265" s="79">
        <v>2</v>
      </c>
      <c r="AE265" s="85" t="s">
        <v>1822</v>
      </c>
      <c r="AF265" s="79" t="b">
        <v>0</v>
      </c>
      <c r="AG265" s="79" t="s">
        <v>1829</v>
      </c>
      <c r="AH265" s="79"/>
      <c r="AI265" s="85" t="s">
        <v>1779</v>
      </c>
      <c r="AJ265" s="79" t="b">
        <v>0</v>
      </c>
      <c r="AK265" s="79">
        <v>1</v>
      </c>
      <c r="AL265" s="85" t="s">
        <v>1779</v>
      </c>
      <c r="AM265" s="79" t="s">
        <v>1841</v>
      </c>
      <c r="AN265" s="79" t="b">
        <v>0</v>
      </c>
      <c r="AO265" s="85" t="s">
        <v>1776</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18</v>
      </c>
      <c r="BC265" s="78" t="str">
        <f>REPLACE(INDEX(GroupVertices[Group],MATCH(Edges25[[#This Row],[Vertex 2]],GroupVertices[Vertex],0)),1,1,"")</f>
        <v>18</v>
      </c>
      <c r="BD265" s="48"/>
      <c r="BE265" s="49"/>
      <c r="BF265" s="48"/>
      <c r="BG265" s="49"/>
      <c r="BH265" s="48"/>
      <c r="BI265" s="49"/>
      <c r="BJ265" s="48"/>
      <c r="BK265" s="49"/>
      <c r="BL265" s="48"/>
    </row>
    <row r="266" spans="1:64" ht="15">
      <c r="A266" s="64" t="s">
        <v>435</v>
      </c>
      <c r="B266" s="64" t="s">
        <v>560</v>
      </c>
      <c r="C266" s="65"/>
      <c r="D266" s="66"/>
      <c r="E266" s="67"/>
      <c r="F266" s="68"/>
      <c r="G266" s="65"/>
      <c r="H266" s="69"/>
      <c r="I266" s="70"/>
      <c r="J266" s="70"/>
      <c r="K266" s="34" t="s">
        <v>65</v>
      </c>
      <c r="L266" s="77">
        <v>528</v>
      </c>
      <c r="M266" s="77"/>
      <c r="N266" s="72"/>
      <c r="O266" s="79" t="s">
        <v>570</v>
      </c>
      <c r="P266" s="81">
        <v>43745.273043981484</v>
      </c>
      <c r="Q266" s="79" t="s">
        <v>692</v>
      </c>
      <c r="R266" s="79"/>
      <c r="S266" s="79"/>
      <c r="T266" s="79"/>
      <c r="U266" s="79"/>
      <c r="V266" s="83" t="s">
        <v>1088</v>
      </c>
      <c r="W266" s="81">
        <v>43745.273043981484</v>
      </c>
      <c r="X266" s="83" t="s">
        <v>1361</v>
      </c>
      <c r="Y266" s="79"/>
      <c r="Z266" s="79"/>
      <c r="AA266" s="85" t="s">
        <v>1682</v>
      </c>
      <c r="AB266" s="79"/>
      <c r="AC266" s="79" t="b">
        <v>0</v>
      </c>
      <c r="AD266" s="79">
        <v>0</v>
      </c>
      <c r="AE266" s="85" t="s">
        <v>1779</v>
      </c>
      <c r="AF266" s="79" t="b">
        <v>0</v>
      </c>
      <c r="AG266" s="79" t="s">
        <v>1829</v>
      </c>
      <c r="AH266" s="79"/>
      <c r="AI266" s="85" t="s">
        <v>1779</v>
      </c>
      <c r="AJ266" s="79" t="b">
        <v>0</v>
      </c>
      <c r="AK266" s="79">
        <v>1</v>
      </c>
      <c r="AL266" s="85" t="s">
        <v>1681</v>
      </c>
      <c r="AM266" s="79" t="s">
        <v>1851</v>
      </c>
      <c r="AN266" s="79" t="b">
        <v>0</v>
      </c>
      <c r="AO266" s="85" t="s">
        <v>1681</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18</v>
      </c>
      <c r="BC266" s="78" t="str">
        <f>REPLACE(INDEX(GroupVertices[Group],MATCH(Edges25[[#This Row],[Vertex 2]],GroupVertices[Vertex],0)),1,1,"")</f>
        <v>18</v>
      </c>
      <c r="BD266" s="48"/>
      <c r="BE266" s="49"/>
      <c r="BF266" s="48"/>
      <c r="BG266" s="49"/>
      <c r="BH266" s="48"/>
      <c r="BI266" s="49"/>
      <c r="BJ266" s="48"/>
      <c r="BK266" s="49"/>
      <c r="BL266" s="48"/>
    </row>
    <row r="267" spans="1:64" ht="15">
      <c r="A267" s="64" t="s">
        <v>436</v>
      </c>
      <c r="B267" s="64" t="s">
        <v>437</v>
      </c>
      <c r="C267" s="65"/>
      <c r="D267" s="66"/>
      <c r="E267" s="67"/>
      <c r="F267" s="68"/>
      <c r="G267" s="65"/>
      <c r="H267" s="69"/>
      <c r="I267" s="70"/>
      <c r="J267" s="70"/>
      <c r="K267" s="34" t="s">
        <v>66</v>
      </c>
      <c r="L267" s="77">
        <v>531</v>
      </c>
      <c r="M267" s="77"/>
      <c r="N267" s="72"/>
      <c r="O267" s="79" t="s">
        <v>570</v>
      </c>
      <c r="P267" s="81">
        <v>43679.61121527778</v>
      </c>
      <c r="Q267" s="79" t="s">
        <v>693</v>
      </c>
      <c r="R267" s="83" t="s">
        <v>792</v>
      </c>
      <c r="S267" s="79" t="s">
        <v>827</v>
      </c>
      <c r="T267" s="79"/>
      <c r="U267" s="83" t="s">
        <v>884</v>
      </c>
      <c r="V267" s="83" t="s">
        <v>884</v>
      </c>
      <c r="W267" s="81">
        <v>43679.61121527778</v>
      </c>
      <c r="X267" s="83" t="s">
        <v>1362</v>
      </c>
      <c r="Y267" s="79"/>
      <c r="Z267" s="79"/>
      <c r="AA267" s="85" t="s">
        <v>1683</v>
      </c>
      <c r="AB267" s="79"/>
      <c r="AC267" s="79" t="b">
        <v>0</v>
      </c>
      <c r="AD267" s="79">
        <v>42</v>
      </c>
      <c r="AE267" s="85" t="s">
        <v>1779</v>
      </c>
      <c r="AF267" s="79" t="b">
        <v>0</v>
      </c>
      <c r="AG267" s="79" t="s">
        <v>1829</v>
      </c>
      <c r="AH267" s="79"/>
      <c r="AI267" s="85" t="s">
        <v>1779</v>
      </c>
      <c r="AJ267" s="79" t="b">
        <v>0</v>
      </c>
      <c r="AK267" s="79">
        <v>5</v>
      </c>
      <c r="AL267" s="85" t="s">
        <v>1779</v>
      </c>
      <c r="AM267" s="79" t="s">
        <v>1841</v>
      </c>
      <c r="AN267" s="79" t="b">
        <v>0</v>
      </c>
      <c r="AO267" s="85" t="s">
        <v>1683</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1</v>
      </c>
      <c r="BC267" s="78" t="str">
        <f>REPLACE(INDEX(GroupVertices[Group],MATCH(Edges25[[#This Row],[Vertex 2]],GroupVertices[Vertex],0)),1,1,"")</f>
        <v>1</v>
      </c>
      <c r="BD267" s="48">
        <v>2</v>
      </c>
      <c r="BE267" s="49">
        <v>6.666666666666667</v>
      </c>
      <c r="BF267" s="48">
        <v>0</v>
      </c>
      <c r="BG267" s="49">
        <v>0</v>
      </c>
      <c r="BH267" s="48">
        <v>0</v>
      </c>
      <c r="BI267" s="49">
        <v>0</v>
      </c>
      <c r="BJ267" s="48">
        <v>28</v>
      </c>
      <c r="BK267" s="49">
        <v>93.33333333333333</v>
      </c>
      <c r="BL267" s="48">
        <v>30</v>
      </c>
    </row>
    <row r="268" spans="1:64" ht="15">
      <c r="A268" s="64" t="s">
        <v>437</v>
      </c>
      <c r="B268" s="64" t="s">
        <v>436</v>
      </c>
      <c r="C268" s="65"/>
      <c r="D268" s="66"/>
      <c r="E268" s="67"/>
      <c r="F268" s="68"/>
      <c r="G268" s="65"/>
      <c r="H268" s="69"/>
      <c r="I268" s="70"/>
      <c r="J268" s="70"/>
      <c r="K268" s="34" t="s">
        <v>66</v>
      </c>
      <c r="L268" s="77">
        <v>532</v>
      </c>
      <c r="M268" s="77"/>
      <c r="N268" s="72"/>
      <c r="O268" s="79" t="s">
        <v>570</v>
      </c>
      <c r="P268" s="81">
        <v>43681.31150462963</v>
      </c>
      <c r="Q268" s="79" t="s">
        <v>694</v>
      </c>
      <c r="R268" s="79"/>
      <c r="S268" s="79"/>
      <c r="T268" s="79"/>
      <c r="U268" s="79"/>
      <c r="V268" s="83" t="s">
        <v>1089</v>
      </c>
      <c r="W268" s="81">
        <v>43681.31150462963</v>
      </c>
      <c r="X268" s="83" t="s">
        <v>1363</v>
      </c>
      <c r="Y268" s="79"/>
      <c r="Z268" s="79"/>
      <c r="AA268" s="85" t="s">
        <v>1684</v>
      </c>
      <c r="AB268" s="79"/>
      <c r="AC268" s="79" t="b">
        <v>0</v>
      </c>
      <c r="AD268" s="79">
        <v>0</v>
      </c>
      <c r="AE268" s="85" t="s">
        <v>1779</v>
      </c>
      <c r="AF268" s="79" t="b">
        <v>0</v>
      </c>
      <c r="AG268" s="79" t="s">
        <v>1829</v>
      </c>
      <c r="AH268" s="79"/>
      <c r="AI268" s="85" t="s">
        <v>1779</v>
      </c>
      <c r="AJ268" s="79" t="b">
        <v>0</v>
      </c>
      <c r="AK268" s="79">
        <v>4</v>
      </c>
      <c r="AL268" s="85" t="s">
        <v>1683</v>
      </c>
      <c r="AM268" s="79" t="s">
        <v>1842</v>
      </c>
      <c r="AN268" s="79" t="b">
        <v>0</v>
      </c>
      <c r="AO268" s="85" t="s">
        <v>1683</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1</v>
      </c>
      <c r="BC268" s="78" t="str">
        <f>REPLACE(INDEX(GroupVertices[Group],MATCH(Edges25[[#This Row],[Vertex 2]],GroupVertices[Vertex],0)),1,1,"")</f>
        <v>1</v>
      </c>
      <c r="BD268" s="48">
        <v>2</v>
      </c>
      <c r="BE268" s="49">
        <v>8</v>
      </c>
      <c r="BF268" s="48">
        <v>0</v>
      </c>
      <c r="BG268" s="49">
        <v>0</v>
      </c>
      <c r="BH268" s="48">
        <v>0</v>
      </c>
      <c r="BI268" s="49">
        <v>0</v>
      </c>
      <c r="BJ268" s="48">
        <v>23</v>
      </c>
      <c r="BK268" s="49">
        <v>92</v>
      </c>
      <c r="BL268" s="48">
        <v>25</v>
      </c>
    </row>
    <row r="269" spans="1:64" ht="15">
      <c r="A269" s="64" t="s">
        <v>438</v>
      </c>
      <c r="B269" s="64" t="s">
        <v>437</v>
      </c>
      <c r="C269" s="65"/>
      <c r="D269" s="66"/>
      <c r="E269" s="67"/>
      <c r="F269" s="68"/>
      <c r="G269" s="65"/>
      <c r="H269" s="69"/>
      <c r="I269" s="70"/>
      <c r="J269" s="70"/>
      <c r="K269" s="34" t="s">
        <v>66</v>
      </c>
      <c r="L269" s="77">
        <v>533</v>
      </c>
      <c r="M269" s="77"/>
      <c r="N269" s="72"/>
      <c r="O269" s="79" t="s">
        <v>571</v>
      </c>
      <c r="P269" s="81">
        <v>43691.745034722226</v>
      </c>
      <c r="Q269" s="79" t="s">
        <v>695</v>
      </c>
      <c r="R269" s="79"/>
      <c r="S269" s="79"/>
      <c r="T269" s="79"/>
      <c r="U269" s="79"/>
      <c r="V269" s="83" t="s">
        <v>1090</v>
      </c>
      <c r="W269" s="81">
        <v>43691.745034722226</v>
      </c>
      <c r="X269" s="83" t="s">
        <v>1364</v>
      </c>
      <c r="Y269" s="79"/>
      <c r="Z269" s="79"/>
      <c r="AA269" s="85" t="s">
        <v>1685</v>
      </c>
      <c r="AB269" s="85" t="s">
        <v>1729</v>
      </c>
      <c r="AC269" s="79" t="b">
        <v>0</v>
      </c>
      <c r="AD269" s="79">
        <v>0</v>
      </c>
      <c r="AE269" s="85" t="s">
        <v>1780</v>
      </c>
      <c r="AF269" s="79" t="b">
        <v>0</v>
      </c>
      <c r="AG269" s="79" t="s">
        <v>1829</v>
      </c>
      <c r="AH269" s="79"/>
      <c r="AI269" s="85" t="s">
        <v>1779</v>
      </c>
      <c r="AJ269" s="79" t="b">
        <v>0</v>
      </c>
      <c r="AK269" s="79">
        <v>0</v>
      </c>
      <c r="AL269" s="85" t="s">
        <v>1779</v>
      </c>
      <c r="AM269" s="79" t="s">
        <v>1841</v>
      </c>
      <c r="AN269" s="79" t="b">
        <v>0</v>
      </c>
      <c r="AO269" s="85" t="s">
        <v>1729</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1</v>
      </c>
      <c r="BC269" s="78" t="str">
        <f>REPLACE(INDEX(GroupVertices[Group],MATCH(Edges25[[#This Row],[Vertex 2]],GroupVertices[Vertex],0)),1,1,"")</f>
        <v>1</v>
      </c>
      <c r="BD269" s="48">
        <v>0</v>
      </c>
      <c r="BE269" s="49">
        <v>0</v>
      </c>
      <c r="BF269" s="48">
        <v>0</v>
      </c>
      <c r="BG269" s="49">
        <v>0</v>
      </c>
      <c r="BH269" s="48">
        <v>0</v>
      </c>
      <c r="BI269" s="49">
        <v>0</v>
      </c>
      <c r="BJ269" s="48">
        <v>20</v>
      </c>
      <c r="BK269" s="49">
        <v>100</v>
      </c>
      <c r="BL269" s="48">
        <v>20</v>
      </c>
    </row>
    <row r="270" spans="1:64" ht="15">
      <c r="A270" s="64" t="s">
        <v>437</v>
      </c>
      <c r="B270" s="64" t="s">
        <v>438</v>
      </c>
      <c r="C270" s="65"/>
      <c r="D270" s="66"/>
      <c r="E270" s="67"/>
      <c r="F270" s="68"/>
      <c r="G270" s="65"/>
      <c r="H270" s="69"/>
      <c r="I270" s="70"/>
      <c r="J270" s="70"/>
      <c r="K270" s="34" t="s">
        <v>66</v>
      </c>
      <c r="L270" s="77">
        <v>534</v>
      </c>
      <c r="M270" s="77"/>
      <c r="N270" s="72"/>
      <c r="O270" s="79" t="s">
        <v>571</v>
      </c>
      <c r="P270" s="81">
        <v>43692.914502314816</v>
      </c>
      <c r="Q270" s="79" t="s">
        <v>696</v>
      </c>
      <c r="R270" s="79"/>
      <c r="S270" s="79"/>
      <c r="T270" s="79"/>
      <c r="U270" s="79"/>
      <c r="V270" s="83" t="s">
        <v>1089</v>
      </c>
      <c r="W270" s="81">
        <v>43692.914502314816</v>
      </c>
      <c r="X270" s="83" t="s">
        <v>1365</v>
      </c>
      <c r="Y270" s="79"/>
      <c r="Z270" s="79"/>
      <c r="AA270" s="85" t="s">
        <v>1686</v>
      </c>
      <c r="AB270" s="85" t="s">
        <v>1685</v>
      </c>
      <c r="AC270" s="79" t="b">
        <v>0</v>
      </c>
      <c r="AD270" s="79">
        <v>0</v>
      </c>
      <c r="AE270" s="85" t="s">
        <v>1823</v>
      </c>
      <c r="AF270" s="79" t="b">
        <v>0</v>
      </c>
      <c r="AG270" s="79" t="s">
        <v>1829</v>
      </c>
      <c r="AH270" s="79"/>
      <c r="AI270" s="85" t="s">
        <v>1779</v>
      </c>
      <c r="AJ270" s="79" t="b">
        <v>0</v>
      </c>
      <c r="AK270" s="79">
        <v>0</v>
      </c>
      <c r="AL270" s="85" t="s">
        <v>1779</v>
      </c>
      <c r="AM270" s="79" t="s">
        <v>1842</v>
      </c>
      <c r="AN270" s="79" t="b">
        <v>0</v>
      </c>
      <c r="AO270" s="85" t="s">
        <v>1685</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1</v>
      </c>
      <c r="BC270" s="78" t="str">
        <f>REPLACE(INDEX(GroupVertices[Group],MATCH(Edges25[[#This Row],[Vertex 2]],GroupVertices[Vertex],0)),1,1,"")</f>
        <v>1</v>
      </c>
      <c r="BD270" s="48">
        <v>0</v>
      </c>
      <c r="BE270" s="49">
        <v>0</v>
      </c>
      <c r="BF270" s="48">
        <v>0</v>
      </c>
      <c r="BG270" s="49">
        <v>0</v>
      </c>
      <c r="BH270" s="48">
        <v>0</v>
      </c>
      <c r="BI270" s="49">
        <v>0</v>
      </c>
      <c r="BJ270" s="48">
        <v>10</v>
      </c>
      <c r="BK270" s="49">
        <v>100</v>
      </c>
      <c r="BL270" s="48">
        <v>10</v>
      </c>
    </row>
    <row r="271" spans="1:64" ht="15">
      <c r="A271" s="64" t="s">
        <v>439</v>
      </c>
      <c r="B271" s="64" t="s">
        <v>538</v>
      </c>
      <c r="C271" s="65"/>
      <c r="D271" s="66"/>
      <c r="E271" s="67"/>
      <c r="F271" s="68"/>
      <c r="G271" s="65"/>
      <c r="H271" s="69"/>
      <c r="I271" s="70"/>
      <c r="J271" s="70"/>
      <c r="K271" s="34" t="s">
        <v>65</v>
      </c>
      <c r="L271" s="77">
        <v>535</v>
      </c>
      <c r="M271" s="77"/>
      <c r="N271" s="72"/>
      <c r="O271" s="79" t="s">
        <v>570</v>
      </c>
      <c r="P271" s="81">
        <v>43692.63313657408</v>
      </c>
      <c r="Q271" s="79" t="s">
        <v>697</v>
      </c>
      <c r="R271" s="79"/>
      <c r="S271" s="79"/>
      <c r="T271" s="79"/>
      <c r="U271" s="79"/>
      <c r="V271" s="83" t="s">
        <v>1091</v>
      </c>
      <c r="W271" s="81">
        <v>43692.63313657408</v>
      </c>
      <c r="X271" s="83" t="s">
        <v>1366</v>
      </c>
      <c r="Y271" s="79"/>
      <c r="Z271" s="79"/>
      <c r="AA271" s="85" t="s">
        <v>1687</v>
      </c>
      <c r="AB271" s="85" t="s">
        <v>1710</v>
      </c>
      <c r="AC271" s="79" t="b">
        <v>0</v>
      </c>
      <c r="AD271" s="79">
        <v>1</v>
      </c>
      <c r="AE271" s="85" t="s">
        <v>1780</v>
      </c>
      <c r="AF271" s="79" t="b">
        <v>0</v>
      </c>
      <c r="AG271" s="79" t="s">
        <v>1829</v>
      </c>
      <c r="AH271" s="79"/>
      <c r="AI271" s="85" t="s">
        <v>1779</v>
      </c>
      <c r="AJ271" s="79" t="b">
        <v>0</v>
      </c>
      <c r="AK271" s="79">
        <v>0</v>
      </c>
      <c r="AL271" s="85" t="s">
        <v>1779</v>
      </c>
      <c r="AM271" s="79" t="s">
        <v>1841</v>
      </c>
      <c r="AN271" s="79" t="b">
        <v>0</v>
      </c>
      <c r="AO271" s="85" t="s">
        <v>1710</v>
      </c>
      <c r="AP271" s="79" t="s">
        <v>176</v>
      </c>
      <c r="AQ271" s="79">
        <v>0</v>
      </c>
      <c r="AR271" s="79">
        <v>0</v>
      </c>
      <c r="AS271" s="79"/>
      <c r="AT271" s="79"/>
      <c r="AU271" s="79"/>
      <c r="AV271" s="79"/>
      <c r="AW271" s="79"/>
      <c r="AX271" s="79"/>
      <c r="AY271" s="79"/>
      <c r="AZ271" s="79"/>
      <c r="BA271">
        <v>2</v>
      </c>
      <c r="BB271" s="78" t="str">
        <f>REPLACE(INDEX(GroupVertices[Group],MATCH(Edges25[[#This Row],[Vertex 1]],GroupVertices[Vertex],0)),1,1,"")</f>
        <v>1</v>
      </c>
      <c r="BC271" s="78" t="str">
        <f>REPLACE(INDEX(GroupVertices[Group],MATCH(Edges25[[#This Row],[Vertex 2]],GroupVertices[Vertex],0)),1,1,"")</f>
        <v>1</v>
      </c>
      <c r="BD271" s="48"/>
      <c r="BE271" s="49"/>
      <c r="BF271" s="48"/>
      <c r="BG271" s="49"/>
      <c r="BH271" s="48"/>
      <c r="BI271" s="49"/>
      <c r="BJ271" s="48"/>
      <c r="BK271" s="49"/>
      <c r="BL271" s="48"/>
    </row>
    <row r="272" spans="1:64" ht="15">
      <c r="A272" s="64" t="s">
        <v>439</v>
      </c>
      <c r="B272" s="64" t="s">
        <v>538</v>
      </c>
      <c r="C272" s="65"/>
      <c r="D272" s="66"/>
      <c r="E272" s="67"/>
      <c r="F272" s="68"/>
      <c r="G272" s="65"/>
      <c r="H272" s="69"/>
      <c r="I272" s="70"/>
      <c r="J272" s="70"/>
      <c r="K272" s="34" t="s">
        <v>65</v>
      </c>
      <c r="L272" s="77">
        <v>537</v>
      </c>
      <c r="M272" s="77"/>
      <c r="N272" s="72"/>
      <c r="O272" s="79" t="s">
        <v>570</v>
      </c>
      <c r="P272" s="81">
        <v>43693.75403935185</v>
      </c>
      <c r="Q272" s="79" t="s">
        <v>698</v>
      </c>
      <c r="R272" s="79"/>
      <c r="S272" s="79"/>
      <c r="T272" s="79"/>
      <c r="U272" s="79"/>
      <c r="V272" s="83" t="s">
        <v>1091</v>
      </c>
      <c r="W272" s="81">
        <v>43693.75403935185</v>
      </c>
      <c r="X272" s="83" t="s">
        <v>1367</v>
      </c>
      <c r="Y272" s="79"/>
      <c r="Z272" s="79"/>
      <c r="AA272" s="85" t="s">
        <v>1688</v>
      </c>
      <c r="AB272" s="85" t="s">
        <v>1689</v>
      </c>
      <c r="AC272" s="79" t="b">
        <v>0</v>
      </c>
      <c r="AD272" s="79">
        <v>0</v>
      </c>
      <c r="AE272" s="85" t="s">
        <v>1780</v>
      </c>
      <c r="AF272" s="79" t="b">
        <v>0</v>
      </c>
      <c r="AG272" s="79" t="s">
        <v>1829</v>
      </c>
      <c r="AH272" s="79"/>
      <c r="AI272" s="85" t="s">
        <v>1779</v>
      </c>
      <c r="AJ272" s="79" t="b">
        <v>0</v>
      </c>
      <c r="AK272" s="79">
        <v>0</v>
      </c>
      <c r="AL272" s="85" t="s">
        <v>1779</v>
      </c>
      <c r="AM272" s="79" t="s">
        <v>1841</v>
      </c>
      <c r="AN272" s="79" t="b">
        <v>0</v>
      </c>
      <c r="AO272" s="85" t="s">
        <v>1689</v>
      </c>
      <c r="AP272" s="79" t="s">
        <v>176</v>
      </c>
      <c r="AQ272" s="79">
        <v>0</v>
      </c>
      <c r="AR272" s="79">
        <v>0</v>
      </c>
      <c r="AS272" s="79"/>
      <c r="AT272" s="79"/>
      <c r="AU272" s="79"/>
      <c r="AV272" s="79"/>
      <c r="AW272" s="79"/>
      <c r="AX272" s="79"/>
      <c r="AY272" s="79"/>
      <c r="AZ272" s="79"/>
      <c r="BA272">
        <v>2</v>
      </c>
      <c r="BB272" s="78" t="str">
        <f>REPLACE(INDEX(GroupVertices[Group],MATCH(Edges25[[#This Row],[Vertex 1]],GroupVertices[Vertex],0)),1,1,"")</f>
        <v>1</v>
      </c>
      <c r="BC272" s="78" t="str">
        <f>REPLACE(INDEX(GroupVertices[Group],MATCH(Edges25[[#This Row],[Vertex 2]],GroupVertices[Vertex],0)),1,1,"")</f>
        <v>1</v>
      </c>
      <c r="BD272" s="48"/>
      <c r="BE272" s="49"/>
      <c r="BF272" s="48"/>
      <c r="BG272" s="49"/>
      <c r="BH272" s="48"/>
      <c r="BI272" s="49"/>
      <c r="BJ272" s="48"/>
      <c r="BK272" s="49"/>
      <c r="BL272" s="48"/>
    </row>
    <row r="273" spans="1:64" ht="15">
      <c r="A273" s="64" t="s">
        <v>437</v>
      </c>
      <c r="B273" s="64" t="s">
        <v>439</v>
      </c>
      <c r="C273" s="65"/>
      <c r="D273" s="66"/>
      <c r="E273" s="67"/>
      <c r="F273" s="68"/>
      <c r="G273" s="65"/>
      <c r="H273" s="69"/>
      <c r="I273" s="70"/>
      <c r="J273" s="70"/>
      <c r="K273" s="34" t="s">
        <v>66</v>
      </c>
      <c r="L273" s="77">
        <v>539</v>
      </c>
      <c r="M273" s="77"/>
      <c r="N273" s="72"/>
      <c r="O273" s="79" t="s">
        <v>571</v>
      </c>
      <c r="P273" s="81">
        <v>43693.752592592595</v>
      </c>
      <c r="Q273" s="79" t="s">
        <v>699</v>
      </c>
      <c r="R273" s="79"/>
      <c r="S273" s="79"/>
      <c r="T273" s="79"/>
      <c r="U273" s="79"/>
      <c r="V273" s="83" t="s">
        <v>1089</v>
      </c>
      <c r="W273" s="81">
        <v>43693.752592592595</v>
      </c>
      <c r="X273" s="83" t="s">
        <v>1368</v>
      </c>
      <c r="Y273" s="79"/>
      <c r="Z273" s="79"/>
      <c r="AA273" s="85" t="s">
        <v>1689</v>
      </c>
      <c r="AB273" s="85" t="s">
        <v>1687</v>
      </c>
      <c r="AC273" s="79" t="b">
        <v>0</v>
      </c>
      <c r="AD273" s="79">
        <v>3</v>
      </c>
      <c r="AE273" s="85" t="s">
        <v>1824</v>
      </c>
      <c r="AF273" s="79" t="b">
        <v>0</v>
      </c>
      <c r="AG273" s="79" t="s">
        <v>1829</v>
      </c>
      <c r="AH273" s="79"/>
      <c r="AI273" s="85" t="s">
        <v>1779</v>
      </c>
      <c r="AJ273" s="79" t="b">
        <v>0</v>
      </c>
      <c r="AK273" s="79">
        <v>1</v>
      </c>
      <c r="AL273" s="85" t="s">
        <v>1779</v>
      </c>
      <c r="AM273" s="79" t="s">
        <v>1841</v>
      </c>
      <c r="AN273" s="79" t="b">
        <v>0</v>
      </c>
      <c r="AO273" s="85" t="s">
        <v>1687</v>
      </c>
      <c r="AP273" s="79" t="s">
        <v>176</v>
      </c>
      <c r="AQ273" s="79">
        <v>0</v>
      </c>
      <c r="AR273" s="79">
        <v>0</v>
      </c>
      <c r="AS273" s="79"/>
      <c r="AT273" s="79"/>
      <c r="AU273" s="79"/>
      <c r="AV273" s="79"/>
      <c r="AW273" s="79"/>
      <c r="AX273" s="79"/>
      <c r="AY273" s="79"/>
      <c r="AZ273" s="79"/>
      <c r="BA273">
        <v>1</v>
      </c>
      <c r="BB273" s="78" t="str">
        <f>REPLACE(INDEX(GroupVertices[Group],MATCH(Edges25[[#This Row],[Vertex 1]],GroupVertices[Vertex],0)),1,1,"")</f>
        <v>1</v>
      </c>
      <c r="BC273" s="78" t="str">
        <f>REPLACE(INDEX(GroupVertices[Group],MATCH(Edges25[[#This Row],[Vertex 2]],GroupVertices[Vertex],0)),1,1,"")</f>
        <v>1</v>
      </c>
      <c r="BD273" s="48">
        <v>1</v>
      </c>
      <c r="BE273" s="49">
        <v>2.5641025641025643</v>
      </c>
      <c r="BF273" s="48">
        <v>0</v>
      </c>
      <c r="BG273" s="49">
        <v>0</v>
      </c>
      <c r="BH273" s="48">
        <v>0</v>
      </c>
      <c r="BI273" s="49">
        <v>0</v>
      </c>
      <c r="BJ273" s="48">
        <v>38</v>
      </c>
      <c r="BK273" s="49">
        <v>97.43589743589743</v>
      </c>
      <c r="BL273" s="48">
        <v>39</v>
      </c>
    </row>
    <row r="274" spans="1:64" ht="15">
      <c r="A274" s="64" t="s">
        <v>437</v>
      </c>
      <c r="B274" s="64" t="s">
        <v>356</v>
      </c>
      <c r="C274" s="65"/>
      <c r="D274" s="66"/>
      <c r="E274" s="67"/>
      <c r="F274" s="68"/>
      <c r="G274" s="65"/>
      <c r="H274" s="69"/>
      <c r="I274" s="70"/>
      <c r="J274" s="70"/>
      <c r="K274" s="34" t="s">
        <v>66</v>
      </c>
      <c r="L274" s="77">
        <v>544</v>
      </c>
      <c r="M274" s="77"/>
      <c r="N274" s="72"/>
      <c r="O274" s="79" t="s">
        <v>570</v>
      </c>
      <c r="P274" s="81">
        <v>43713.745</v>
      </c>
      <c r="Q274" s="79" t="s">
        <v>645</v>
      </c>
      <c r="R274" s="79"/>
      <c r="S274" s="79"/>
      <c r="T274" s="79"/>
      <c r="U274" s="79"/>
      <c r="V274" s="83" t="s">
        <v>1089</v>
      </c>
      <c r="W274" s="81">
        <v>43713.745</v>
      </c>
      <c r="X274" s="83" t="s">
        <v>1369</v>
      </c>
      <c r="Y274" s="79"/>
      <c r="Z274" s="79"/>
      <c r="AA274" s="85" t="s">
        <v>1690</v>
      </c>
      <c r="AB274" s="79"/>
      <c r="AC274" s="79" t="b">
        <v>0</v>
      </c>
      <c r="AD274" s="79">
        <v>0</v>
      </c>
      <c r="AE274" s="85" t="s">
        <v>1779</v>
      </c>
      <c r="AF274" s="79" t="b">
        <v>0</v>
      </c>
      <c r="AG274" s="79" t="s">
        <v>1829</v>
      </c>
      <c r="AH274" s="79"/>
      <c r="AI274" s="85" t="s">
        <v>1779</v>
      </c>
      <c r="AJ274" s="79" t="b">
        <v>0</v>
      </c>
      <c r="AK274" s="79">
        <v>27</v>
      </c>
      <c r="AL274" s="85" t="s">
        <v>1580</v>
      </c>
      <c r="AM274" s="79" t="s">
        <v>1841</v>
      </c>
      <c r="AN274" s="79" t="b">
        <v>0</v>
      </c>
      <c r="AO274" s="85" t="s">
        <v>1580</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1</v>
      </c>
      <c r="BC274" s="78" t="str">
        <f>REPLACE(INDEX(GroupVertices[Group],MATCH(Edges25[[#This Row],[Vertex 2]],GroupVertices[Vertex],0)),1,1,"")</f>
        <v>2</v>
      </c>
      <c r="BD274" s="48">
        <v>0</v>
      </c>
      <c r="BE274" s="49">
        <v>0</v>
      </c>
      <c r="BF274" s="48">
        <v>0</v>
      </c>
      <c r="BG274" s="49">
        <v>0</v>
      </c>
      <c r="BH274" s="48">
        <v>0</v>
      </c>
      <c r="BI274" s="49">
        <v>0</v>
      </c>
      <c r="BJ274" s="48">
        <v>21</v>
      </c>
      <c r="BK274" s="49">
        <v>100</v>
      </c>
      <c r="BL274" s="48">
        <v>21</v>
      </c>
    </row>
    <row r="275" spans="1:64" ht="15">
      <c r="A275" s="64" t="s">
        <v>440</v>
      </c>
      <c r="B275" s="64" t="s">
        <v>348</v>
      </c>
      <c r="C275" s="65"/>
      <c r="D275" s="66"/>
      <c r="E275" s="67"/>
      <c r="F275" s="68"/>
      <c r="G275" s="65"/>
      <c r="H275" s="69"/>
      <c r="I275" s="70"/>
      <c r="J275" s="70"/>
      <c r="K275" s="34" t="s">
        <v>66</v>
      </c>
      <c r="L275" s="77">
        <v>545</v>
      </c>
      <c r="M275" s="77"/>
      <c r="N275" s="72"/>
      <c r="O275" s="79" t="s">
        <v>570</v>
      </c>
      <c r="P275" s="81">
        <v>43714.51384259259</v>
      </c>
      <c r="Q275" s="79" t="s">
        <v>646</v>
      </c>
      <c r="R275" s="79"/>
      <c r="S275" s="79"/>
      <c r="T275" s="79" t="s">
        <v>848</v>
      </c>
      <c r="U275" s="79"/>
      <c r="V275" s="83" t="s">
        <v>1092</v>
      </c>
      <c r="W275" s="81">
        <v>43714.51384259259</v>
      </c>
      <c r="X275" s="83" t="s">
        <v>1370</v>
      </c>
      <c r="Y275" s="79"/>
      <c r="Z275" s="79"/>
      <c r="AA275" s="85" t="s">
        <v>1691</v>
      </c>
      <c r="AB275" s="79"/>
      <c r="AC275" s="79" t="b">
        <v>0</v>
      </c>
      <c r="AD275" s="79">
        <v>0</v>
      </c>
      <c r="AE275" s="85" t="s">
        <v>1779</v>
      </c>
      <c r="AF275" s="79" t="b">
        <v>0</v>
      </c>
      <c r="AG275" s="79" t="s">
        <v>1829</v>
      </c>
      <c r="AH275" s="79"/>
      <c r="AI275" s="85" t="s">
        <v>1779</v>
      </c>
      <c r="AJ275" s="79" t="b">
        <v>0</v>
      </c>
      <c r="AK275" s="79">
        <v>5</v>
      </c>
      <c r="AL275" s="85" t="s">
        <v>1568</v>
      </c>
      <c r="AM275" s="79" t="s">
        <v>1842</v>
      </c>
      <c r="AN275" s="79" t="b">
        <v>0</v>
      </c>
      <c r="AO275" s="85" t="s">
        <v>1568</v>
      </c>
      <c r="AP275" s="79" t="s">
        <v>176</v>
      </c>
      <c r="AQ275" s="79">
        <v>0</v>
      </c>
      <c r="AR275" s="79">
        <v>0</v>
      </c>
      <c r="AS275" s="79"/>
      <c r="AT275" s="79"/>
      <c r="AU275" s="79"/>
      <c r="AV275" s="79"/>
      <c r="AW275" s="79"/>
      <c r="AX275" s="79"/>
      <c r="AY275" s="79"/>
      <c r="AZ275" s="79"/>
      <c r="BA275">
        <v>1</v>
      </c>
      <c r="BB275" s="78" t="str">
        <f>REPLACE(INDEX(GroupVertices[Group],MATCH(Edges25[[#This Row],[Vertex 1]],GroupVertices[Vertex],0)),1,1,"")</f>
        <v>12</v>
      </c>
      <c r="BC275" s="78" t="str">
        <f>REPLACE(INDEX(GroupVertices[Group],MATCH(Edges25[[#This Row],[Vertex 2]],GroupVertices[Vertex],0)),1,1,"")</f>
        <v>12</v>
      </c>
      <c r="BD275" s="48">
        <v>0</v>
      </c>
      <c r="BE275" s="49">
        <v>0</v>
      </c>
      <c r="BF275" s="48">
        <v>1</v>
      </c>
      <c r="BG275" s="49">
        <v>5</v>
      </c>
      <c r="BH275" s="48">
        <v>0</v>
      </c>
      <c r="BI275" s="49">
        <v>0</v>
      </c>
      <c r="BJ275" s="48">
        <v>19</v>
      </c>
      <c r="BK275" s="49">
        <v>95</v>
      </c>
      <c r="BL275" s="48">
        <v>20</v>
      </c>
    </row>
    <row r="276" spans="1:64" ht="15">
      <c r="A276" s="64" t="s">
        <v>437</v>
      </c>
      <c r="B276" s="64" t="s">
        <v>440</v>
      </c>
      <c r="C276" s="65"/>
      <c r="D276" s="66"/>
      <c r="E276" s="67"/>
      <c r="F276" s="68"/>
      <c r="G276" s="65"/>
      <c r="H276" s="69"/>
      <c r="I276" s="70"/>
      <c r="J276" s="70"/>
      <c r="K276" s="34" t="s">
        <v>65</v>
      </c>
      <c r="L276" s="77">
        <v>547</v>
      </c>
      <c r="M276" s="77"/>
      <c r="N276" s="72"/>
      <c r="O276" s="79" t="s">
        <v>570</v>
      </c>
      <c r="P276" s="81">
        <v>43715.8337962963</v>
      </c>
      <c r="Q276" s="79" t="s">
        <v>646</v>
      </c>
      <c r="R276" s="79"/>
      <c r="S276" s="79"/>
      <c r="T276" s="79" t="s">
        <v>848</v>
      </c>
      <c r="U276" s="79"/>
      <c r="V276" s="83" t="s">
        <v>1089</v>
      </c>
      <c r="W276" s="81">
        <v>43715.8337962963</v>
      </c>
      <c r="X276" s="83" t="s">
        <v>1371</v>
      </c>
      <c r="Y276" s="79"/>
      <c r="Z276" s="79"/>
      <c r="AA276" s="85" t="s">
        <v>1692</v>
      </c>
      <c r="AB276" s="79"/>
      <c r="AC276" s="79" t="b">
        <v>0</v>
      </c>
      <c r="AD276" s="79">
        <v>0</v>
      </c>
      <c r="AE276" s="85" t="s">
        <v>1779</v>
      </c>
      <c r="AF276" s="79" t="b">
        <v>0</v>
      </c>
      <c r="AG276" s="79" t="s">
        <v>1829</v>
      </c>
      <c r="AH276" s="79"/>
      <c r="AI276" s="85" t="s">
        <v>1779</v>
      </c>
      <c r="AJ276" s="79" t="b">
        <v>0</v>
      </c>
      <c r="AK276" s="79">
        <v>6</v>
      </c>
      <c r="AL276" s="85" t="s">
        <v>1568</v>
      </c>
      <c r="AM276" s="79" t="s">
        <v>1842</v>
      </c>
      <c r="AN276" s="79" t="b">
        <v>0</v>
      </c>
      <c r="AO276" s="85" t="s">
        <v>1568</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1</v>
      </c>
      <c r="BC276" s="78" t="str">
        <f>REPLACE(INDEX(GroupVertices[Group],MATCH(Edges25[[#This Row],[Vertex 2]],GroupVertices[Vertex],0)),1,1,"")</f>
        <v>12</v>
      </c>
      <c r="BD276" s="48"/>
      <c r="BE276" s="49"/>
      <c r="BF276" s="48"/>
      <c r="BG276" s="49"/>
      <c r="BH276" s="48"/>
      <c r="BI276" s="49"/>
      <c r="BJ276" s="48"/>
      <c r="BK276" s="49"/>
      <c r="BL276" s="48"/>
    </row>
    <row r="277" spans="1:64" ht="15">
      <c r="A277" s="64" t="s">
        <v>437</v>
      </c>
      <c r="B277" s="64" t="s">
        <v>213</v>
      </c>
      <c r="C277" s="65"/>
      <c r="D277" s="66"/>
      <c r="E277" s="67"/>
      <c r="F277" s="68"/>
      <c r="G277" s="65"/>
      <c r="H277" s="69"/>
      <c r="I277" s="70"/>
      <c r="J277" s="70"/>
      <c r="K277" s="34" t="s">
        <v>65</v>
      </c>
      <c r="L277" s="77">
        <v>551</v>
      </c>
      <c r="M277" s="77"/>
      <c r="N277" s="72"/>
      <c r="O277" s="79" t="s">
        <v>570</v>
      </c>
      <c r="P277" s="81">
        <v>43717.266701388886</v>
      </c>
      <c r="Q277" s="79" t="s">
        <v>700</v>
      </c>
      <c r="R277" s="79"/>
      <c r="S277" s="79"/>
      <c r="T277" s="79"/>
      <c r="U277" s="79"/>
      <c r="V277" s="83" t="s">
        <v>1089</v>
      </c>
      <c r="W277" s="81">
        <v>43717.266701388886</v>
      </c>
      <c r="X277" s="83" t="s">
        <v>1372</v>
      </c>
      <c r="Y277" s="79"/>
      <c r="Z277" s="79"/>
      <c r="AA277" s="85" t="s">
        <v>1693</v>
      </c>
      <c r="AB277" s="79"/>
      <c r="AC277" s="79" t="b">
        <v>0</v>
      </c>
      <c r="AD277" s="79">
        <v>0</v>
      </c>
      <c r="AE277" s="85" t="s">
        <v>1779</v>
      </c>
      <c r="AF277" s="79" t="b">
        <v>0</v>
      </c>
      <c r="AG277" s="79" t="s">
        <v>1829</v>
      </c>
      <c r="AH277" s="79"/>
      <c r="AI277" s="85" t="s">
        <v>1779</v>
      </c>
      <c r="AJ277" s="79" t="b">
        <v>0</v>
      </c>
      <c r="AK277" s="79">
        <v>2</v>
      </c>
      <c r="AL277" s="85" t="s">
        <v>1420</v>
      </c>
      <c r="AM277" s="79" t="s">
        <v>1842</v>
      </c>
      <c r="AN277" s="79" t="b">
        <v>0</v>
      </c>
      <c r="AO277" s="85" t="s">
        <v>1420</v>
      </c>
      <c r="AP277" s="79" t="s">
        <v>176</v>
      </c>
      <c r="AQ277" s="79">
        <v>0</v>
      </c>
      <c r="AR277" s="79">
        <v>0</v>
      </c>
      <c r="AS277" s="79"/>
      <c r="AT277" s="79"/>
      <c r="AU277" s="79"/>
      <c r="AV277" s="79"/>
      <c r="AW277" s="79"/>
      <c r="AX277" s="79"/>
      <c r="AY277" s="79"/>
      <c r="AZ277" s="79"/>
      <c r="BA277">
        <v>1</v>
      </c>
      <c r="BB277" s="78" t="str">
        <f>REPLACE(INDEX(GroupVertices[Group],MATCH(Edges25[[#This Row],[Vertex 1]],GroupVertices[Vertex],0)),1,1,"")</f>
        <v>1</v>
      </c>
      <c r="BC277" s="78" t="str">
        <f>REPLACE(INDEX(GroupVertices[Group],MATCH(Edges25[[#This Row],[Vertex 2]],GroupVertices[Vertex],0)),1,1,"")</f>
        <v>1</v>
      </c>
      <c r="BD277" s="48">
        <v>1</v>
      </c>
      <c r="BE277" s="49">
        <v>3.7037037037037037</v>
      </c>
      <c r="BF277" s="48">
        <v>1</v>
      </c>
      <c r="BG277" s="49">
        <v>3.7037037037037037</v>
      </c>
      <c r="BH277" s="48">
        <v>0</v>
      </c>
      <c r="BI277" s="49">
        <v>0</v>
      </c>
      <c r="BJ277" s="48">
        <v>25</v>
      </c>
      <c r="BK277" s="49">
        <v>92.5925925925926</v>
      </c>
      <c r="BL277" s="48">
        <v>27</v>
      </c>
    </row>
    <row r="278" spans="1:64" ht="15">
      <c r="A278" s="64" t="s">
        <v>437</v>
      </c>
      <c r="B278" s="64" t="s">
        <v>561</v>
      </c>
      <c r="C278" s="65"/>
      <c r="D278" s="66"/>
      <c r="E278" s="67"/>
      <c r="F278" s="68"/>
      <c r="G278" s="65"/>
      <c r="H278" s="69"/>
      <c r="I278" s="70"/>
      <c r="J278" s="70"/>
      <c r="K278" s="34" t="s">
        <v>65</v>
      </c>
      <c r="L278" s="77">
        <v>552</v>
      </c>
      <c r="M278" s="77"/>
      <c r="N278" s="72"/>
      <c r="O278" s="79" t="s">
        <v>570</v>
      </c>
      <c r="P278" s="81">
        <v>43719.79608796296</v>
      </c>
      <c r="Q278" s="79" t="s">
        <v>701</v>
      </c>
      <c r="R278" s="79"/>
      <c r="S278" s="79"/>
      <c r="T278" s="79" t="s">
        <v>833</v>
      </c>
      <c r="U278" s="79"/>
      <c r="V278" s="83" t="s">
        <v>1089</v>
      </c>
      <c r="W278" s="81">
        <v>43719.79608796296</v>
      </c>
      <c r="X278" s="83" t="s">
        <v>1373</v>
      </c>
      <c r="Y278" s="79"/>
      <c r="Z278" s="79"/>
      <c r="AA278" s="85" t="s">
        <v>1694</v>
      </c>
      <c r="AB278" s="79"/>
      <c r="AC278" s="79" t="b">
        <v>0</v>
      </c>
      <c r="AD278" s="79">
        <v>0</v>
      </c>
      <c r="AE278" s="85" t="s">
        <v>1779</v>
      </c>
      <c r="AF278" s="79" t="b">
        <v>0</v>
      </c>
      <c r="AG278" s="79" t="s">
        <v>1829</v>
      </c>
      <c r="AH278" s="79"/>
      <c r="AI278" s="85" t="s">
        <v>1779</v>
      </c>
      <c r="AJ278" s="79" t="b">
        <v>0</v>
      </c>
      <c r="AK278" s="79">
        <v>9</v>
      </c>
      <c r="AL278" s="85" t="s">
        <v>1421</v>
      </c>
      <c r="AM278" s="79" t="s">
        <v>1842</v>
      </c>
      <c r="AN278" s="79" t="b">
        <v>0</v>
      </c>
      <c r="AO278" s="85" t="s">
        <v>1421</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1</v>
      </c>
      <c r="BC278" s="78" t="str">
        <f>REPLACE(INDEX(GroupVertices[Group],MATCH(Edges25[[#This Row],[Vertex 2]],GroupVertices[Vertex],0)),1,1,"")</f>
        <v>1</v>
      </c>
      <c r="BD278" s="48"/>
      <c r="BE278" s="49"/>
      <c r="BF278" s="48"/>
      <c r="BG278" s="49"/>
      <c r="BH278" s="48"/>
      <c r="BI278" s="49"/>
      <c r="BJ278" s="48"/>
      <c r="BK278" s="49"/>
      <c r="BL278" s="48"/>
    </row>
    <row r="279" spans="1:64" ht="15">
      <c r="A279" s="64" t="s">
        <v>437</v>
      </c>
      <c r="B279" s="64" t="s">
        <v>532</v>
      </c>
      <c r="C279" s="65"/>
      <c r="D279" s="66"/>
      <c r="E279" s="67"/>
      <c r="F279" s="68"/>
      <c r="G279" s="65"/>
      <c r="H279" s="69"/>
      <c r="I279" s="70"/>
      <c r="J279" s="70"/>
      <c r="K279" s="34" t="s">
        <v>65</v>
      </c>
      <c r="L279" s="77">
        <v>560</v>
      </c>
      <c r="M279" s="77"/>
      <c r="N279" s="72"/>
      <c r="O279" s="79" t="s">
        <v>570</v>
      </c>
      <c r="P279" s="81">
        <v>43719.79827546296</v>
      </c>
      <c r="Q279" s="79" t="s">
        <v>653</v>
      </c>
      <c r="R279" s="79"/>
      <c r="S279" s="79"/>
      <c r="T279" s="79"/>
      <c r="U279" s="79"/>
      <c r="V279" s="83" t="s">
        <v>1089</v>
      </c>
      <c r="W279" s="81">
        <v>43719.79827546296</v>
      </c>
      <c r="X279" s="83" t="s">
        <v>1374</v>
      </c>
      <c r="Y279" s="79"/>
      <c r="Z279" s="79"/>
      <c r="AA279" s="85" t="s">
        <v>1695</v>
      </c>
      <c r="AB279" s="79"/>
      <c r="AC279" s="79" t="b">
        <v>0</v>
      </c>
      <c r="AD279" s="79">
        <v>0</v>
      </c>
      <c r="AE279" s="85" t="s">
        <v>1779</v>
      </c>
      <c r="AF279" s="79" t="b">
        <v>1</v>
      </c>
      <c r="AG279" s="79" t="s">
        <v>1829</v>
      </c>
      <c r="AH279" s="79"/>
      <c r="AI279" s="85" t="s">
        <v>1836</v>
      </c>
      <c r="AJ279" s="79" t="b">
        <v>0</v>
      </c>
      <c r="AK279" s="79">
        <v>2</v>
      </c>
      <c r="AL279" s="85" t="s">
        <v>1697</v>
      </c>
      <c r="AM279" s="79" t="s">
        <v>1842</v>
      </c>
      <c r="AN279" s="79" t="b">
        <v>0</v>
      </c>
      <c r="AO279" s="85" t="s">
        <v>1697</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1</v>
      </c>
      <c r="BC279" s="78" t="str">
        <f>REPLACE(INDEX(GroupVertices[Group],MATCH(Edges25[[#This Row],[Vertex 2]],GroupVertices[Vertex],0)),1,1,"")</f>
        <v>11</v>
      </c>
      <c r="BD279" s="48"/>
      <c r="BE279" s="49"/>
      <c r="BF279" s="48"/>
      <c r="BG279" s="49"/>
      <c r="BH279" s="48"/>
      <c r="BI279" s="49"/>
      <c r="BJ279" s="48"/>
      <c r="BK279" s="49"/>
      <c r="BL279" s="48"/>
    </row>
    <row r="280" spans="1:64" ht="15">
      <c r="A280" s="64" t="s">
        <v>441</v>
      </c>
      <c r="B280" s="64" t="s">
        <v>534</v>
      </c>
      <c r="C280" s="65"/>
      <c r="D280" s="66"/>
      <c r="E280" s="67"/>
      <c r="F280" s="68"/>
      <c r="G280" s="65"/>
      <c r="H280" s="69"/>
      <c r="I280" s="70"/>
      <c r="J280" s="70"/>
      <c r="K280" s="34" t="s">
        <v>65</v>
      </c>
      <c r="L280" s="77">
        <v>561</v>
      </c>
      <c r="M280" s="77"/>
      <c r="N280" s="72"/>
      <c r="O280" s="79" t="s">
        <v>570</v>
      </c>
      <c r="P280" s="81">
        <v>43718.755520833336</v>
      </c>
      <c r="Q280" s="79" t="s">
        <v>702</v>
      </c>
      <c r="R280" s="83" t="s">
        <v>793</v>
      </c>
      <c r="S280" s="79" t="s">
        <v>807</v>
      </c>
      <c r="T280" s="79"/>
      <c r="U280" s="79"/>
      <c r="V280" s="83" t="s">
        <v>1093</v>
      </c>
      <c r="W280" s="81">
        <v>43718.755520833336</v>
      </c>
      <c r="X280" s="83" t="s">
        <v>1375</v>
      </c>
      <c r="Y280" s="79"/>
      <c r="Z280" s="79"/>
      <c r="AA280" s="85" t="s">
        <v>1696</v>
      </c>
      <c r="AB280" s="79"/>
      <c r="AC280" s="79" t="b">
        <v>0</v>
      </c>
      <c r="AD280" s="79">
        <v>19</v>
      </c>
      <c r="AE280" s="85" t="s">
        <v>1779</v>
      </c>
      <c r="AF280" s="79" t="b">
        <v>1</v>
      </c>
      <c r="AG280" s="79" t="s">
        <v>1829</v>
      </c>
      <c r="AH280" s="79"/>
      <c r="AI280" s="85" t="s">
        <v>1836</v>
      </c>
      <c r="AJ280" s="79" t="b">
        <v>0</v>
      </c>
      <c r="AK280" s="79">
        <v>5</v>
      </c>
      <c r="AL280" s="85" t="s">
        <v>1779</v>
      </c>
      <c r="AM280" s="79" t="s">
        <v>1841</v>
      </c>
      <c r="AN280" s="79" t="b">
        <v>0</v>
      </c>
      <c r="AO280" s="85" t="s">
        <v>1696</v>
      </c>
      <c r="AP280" s="79" t="s">
        <v>176</v>
      </c>
      <c r="AQ280" s="79">
        <v>0</v>
      </c>
      <c r="AR280" s="79">
        <v>0</v>
      </c>
      <c r="AS280" s="79"/>
      <c r="AT280" s="79"/>
      <c r="AU280" s="79"/>
      <c r="AV280" s="79"/>
      <c r="AW280" s="79"/>
      <c r="AX280" s="79"/>
      <c r="AY280" s="79"/>
      <c r="AZ280" s="79"/>
      <c r="BA280">
        <v>1</v>
      </c>
      <c r="BB280" s="78" t="str">
        <f>REPLACE(INDEX(GroupVertices[Group],MATCH(Edges25[[#This Row],[Vertex 1]],GroupVertices[Vertex],0)),1,1,"")</f>
        <v>11</v>
      </c>
      <c r="BC280" s="78" t="str">
        <f>REPLACE(INDEX(GroupVertices[Group],MATCH(Edges25[[#This Row],[Vertex 2]],GroupVertices[Vertex],0)),1,1,"")</f>
        <v>11</v>
      </c>
      <c r="BD280" s="48"/>
      <c r="BE280" s="49"/>
      <c r="BF280" s="48"/>
      <c r="BG280" s="49"/>
      <c r="BH280" s="48"/>
      <c r="BI280" s="49"/>
      <c r="BJ280" s="48"/>
      <c r="BK280" s="49"/>
      <c r="BL280" s="48"/>
    </row>
    <row r="281" spans="1:64" ht="15">
      <c r="A281" s="64" t="s">
        <v>442</v>
      </c>
      <c r="B281" s="64" t="s">
        <v>441</v>
      </c>
      <c r="C281" s="65"/>
      <c r="D281" s="66"/>
      <c r="E281" s="67"/>
      <c r="F281" s="68"/>
      <c r="G281" s="65"/>
      <c r="H281" s="69"/>
      <c r="I281" s="70"/>
      <c r="J281" s="70"/>
      <c r="K281" s="34" t="s">
        <v>66</v>
      </c>
      <c r="L281" s="77">
        <v>563</v>
      </c>
      <c r="M281" s="77"/>
      <c r="N281" s="72"/>
      <c r="O281" s="79" t="s">
        <v>570</v>
      </c>
      <c r="P281" s="81">
        <v>43718.54746527778</v>
      </c>
      <c r="Q281" s="79" t="s">
        <v>703</v>
      </c>
      <c r="R281" s="83" t="s">
        <v>793</v>
      </c>
      <c r="S281" s="79" t="s">
        <v>807</v>
      </c>
      <c r="T281" s="79"/>
      <c r="U281" s="79"/>
      <c r="V281" s="83" t="s">
        <v>1094</v>
      </c>
      <c r="W281" s="81">
        <v>43718.54746527778</v>
      </c>
      <c r="X281" s="83" t="s">
        <v>1376</v>
      </c>
      <c r="Y281" s="79"/>
      <c r="Z281" s="79"/>
      <c r="AA281" s="85" t="s">
        <v>1697</v>
      </c>
      <c r="AB281" s="79"/>
      <c r="AC281" s="79" t="b">
        <v>0</v>
      </c>
      <c r="AD281" s="79">
        <v>3</v>
      </c>
      <c r="AE281" s="85" t="s">
        <v>1779</v>
      </c>
      <c r="AF281" s="79" t="b">
        <v>1</v>
      </c>
      <c r="AG281" s="79" t="s">
        <v>1829</v>
      </c>
      <c r="AH281" s="79"/>
      <c r="AI281" s="85" t="s">
        <v>1836</v>
      </c>
      <c r="AJ281" s="79" t="b">
        <v>0</v>
      </c>
      <c r="AK281" s="79">
        <v>1</v>
      </c>
      <c r="AL281" s="85" t="s">
        <v>1779</v>
      </c>
      <c r="AM281" s="79" t="s">
        <v>1841</v>
      </c>
      <c r="AN281" s="79" t="b">
        <v>0</v>
      </c>
      <c r="AO281" s="85" t="s">
        <v>1697</v>
      </c>
      <c r="AP281" s="79" t="s">
        <v>176</v>
      </c>
      <c r="AQ281" s="79">
        <v>0</v>
      </c>
      <c r="AR281" s="79">
        <v>0</v>
      </c>
      <c r="AS281" s="79"/>
      <c r="AT281" s="79"/>
      <c r="AU281" s="79"/>
      <c r="AV281" s="79"/>
      <c r="AW281" s="79"/>
      <c r="AX281" s="79"/>
      <c r="AY281" s="79"/>
      <c r="AZ281" s="79"/>
      <c r="BA281">
        <v>2</v>
      </c>
      <c r="BB281" s="78" t="str">
        <f>REPLACE(INDEX(GroupVertices[Group],MATCH(Edges25[[#This Row],[Vertex 1]],GroupVertices[Vertex],0)),1,1,"")</f>
        <v>11</v>
      </c>
      <c r="BC281" s="78" t="str">
        <f>REPLACE(INDEX(GroupVertices[Group],MATCH(Edges25[[#This Row],[Vertex 2]],GroupVertices[Vertex],0)),1,1,"")</f>
        <v>11</v>
      </c>
      <c r="BD281" s="48"/>
      <c r="BE281" s="49"/>
      <c r="BF281" s="48"/>
      <c r="BG281" s="49"/>
      <c r="BH281" s="48"/>
      <c r="BI281" s="49"/>
      <c r="BJ281" s="48"/>
      <c r="BK281" s="49"/>
      <c r="BL281" s="48"/>
    </row>
    <row r="282" spans="1:64" ht="15">
      <c r="A282" s="64" t="s">
        <v>442</v>
      </c>
      <c r="B282" s="64" t="s">
        <v>441</v>
      </c>
      <c r="C282" s="65"/>
      <c r="D282" s="66"/>
      <c r="E282" s="67"/>
      <c r="F282" s="68"/>
      <c r="G282" s="65"/>
      <c r="H282" s="69"/>
      <c r="I282" s="70"/>
      <c r="J282" s="70"/>
      <c r="K282" s="34" t="s">
        <v>66</v>
      </c>
      <c r="L282" s="77">
        <v>564</v>
      </c>
      <c r="M282" s="77"/>
      <c r="N282" s="72"/>
      <c r="O282" s="79" t="s">
        <v>570</v>
      </c>
      <c r="P282" s="81">
        <v>43718.75795138889</v>
      </c>
      <c r="Q282" s="79" t="s">
        <v>655</v>
      </c>
      <c r="R282" s="79"/>
      <c r="S282" s="79"/>
      <c r="T282" s="79"/>
      <c r="U282" s="79"/>
      <c r="V282" s="83" t="s">
        <v>1094</v>
      </c>
      <c r="W282" s="81">
        <v>43718.75795138889</v>
      </c>
      <c r="X282" s="83" t="s">
        <v>1377</v>
      </c>
      <c r="Y282" s="79"/>
      <c r="Z282" s="79"/>
      <c r="AA282" s="85" t="s">
        <v>1698</v>
      </c>
      <c r="AB282" s="79"/>
      <c r="AC282" s="79" t="b">
        <v>0</v>
      </c>
      <c r="AD282" s="79">
        <v>0</v>
      </c>
      <c r="AE282" s="85" t="s">
        <v>1779</v>
      </c>
      <c r="AF282" s="79" t="b">
        <v>1</v>
      </c>
      <c r="AG282" s="79" t="s">
        <v>1829</v>
      </c>
      <c r="AH282" s="79"/>
      <c r="AI282" s="85" t="s">
        <v>1836</v>
      </c>
      <c r="AJ282" s="79" t="b">
        <v>0</v>
      </c>
      <c r="AK282" s="79">
        <v>5</v>
      </c>
      <c r="AL282" s="85" t="s">
        <v>1696</v>
      </c>
      <c r="AM282" s="79" t="s">
        <v>1841</v>
      </c>
      <c r="AN282" s="79" t="b">
        <v>0</v>
      </c>
      <c r="AO282" s="85" t="s">
        <v>1696</v>
      </c>
      <c r="AP282" s="79" t="s">
        <v>176</v>
      </c>
      <c r="AQ282" s="79">
        <v>0</v>
      </c>
      <c r="AR282" s="79">
        <v>0</v>
      </c>
      <c r="AS282" s="79"/>
      <c r="AT282" s="79"/>
      <c r="AU282" s="79"/>
      <c r="AV282" s="79"/>
      <c r="AW282" s="79"/>
      <c r="AX282" s="79"/>
      <c r="AY282" s="79"/>
      <c r="AZ282" s="79"/>
      <c r="BA282">
        <v>2</v>
      </c>
      <c r="BB282" s="78" t="str">
        <f>REPLACE(INDEX(GroupVertices[Group],MATCH(Edges25[[#This Row],[Vertex 1]],GroupVertices[Vertex],0)),1,1,"")</f>
        <v>11</v>
      </c>
      <c r="BC282" s="78" t="str">
        <f>REPLACE(INDEX(GroupVertices[Group],MATCH(Edges25[[#This Row],[Vertex 2]],GroupVertices[Vertex],0)),1,1,"")</f>
        <v>11</v>
      </c>
      <c r="BD282" s="48">
        <v>0</v>
      </c>
      <c r="BE282" s="49">
        <v>0</v>
      </c>
      <c r="BF282" s="48">
        <v>0</v>
      </c>
      <c r="BG282" s="49">
        <v>0</v>
      </c>
      <c r="BH282" s="48">
        <v>0</v>
      </c>
      <c r="BI282" s="49">
        <v>0</v>
      </c>
      <c r="BJ282" s="48">
        <v>23</v>
      </c>
      <c r="BK282" s="49">
        <v>100</v>
      </c>
      <c r="BL282" s="48">
        <v>23</v>
      </c>
    </row>
    <row r="283" spans="1:64" ht="15">
      <c r="A283" s="64" t="s">
        <v>437</v>
      </c>
      <c r="B283" s="64" t="s">
        <v>441</v>
      </c>
      <c r="C283" s="65"/>
      <c r="D283" s="66"/>
      <c r="E283" s="67"/>
      <c r="F283" s="68"/>
      <c r="G283" s="65"/>
      <c r="H283" s="69"/>
      <c r="I283" s="70"/>
      <c r="J283" s="70"/>
      <c r="K283" s="34" t="s">
        <v>65</v>
      </c>
      <c r="L283" s="77">
        <v>565</v>
      </c>
      <c r="M283" s="77"/>
      <c r="N283" s="72"/>
      <c r="O283" s="79" t="s">
        <v>570</v>
      </c>
      <c r="P283" s="81">
        <v>43719.79813657407</v>
      </c>
      <c r="Q283" s="79" t="s">
        <v>655</v>
      </c>
      <c r="R283" s="79"/>
      <c r="S283" s="79"/>
      <c r="T283" s="79"/>
      <c r="U283" s="79"/>
      <c r="V283" s="83" t="s">
        <v>1089</v>
      </c>
      <c r="W283" s="81">
        <v>43719.79813657407</v>
      </c>
      <c r="X283" s="83" t="s">
        <v>1378</v>
      </c>
      <c r="Y283" s="79"/>
      <c r="Z283" s="79"/>
      <c r="AA283" s="85" t="s">
        <v>1699</v>
      </c>
      <c r="AB283" s="79"/>
      <c r="AC283" s="79" t="b">
        <v>0</v>
      </c>
      <c r="AD283" s="79">
        <v>0</v>
      </c>
      <c r="AE283" s="85" t="s">
        <v>1779</v>
      </c>
      <c r="AF283" s="79" t="b">
        <v>1</v>
      </c>
      <c r="AG283" s="79" t="s">
        <v>1829</v>
      </c>
      <c r="AH283" s="79"/>
      <c r="AI283" s="85" t="s">
        <v>1836</v>
      </c>
      <c r="AJ283" s="79" t="b">
        <v>0</v>
      </c>
      <c r="AK283" s="79">
        <v>6</v>
      </c>
      <c r="AL283" s="85" t="s">
        <v>1696</v>
      </c>
      <c r="AM283" s="79" t="s">
        <v>1842</v>
      </c>
      <c r="AN283" s="79" t="b">
        <v>0</v>
      </c>
      <c r="AO283" s="85" t="s">
        <v>1696</v>
      </c>
      <c r="AP283" s="79" t="s">
        <v>176</v>
      </c>
      <c r="AQ283" s="79">
        <v>0</v>
      </c>
      <c r="AR283" s="79">
        <v>0</v>
      </c>
      <c r="AS283" s="79"/>
      <c r="AT283" s="79"/>
      <c r="AU283" s="79"/>
      <c r="AV283" s="79"/>
      <c r="AW283" s="79"/>
      <c r="AX283" s="79"/>
      <c r="AY283" s="79"/>
      <c r="AZ283" s="79"/>
      <c r="BA283">
        <v>2</v>
      </c>
      <c r="BB283" s="78" t="str">
        <f>REPLACE(INDEX(GroupVertices[Group],MATCH(Edges25[[#This Row],[Vertex 1]],GroupVertices[Vertex],0)),1,1,"")</f>
        <v>1</v>
      </c>
      <c r="BC283" s="78" t="str">
        <f>REPLACE(INDEX(GroupVertices[Group],MATCH(Edges25[[#This Row],[Vertex 2]],GroupVertices[Vertex],0)),1,1,"")</f>
        <v>11</v>
      </c>
      <c r="BD283" s="48">
        <v>0</v>
      </c>
      <c r="BE283" s="49">
        <v>0</v>
      </c>
      <c r="BF283" s="48">
        <v>0</v>
      </c>
      <c r="BG283" s="49">
        <v>0</v>
      </c>
      <c r="BH283" s="48">
        <v>0</v>
      </c>
      <c r="BI283" s="49">
        <v>0</v>
      </c>
      <c r="BJ283" s="48">
        <v>23</v>
      </c>
      <c r="BK283" s="49">
        <v>100</v>
      </c>
      <c r="BL283" s="48">
        <v>23</v>
      </c>
    </row>
    <row r="284" spans="1:64" ht="15">
      <c r="A284" s="64" t="s">
        <v>437</v>
      </c>
      <c r="B284" s="64" t="s">
        <v>215</v>
      </c>
      <c r="C284" s="65"/>
      <c r="D284" s="66"/>
      <c r="E284" s="67"/>
      <c r="F284" s="68"/>
      <c r="G284" s="65"/>
      <c r="H284" s="69"/>
      <c r="I284" s="70"/>
      <c r="J284" s="70"/>
      <c r="K284" s="34" t="s">
        <v>65</v>
      </c>
      <c r="L284" s="77">
        <v>571</v>
      </c>
      <c r="M284" s="77"/>
      <c r="N284" s="72"/>
      <c r="O284" s="79" t="s">
        <v>570</v>
      </c>
      <c r="P284" s="81">
        <v>43719.79928240741</v>
      </c>
      <c r="Q284" s="79" t="s">
        <v>704</v>
      </c>
      <c r="R284" s="79"/>
      <c r="S284" s="79"/>
      <c r="T284" s="79"/>
      <c r="U284" s="79"/>
      <c r="V284" s="83" t="s">
        <v>1089</v>
      </c>
      <c r="W284" s="81">
        <v>43719.79928240741</v>
      </c>
      <c r="X284" s="83" t="s">
        <v>1379</v>
      </c>
      <c r="Y284" s="79"/>
      <c r="Z284" s="79"/>
      <c r="AA284" s="85" t="s">
        <v>1700</v>
      </c>
      <c r="AB284" s="79"/>
      <c r="AC284" s="79" t="b">
        <v>0</v>
      </c>
      <c r="AD284" s="79">
        <v>0</v>
      </c>
      <c r="AE284" s="85" t="s">
        <v>1779</v>
      </c>
      <c r="AF284" s="79" t="b">
        <v>0</v>
      </c>
      <c r="AG284" s="79" t="s">
        <v>1829</v>
      </c>
      <c r="AH284" s="79"/>
      <c r="AI284" s="85" t="s">
        <v>1779</v>
      </c>
      <c r="AJ284" s="79" t="b">
        <v>0</v>
      </c>
      <c r="AK284" s="79">
        <v>1</v>
      </c>
      <c r="AL284" s="85" t="s">
        <v>1422</v>
      </c>
      <c r="AM284" s="79" t="s">
        <v>1842</v>
      </c>
      <c r="AN284" s="79" t="b">
        <v>0</v>
      </c>
      <c r="AO284" s="85" t="s">
        <v>1422</v>
      </c>
      <c r="AP284" s="79" t="s">
        <v>176</v>
      </c>
      <c r="AQ284" s="79">
        <v>0</v>
      </c>
      <c r="AR284" s="79">
        <v>0</v>
      </c>
      <c r="AS284" s="79"/>
      <c r="AT284" s="79"/>
      <c r="AU284" s="79"/>
      <c r="AV284" s="79"/>
      <c r="AW284" s="79"/>
      <c r="AX284" s="79"/>
      <c r="AY284" s="79"/>
      <c r="AZ284" s="79"/>
      <c r="BA284">
        <v>1</v>
      </c>
      <c r="BB284" s="78" t="str">
        <f>REPLACE(INDEX(GroupVertices[Group],MATCH(Edges25[[#This Row],[Vertex 1]],GroupVertices[Vertex],0)),1,1,"")</f>
        <v>1</v>
      </c>
      <c r="BC284" s="78" t="str">
        <f>REPLACE(INDEX(GroupVertices[Group],MATCH(Edges25[[#This Row],[Vertex 2]],GroupVertices[Vertex],0)),1,1,"")</f>
        <v>15</v>
      </c>
      <c r="BD284" s="48">
        <v>0</v>
      </c>
      <c r="BE284" s="49">
        <v>0</v>
      </c>
      <c r="BF284" s="48">
        <v>1</v>
      </c>
      <c r="BG284" s="49">
        <v>4.761904761904762</v>
      </c>
      <c r="BH284" s="48">
        <v>0</v>
      </c>
      <c r="BI284" s="49">
        <v>0</v>
      </c>
      <c r="BJ284" s="48">
        <v>20</v>
      </c>
      <c r="BK284" s="49">
        <v>95.23809523809524</v>
      </c>
      <c r="BL284" s="48">
        <v>21</v>
      </c>
    </row>
    <row r="285" spans="1:64" ht="15">
      <c r="A285" s="64" t="s">
        <v>409</v>
      </c>
      <c r="B285" s="64" t="s">
        <v>437</v>
      </c>
      <c r="C285" s="65"/>
      <c r="D285" s="66"/>
      <c r="E285" s="67"/>
      <c r="F285" s="68"/>
      <c r="G285" s="65"/>
      <c r="H285" s="69"/>
      <c r="I285" s="70"/>
      <c r="J285" s="70"/>
      <c r="K285" s="34" t="s">
        <v>66</v>
      </c>
      <c r="L285" s="77">
        <v>572</v>
      </c>
      <c r="M285" s="77"/>
      <c r="N285" s="72"/>
      <c r="O285" s="79" t="s">
        <v>570</v>
      </c>
      <c r="P285" s="81">
        <v>43722.77923611111</v>
      </c>
      <c r="Q285" s="79" t="s">
        <v>705</v>
      </c>
      <c r="R285" s="79"/>
      <c r="S285" s="79"/>
      <c r="T285" s="79"/>
      <c r="U285" s="79"/>
      <c r="V285" s="83" t="s">
        <v>1063</v>
      </c>
      <c r="W285" s="81">
        <v>43722.77923611111</v>
      </c>
      <c r="X285" s="83" t="s">
        <v>1380</v>
      </c>
      <c r="Y285" s="79"/>
      <c r="Z285" s="79"/>
      <c r="AA285" s="85" t="s">
        <v>1701</v>
      </c>
      <c r="AB285" s="79"/>
      <c r="AC285" s="79" t="b">
        <v>0</v>
      </c>
      <c r="AD285" s="79">
        <v>1</v>
      </c>
      <c r="AE285" s="85" t="s">
        <v>1779</v>
      </c>
      <c r="AF285" s="79" t="b">
        <v>0</v>
      </c>
      <c r="AG285" s="79" t="s">
        <v>1829</v>
      </c>
      <c r="AH285" s="79"/>
      <c r="AI285" s="85" t="s">
        <v>1779</v>
      </c>
      <c r="AJ285" s="79" t="b">
        <v>0</v>
      </c>
      <c r="AK285" s="79">
        <v>0</v>
      </c>
      <c r="AL285" s="85" t="s">
        <v>1779</v>
      </c>
      <c r="AM285" s="79" t="s">
        <v>1842</v>
      </c>
      <c r="AN285" s="79" t="b">
        <v>0</v>
      </c>
      <c r="AO285" s="85" t="s">
        <v>1701</v>
      </c>
      <c r="AP285" s="79" t="s">
        <v>176</v>
      </c>
      <c r="AQ285" s="79">
        <v>0</v>
      </c>
      <c r="AR285" s="79">
        <v>0</v>
      </c>
      <c r="AS285" s="79"/>
      <c r="AT285" s="79"/>
      <c r="AU285" s="79"/>
      <c r="AV285" s="79"/>
      <c r="AW285" s="79"/>
      <c r="AX285" s="79"/>
      <c r="AY285" s="79"/>
      <c r="AZ285" s="79"/>
      <c r="BA285">
        <v>2</v>
      </c>
      <c r="BB285" s="78" t="str">
        <f>REPLACE(INDEX(GroupVertices[Group],MATCH(Edges25[[#This Row],[Vertex 1]],GroupVertices[Vertex],0)),1,1,"")</f>
        <v>1</v>
      </c>
      <c r="BC285" s="78" t="str">
        <f>REPLACE(INDEX(GroupVertices[Group],MATCH(Edges25[[#This Row],[Vertex 2]],GroupVertices[Vertex],0)),1,1,"")</f>
        <v>1</v>
      </c>
      <c r="BD285" s="48">
        <v>0</v>
      </c>
      <c r="BE285" s="49">
        <v>0</v>
      </c>
      <c r="BF285" s="48">
        <v>1</v>
      </c>
      <c r="BG285" s="49">
        <v>5.882352941176471</v>
      </c>
      <c r="BH285" s="48">
        <v>0</v>
      </c>
      <c r="BI285" s="49">
        <v>0</v>
      </c>
      <c r="BJ285" s="48">
        <v>16</v>
      </c>
      <c r="BK285" s="49">
        <v>94.11764705882354</v>
      </c>
      <c r="BL285" s="48">
        <v>17</v>
      </c>
    </row>
    <row r="286" spans="1:64" ht="15">
      <c r="A286" s="64" t="s">
        <v>437</v>
      </c>
      <c r="B286" s="64" t="s">
        <v>409</v>
      </c>
      <c r="C286" s="65"/>
      <c r="D286" s="66"/>
      <c r="E286" s="67"/>
      <c r="F286" s="68"/>
      <c r="G286" s="65"/>
      <c r="H286" s="69"/>
      <c r="I286" s="70"/>
      <c r="J286" s="70"/>
      <c r="K286" s="34" t="s">
        <v>66</v>
      </c>
      <c r="L286" s="77">
        <v>574</v>
      </c>
      <c r="M286" s="77"/>
      <c r="N286" s="72"/>
      <c r="O286" s="79" t="s">
        <v>571</v>
      </c>
      <c r="P286" s="81">
        <v>43723.715844907405</v>
      </c>
      <c r="Q286" s="79" t="s">
        <v>706</v>
      </c>
      <c r="R286" s="79"/>
      <c r="S286" s="79"/>
      <c r="T286" s="79"/>
      <c r="U286" s="79"/>
      <c r="V286" s="83" t="s">
        <v>1089</v>
      </c>
      <c r="W286" s="81">
        <v>43723.715844907405</v>
      </c>
      <c r="X286" s="83" t="s">
        <v>1381</v>
      </c>
      <c r="Y286" s="79"/>
      <c r="Z286" s="79"/>
      <c r="AA286" s="85" t="s">
        <v>1702</v>
      </c>
      <c r="AB286" s="85" t="s">
        <v>1701</v>
      </c>
      <c r="AC286" s="79" t="b">
        <v>0</v>
      </c>
      <c r="AD286" s="79">
        <v>3</v>
      </c>
      <c r="AE286" s="85" t="s">
        <v>1800</v>
      </c>
      <c r="AF286" s="79" t="b">
        <v>0</v>
      </c>
      <c r="AG286" s="79" t="s">
        <v>1829</v>
      </c>
      <c r="AH286" s="79"/>
      <c r="AI286" s="85" t="s">
        <v>1779</v>
      </c>
      <c r="AJ286" s="79" t="b">
        <v>0</v>
      </c>
      <c r="AK286" s="79">
        <v>0</v>
      </c>
      <c r="AL286" s="85" t="s">
        <v>1779</v>
      </c>
      <c r="AM286" s="79" t="s">
        <v>1842</v>
      </c>
      <c r="AN286" s="79" t="b">
        <v>0</v>
      </c>
      <c r="AO286" s="85" t="s">
        <v>1701</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1</v>
      </c>
      <c r="BC286" s="78" t="str">
        <f>REPLACE(INDEX(GroupVertices[Group],MATCH(Edges25[[#This Row],[Vertex 2]],GroupVertices[Vertex],0)),1,1,"")</f>
        <v>1</v>
      </c>
      <c r="BD286" s="48">
        <v>2</v>
      </c>
      <c r="BE286" s="49">
        <v>22.22222222222222</v>
      </c>
      <c r="BF286" s="48">
        <v>1</v>
      </c>
      <c r="BG286" s="49">
        <v>11.11111111111111</v>
      </c>
      <c r="BH286" s="48">
        <v>0</v>
      </c>
      <c r="BI286" s="49">
        <v>0</v>
      </c>
      <c r="BJ286" s="48">
        <v>6</v>
      </c>
      <c r="BK286" s="49">
        <v>66.66666666666667</v>
      </c>
      <c r="BL286" s="48">
        <v>9</v>
      </c>
    </row>
    <row r="287" spans="1:64" ht="15">
      <c r="A287" s="64" t="s">
        <v>410</v>
      </c>
      <c r="B287" s="64" t="s">
        <v>410</v>
      </c>
      <c r="C287" s="65"/>
      <c r="D287" s="66"/>
      <c r="E287" s="67"/>
      <c r="F287" s="68"/>
      <c r="G287" s="65"/>
      <c r="H287" s="69"/>
      <c r="I287" s="70"/>
      <c r="J287" s="70"/>
      <c r="K287" s="34" t="s">
        <v>65</v>
      </c>
      <c r="L287" s="77">
        <v>575</v>
      </c>
      <c r="M287" s="77"/>
      <c r="N287" s="72"/>
      <c r="O287" s="79" t="s">
        <v>176</v>
      </c>
      <c r="P287" s="81">
        <v>43723.34185185185</v>
      </c>
      <c r="Q287" s="79" t="s">
        <v>707</v>
      </c>
      <c r="R287" s="83" t="s">
        <v>794</v>
      </c>
      <c r="S287" s="79" t="s">
        <v>807</v>
      </c>
      <c r="T287" s="79"/>
      <c r="U287" s="79"/>
      <c r="V287" s="83" t="s">
        <v>1064</v>
      </c>
      <c r="W287" s="81">
        <v>43723.34185185185</v>
      </c>
      <c r="X287" s="83" t="s">
        <v>1382</v>
      </c>
      <c r="Y287" s="79"/>
      <c r="Z287" s="79"/>
      <c r="AA287" s="85" t="s">
        <v>1703</v>
      </c>
      <c r="AB287" s="79"/>
      <c r="AC287" s="79" t="b">
        <v>0</v>
      </c>
      <c r="AD287" s="79">
        <v>1</v>
      </c>
      <c r="AE287" s="85" t="s">
        <v>1779</v>
      </c>
      <c r="AF287" s="79" t="b">
        <v>1</v>
      </c>
      <c r="AG287" s="79" t="s">
        <v>1833</v>
      </c>
      <c r="AH287" s="79"/>
      <c r="AI287" s="85" t="s">
        <v>1733</v>
      </c>
      <c r="AJ287" s="79" t="b">
        <v>0</v>
      </c>
      <c r="AK287" s="79">
        <v>0</v>
      </c>
      <c r="AL287" s="85" t="s">
        <v>1779</v>
      </c>
      <c r="AM287" s="79" t="s">
        <v>1841</v>
      </c>
      <c r="AN287" s="79" t="b">
        <v>0</v>
      </c>
      <c r="AO287" s="85" t="s">
        <v>1703</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1</v>
      </c>
      <c r="BC287" s="78" t="str">
        <f>REPLACE(INDEX(GroupVertices[Group],MATCH(Edges25[[#This Row],[Vertex 2]],GroupVertices[Vertex],0)),1,1,"")</f>
        <v>1</v>
      </c>
      <c r="BD287" s="48">
        <v>0</v>
      </c>
      <c r="BE287" s="49">
        <v>0</v>
      </c>
      <c r="BF287" s="48">
        <v>0</v>
      </c>
      <c r="BG287" s="49">
        <v>0</v>
      </c>
      <c r="BH287" s="48">
        <v>0</v>
      </c>
      <c r="BI287" s="49">
        <v>0</v>
      </c>
      <c r="BJ287" s="48">
        <v>1</v>
      </c>
      <c r="BK287" s="49">
        <v>100</v>
      </c>
      <c r="BL287" s="48">
        <v>1</v>
      </c>
    </row>
    <row r="288" spans="1:64" ht="15">
      <c r="A288" s="64" t="s">
        <v>410</v>
      </c>
      <c r="B288" s="64" t="s">
        <v>437</v>
      </c>
      <c r="C288" s="65"/>
      <c r="D288" s="66"/>
      <c r="E288" s="67"/>
      <c r="F288" s="68"/>
      <c r="G288" s="65"/>
      <c r="H288" s="69"/>
      <c r="I288" s="70"/>
      <c r="J288" s="70"/>
      <c r="K288" s="34" t="s">
        <v>66</v>
      </c>
      <c r="L288" s="77">
        <v>576</v>
      </c>
      <c r="M288" s="77"/>
      <c r="N288" s="72"/>
      <c r="O288" s="79" t="s">
        <v>571</v>
      </c>
      <c r="P288" s="81">
        <v>43724.024247685185</v>
      </c>
      <c r="Q288" s="79" t="s">
        <v>708</v>
      </c>
      <c r="R288" s="79"/>
      <c r="S288" s="79"/>
      <c r="T288" s="79"/>
      <c r="U288" s="79"/>
      <c r="V288" s="83" t="s">
        <v>1064</v>
      </c>
      <c r="W288" s="81">
        <v>43724.024247685185</v>
      </c>
      <c r="X288" s="83" t="s">
        <v>1383</v>
      </c>
      <c r="Y288" s="79"/>
      <c r="Z288" s="79"/>
      <c r="AA288" s="85" t="s">
        <v>1704</v>
      </c>
      <c r="AB288" s="79"/>
      <c r="AC288" s="79" t="b">
        <v>0</v>
      </c>
      <c r="AD288" s="79">
        <v>0</v>
      </c>
      <c r="AE288" s="85" t="s">
        <v>1780</v>
      </c>
      <c r="AF288" s="79" t="b">
        <v>0</v>
      </c>
      <c r="AG288" s="79" t="s">
        <v>1829</v>
      </c>
      <c r="AH288" s="79"/>
      <c r="AI288" s="85" t="s">
        <v>1779</v>
      </c>
      <c r="AJ288" s="79" t="b">
        <v>0</v>
      </c>
      <c r="AK288" s="79">
        <v>0</v>
      </c>
      <c r="AL288" s="85" t="s">
        <v>1779</v>
      </c>
      <c r="AM288" s="79" t="s">
        <v>1846</v>
      </c>
      <c r="AN288" s="79" t="b">
        <v>0</v>
      </c>
      <c r="AO288" s="85" t="s">
        <v>1704</v>
      </c>
      <c r="AP288" s="79" t="s">
        <v>176</v>
      </c>
      <c r="AQ288" s="79">
        <v>0</v>
      </c>
      <c r="AR288" s="79">
        <v>0</v>
      </c>
      <c r="AS288" s="79"/>
      <c r="AT288" s="79"/>
      <c r="AU288" s="79"/>
      <c r="AV288" s="79"/>
      <c r="AW288" s="79"/>
      <c r="AX288" s="79"/>
      <c r="AY288" s="79"/>
      <c r="AZ288" s="79"/>
      <c r="BA288">
        <v>2</v>
      </c>
      <c r="BB288" s="78" t="str">
        <f>REPLACE(INDEX(GroupVertices[Group],MATCH(Edges25[[#This Row],[Vertex 1]],GroupVertices[Vertex],0)),1,1,"")</f>
        <v>1</v>
      </c>
      <c r="BC288" s="78" t="str">
        <f>REPLACE(INDEX(GroupVertices[Group],MATCH(Edges25[[#This Row],[Vertex 2]],GroupVertices[Vertex],0)),1,1,"")</f>
        <v>1</v>
      </c>
      <c r="BD288" s="48">
        <v>0</v>
      </c>
      <c r="BE288" s="49">
        <v>0</v>
      </c>
      <c r="BF288" s="48">
        <v>0</v>
      </c>
      <c r="BG288" s="49">
        <v>0</v>
      </c>
      <c r="BH288" s="48">
        <v>0</v>
      </c>
      <c r="BI288" s="49">
        <v>0</v>
      </c>
      <c r="BJ288" s="48">
        <v>27</v>
      </c>
      <c r="BK288" s="49">
        <v>100</v>
      </c>
      <c r="BL288" s="48">
        <v>27</v>
      </c>
    </row>
    <row r="289" spans="1:64" ht="15">
      <c r="A289" s="64" t="s">
        <v>410</v>
      </c>
      <c r="B289" s="64" t="s">
        <v>437</v>
      </c>
      <c r="C289" s="65"/>
      <c r="D289" s="66"/>
      <c r="E289" s="67"/>
      <c r="F289" s="68"/>
      <c r="G289" s="65"/>
      <c r="H289" s="69"/>
      <c r="I289" s="70"/>
      <c r="J289" s="70"/>
      <c r="K289" s="34" t="s">
        <v>66</v>
      </c>
      <c r="L289" s="77">
        <v>577</v>
      </c>
      <c r="M289" s="77"/>
      <c r="N289" s="72"/>
      <c r="O289" s="79" t="s">
        <v>571</v>
      </c>
      <c r="P289" s="81">
        <v>43724.36032407408</v>
      </c>
      <c r="Q289" s="79" t="s">
        <v>709</v>
      </c>
      <c r="R289" s="79"/>
      <c r="S289" s="79"/>
      <c r="T289" s="79"/>
      <c r="U289" s="79"/>
      <c r="V289" s="83" t="s">
        <v>1064</v>
      </c>
      <c r="W289" s="81">
        <v>43724.36032407408</v>
      </c>
      <c r="X289" s="83" t="s">
        <v>1384</v>
      </c>
      <c r="Y289" s="79"/>
      <c r="Z289" s="79"/>
      <c r="AA289" s="85" t="s">
        <v>1705</v>
      </c>
      <c r="AB289" s="85" t="s">
        <v>1706</v>
      </c>
      <c r="AC289" s="79" t="b">
        <v>0</v>
      </c>
      <c r="AD289" s="79">
        <v>0</v>
      </c>
      <c r="AE289" s="85" t="s">
        <v>1780</v>
      </c>
      <c r="AF289" s="79" t="b">
        <v>0</v>
      </c>
      <c r="AG289" s="79" t="s">
        <v>1829</v>
      </c>
      <c r="AH289" s="79"/>
      <c r="AI289" s="85" t="s">
        <v>1779</v>
      </c>
      <c r="AJ289" s="79" t="b">
        <v>0</v>
      </c>
      <c r="AK289" s="79">
        <v>0</v>
      </c>
      <c r="AL289" s="85" t="s">
        <v>1779</v>
      </c>
      <c r="AM289" s="79" t="s">
        <v>1842</v>
      </c>
      <c r="AN289" s="79" t="b">
        <v>0</v>
      </c>
      <c r="AO289" s="85" t="s">
        <v>1706</v>
      </c>
      <c r="AP289" s="79" t="s">
        <v>176</v>
      </c>
      <c r="AQ289" s="79">
        <v>0</v>
      </c>
      <c r="AR289" s="79">
        <v>0</v>
      </c>
      <c r="AS289" s="79"/>
      <c r="AT289" s="79"/>
      <c r="AU289" s="79"/>
      <c r="AV289" s="79"/>
      <c r="AW289" s="79"/>
      <c r="AX289" s="79"/>
      <c r="AY289" s="79"/>
      <c r="AZ289" s="79"/>
      <c r="BA289">
        <v>2</v>
      </c>
      <c r="BB289" s="78" t="str">
        <f>REPLACE(INDEX(GroupVertices[Group],MATCH(Edges25[[#This Row],[Vertex 1]],GroupVertices[Vertex],0)),1,1,"")</f>
        <v>1</v>
      </c>
      <c r="BC289" s="78" t="str">
        <f>REPLACE(INDEX(GroupVertices[Group],MATCH(Edges25[[#This Row],[Vertex 2]],GroupVertices[Vertex],0)),1,1,"")</f>
        <v>1</v>
      </c>
      <c r="BD289" s="48">
        <v>0</v>
      </c>
      <c r="BE289" s="49">
        <v>0</v>
      </c>
      <c r="BF289" s="48">
        <v>0</v>
      </c>
      <c r="BG289" s="49">
        <v>0</v>
      </c>
      <c r="BH289" s="48">
        <v>0</v>
      </c>
      <c r="BI289" s="49">
        <v>0</v>
      </c>
      <c r="BJ289" s="48">
        <v>5</v>
      </c>
      <c r="BK289" s="49">
        <v>100</v>
      </c>
      <c r="BL289" s="48">
        <v>5</v>
      </c>
    </row>
    <row r="290" spans="1:64" ht="15">
      <c r="A290" s="64" t="s">
        <v>437</v>
      </c>
      <c r="B290" s="64" t="s">
        <v>410</v>
      </c>
      <c r="C290" s="65"/>
      <c r="D290" s="66"/>
      <c r="E290" s="67"/>
      <c r="F290" s="68"/>
      <c r="G290" s="65"/>
      <c r="H290" s="69"/>
      <c r="I290" s="70"/>
      <c r="J290" s="70"/>
      <c r="K290" s="34" t="s">
        <v>66</v>
      </c>
      <c r="L290" s="77">
        <v>578</v>
      </c>
      <c r="M290" s="77"/>
      <c r="N290" s="72"/>
      <c r="O290" s="79" t="s">
        <v>571</v>
      </c>
      <c r="P290" s="81">
        <v>43724.35858796296</v>
      </c>
      <c r="Q290" s="79" t="s">
        <v>710</v>
      </c>
      <c r="R290" s="79"/>
      <c r="S290" s="79"/>
      <c r="T290" s="79"/>
      <c r="U290" s="79"/>
      <c r="V290" s="83" t="s">
        <v>1089</v>
      </c>
      <c r="W290" s="81">
        <v>43724.35858796296</v>
      </c>
      <c r="X290" s="83" t="s">
        <v>1385</v>
      </c>
      <c r="Y290" s="79"/>
      <c r="Z290" s="79"/>
      <c r="AA290" s="85" t="s">
        <v>1706</v>
      </c>
      <c r="AB290" s="85" t="s">
        <v>1704</v>
      </c>
      <c r="AC290" s="79" t="b">
        <v>0</v>
      </c>
      <c r="AD290" s="79">
        <v>0</v>
      </c>
      <c r="AE290" s="85" t="s">
        <v>1825</v>
      </c>
      <c r="AF290" s="79" t="b">
        <v>0</v>
      </c>
      <c r="AG290" s="79" t="s">
        <v>1829</v>
      </c>
      <c r="AH290" s="79"/>
      <c r="AI290" s="85" t="s">
        <v>1779</v>
      </c>
      <c r="AJ290" s="79" t="b">
        <v>0</v>
      </c>
      <c r="AK290" s="79">
        <v>0</v>
      </c>
      <c r="AL290" s="85" t="s">
        <v>1779</v>
      </c>
      <c r="AM290" s="79" t="s">
        <v>1842</v>
      </c>
      <c r="AN290" s="79" t="b">
        <v>0</v>
      </c>
      <c r="AO290" s="85" t="s">
        <v>1704</v>
      </c>
      <c r="AP290" s="79" t="s">
        <v>176</v>
      </c>
      <c r="AQ290" s="79">
        <v>0</v>
      </c>
      <c r="AR290" s="79">
        <v>0</v>
      </c>
      <c r="AS290" s="79"/>
      <c r="AT290" s="79"/>
      <c r="AU290" s="79"/>
      <c r="AV290" s="79"/>
      <c r="AW290" s="79"/>
      <c r="AX290" s="79"/>
      <c r="AY290" s="79"/>
      <c r="AZ290" s="79"/>
      <c r="BA290">
        <v>1</v>
      </c>
      <c r="BB290" s="78" t="str">
        <f>REPLACE(INDEX(GroupVertices[Group],MATCH(Edges25[[#This Row],[Vertex 1]],GroupVertices[Vertex],0)),1,1,"")</f>
        <v>1</v>
      </c>
      <c r="BC290" s="78" t="str">
        <f>REPLACE(INDEX(GroupVertices[Group],MATCH(Edges25[[#This Row],[Vertex 2]],GroupVertices[Vertex],0)),1,1,"")</f>
        <v>1</v>
      </c>
      <c r="BD290" s="48">
        <v>0</v>
      </c>
      <c r="BE290" s="49">
        <v>0</v>
      </c>
      <c r="BF290" s="48">
        <v>0</v>
      </c>
      <c r="BG290" s="49">
        <v>0</v>
      </c>
      <c r="BH290" s="48">
        <v>0</v>
      </c>
      <c r="BI290" s="49">
        <v>0</v>
      </c>
      <c r="BJ290" s="48">
        <v>18</v>
      </c>
      <c r="BK290" s="49">
        <v>100</v>
      </c>
      <c r="BL290" s="48">
        <v>18</v>
      </c>
    </row>
    <row r="291" spans="1:64" ht="15">
      <c r="A291" s="64" t="s">
        <v>442</v>
      </c>
      <c r="B291" s="64" t="s">
        <v>442</v>
      </c>
      <c r="C291" s="65"/>
      <c r="D291" s="66"/>
      <c r="E291" s="67"/>
      <c r="F291" s="68"/>
      <c r="G291" s="65"/>
      <c r="H291" s="69"/>
      <c r="I291" s="70"/>
      <c r="J291" s="70"/>
      <c r="K291" s="34" t="s">
        <v>65</v>
      </c>
      <c r="L291" s="77">
        <v>579</v>
      </c>
      <c r="M291" s="77"/>
      <c r="N291" s="72"/>
      <c r="O291" s="79" t="s">
        <v>176</v>
      </c>
      <c r="P291" s="81">
        <v>43726.558541666665</v>
      </c>
      <c r="Q291" s="79" t="s">
        <v>711</v>
      </c>
      <c r="R291" s="83" t="s">
        <v>795</v>
      </c>
      <c r="S291" s="79" t="s">
        <v>828</v>
      </c>
      <c r="T291" s="79"/>
      <c r="U291" s="79"/>
      <c r="V291" s="83" t="s">
        <v>1094</v>
      </c>
      <c r="W291" s="81">
        <v>43726.558541666665</v>
      </c>
      <c r="X291" s="83" t="s">
        <v>1386</v>
      </c>
      <c r="Y291" s="79"/>
      <c r="Z291" s="79"/>
      <c r="AA291" s="85" t="s">
        <v>1707</v>
      </c>
      <c r="AB291" s="79"/>
      <c r="AC291" s="79" t="b">
        <v>0</v>
      </c>
      <c r="AD291" s="79">
        <v>75</v>
      </c>
      <c r="AE291" s="85" t="s">
        <v>1779</v>
      </c>
      <c r="AF291" s="79" t="b">
        <v>0</v>
      </c>
      <c r="AG291" s="79" t="s">
        <v>1829</v>
      </c>
      <c r="AH291" s="79"/>
      <c r="AI291" s="85" t="s">
        <v>1779</v>
      </c>
      <c r="AJ291" s="79" t="b">
        <v>0</v>
      </c>
      <c r="AK291" s="79">
        <v>40</v>
      </c>
      <c r="AL291" s="85" t="s">
        <v>1779</v>
      </c>
      <c r="AM291" s="79" t="s">
        <v>1841</v>
      </c>
      <c r="AN291" s="79" t="b">
        <v>0</v>
      </c>
      <c r="AO291" s="85" t="s">
        <v>1707</v>
      </c>
      <c r="AP291" s="79" t="s">
        <v>1852</v>
      </c>
      <c r="AQ291" s="79">
        <v>0</v>
      </c>
      <c r="AR291" s="79">
        <v>0</v>
      </c>
      <c r="AS291" s="79"/>
      <c r="AT291" s="79"/>
      <c r="AU291" s="79"/>
      <c r="AV291" s="79"/>
      <c r="AW291" s="79"/>
      <c r="AX291" s="79"/>
      <c r="AY291" s="79"/>
      <c r="AZ291" s="79"/>
      <c r="BA291">
        <v>1</v>
      </c>
      <c r="BB291" s="78" t="str">
        <f>REPLACE(INDEX(GroupVertices[Group],MATCH(Edges25[[#This Row],[Vertex 1]],GroupVertices[Vertex],0)),1,1,"")</f>
        <v>11</v>
      </c>
      <c r="BC291" s="78" t="str">
        <f>REPLACE(INDEX(GroupVertices[Group],MATCH(Edges25[[#This Row],[Vertex 2]],GroupVertices[Vertex],0)),1,1,"")</f>
        <v>11</v>
      </c>
      <c r="BD291" s="48">
        <v>1</v>
      </c>
      <c r="BE291" s="49">
        <v>5.882352941176471</v>
      </c>
      <c r="BF291" s="48">
        <v>0</v>
      </c>
      <c r="BG291" s="49">
        <v>0</v>
      </c>
      <c r="BH291" s="48">
        <v>0</v>
      </c>
      <c r="BI291" s="49">
        <v>0</v>
      </c>
      <c r="BJ291" s="48">
        <v>16</v>
      </c>
      <c r="BK291" s="49">
        <v>94.11764705882354</v>
      </c>
      <c r="BL291" s="48">
        <v>17</v>
      </c>
    </row>
    <row r="292" spans="1:64" ht="15">
      <c r="A292" s="64" t="s">
        <v>442</v>
      </c>
      <c r="B292" s="64" t="s">
        <v>437</v>
      </c>
      <c r="C292" s="65"/>
      <c r="D292" s="66"/>
      <c r="E292" s="67"/>
      <c r="F292" s="68"/>
      <c r="G292" s="65"/>
      <c r="H292" s="69"/>
      <c r="I292" s="70"/>
      <c r="J292" s="70"/>
      <c r="K292" s="34" t="s">
        <v>66</v>
      </c>
      <c r="L292" s="77">
        <v>580</v>
      </c>
      <c r="M292" s="77"/>
      <c r="N292" s="72"/>
      <c r="O292" s="79" t="s">
        <v>570</v>
      </c>
      <c r="P292" s="81">
        <v>43678.80997685185</v>
      </c>
      <c r="Q292" s="79" t="s">
        <v>579</v>
      </c>
      <c r="R292" s="83" t="s">
        <v>743</v>
      </c>
      <c r="S292" s="79" t="s">
        <v>806</v>
      </c>
      <c r="T292" s="79"/>
      <c r="U292" s="79"/>
      <c r="V292" s="83" t="s">
        <v>1094</v>
      </c>
      <c r="W292" s="81">
        <v>43678.80997685185</v>
      </c>
      <c r="X292" s="83" t="s">
        <v>1387</v>
      </c>
      <c r="Y292" s="79"/>
      <c r="Z292" s="79"/>
      <c r="AA292" s="85" t="s">
        <v>1708</v>
      </c>
      <c r="AB292" s="79"/>
      <c r="AC292" s="79" t="b">
        <v>0</v>
      </c>
      <c r="AD292" s="79">
        <v>0</v>
      </c>
      <c r="AE292" s="85" t="s">
        <v>1779</v>
      </c>
      <c r="AF292" s="79" t="b">
        <v>0</v>
      </c>
      <c r="AG292" s="79" t="s">
        <v>1829</v>
      </c>
      <c r="AH292" s="79"/>
      <c r="AI292" s="85" t="s">
        <v>1779</v>
      </c>
      <c r="AJ292" s="79" t="b">
        <v>0</v>
      </c>
      <c r="AK292" s="79">
        <v>31</v>
      </c>
      <c r="AL292" s="85" t="s">
        <v>1728</v>
      </c>
      <c r="AM292" s="79" t="s">
        <v>1841</v>
      </c>
      <c r="AN292" s="79" t="b">
        <v>0</v>
      </c>
      <c r="AO292" s="85" t="s">
        <v>1728</v>
      </c>
      <c r="AP292" s="79" t="s">
        <v>176</v>
      </c>
      <c r="AQ292" s="79">
        <v>0</v>
      </c>
      <c r="AR292" s="79">
        <v>0</v>
      </c>
      <c r="AS292" s="79"/>
      <c r="AT292" s="79"/>
      <c r="AU292" s="79"/>
      <c r="AV292" s="79"/>
      <c r="AW292" s="79"/>
      <c r="AX292" s="79"/>
      <c r="AY292" s="79"/>
      <c r="AZ292" s="79"/>
      <c r="BA292">
        <v>2</v>
      </c>
      <c r="BB292" s="78" t="str">
        <f>REPLACE(INDEX(GroupVertices[Group],MATCH(Edges25[[#This Row],[Vertex 1]],GroupVertices[Vertex],0)),1,1,"")</f>
        <v>11</v>
      </c>
      <c r="BC292" s="78" t="str">
        <f>REPLACE(INDEX(GroupVertices[Group],MATCH(Edges25[[#This Row],[Vertex 2]],GroupVertices[Vertex],0)),1,1,"")</f>
        <v>1</v>
      </c>
      <c r="BD292" s="48">
        <v>1</v>
      </c>
      <c r="BE292" s="49">
        <v>4.761904761904762</v>
      </c>
      <c r="BF292" s="48">
        <v>0</v>
      </c>
      <c r="BG292" s="49">
        <v>0</v>
      </c>
      <c r="BH292" s="48">
        <v>0</v>
      </c>
      <c r="BI292" s="49">
        <v>0</v>
      </c>
      <c r="BJ292" s="48">
        <v>20</v>
      </c>
      <c r="BK292" s="49">
        <v>95.23809523809524</v>
      </c>
      <c r="BL292" s="48">
        <v>21</v>
      </c>
    </row>
    <row r="293" spans="1:64" ht="15">
      <c r="A293" s="64" t="s">
        <v>437</v>
      </c>
      <c r="B293" s="64" t="s">
        <v>442</v>
      </c>
      <c r="C293" s="65"/>
      <c r="D293" s="66"/>
      <c r="E293" s="67"/>
      <c r="F293" s="68"/>
      <c r="G293" s="65"/>
      <c r="H293" s="69"/>
      <c r="I293" s="70"/>
      <c r="J293" s="70"/>
      <c r="K293" s="34" t="s">
        <v>66</v>
      </c>
      <c r="L293" s="77">
        <v>583</v>
      </c>
      <c r="M293" s="77"/>
      <c r="N293" s="72"/>
      <c r="O293" s="79" t="s">
        <v>570</v>
      </c>
      <c r="P293" s="81">
        <v>43726.601805555554</v>
      </c>
      <c r="Q293" s="79" t="s">
        <v>712</v>
      </c>
      <c r="R293" s="83" t="s">
        <v>795</v>
      </c>
      <c r="S293" s="79" t="s">
        <v>828</v>
      </c>
      <c r="T293" s="79"/>
      <c r="U293" s="79"/>
      <c r="V293" s="83" t="s">
        <v>1089</v>
      </c>
      <c r="W293" s="81">
        <v>43726.601805555554</v>
      </c>
      <c r="X293" s="83" t="s">
        <v>1388</v>
      </c>
      <c r="Y293" s="79"/>
      <c r="Z293" s="79"/>
      <c r="AA293" s="85" t="s">
        <v>1709</v>
      </c>
      <c r="AB293" s="79"/>
      <c r="AC293" s="79" t="b">
        <v>0</v>
      </c>
      <c r="AD293" s="79">
        <v>0</v>
      </c>
      <c r="AE293" s="85" t="s">
        <v>1779</v>
      </c>
      <c r="AF293" s="79" t="b">
        <v>0</v>
      </c>
      <c r="AG293" s="79" t="s">
        <v>1829</v>
      </c>
      <c r="AH293" s="79"/>
      <c r="AI293" s="85" t="s">
        <v>1779</v>
      </c>
      <c r="AJ293" s="79" t="b">
        <v>0</v>
      </c>
      <c r="AK293" s="79">
        <v>40</v>
      </c>
      <c r="AL293" s="85" t="s">
        <v>1707</v>
      </c>
      <c r="AM293" s="79" t="s">
        <v>1842</v>
      </c>
      <c r="AN293" s="79" t="b">
        <v>0</v>
      </c>
      <c r="AO293" s="85" t="s">
        <v>1707</v>
      </c>
      <c r="AP293" s="79" t="s">
        <v>176</v>
      </c>
      <c r="AQ293" s="79">
        <v>0</v>
      </c>
      <c r="AR293" s="79">
        <v>0</v>
      </c>
      <c r="AS293" s="79"/>
      <c r="AT293" s="79"/>
      <c r="AU293" s="79"/>
      <c r="AV293" s="79"/>
      <c r="AW293" s="79"/>
      <c r="AX293" s="79"/>
      <c r="AY293" s="79"/>
      <c r="AZ293" s="79"/>
      <c r="BA293">
        <v>2</v>
      </c>
      <c r="BB293" s="78" t="str">
        <f>REPLACE(INDEX(GroupVertices[Group],MATCH(Edges25[[#This Row],[Vertex 1]],GroupVertices[Vertex],0)),1,1,"")</f>
        <v>1</v>
      </c>
      <c r="BC293" s="78" t="str">
        <f>REPLACE(INDEX(GroupVertices[Group],MATCH(Edges25[[#This Row],[Vertex 2]],GroupVertices[Vertex],0)),1,1,"")</f>
        <v>11</v>
      </c>
      <c r="BD293" s="48">
        <v>1</v>
      </c>
      <c r="BE293" s="49">
        <v>6.666666666666667</v>
      </c>
      <c r="BF293" s="48">
        <v>0</v>
      </c>
      <c r="BG293" s="49">
        <v>0</v>
      </c>
      <c r="BH293" s="48">
        <v>0</v>
      </c>
      <c r="BI293" s="49">
        <v>0</v>
      </c>
      <c r="BJ293" s="48">
        <v>14</v>
      </c>
      <c r="BK293" s="49">
        <v>93.33333333333333</v>
      </c>
      <c r="BL293" s="48">
        <v>15</v>
      </c>
    </row>
    <row r="294" spans="1:64" ht="15">
      <c r="A294" s="64" t="s">
        <v>437</v>
      </c>
      <c r="B294" s="64" t="s">
        <v>538</v>
      </c>
      <c r="C294" s="65"/>
      <c r="D294" s="66"/>
      <c r="E294" s="67"/>
      <c r="F294" s="68"/>
      <c r="G294" s="65"/>
      <c r="H294" s="69"/>
      <c r="I294" s="70"/>
      <c r="J294" s="70"/>
      <c r="K294" s="34" t="s">
        <v>65</v>
      </c>
      <c r="L294" s="77">
        <v>584</v>
      </c>
      <c r="M294" s="77"/>
      <c r="N294" s="72"/>
      <c r="O294" s="79" t="s">
        <v>570</v>
      </c>
      <c r="P294" s="81">
        <v>43692.59606481482</v>
      </c>
      <c r="Q294" s="79" t="s">
        <v>713</v>
      </c>
      <c r="R294" s="83" t="s">
        <v>796</v>
      </c>
      <c r="S294" s="79" t="s">
        <v>806</v>
      </c>
      <c r="T294" s="79" t="s">
        <v>839</v>
      </c>
      <c r="U294" s="83" t="s">
        <v>885</v>
      </c>
      <c r="V294" s="83" t="s">
        <v>885</v>
      </c>
      <c r="W294" s="81">
        <v>43692.59606481482</v>
      </c>
      <c r="X294" s="83" t="s">
        <v>1389</v>
      </c>
      <c r="Y294" s="79"/>
      <c r="Z294" s="79"/>
      <c r="AA294" s="85" t="s">
        <v>1710</v>
      </c>
      <c r="AB294" s="79"/>
      <c r="AC294" s="79" t="b">
        <v>0</v>
      </c>
      <c r="AD294" s="79">
        <v>14</v>
      </c>
      <c r="AE294" s="85" t="s">
        <v>1779</v>
      </c>
      <c r="AF294" s="79" t="b">
        <v>0</v>
      </c>
      <c r="AG294" s="79" t="s">
        <v>1829</v>
      </c>
      <c r="AH294" s="79"/>
      <c r="AI294" s="85" t="s">
        <v>1779</v>
      </c>
      <c r="AJ294" s="79" t="b">
        <v>0</v>
      </c>
      <c r="AK294" s="79">
        <v>11</v>
      </c>
      <c r="AL294" s="85" t="s">
        <v>1779</v>
      </c>
      <c r="AM294" s="79" t="s">
        <v>1847</v>
      </c>
      <c r="AN294" s="79" t="b">
        <v>0</v>
      </c>
      <c r="AO294" s="85" t="s">
        <v>1710</v>
      </c>
      <c r="AP294" s="79" t="s">
        <v>176</v>
      </c>
      <c r="AQ294" s="79">
        <v>0</v>
      </c>
      <c r="AR294" s="79">
        <v>0</v>
      </c>
      <c r="AS294" s="79"/>
      <c r="AT294" s="79"/>
      <c r="AU294" s="79"/>
      <c r="AV294" s="79"/>
      <c r="AW294" s="79"/>
      <c r="AX294" s="79"/>
      <c r="AY294" s="79"/>
      <c r="AZ294" s="79"/>
      <c r="BA294">
        <v>3</v>
      </c>
      <c r="BB294" s="78" t="str">
        <f>REPLACE(INDEX(GroupVertices[Group],MATCH(Edges25[[#This Row],[Vertex 1]],GroupVertices[Vertex],0)),1,1,"")</f>
        <v>1</v>
      </c>
      <c r="BC294" s="78" t="str">
        <f>REPLACE(INDEX(GroupVertices[Group],MATCH(Edges25[[#This Row],[Vertex 2]],GroupVertices[Vertex],0)),1,1,"")</f>
        <v>1</v>
      </c>
      <c r="BD294" s="48">
        <v>1</v>
      </c>
      <c r="BE294" s="49">
        <v>2.7027027027027026</v>
      </c>
      <c r="BF294" s="48">
        <v>0</v>
      </c>
      <c r="BG294" s="49">
        <v>0</v>
      </c>
      <c r="BH294" s="48">
        <v>0</v>
      </c>
      <c r="BI294" s="49">
        <v>0</v>
      </c>
      <c r="BJ294" s="48">
        <v>36</v>
      </c>
      <c r="BK294" s="49">
        <v>97.29729729729729</v>
      </c>
      <c r="BL294" s="48">
        <v>37</v>
      </c>
    </row>
    <row r="295" spans="1:64" ht="15">
      <c r="A295" s="64" t="s">
        <v>437</v>
      </c>
      <c r="B295" s="64" t="s">
        <v>538</v>
      </c>
      <c r="C295" s="65"/>
      <c r="D295" s="66"/>
      <c r="E295" s="67"/>
      <c r="F295" s="68"/>
      <c r="G295" s="65"/>
      <c r="H295" s="69"/>
      <c r="I295" s="70"/>
      <c r="J295" s="70"/>
      <c r="K295" s="34" t="s">
        <v>65</v>
      </c>
      <c r="L295" s="77">
        <v>586</v>
      </c>
      <c r="M295" s="77"/>
      <c r="N295" s="72"/>
      <c r="O295" s="79" t="s">
        <v>570</v>
      </c>
      <c r="P295" s="81">
        <v>43728.62721064815</v>
      </c>
      <c r="Q295" s="79" t="s">
        <v>714</v>
      </c>
      <c r="R295" s="79"/>
      <c r="S295" s="79"/>
      <c r="T295" s="79" t="s">
        <v>853</v>
      </c>
      <c r="U295" s="79"/>
      <c r="V295" s="83" t="s">
        <v>1089</v>
      </c>
      <c r="W295" s="81">
        <v>43728.62721064815</v>
      </c>
      <c r="X295" s="83" t="s">
        <v>1390</v>
      </c>
      <c r="Y295" s="79"/>
      <c r="Z295" s="79"/>
      <c r="AA295" s="85" t="s">
        <v>1711</v>
      </c>
      <c r="AB295" s="79"/>
      <c r="AC295" s="79" t="b">
        <v>0</v>
      </c>
      <c r="AD295" s="79">
        <v>4</v>
      </c>
      <c r="AE295" s="85" t="s">
        <v>1779</v>
      </c>
      <c r="AF295" s="79" t="b">
        <v>0</v>
      </c>
      <c r="AG295" s="79" t="s">
        <v>1829</v>
      </c>
      <c r="AH295" s="79"/>
      <c r="AI295" s="85" t="s">
        <v>1779</v>
      </c>
      <c r="AJ295" s="79" t="b">
        <v>0</v>
      </c>
      <c r="AK295" s="79">
        <v>0</v>
      </c>
      <c r="AL295" s="85" t="s">
        <v>1779</v>
      </c>
      <c r="AM295" s="79" t="s">
        <v>1842</v>
      </c>
      <c r="AN295" s="79" t="b">
        <v>0</v>
      </c>
      <c r="AO295" s="85" t="s">
        <v>1711</v>
      </c>
      <c r="AP295" s="79" t="s">
        <v>176</v>
      </c>
      <c r="AQ295" s="79">
        <v>0</v>
      </c>
      <c r="AR295" s="79">
        <v>0</v>
      </c>
      <c r="AS295" s="79"/>
      <c r="AT295" s="79"/>
      <c r="AU295" s="79"/>
      <c r="AV295" s="79"/>
      <c r="AW295" s="79"/>
      <c r="AX295" s="79"/>
      <c r="AY295" s="79"/>
      <c r="AZ295" s="79"/>
      <c r="BA295">
        <v>3</v>
      </c>
      <c r="BB295" s="78" t="str">
        <f>REPLACE(INDEX(GroupVertices[Group],MATCH(Edges25[[#This Row],[Vertex 1]],GroupVertices[Vertex],0)),1,1,"")</f>
        <v>1</v>
      </c>
      <c r="BC295" s="78" t="str">
        <f>REPLACE(INDEX(GroupVertices[Group],MATCH(Edges25[[#This Row],[Vertex 2]],GroupVertices[Vertex],0)),1,1,"")</f>
        <v>1</v>
      </c>
      <c r="BD295" s="48">
        <v>2</v>
      </c>
      <c r="BE295" s="49">
        <v>6.25</v>
      </c>
      <c r="BF295" s="48">
        <v>0</v>
      </c>
      <c r="BG295" s="49">
        <v>0</v>
      </c>
      <c r="BH295" s="48">
        <v>0</v>
      </c>
      <c r="BI295" s="49">
        <v>0</v>
      </c>
      <c r="BJ295" s="48">
        <v>30</v>
      </c>
      <c r="BK295" s="49">
        <v>93.75</v>
      </c>
      <c r="BL295" s="48">
        <v>32</v>
      </c>
    </row>
    <row r="296" spans="1:64" ht="15">
      <c r="A296" s="64" t="s">
        <v>443</v>
      </c>
      <c r="B296" s="64" t="s">
        <v>437</v>
      </c>
      <c r="C296" s="65"/>
      <c r="D296" s="66"/>
      <c r="E296" s="67"/>
      <c r="F296" s="68"/>
      <c r="G296" s="65"/>
      <c r="H296" s="69"/>
      <c r="I296" s="70"/>
      <c r="J296" s="70"/>
      <c r="K296" s="34" t="s">
        <v>66</v>
      </c>
      <c r="L296" s="77">
        <v>587</v>
      </c>
      <c r="M296" s="77"/>
      <c r="N296" s="72"/>
      <c r="O296" s="79" t="s">
        <v>570</v>
      </c>
      <c r="P296" s="81">
        <v>43678.66550925926</v>
      </c>
      <c r="Q296" s="79" t="s">
        <v>579</v>
      </c>
      <c r="R296" s="83" t="s">
        <v>743</v>
      </c>
      <c r="S296" s="79" t="s">
        <v>806</v>
      </c>
      <c r="T296" s="79"/>
      <c r="U296" s="79"/>
      <c r="V296" s="83" t="s">
        <v>1095</v>
      </c>
      <c r="W296" s="81">
        <v>43678.66550925926</v>
      </c>
      <c r="X296" s="83" t="s">
        <v>1391</v>
      </c>
      <c r="Y296" s="79"/>
      <c r="Z296" s="79"/>
      <c r="AA296" s="85" t="s">
        <v>1712</v>
      </c>
      <c r="AB296" s="79"/>
      <c r="AC296" s="79" t="b">
        <v>0</v>
      </c>
      <c r="AD296" s="79">
        <v>0</v>
      </c>
      <c r="AE296" s="85" t="s">
        <v>1779</v>
      </c>
      <c r="AF296" s="79" t="b">
        <v>0</v>
      </c>
      <c r="AG296" s="79" t="s">
        <v>1829</v>
      </c>
      <c r="AH296" s="79"/>
      <c r="AI296" s="85" t="s">
        <v>1779</v>
      </c>
      <c r="AJ296" s="79" t="b">
        <v>0</v>
      </c>
      <c r="AK296" s="79">
        <v>31</v>
      </c>
      <c r="AL296" s="85" t="s">
        <v>1728</v>
      </c>
      <c r="AM296" s="79" t="s">
        <v>1841</v>
      </c>
      <c r="AN296" s="79" t="b">
        <v>0</v>
      </c>
      <c r="AO296" s="85" t="s">
        <v>1728</v>
      </c>
      <c r="AP296" s="79" t="s">
        <v>176</v>
      </c>
      <c r="AQ296" s="79">
        <v>0</v>
      </c>
      <c r="AR296" s="79">
        <v>0</v>
      </c>
      <c r="AS296" s="79"/>
      <c r="AT296" s="79"/>
      <c r="AU296" s="79"/>
      <c r="AV296" s="79"/>
      <c r="AW296" s="79"/>
      <c r="AX296" s="79"/>
      <c r="AY296" s="79"/>
      <c r="AZ296" s="79"/>
      <c r="BA296">
        <v>7</v>
      </c>
      <c r="BB296" s="78" t="str">
        <f>REPLACE(INDEX(GroupVertices[Group],MATCH(Edges25[[#This Row],[Vertex 1]],GroupVertices[Vertex],0)),1,1,"")</f>
        <v>7</v>
      </c>
      <c r="BC296" s="78" t="str">
        <f>REPLACE(INDEX(GroupVertices[Group],MATCH(Edges25[[#This Row],[Vertex 2]],GroupVertices[Vertex],0)),1,1,"")</f>
        <v>1</v>
      </c>
      <c r="BD296" s="48">
        <v>1</v>
      </c>
      <c r="BE296" s="49">
        <v>4.761904761904762</v>
      </c>
      <c r="BF296" s="48">
        <v>0</v>
      </c>
      <c r="BG296" s="49">
        <v>0</v>
      </c>
      <c r="BH296" s="48">
        <v>0</v>
      </c>
      <c r="BI296" s="49">
        <v>0</v>
      </c>
      <c r="BJ296" s="48">
        <v>20</v>
      </c>
      <c r="BK296" s="49">
        <v>95.23809523809524</v>
      </c>
      <c r="BL296" s="48">
        <v>21</v>
      </c>
    </row>
    <row r="297" spans="1:64" ht="15">
      <c r="A297" s="64" t="s">
        <v>443</v>
      </c>
      <c r="B297" s="64" t="s">
        <v>437</v>
      </c>
      <c r="C297" s="65"/>
      <c r="D297" s="66"/>
      <c r="E297" s="67"/>
      <c r="F297" s="68"/>
      <c r="G297" s="65"/>
      <c r="H297" s="69"/>
      <c r="I297" s="70"/>
      <c r="J297" s="70"/>
      <c r="K297" s="34" t="s">
        <v>66</v>
      </c>
      <c r="L297" s="77">
        <v>588</v>
      </c>
      <c r="M297" s="77"/>
      <c r="N297" s="72"/>
      <c r="O297" s="79" t="s">
        <v>570</v>
      </c>
      <c r="P297" s="81">
        <v>43711.94756944444</v>
      </c>
      <c r="Q297" s="79" t="s">
        <v>643</v>
      </c>
      <c r="R297" s="79"/>
      <c r="S297" s="79"/>
      <c r="T297" s="79" t="s">
        <v>846</v>
      </c>
      <c r="U297" s="79"/>
      <c r="V297" s="83" t="s">
        <v>1095</v>
      </c>
      <c r="W297" s="81">
        <v>43711.94756944444</v>
      </c>
      <c r="X297" s="83" t="s">
        <v>1392</v>
      </c>
      <c r="Y297" s="79"/>
      <c r="Z297" s="79"/>
      <c r="AA297" s="85" t="s">
        <v>1713</v>
      </c>
      <c r="AB297" s="79"/>
      <c r="AC297" s="79" t="b">
        <v>0</v>
      </c>
      <c r="AD297" s="79">
        <v>0</v>
      </c>
      <c r="AE297" s="85" t="s">
        <v>1779</v>
      </c>
      <c r="AF297" s="79" t="b">
        <v>0</v>
      </c>
      <c r="AG297" s="79" t="s">
        <v>1829</v>
      </c>
      <c r="AH297" s="79"/>
      <c r="AI297" s="85" t="s">
        <v>1779</v>
      </c>
      <c r="AJ297" s="79" t="b">
        <v>0</v>
      </c>
      <c r="AK297" s="79">
        <v>6</v>
      </c>
      <c r="AL297" s="85" t="s">
        <v>1731</v>
      </c>
      <c r="AM297" s="79" t="s">
        <v>1841</v>
      </c>
      <c r="AN297" s="79" t="b">
        <v>0</v>
      </c>
      <c r="AO297" s="85" t="s">
        <v>1731</v>
      </c>
      <c r="AP297" s="79" t="s">
        <v>176</v>
      </c>
      <c r="AQ297" s="79">
        <v>0</v>
      </c>
      <c r="AR297" s="79">
        <v>0</v>
      </c>
      <c r="AS297" s="79"/>
      <c r="AT297" s="79"/>
      <c r="AU297" s="79"/>
      <c r="AV297" s="79"/>
      <c r="AW297" s="79"/>
      <c r="AX297" s="79"/>
      <c r="AY297" s="79"/>
      <c r="AZ297" s="79"/>
      <c r="BA297">
        <v>7</v>
      </c>
      <c r="BB297" s="78" t="str">
        <f>REPLACE(INDEX(GroupVertices[Group],MATCH(Edges25[[#This Row],[Vertex 1]],GroupVertices[Vertex],0)),1,1,"")</f>
        <v>7</v>
      </c>
      <c r="BC297" s="78" t="str">
        <f>REPLACE(INDEX(GroupVertices[Group],MATCH(Edges25[[#This Row],[Vertex 2]],GroupVertices[Vertex],0)),1,1,"")</f>
        <v>1</v>
      </c>
      <c r="BD297" s="48">
        <v>0</v>
      </c>
      <c r="BE297" s="49">
        <v>0</v>
      </c>
      <c r="BF297" s="48">
        <v>0</v>
      </c>
      <c r="BG297" s="49">
        <v>0</v>
      </c>
      <c r="BH297" s="48">
        <v>0</v>
      </c>
      <c r="BI297" s="49">
        <v>0</v>
      </c>
      <c r="BJ297" s="48">
        <v>26</v>
      </c>
      <c r="BK297" s="49">
        <v>100</v>
      </c>
      <c r="BL297" s="48">
        <v>26</v>
      </c>
    </row>
    <row r="298" spans="1:64" ht="15">
      <c r="A298" s="64" t="s">
        <v>443</v>
      </c>
      <c r="B298" s="64" t="s">
        <v>437</v>
      </c>
      <c r="C298" s="65"/>
      <c r="D298" s="66"/>
      <c r="E298" s="67"/>
      <c r="F298" s="68"/>
      <c r="G298" s="65"/>
      <c r="H298" s="69"/>
      <c r="I298" s="70"/>
      <c r="J298" s="70"/>
      <c r="K298" s="34" t="s">
        <v>66</v>
      </c>
      <c r="L298" s="77">
        <v>589</v>
      </c>
      <c r="M298" s="77"/>
      <c r="N298" s="72"/>
      <c r="O298" s="79" t="s">
        <v>570</v>
      </c>
      <c r="P298" s="81">
        <v>43716.88400462963</v>
      </c>
      <c r="Q298" s="79" t="s">
        <v>650</v>
      </c>
      <c r="R298" s="79"/>
      <c r="S298" s="79"/>
      <c r="T298" s="79" t="s">
        <v>839</v>
      </c>
      <c r="U298" s="83" t="s">
        <v>881</v>
      </c>
      <c r="V298" s="83" t="s">
        <v>881</v>
      </c>
      <c r="W298" s="81">
        <v>43716.88400462963</v>
      </c>
      <c r="X298" s="83" t="s">
        <v>1393</v>
      </c>
      <c r="Y298" s="79"/>
      <c r="Z298" s="79"/>
      <c r="AA298" s="85" t="s">
        <v>1714</v>
      </c>
      <c r="AB298" s="79"/>
      <c r="AC298" s="79" t="b">
        <v>0</v>
      </c>
      <c r="AD298" s="79">
        <v>0</v>
      </c>
      <c r="AE298" s="85" t="s">
        <v>1779</v>
      </c>
      <c r="AF298" s="79" t="b">
        <v>0</v>
      </c>
      <c r="AG298" s="79" t="s">
        <v>1829</v>
      </c>
      <c r="AH298" s="79"/>
      <c r="AI298" s="85" t="s">
        <v>1779</v>
      </c>
      <c r="AJ298" s="79" t="b">
        <v>0</v>
      </c>
      <c r="AK298" s="79">
        <v>3</v>
      </c>
      <c r="AL298" s="85" t="s">
        <v>1732</v>
      </c>
      <c r="AM298" s="79" t="s">
        <v>1842</v>
      </c>
      <c r="AN298" s="79" t="b">
        <v>0</v>
      </c>
      <c r="AO298" s="85" t="s">
        <v>1732</v>
      </c>
      <c r="AP298" s="79" t="s">
        <v>176</v>
      </c>
      <c r="AQ298" s="79">
        <v>0</v>
      </c>
      <c r="AR298" s="79">
        <v>0</v>
      </c>
      <c r="AS298" s="79"/>
      <c r="AT298" s="79"/>
      <c r="AU298" s="79"/>
      <c r="AV298" s="79"/>
      <c r="AW298" s="79"/>
      <c r="AX298" s="79"/>
      <c r="AY298" s="79"/>
      <c r="AZ298" s="79"/>
      <c r="BA298">
        <v>7</v>
      </c>
      <c r="BB298" s="78" t="str">
        <f>REPLACE(INDEX(GroupVertices[Group],MATCH(Edges25[[#This Row],[Vertex 1]],GroupVertices[Vertex],0)),1,1,"")</f>
        <v>7</v>
      </c>
      <c r="BC298" s="78" t="str">
        <f>REPLACE(INDEX(GroupVertices[Group],MATCH(Edges25[[#This Row],[Vertex 2]],GroupVertices[Vertex],0)),1,1,"")</f>
        <v>1</v>
      </c>
      <c r="BD298" s="48">
        <v>0</v>
      </c>
      <c r="BE298" s="49">
        <v>0</v>
      </c>
      <c r="BF298" s="48">
        <v>0</v>
      </c>
      <c r="BG298" s="49">
        <v>0</v>
      </c>
      <c r="BH298" s="48">
        <v>0</v>
      </c>
      <c r="BI298" s="49">
        <v>0</v>
      </c>
      <c r="BJ298" s="48">
        <v>17</v>
      </c>
      <c r="BK298" s="49">
        <v>100</v>
      </c>
      <c r="BL298" s="48">
        <v>17</v>
      </c>
    </row>
    <row r="299" spans="1:64" ht="15">
      <c r="A299" s="64" t="s">
        <v>443</v>
      </c>
      <c r="B299" s="64" t="s">
        <v>437</v>
      </c>
      <c r="C299" s="65"/>
      <c r="D299" s="66"/>
      <c r="E299" s="67"/>
      <c r="F299" s="68"/>
      <c r="G299" s="65"/>
      <c r="H299" s="69"/>
      <c r="I299" s="70"/>
      <c r="J299" s="70"/>
      <c r="K299" s="34" t="s">
        <v>66</v>
      </c>
      <c r="L299" s="77">
        <v>590</v>
      </c>
      <c r="M299" s="77"/>
      <c r="N299" s="72"/>
      <c r="O299" s="79" t="s">
        <v>570</v>
      </c>
      <c r="P299" s="81">
        <v>43720.84693287037</v>
      </c>
      <c r="Q299" s="79" t="s">
        <v>660</v>
      </c>
      <c r="R299" s="83" t="s">
        <v>779</v>
      </c>
      <c r="S299" s="79" t="s">
        <v>823</v>
      </c>
      <c r="T299" s="79" t="s">
        <v>839</v>
      </c>
      <c r="U299" s="79"/>
      <c r="V299" s="83" t="s">
        <v>1095</v>
      </c>
      <c r="W299" s="81">
        <v>43720.84693287037</v>
      </c>
      <c r="X299" s="83" t="s">
        <v>1394</v>
      </c>
      <c r="Y299" s="79"/>
      <c r="Z299" s="79"/>
      <c r="AA299" s="85" t="s">
        <v>1715</v>
      </c>
      <c r="AB299" s="79"/>
      <c r="AC299" s="79" t="b">
        <v>0</v>
      </c>
      <c r="AD299" s="79">
        <v>0</v>
      </c>
      <c r="AE299" s="85" t="s">
        <v>1779</v>
      </c>
      <c r="AF299" s="79" t="b">
        <v>0</v>
      </c>
      <c r="AG299" s="79" t="s">
        <v>1829</v>
      </c>
      <c r="AH299" s="79"/>
      <c r="AI299" s="85" t="s">
        <v>1779</v>
      </c>
      <c r="AJ299" s="79" t="b">
        <v>0</v>
      </c>
      <c r="AK299" s="79">
        <v>6</v>
      </c>
      <c r="AL299" s="85" t="s">
        <v>1733</v>
      </c>
      <c r="AM299" s="79" t="s">
        <v>1841</v>
      </c>
      <c r="AN299" s="79" t="b">
        <v>0</v>
      </c>
      <c r="AO299" s="85" t="s">
        <v>1733</v>
      </c>
      <c r="AP299" s="79" t="s">
        <v>176</v>
      </c>
      <c r="AQ299" s="79">
        <v>0</v>
      </c>
      <c r="AR299" s="79">
        <v>0</v>
      </c>
      <c r="AS299" s="79"/>
      <c r="AT299" s="79"/>
      <c r="AU299" s="79"/>
      <c r="AV299" s="79"/>
      <c r="AW299" s="79"/>
      <c r="AX299" s="79"/>
      <c r="AY299" s="79"/>
      <c r="AZ299" s="79"/>
      <c r="BA299">
        <v>7</v>
      </c>
      <c r="BB299" s="78" t="str">
        <f>REPLACE(INDEX(GroupVertices[Group],MATCH(Edges25[[#This Row],[Vertex 1]],GroupVertices[Vertex],0)),1,1,"")</f>
        <v>7</v>
      </c>
      <c r="BC299" s="78" t="str">
        <f>REPLACE(INDEX(GroupVertices[Group],MATCH(Edges25[[#This Row],[Vertex 2]],GroupVertices[Vertex],0)),1,1,"")</f>
        <v>1</v>
      </c>
      <c r="BD299" s="48">
        <v>0</v>
      </c>
      <c r="BE299" s="49">
        <v>0</v>
      </c>
      <c r="BF299" s="48">
        <v>0</v>
      </c>
      <c r="BG299" s="49">
        <v>0</v>
      </c>
      <c r="BH299" s="48">
        <v>0</v>
      </c>
      <c r="BI299" s="49">
        <v>0</v>
      </c>
      <c r="BJ299" s="48">
        <v>23</v>
      </c>
      <c r="BK299" s="49">
        <v>100</v>
      </c>
      <c r="BL299" s="48">
        <v>23</v>
      </c>
    </row>
    <row r="300" spans="1:64" ht="15">
      <c r="A300" s="64" t="s">
        <v>443</v>
      </c>
      <c r="B300" s="64" t="s">
        <v>437</v>
      </c>
      <c r="C300" s="65"/>
      <c r="D300" s="66"/>
      <c r="E300" s="67"/>
      <c r="F300" s="68"/>
      <c r="G300" s="65"/>
      <c r="H300" s="69"/>
      <c r="I300" s="70"/>
      <c r="J300" s="70"/>
      <c r="K300" s="34" t="s">
        <v>66</v>
      </c>
      <c r="L300" s="77">
        <v>591</v>
      </c>
      <c r="M300" s="77"/>
      <c r="N300" s="72"/>
      <c r="O300" s="79" t="s">
        <v>570</v>
      </c>
      <c r="P300" s="81">
        <v>43721.799895833334</v>
      </c>
      <c r="Q300" s="79" t="s">
        <v>715</v>
      </c>
      <c r="R300" s="79"/>
      <c r="S300" s="79"/>
      <c r="T300" s="79"/>
      <c r="U300" s="79"/>
      <c r="V300" s="83" t="s">
        <v>1095</v>
      </c>
      <c r="W300" s="81">
        <v>43721.799895833334</v>
      </c>
      <c r="X300" s="83" t="s">
        <v>1395</v>
      </c>
      <c r="Y300" s="79"/>
      <c r="Z300" s="79"/>
      <c r="AA300" s="85" t="s">
        <v>1716</v>
      </c>
      <c r="AB300" s="79"/>
      <c r="AC300" s="79" t="b">
        <v>0</v>
      </c>
      <c r="AD300" s="79">
        <v>0</v>
      </c>
      <c r="AE300" s="85" t="s">
        <v>1779</v>
      </c>
      <c r="AF300" s="79" t="b">
        <v>0</v>
      </c>
      <c r="AG300" s="79" t="s">
        <v>1829</v>
      </c>
      <c r="AH300" s="79"/>
      <c r="AI300" s="85" t="s">
        <v>1779</v>
      </c>
      <c r="AJ300" s="79" t="b">
        <v>0</v>
      </c>
      <c r="AK300" s="79">
        <v>1</v>
      </c>
      <c r="AL300" s="85" t="s">
        <v>1734</v>
      </c>
      <c r="AM300" s="79" t="s">
        <v>1841</v>
      </c>
      <c r="AN300" s="79" t="b">
        <v>0</v>
      </c>
      <c r="AO300" s="85" t="s">
        <v>1734</v>
      </c>
      <c r="AP300" s="79" t="s">
        <v>176</v>
      </c>
      <c r="AQ300" s="79">
        <v>0</v>
      </c>
      <c r="AR300" s="79">
        <v>0</v>
      </c>
      <c r="AS300" s="79"/>
      <c r="AT300" s="79"/>
      <c r="AU300" s="79"/>
      <c r="AV300" s="79"/>
      <c r="AW300" s="79"/>
      <c r="AX300" s="79"/>
      <c r="AY300" s="79"/>
      <c r="AZ300" s="79"/>
      <c r="BA300">
        <v>7</v>
      </c>
      <c r="BB300" s="78" t="str">
        <f>REPLACE(INDEX(GroupVertices[Group],MATCH(Edges25[[#This Row],[Vertex 1]],GroupVertices[Vertex],0)),1,1,"")</f>
        <v>7</v>
      </c>
      <c r="BC300" s="78" t="str">
        <f>REPLACE(INDEX(GroupVertices[Group],MATCH(Edges25[[#This Row],[Vertex 2]],GroupVertices[Vertex],0)),1,1,"")</f>
        <v>1</v>
      </c>
      <c r="BD300" s="48">
        <v>0</v>
      </c>
      <c r="BE300" s="49">
        <v>0</v>
      </c>
      <c r="BF300" s="48">
        <v>0</v>
      </c>
      <c r="BG300" s="49">
        <v>0</v>
      </c>
      <c r="BH300" s="48">
        <v>0</v>
      </c>
      <c r="BI300" s="49">
        <v>0</v>
      </c>
      <c r="BJ300" s="48">
        <v>20</v>
      </c>
      <c r="BK300" s="49">
        <v>100</v>
      </c>
      <c r="BL300" s="48">
        <v>20</v>
      </c>
    </row>
    <row r="301" spans="1:64" ht="15">
      <c r="A301" s="64" t="s">
        <v>443</v>
      </c>
      <c r="B301" s="64" t="s">
        <v>437</v>
      </c>
      <c r="C301" s="65"/>
      <c r="D301" s="66"/>
      <c r="E301" s="67"/>
      <c r="F301" s="68"/>
      <c r="G301" s="65"/>
      <c r="H301" s="69"/>
      <c r="I301" s="70"/>
      <c r="J301" s="70"/>
      <c r="K301" s="34" t="s">
        <v>66</v>
      </c>
      <c r="L301" s="77">
        <v>592</v>
      </c>
      <c r="M301" s="77"/>
      <c r="N301" s="72"/>
      <c r="O301" s="79" t="s">
        <v>570</v>
      </c>
      <c r="P301" s="81">
        <v>43724.00405092593</v>
      </c>
      <c r="Q301" s="79" t="s">
        <v>716</v>
      </c>
      <c r="R301" s="79"/>
      <c r="S301" s="79"/>
      <c r="T301" s="79" t="s">
        <v>839</v>
      </c>
      <c r="U301" s="79"/>
      <c r="V301" s="83" t="s">
        <v>1095</v>
      </c>
      <c r="W301" s="81">
        <v>43724.00405092593</v>
      </c>
      <c r="X301" s="83" t="s">
        <v>1396</v>
      </c>
      <c r="Y301" s="79"/>
      <c r="Z301" s="79"/>
      <c r="AA301" s="85" t="s">
        <v>1717</v>
      </c>
      <c r="AB301" s="79"/>
      <c r="AC301" s="79" t="b">
        <v>0</v>
      </c>
      <c r="AD301" s="79">
        <v>0</v>
      </c>
      <c r="AE301" s="85" t="s">
        <v>1779</v>
      </c>
      <c r="AF301" s="79" t="b">
        <v>0</v>
      </c>
      <c r="AG301" s="79" t="s">
        <v>1829</v>
      </c>
      <c r="AH301" s="79"/>
      <c r="AI301" s="85" t="s">
        <v>1779</v>
      </c>
      <c r="AJ301" s="79" t="b">
        <v>0</v>
      </c>
      <c r="AK301" s="79">
        <v>1</v>
      </c>
      <c r="AL301" s="85" t="s">
        <v>1735</v>
      </c>
      <c r="AM301" s="79" t="s">
        <v>1841</v>
      </c>
      <c r="AN301" s="79" t="b">
        <v>0</v>
      </c>
      <c r="AO301" s="85" t="s">
        <v>1735</v>
      </c>
      <c r="AP301" s="79" t="s">
        <v>176</v>
      </c>
      <c r="AQ301" s="79">
        <v>0</v>
      </c>
      <c r="AR301" s="79">
        <v>0</v>
      </c>
      <c r="AS301" s="79"/>
      <c r="AT301" s="79"/>
      <c r="AU301" s="79"/>
      <c r="AV301" s="79"/>
      <c r="AW301" s="79"/>
      <c r="AX301" s="79"/>
      <c r="AY301" s="79"/>
      <c r="AZ301" s="79"/>
      <c r="BA301">
        <v>7</v>
      </c>
      <c r="BB301" s="78" t="str">
        <f>REPLACE(INDEX(GroupVertices[Group],MATCH(Edges25[[#This Row],[Vertex 1]],GroupVertices[Vertex],0)),1,1,"")</f>
        <v>7</v>
      </c>
      <c r="BC301" s="78" t="str">
        <f>REPLACE(INDEX(GroupVertices[Group],MATCH(Edges25[[#This Row],[Vertex 2]],GroupVertices[Vertex],0)),1,1,"")</f>
        <v>1</v>
      </c>
      <c r="BD301" s="48">
        <v>0</v>
      </c>
      <c r="BE301" s="49">
        <v>0</v>
      </c>
      <c r="BF301" s="48">
        <v>0</v>
      </c>
      <c r="BG301" s="49">
        <v>0</v>
      </c>
      <c r="BH301" s="48">
        <v>0</v>
      </c>
      <c r="BI301" s="49">
        <v>0</v>
      </c>
      <c r="BJ301" s="48">
        <v>22</v>
      </c>
      <c r="BK301" s="49">
        <v>100</v>
      </c>
      <c r="BL301" s="48">
        <v>22</v>
      </c>
    </row>
    <row r="302" spans="1:64" ht="15">
      <c r="A302" s="64" t="s">
        <v>443</v>
      </c>
      <c r="B302" s="64" t="s">
        <v>443</v>
      </c>
      <c r="C302" s="65"/>
      <c r="D302" s="66"/>
      <c r="E302" s="67"/>
      <c r="F302" s="68"/>
      <c r="G302" s="65"/>
      <c r="H302" s="69"/>
      <c r="I302" s="70"/>
      <c r="J302" s="70"/>
      <c r="K302" s="34" t="s">
        <v>65</v>
      </c>
      <c r="L302" s="77">
        <v>593</v>
      </c>
      <c r="M302" s="77"/>
      <c r="N302" s="72"/>
      <c r="O302" s="79" t="s">
        <v>176</v>
      </c>
      <c r="P302" s="81">
        <v>43724.0044212963</v>
      </c>
      <c r="Q302" s="79" t="s">
        <v>717</v>
      </c>
      <c r="R302" s="83" t="s">
        <v>797</v>
      </c>
      <c r="S302" s="79" t="s">
        <v>807</v>
      </c>
      <c r="T302" s="79" t="s">
        <v>853</v>
      </c>
      <c r="U302" s="79"/>
      <c r="V302" s="83" t="s">
        <v>1095</v>
      </c>
      <c r="W302" s="81">
        <v>43724.0044212963</v>
      </c>
      <c r="X302" s="83" t="s">
        <v>1397</v>
      </c>
      <c r="Y302" s="79"/>
      <c r="Z302" s="79"/>
      <c r="AA302" s="85" t="s">
        <v>1718</v>
      </c>
      <c r="AB302" s="79"/>
      <c r="AC302" s="79" t="b">
        <v>0</v>
      </c>
      <c r="AD302" s="79">
        <v>1</v>
      </c>
      <c r="AE302" s="85" t="s">
        <v>1779</v>
      </c>
      <c r="AF302" s="79" t="b">
        <v>1</v>
      </c>
      <c r="AG302" s="79" t="s">
        <v>1829</v>
      </c>
      <c r="AH302" s="79"/>
      <c r="AI302" s="85" t="s">
        <v>1735</v>
      </c>
      <c r="AJ302" s="79" t="b">
        <v>0</v>
      </c>
      <c r="AK302" s="79">
        <v>0</v>
      </c>
      <c r="AL302" s="85" t="s">
        <v>1779</v>
      </c>
      <c r="AM302" s="79" t="s">
        <v>1841</v>
      </c>
      <c r="AN302" s="79" t="b">
        <v>0</v>
      </c>
      <c r="AO302" s="85" t="s">
        <v>1718</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7</v>
      </c>
      <c r="BC302" s="78" t="str">
        <f>REPLACE(INDEX(GroupVertices[Group],MATCH(Edges25[[#This Row],[Vertex 2]],GroupVertices[Vertex],0)),1,1,"")</f>
        <v>7</v>
      </c>
      <c r="BD302" s="48">
        <v>0</v>
      </c>
      <c r="BE302" s="49">
        <v>0</v>
      </c>
      <c r="BF302" s="48">
        <v>0</v>
      </c>
      <c r="BG302" s="49">
        <v>0</v>
      </c>
      <c r="BH302" s="48">
        <v>0</v>
      </c>
      <c r="BI302" s="49">
        <v>0</v>
      </c>
      <c r="BJ302" s="48">
        <v>11</v>
      </c>
      <c r="BK302" s="49">
        <v>100</v>
      </c>
      <c r="BL302" s="48">
        <v>11</v>
      </c>
    </row>
    <row r="303" spans="1:64" ht="15">
      <c r="A303" s="64" t="s">
        <v>443</v>
      </c>
      <c r="B303" s="64" t="s">
        <v>437</v>
      </c>
      <c r="C303" s="65"/>
      <c r="D303" s="66"/>
      <c r="E303" s="67"/>
      <c r="F303" s="68"/>
      <c r="G303" s="65"/>
      <c r="H303" s="69"/>
      <c r="I303" s="70"/>
      <c r="J303" s="70"/>
      <c r="K303" s="34" t="s">
        <v>66</v>
      </c>
      <c r="L303" s="77">
        <v>594</v>
      </c>
      <c r="M303" s="77"/>
      <c r="N303" s="72"/>
      <c r="O303" s="79" t="s">
        <v>570</v>
      </c>
      <c r="P303" s="81">
        <v>43728.723912037036</v>
      </c>
      <c r="Q303" s="79" t="s">
        <v>718</v>
      </c>
      <c r="R303" s="79"/>
      <c r="S303" s="79"/>
      <c r="T303" s="79"/>
      <c r="U303" s="79"/>
      <c r="V303" s="83" t="s">
        <v>1095</v>
      </c>
      <c r="W303" s="81">
        <v>43728.723912037036</v>
      </c>
      <c r="X303" s="83" t="s">
        <v>1398</v>
      </c>
      <c r="Y303" s="79"/>
      <c r="Z303" s="79"/>
      <c r="AA303" s="85" t="s">
        <v>1719</v>
      </c>
      <c r="AB303" s="85" t="s">
        <v>1725</v>
      </c>
      <c r="AC303" s="79" t="b">
        <v>0</v>
      </c>
      <c r="AD303" s="79">
        <v>0</v>
      </c>
      <c r="AE303" s="85" t="s">
        <v>1809</v>
      </c>
      <c r="AF303" s="79" t="b">
        <v>0</v>
      </c>
      <c r="AG303" s="79" t="s">
        <v>1829</v>
      </c>
      <c r="AH303" s="79"/>
      <c r="AI303" s="85" t="s">
        <v>1779</v>
      </c>
      <c r="AJ303" s="79" t="b">
        <v>0</v>
      </c>
      <c r="AK303" s="79">
        <v>0</v>
      </c>
      <c r="AL303" s="85" t="s">
        <v>1779</v>
      </c>
      <c r="AM303" s="79" t="s">
        <v>1841</v>
      </c>
      <c r="AN303" s="79" t="b">
        <v>0</v>
      </c>
      <c r="AO303" s="85" t="s">
        <v>1725</v>
      </c>
      <c r="AP303" s="79" t="s">
        <v>176</v>
      </c>
      <c r="AQ303" s="79">
        <v>0</v>
      </c>
      <c r="AR303" s="79">
        <v>0</v>
      </c>
      <c r="AS303" s="79"/>
      <c r="AT303" s="79"/>
      <c r="AU303" s="79"/>
      <c r="AV303" s="79"/>
      <c r="AW303" s="79"/>
      <c r="AX303" s="79"/>
      <c r="AY303" s="79"/>
      <c r="AZ303" s="79"/>
      <c r="BA303">
        <v>7</v>
      </c>
      <c r="BB303" s="78" t="str">
        <f>REPLACE(INDEX(GroupVertices[Group],MATCH(Edges25[[#This Row],[Vertex 1]],GroupVertices[Vertex],0)),1,1,"")</f>
        <v>7</v>
      </c>
      <c r="BC303" s="78" t="str">
        <f>REPLACE(INDEX(GroupVertices[Group],MATCH(Edges25[[#This Row],[Vertex 2]],GroupVertices[Vertex],0)),1,1,"")</f>
        <v>1</v>
      </c>
      <c r="BD303" s="48"/>
      <c r="BE303" s="49"/>
      <c r="BF303" s="48"/>
      <c r="BG303" s="49"/>
      <c r="BH303" s="48"/>
      <c r="BI303" s="49"/>
      <c r="BJ303" s="48"/>
      <c r="BK303" s="49"/>
      <c r="BL303" s="48"/>
    </row>
    <row r="304" spans="1:64" ht="15">
      <c r="A304" s="64" t="s">
        <v>417</v>
      </c>
      <c r="B304" s="64" t="s">
        <v>443</v>
      </c>
      <c r="C304" s="65"/>
      <c r="D304" s="66"/>
      <c r="E304" s="67"/>
      <c r="F304" s="68"/>
      <c r="G304" s="65"/>
      <c r="H304" s="69"/>
      <c r="I304" s="70"/>
      <c r="J304" s="70"/>
      <c r="K304" s="34" t="s">
        <v>66</v>
      </c>
      <c r="L304" s="77">
        <v>596</v>
      </c>
      <c r="M304" s="77"/>
      <c r="N304" s="72"/>
      <c r="O304" s="79" t="s">
        <v>571</v>
      </c>
      <c r="P304" s="81">
        <v>43728.72556712963</v>
      </c>
      <c r="Q304" s="79" t="s">
        <v>719</v>
      </c>
      <c r="R304" s="79"/>
      <c r="S304" s="79"/>
      <c r="T304" s="79"/>
      <c r="U304" s="79"/>
      <c r="V304" s="83" t="s">
        <v>1071</v>
      </c>
      <c r="W304" s="81">
        <v>43728.72556712963</v>
      </c>
      <c r="X304" s="83" t="s">
        <v>1399</v>
      </c>
      <c r="Y304" s="79"/>
      <c r="Z304" s="79"/>
      <c r="AA304" s="85" t="s">
        <v>1720</v>
      </c>
      <c r="AB304" s="85" t="s">
        <v>1719</v>
      </c>
      <c r="AC304" s="79" t="b">
        <v>0</v>
      </c>
      <c r="AD304" s="79">
        <v>2</v>
      </c>
      <c r="AE304" s="85" t="s">
        <v>1826</v>
      </c>
      <c r="AF304" s="79" t="b">
        <v>0</v>
      </c>
      <c r="AG304" s="79" t="s">
        <v>1829</v>
      </c>
      <c r="AH304" s="79"/>
      <c r="AI304" s="85" t="s">
        <v>1779</v>
      </c>
      <c r="AJ304" s="79" t="b">
        <v>0</v>
      </c>
      <c r="AK304" s="79">
        <v>0</v>
      </c>
      <c r="AL304" s="85" t="s">
        <v>1779</v>
      </c>
      <c r="AM304" s="79" t="s">
        <v>1841</v>
      </c>
      <c r="AN304" s="79" t="b">
        <v>0</v>
      </c>
      <c r="AO304" s="85" t="s">
        <v>1719</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7</v>
      </c>
      <c r="BC304" s="78" t="str">
        <f>REPLACE(INDEX(GroupVertices[Group],MATCH(Edges25[[#This Row],[Vertex 2]],GroupVertices[Vertex],0)),1,1,"")</f>
        <v>7</v>
      </c>
      <c r="BD304" s="48">
        <v>1</v>
      </c>
      <c r="BE304" s="49">
        <v>2.5641025641025643</v>
      </c>
      <c r="BF304" s="48">
        <v>0</v>
      </c>
      <c r="BG304" s="49">
        <v>0</v>
      </c>
      <c r="BH304" s="48">
        <v>0</v>
      </c>
      <c r="BI304" s="49">
        <v>0</v>
      </c>
      <c r="BJ304" s="48">
        <v>38</v>
      </c>
      <c r="BK304" s="49">
        <v>97.43589743589743</v>
      </c>
      <c r="BL304" s="48">
        <v>39</v>
      </c>
    </row>
    <row r="305" spans="1:64" ht="15">
      <c r="A305" s="64" t="s">
        <v>417</v>
      </c>
      <c r="B305" s="64" t="s">
        <v>443</v>
      </c>
      <c r="C305" s="65"/>
      <c r="D305" s="66"/>
      <c r="E305" s="67"/>
      <c r="F305" s="68"/>
      <c r="G305" s="65"/>
      <c r="H305" s="69"/>
      <c r="I305" s="70"/>
      <c r="J305" s="70"/>
      <c r="K305" s="34" t="s">
        <v>66</v>
      </c>
      <c r="L305" s="77">
        <v>597</v>
      </c>
      <c r="M305" s="77"/>
      <c r="N305" s="72"/>
      <c r="O305" s="79" t="s">
        <v>570</v>
      </c>
      <c r="P305" s="81">
        <v>43728.732881944445</v>
      </c>
      <c r="Q305" s="79" t="s">
        <v>720</v>
      </c>
      <c r="R305" s="79"/>
      <c r="S305" s="79"/>
      <c r="T305" s="79"/>
      <c r="U305" s="79"/>
      <c r="V305" s="83" t="s">
        <v>1071</v>
      </c>
      <c r="W305" s="81">
        <v>43728.732881944445</v>
      </c>
      <c r="X305" s="83" t="s">
        <v>1400</v>
      </c>
      <c r="Y305" s="79"/>
      <c r="Z305" s="79"/>
      <c r="AA305" s="85" t="s">
        <v>1721</v>
      </c>
      <c r="AB305" s="85" t="s">
        <v>1723</v>
      </c>
      <c r="AC305" s="79" t="b">
        <v>0</v>
      </c>
      <c r="AD305" s="79">
        <v>1</v>
      </c>
      <c r="AE305" s="85" t="s">
        <v>1780</v>
      </c>
      <c r="AF305" s="79" t="b">
        <v>0</v>
      </c>
      <c r="AG305" s="79" t="s">
        <v>1829</v>
      </c>
      <c r="AH305" s="79"/>
      <c r="AI305" s="85" t="s">
        <v>1779</v>
      </c>
      <c r="AJ305" s="79" t="b">
        <v>0</v>
      </c>
      <c r="AK305" s="79">
        <v>0</v>
      </c>
      <c r="AL305" s="85" t="s">
        <v>1779</v>
      </c>
      <c r="AM305" s="79" t="s">
        <v>1841</v>
      </c>
      <c r="AN305" s="79" t="b">
        <v>0</v>
      </c>
      <c r="AO305" s="85" t="s">
        <v>1723</v>
      </c>
      <c r="AP305" s="79" t="s">
        <v>176</v>
      </c>
      <c r="AQ305" s="79">
        <v>0</v>
      </c>
      <c r="AR305" s="79">
        <v>0</v>
      </c>
      <c r="AS305" s="79"/>
      <c r="AT305" s="79"/>
      <c r="AU305" s="79"/>
      <c r="AV305" s="79"/>
      <c r="AW305" s="79"/>
      <c r="AX305" s="79"/>
      <c r="AY305" s="79"/>
      <c r="AZ305" s="79"/>
      <c r="BA305">
        <v>2</v>
      </c>
      <c r="BB305" s="78" t="str">
        <f>REPLACE(INDEX(GroupVertices[Group],MATCH(Edges25[[#This Row],[Vertex 1]],GroupVertices[Vertex],0)),1,1,"")</f>
        <v>7</v>
      </c>
      <c r="BC305" s="78" t="str">
        <f>REPLACE(INDEX(GroupVertices[Group],MATCH(Edges25[[#This Row],[Vertex 2]],GroupVertices[Vertex],0)),1,1,"")</f>
        <v>7</v>
      </c>
      <c r="BD305" s="48">
        <v>1</v>
      </c>
      <c r="BE305" s="49">
        <v>2.0408163265306123</v>
      </c>
      <c r="BF305" s="48">
        <v>2</v>
      </c>
      <c r="BG305" s="49">
        <v>4.081632653061225</v>
      </c>
      <c r="BH305" s="48">
        <v>0</v>
      </c>
      <c r="BI305" s="49">
        <v>0</v>
      </c>
      <c r="BJ305" s="48">
        <v>46</v>
      </c>
      <c r="BK305" s="49">
        <v>93.87755102040816</v>
      </c>
      <c r="BL305" s="48">
        <v>49</v>
      </c>
    </row>
    <row r="306" spans="1:64" ht="15">
      <c r="A306" s="64" t="s">
        <v>417</v>
      </c>
      <c r="B306" s="64" t="s">
        <v>443</v>
      </c>
      <c r="C306" s="65"/>
      <c r="D306" s="66"/>
      <c r="E306" s="67"/>
      <c r="F306" s="68"/>
      <c r="G306" s="65"/>
      <c r="H306" s="69"/>
      <c r="I306" s="70"/>
      <c r="J306" s="70"/>
      <c r="K306" s="34" t="s">
        <v>66</v>
      </c>
      <c r="L306" s="77">
        <v>598</v>
      </c>
      <c r="M306" s="77"/>
      <c r="N306" s="72"/>
      <c r="O306" s="79" t="s">
        <v>570</v>
      </c>
      <c r="P306" s="81">
        <v>43728.73370370371</v>
      </c>
      <c r="Q306" s="79" t="s">
        <v>721</v>
      </c>
      <c r="R306" s="79"/>
      <c r="S306" s="79"/>
      <c r="T306" s="79"/>
      <c r="U306" s="79"/>
      <c r="V306" s="83" t="s">
        <v>1071</v>
      </c>
      <c r="W306" s="81">
        <v>43728.73370370371</v>
      </c>
      <c r="X306" s="83" t="s">
        <v>1401</v>
      </c>
      <c r="Y306" s="79"/>
      <c r="Z306" s="79"/>
      <c r="AA306" s="85" t="s">
        <v>1722</v>
      </c>
      <c r="AB306" s="85" t="s">
        <v>1721</v>
      </c>
      <c r="AC306" s="79" t="b">
        <v>0</v>
      </c>
      <c r="AD306" s="79">
        <v>1</v>
      </c>
      <c r="AE306" s="85" t="s">
        <v>1809</v>
      </c>
      <c r="AF306" s="79" t="b">
        <v>0</v>
      </c>
      <c r="AG306" s="79" t="s">
        <v>1829</v>
      </c>
      <c r="AH306" s="79"/>
      <c r="AI306" s="85" t="s">
        <v>1779</v>
      </c>
      <c r="AJ306" s="79" t="b">
        <v>0</v>
      </c>
      <c r="AK306" s="79">
        <v>0</v>
      </c>
      <c r="AL306" s="85" t="s">
        <v>1779</v>
      </c>
      <c r="AM306" s="79" t="s">
        <v>1841</v>
      </c>
      <c r="AN306" s="79" t="b">
        <v>0</v>
      </c>
      <c r="AO306" s="85" t="s">
        <v>1721</v>
      </c>
      <c r="AP306" s="79" t="s">
        <v>176</v>
      </c>
      <c r="AQ306" s="79">
        <v>0</v>
      </c>
      <c r="AR306" s="79">
        <v>0</v>
      </c>
      <c r="AS306" s="79"/>
      <c r="AT306" s="79"/>
      <c r="AU306" s="79"/>
      <c r="AV306" s="79"/>
      <c r="AW306" s="79"/>
      <c r="AX306" s="79"/>
      <c r="AY306" s="79"/>
      <c r="AZ306" s="79"/>
      <c r="BA306">
        <v>2</v>
      </c>
      <c r="BB306" s="78" t="str">
        <f>REPLACE(INDEX(GroupVertices[Group],MATCH(Edges25[[#This Row],[Vertex 1]],GroupVertices[Vertex],0)),1,1,"")</f>
        <v>7</v>
      </c>
      <c r="BC306" s="78" t="str">
        <f>REPLACE(INDEX(GroupVertices[Group],MATCH(Edges25[[#This Row],[Vertex 2]],GroupVertices[Vertex],0)),1,1,"")</f>
        <v>7</v>
      </c>
      <c r="BD306" s="48">
        <v>1</v>
      </c>
      <c r="BE306" s="49">
        <v>2.5641025641025643</v>
      </c>
      <c r="BF306" s="48">
        <v>0</v>
      </c>
      <c r="BG306" s="49">
        <v>0</v>
      </c>
      <c r="BH306" s="48">
        <v>0</v>
      </c>
      <c r="BI306" s="49">
        <v>0</v>
      </c>
      <c r="BJ306" s="48">
        <v>38</v>
      </c>
      <c r="BK306" s="49">
        <v>97.43589743589743</v>
      </c>
      <c r="BL306" s="48">
        <v>39</v>
      </c>
    </row>
    <row r="307" spans="1:64" ht="15">
      <c r="A307" s="64" t="s">
        <v>437</v>
      </c>
      <c r="B307" s="64" t="s">
        <v>443</v>
      </c>
      <c r="C307" s="65"/>
      <c r="D307" s="66"/>
      <c r="E307" s="67"/>
      <c r="F307" s="68"/>
      <c r="G307" s="65"/>
      <c r="H307" s="69"/>
      <c r="I307" s="70"/>
      <c r="J307" s="70"/>
      <c r="K307" s="34" t="s">
        <v>66</v>
      </c>
      <c r="L307" s="77">
        <v>599</v>
      </c>
      <c r="M307" s="77"/>
      <c r="N307" s="72"/>
      <c r="O307" s="79" t="s">
        <v>570</v>
      </c>
      <c r="P307" s="81">
        <v>43728.728483796294</v>
      </c>
      <c r="Q307" s="79" t="s">
        <v>722</v>
      </c>
      <c r="R307" s="79"/>
      <c r="S307" s="79"/>
      <c r="T307" s="79"/>
      <c r="U307" s="79"/>
      <c r="V307" s="83" t="s">
        <v>1089</v>
      </c>
      <c r="W307" s="81">
        <v>43728.728483796294</v>
      </c>
      <c r="X307" s="83" t="s">
        <v>1402</v>
      </c>
      <c r="Y307" s="79"/>
      <c r="Z307" s="79"/>
      <c r="AA307" s="85" t="s">
        <v>1723</v>
      </c>
      <c r="AB307" s="85" t="s">
        <v>1720</v>
      </c>
      <c r="AC307" s="79" t="b">
        <v>0</v>
      </c>
      <c r="AD307" s="79">
        <v>2</v>
      </c>
      <c r="AE307" s="85" t="s">
        <v>1809</v>
      </c>
      <c r="AF307" s="79" t="b">
        <v>0</v>
      </c>
      <c r="AG307" s="79" t="s">
        <v>1829</v>
      </c>
      <c r="AH307" s="79"/>
      <c r="AI307" s="85" t="s">
        <v>1779</v>
      </c>
      <c r="AJ307" s="79" t="b">
        <v>0</v>
      </c>
      <c r="AK307" s="79">
        <v>0</v>
      </c>
      <c r="AL307" s="85" t="s">
        <v>1779</v>
      </c>
      <c r="AM307" s="79" t="s">
        <v>1841</v>
      </c>
      <c r="AN307" s="79" t="b">
        <v>0</v>
      </c>
      <c r="AO307" s="85" t="s">
        <v>1720</v>
      </c>
      <c r="AP307" s="79" t="s">
        <v>176</v>
      </c>
      <c r="AQ307" s="79">
        <v>0</v>
      </c>
      <c r="AR307" s="79">
        <v>0</v>
      </c>
      <c r="AS307" s="79"/>
      <c r="AT307" s="79"/>
      <c r="AU307" s="79"/>
      <c r="AV307" s="79"/>
      <c r="AW307" s="79"/>
      <c r="AX307" s="79"/>
      <c r="AY307" s="79"/>
      <c r="AZ307" s="79"/>
      <c r="BA307">
        <v>2</v>
      </c>
      <c r="BB307" s="78" t="str">
        <f>REPLACE(INDEX(GroupVertices[Group],MATCH(Edges25[[#This Row],[Vertex 1]],GroupVertices[Vertex],0)),1,1,"")</f>
        <v>1</v>
      </c>
      <c r="BC307" s="78" t="str">
        <f>REPLACE(INDEX(GroupVertices[Group],MATCH(Edges25[[#This Row],[Vertex 2]],GroupVertices[Vertex],0)),1,1,"")</f>
        <v>7</v>
      </c>
      <c r="BD307" s="48">
        <v>2</v>
      </c>
      <c r="BE307" s="49">
        <v>4.545454545454546</v>
      </c>
      <c r="BF307" s="48">
        <v>3</v>
      </c>
      <c r="BG307" s="49">
        <v>6.818181818181818</v>
      </c>
      <c r="BH307" s="48">
        <v>0</v>
      </c>
      <c r="BI307" s="49">
        <v>0</v>
      </c>
      <c r="BJ307" s="48">
        <v>39</v>
      </c>
      <c r="BK307" s="49">
        <v>88.63636363636364</v>
      </c>
      <c r="BL307" s="48">
        <v>44</v>
      </c>
    </row>
    <row r="308" spans="1:64" ht="15">
      <c r="A308" s="64" t="s">
        <v>437</v>
      </c>
      <c r="B308" s="64" t="s">
        <v>443</v>
      </c>
      <c r="C308" s="65"/>
      <c r="D308" s="66"/>
      <c r="E308" s="67"/>
      <c r="F308" s="68"/>
      <c r="G308" s="65"/>
      <c r="H308" s="69"/>
      <c r="I308" s="70"/>
      <c r="J308" s="70"/>
      <c r="K308" s="34" t="s">
        <v>66</v>
      </c>
      <c r="L308" s="77">
        <v>600</v>
      </c>
      <c r="M308" s="77"/>
      <c r="N308" s="72"/>
      <c r="O308" s="79" t="s">
        <v>570</v>
      </c>
      <c r="P308" s="81">
        <v>43728.73707175926</v>
      </c>
      <c r="Q308" s="79" t="s">
        <v>723</v>
      </c>
      <c r="R308" s="79"/>
      <c r="S308" s="79"/>
      <c r="T308" s="79"/>
      <c r="U308" s="79"/>
      <c r="V308" s="83" t="s">
        <v>1089</v>
      </c>
      <c r="W308" s="81">
        <v>43728.73707175926</v>
      </c>
      <c r="X308" s="83" t="s">
        <v>1403</v>
      </c>
      <c r="Y308" s="79"/>
      <c r="Z308" s="79"/>
      <c r="AA308" s="85" t="s">
        <v>1724</v>
      </c>
      <c r="AB308" s="85" t="s">
        <v>1721</v>
      </c>
      <c r="AC308" s="79" t="b">
        <v>0</v>
      </c>
      <c r="AD308" s="79">
        <v>0</v>
      </c>
      <c r="AE308" s="85" t="s">
        <v>1809</v>
      </c>
      <c r="AF308" s="79" t="b">
        <v>0</v>
      </c>
      <c r="AG308" s="79" t="s">
        <v>1829</v>
      </c>
      <c r="AH308" s="79"/>
      <c r="AI308" s="85" t="s">
        <v>1779</v>
      </c>
      <c r="AJ308" s="79" t="b">
        <v>0</v>
      </c>
      <c r="AK308" s="79">
        <v>0</v>
      </c>
      <c r="AL308" s="85" t="s">
        <v>1779</v>
      </c>
      <c r="AM308" s="79" t="s">
        <v>1841</v>
      </c>
      <c r="AN308" s="79" t="b">
        <v>0</v>
      </c>
      <c r="AO308" s="85" t="s">
        <v>1721</v>
      </c>
      <c r="AP308" s="79" t="s">
        <v>176</v>
      </c>
      <c r="AQ308" s="79">
        <v>0</v>
      </c>
      <c r="AR308" s="79">
        <v>0</v>
      </c>
      <c r="AS308" s="79"/>
      <c r="AT308" s="79"/>
      <c r="AU308" s="79"/>
      <c r="AV308" s="79"/>
      <c r="AW308" s="79"/>
      <c r="AX308" s="79"/>
      <c r="AY308" s="79"/>
      <c r="AZ308" s="79"/>
      <c r="BA308">
        <v>2</v>
      </c>
      <c r="BB308" s="78" t="str">
        <f>REPLACE(INDEX(GroupVertices[Group],MATCH(Edges25[[#This Row],[Vertex 1]],GroupVertices[Vertex],0)),1,1,"")</f>
        <v>1</v>
      </c>
      <c r="BC308" s="78" t="str">
        <f>REPLACE(INDEX(GroupVertices[Group],MATCH(Edges25[[#This Row],[Vertex 2]],GroupVertices[Vertex],0)),1,1,"")</f>
        <v>7</v>
      </c>
      <c r="BD308" s="48">
        <v>1</v>
      </c>
      <c r="BE308" s="49">
        <v>6.666666666666667</v>
      </c>
      <c r="BF308" s="48">
        <v>2</v>
      </c>
      <c r="BG308" s="49">
        <v>13.333333333333334</v>
      </c>
      <c r="BH308" s="48">
        <v>0</v>
      </c>
      <c r="BI308" s="49">
        <v>0</v>
      </c>
      <c r="BJ308" s="48">
        <v>12</v>
      </c>
      <c r="BK308" s="49">
        <v>80</v>
      </c>
      <c r="BL308" s="48">
        <v>15</v>
      </c>
    </row>
    <row r="309" spans="1:64" ht="15">
      <c r="A309" s="64" t="s">
        <v>417</v>
      </c>
      <c r="B309" s="64" t="s">
        <v>437</v>
      </c>
      <c r="C309" s="65"/>
      <c r="D309" s="66"/>
      <c r="E309" s="67"/>
      <c r="F309" s="68"/>
      <c r="G309" s="65"/>
      <c r="H309" s="69"/>
      <c r="I309" s="70"/>
      <c r="J309" s="70"/>
      <c r="K309" s="34" t="s">
        <v>66</v>
      </c>
      <c r="L309" s="77">
        <v>601</v>
      </c>
      <c r="M309" s="77"/>
      <c r="N309" s="72"/>
      <c r="O309" s="79" t="s">
        <v>570</v>
      </c>
      <c r="P309" s="81">
        <v>43728.71909722222</v>
      </c>
      <c r="Q309" s="79" t="s">
        <v>724</v>
      </c>
      <c r="R309" s="83" t="s">
        <v>798</v>
      </c>
      <c r="S309" s="79" t="s">
        <v>807</v>
      </c>
      <c r="T309" s="79" t="s">
        <v>852</v>
      </c>
      <c r="U309" s="79"/>
      <c r="V309" s="83" t="s">
        <v>1071</v>
      </c>
      <c r="W309" s="81">
        <v>43728.71909722222</v>
      </c>
      <c r="X309" s="83" t="s">
        <v>1404</v>
      </c>
      <c r="Y309" s="79"/>
      <c r="Z309" s="79"/>
      <c r="AA309" s="85" t="s">
        <v>1725</v>
      </c>
      <c r="AB309" s="79"/>
      <c r="AC309" s="79" t="b">
        <v>0</v>
      </c>
      <c r="AD309" s="79">
        <v>8</v>
      </c>
      <c r="AE309" s="85" t="s">
        <v>1779</v>
      </c>
      <c r="AF309" s="79" t="b">
        <v>1</v>
      </c>
      <c r="AG309" s="79" t="s">
        <v>1829</v>
      </c>
      <c r="AH309" s="79"/>
      <c r="AI309" s="85" t="s">
        <v>1837</v>
      </c>
      <c r="AJ309" s="79" t="b">
        <v>0</v>
      </c>
      <c r="AK309" s="79">
        <v>1</v>
      </c>
      <c r="AL309" s="85" t="s">
        <v>1779</v>
      </c>
      <c r="AM309" s="79" t="s">
        <v>1841</v>
      </c>
      <c r="AN309" s="79" t="b">
        <v>0</v>
      </c>
      <c r="AO309" s="85" t="s">
        <v>1725</v>
      </c>
      <c r="AP309" s="79" t="s">
        <v>176</v>
      </c>
      <c r="AQ309" s="79">
        <v>0</v>
      </c>
      <c r="AR309" s="79">
        <v>0</v>
      </c>
      <c r="AS309" s="79"/>
      <c r="AT309" s="79"/>
      <c r="AU309" s="79"/>
      <c r="AV309" s="79"/>
      <c r="AW309" s="79"/>
      <c r="AX309" s="79"/>
      <c r="AY309" s="79"/>
      <c r="AZ309" s="79"/>
      <c r="BA309">
        <v>2</v>
      </c>
      <c r="BB309" s="78" t="str">
        <f>REPLACE(INDEX(GroupVertices[Group],MATCH(Edges25[[#This Row],[Vertex 1]],GroupVertices[Vertex],0)),1,1,"")</f>
        <v>7</v>
      </c>
      <c r="BC309" s="78" t="str">
        <f>REPLACE(INDEX(GroupVertices[Group],MATCH(Edges25[[#This Row],[Vertex 2]],GroupVertices[Vertex],0)),1,1,"")</f>
        <v>1</v>
      </c>
      <c r="BD309" s="48">
        <v>1</v>
      </c>
      <c r="BE309" s="49">
        <v>2.2222222222222223</v>
      </c>
      <c r="BF309" s="48">
        <v>5</v>
      </c>
      <c r="BG309" s="49">
        <v>11.11111111111111</v>
      </c>
      <c r="BH309" s="48">
        <v>0</v>
      </c>
      <c r="BI309" s="49">
        <v>0</v>
      </c>
      <c r="BJ309" s="48">
        <v>39</v>
      </c>
      <c r="BK309" s="49">
        <v>86.66666666666667</v>
      </c>
      <c r="BL309" s="48">
        <v>45</v>
      </c>
    </row>
    <row r="310" spans="1:64" ht="15">
      <c r="A310" s="64" t="s">
        <v>437</v>
      </c>
      <c r="B310" s="64" t="s">
        <v>216</v>
      </c>
      <c r="C310" s="65"/>
      <c r="D310" s="66"/>
      <c r="E310" s="67"/>
      <c r="F310" s="68"/>
      <c r="G310" s="65"/>
      <c r="H310" s="69"/>
      <c r="I310" s="70"/>
      <c r="J310" s="70"/>
      <c r="K310" s="34" t="s">
        <v>65</v>
      </c>
      <c r="L310" s="77">
        <v>607</v>
      </c>
      <c r="M310" s="77"/>
      <c r="N310" s="72"/>
      <c r="O310" s="79" t="s">
        <v>570</v>
      </c>
      <c r="P310" s="81">
        <v>43746.65415509259</v>
      </c>
      <c r="Q310" s="79" t="s">
        <v>725</v>
      </c>
      <c r="R310" s="79"/>
      <c r="S310" s="79"/>
      <c r="T310" s="79" t="s">
        <v>216</v>
      </c>
      <c r="U310" s="79"/>
      <c r="V310" s="83" t="s">
        <v>1089</v>
      </c>
      <c r="W310" s="81">
        <v>43746.65415509259</v>
      </c>
      <c r="X310" s="83" t="s">
        <v>1405</v>
      </c>
      <c r="Y310" s="79"/>
      <c r="Z310" s="79"/>
      <c r="AA310" s="85" t="s">
        <v>1726</v>
      </c>
      <c r="AB310" s="79"/>
      <c r="AC310" s="79" t="b">
        <v>0</v>
      </c>
      <c r="AD310" s="79">
        <v>0</v>
      </c>
      <c r="AE310" s="85" t="s">
        <v>1779</v>
      </c>
      <c r="AF310" s="79" t="b">
        <v>0</v>
      </c>
      <c r="AG310" s="79" t="s">
        <v>1829</v>
      </c>
      <c r="AH310" s="79"/>
      <c r="AI310" s="85" t="s">
        <v>1779</v>
      </c>
      <c r="AJ310" s="79" t="b">
        <v>0</v>
      </c>
      <c r="AK310" s="79">
        <v>42</v>
      </c>
      <c r="AL310" s="85" t="s">
        <v>1423</v>
      </c>
      <c r="AM310" s="79" t="s">
        <v>1841</v>
      </c>
      <c r="AN310" s="79" t="b">
        <v>0</v>
      </c>
      <c r="AO310" s="85" t="s">
        <v>1423</v>
      </c>
      <c r="AP310" s="79" t="s">
        <v>176</v>
      </c>
      <c r="AQ310" s="79">
        <v>0</v>
      </c>
      <c r="AR310" s="79">
        <v>0</v>
      </c>
      <c r="AS310" s="79"/>
      <c r="AT310" s="79"/>
      <c r="AU310" s="79"/>
      <c r="AV310" s="79"/>
      <c r="AW310" s="79"/>
      <c r="AX310" s="79"/>
      <c r="AY310" s="79"/>
      <c r="AZ310" s="79"/>
      <c r="BA310">
        <v>1</v>
      </c>
      <c r="BB310" s="78" t="str">
        <f>REPLACE(INDEX(GroupVertices[Group],MATCH(Edges25[[#This Row],[Vertex 1]],GroupVertices[Vertex],0)),1,1,"")</f>
        <v>1</v>
      </c>
      <c r="BC310" s="78" t="str">
        <f>REPLACE(INDEX(GroupVertices[Group],MATCH(Edges25[[#This Row],[Vertex 2]],GroupVertices[Vertex],0)),1,1,"")</f>
        <v>2</v>
      </c>
      <c r="BD310" s="48">
        <v>0</v>
      </c>
      <c r="BE310" s="49">
        <v>0</v>
      </c>
      <c r="BF310" s="48">
        <v>0</v>
      </c>
      <c r="BG310" s="49">
        <v>0</v>
      </c>
      <c r="BH310" s="48">
        <v>0</v>
      </c>
      <c r="BI310" s="49">
        <v>0</v>
      </c>
      <c r="BJ310" s="48">
        <v>22</v>
      </c>
      <c r="BK310" s="49">
        <v>100</v>
      </c>
      <c r="BL310" s="48">
        <v>22</v>
      </c>
    </row>
    <row r="311" spans="1:64" ht="15">
      <c r="A311" s="64" t="s">
        <v>437</v>
      </c>
      <c r="B311" s="64" t="s">
        <v>565</v>
      </c>
      <c r="C311" s="65"/>
      <c r="D311" s="66"/>
      <c r="E311" s="67"/>
      <c r="F311" s="68"/>
      <c r="G311" s="65"/>
      <c r="H311" s="69"/>
      <c r="I311" s="70"/>
      <c r="J311" s="70"/>
      <c r="K311" s="34" t="s">
        <v>65</v>
      </c>
      <c r="L311" s="77">
        <v>608</v>
      </c>
      <c r="M311" s="77"/>
      <c r="N311" s="72"/>
      <c r="O311" s="79" t="s">
        <v>570</v>
      </c>
      <c r="P311" s="81">
        <v>43746.654641203706</v>
      </c>
      <c r="Q311" s="79" t="s">
        <v>726</v>
      </c>
      <c r="R311" s="79"/>
      <c r="S311" s="79"/>
      <c r="T311" s="79" t="s">
        <v>835</v>
      </c>
      <c r="U311" s="79"/>
      <c r="V311" s="83" t="s">
        <v>1089</v>
      </c>
      <c r="W311" s="81">
        <v>43746.654641203706</v>
      </c>
      <c r="X311" s="83" t="s">
        <v>1406</v>
      </c>
      <c r="Y311" s="79"/>
      <c r="Z311" s="79"/>
      <c r="AA311" s="85" t="s">
        <v>1727</v>
      </c>
      <c r="AB311" s="79"/>
      <c r="AC311" s="79" t="b">
        <v>0</v>
      </c>
      <c r="AD311" s="79">
        <v>0</v>
      </c>
      <c r="AE311" s="85" t="s">
        <v>1779</v>
      </c>
      <c r="AF311" s="79" t="b">
        <v>0</v>
      </c>
      <c r="AG311" s="79" t="s">
        <v>1829</v>
      </c>
      <c r="AH311" s="79"/>
      <c r="AI311" s="85" t="s">
        <v>1779</v>
      </c>
      <c r="AJ311" s="79" t="b">
        <v>0</v>
      </c>
      <c r="AK311" s="79">
        <v>11</v>
      </c>
      <c r="AL311" s="85" t="s">
        <v>1424</v>
      </c>
      <c r="AM311" s="79" t="s">
        <v>1841</v>
      </c>
      <c r="AN311" s="79" t="b">
        <v>0</v>
      </c>
      <c r="AO311" s="85" t="s">
        <v>1424</v>
      </c>
      <c r="AP311" s="79" t="s">
        <v>176</v>
      </c>
      <c r="AQ311" s="79">
        <v>0</v>
      </c>
      <c r="AR311" s="79">
        <v>0</v>
      </c>
      <c r="AS311" s="79"/>
      <c r="AT311" s="79"/>
      <c r="AU311" s="79"/>
      <c r="AV311" s="79"/>
      <c r="AW311" s="79"/>
      <c r="AX311" s="79"/>
      <c r="AY311" s="79"/>
      <c r="AZ311" s="79"/>
      <c r="BA311">
        <v>1</v>
      </c>
      <c r="BB311" s="78" t="str">
        <f>REPLACE(INDEX(GroupVertices[Group],MATCH(Edges25[[#This Row],[Vertex 1]],GroupVertices[Vertex],0)),1,1,"")</f>
        <v>1</v>
      </c>
      <c r="BC311" s="78" t="str">
        <f>REPLACE(INDEX(GroupVertices[Group],MATCH(Edges25[[#This Row],[Vertex 2]],GroupVertices[Vertex],0)),1,1,"")</f>
        <v>1</v>
      </c>
      <c r="BD311" s="48"/>
      <c r="BE311" s="49"/>
      <c r="BF311" s="48"/>
      <c r="BG311" s="49"/>
      <c r="BH311" s="48"/>
      <c r="BI311" s="49"/>
      <c r="BJ311" s="48"/>
      <c r="BK311" s="49"/>
      <c r="BL311" s="48"/>
    </row>
    <row r="312" spans="1:64" ht="15">
      <c r="A312" s="64" t="s">
        <v>437</v>
      </c>
      <c r="B312" s="64" t="s">
        <v>437</v>
      </c>
      <c r="C312" s="65"/>
      <c r="D312" s="66"/>
      <c r="E312" s="67"/>
      <c r="F312" s="68"/>
      <c r="G312" s="65"/>
      <c r="H312" s="69"/>
      <c r="I312" s="70"/>
      <c r="J312" s="70"/>
      <c r="K312" s="34" t="s">
        <v>65</v>
      </c>
      <c r="L312" s="77">
        <v>617</v>
      </c>
      <c r="M312" s="77"/>
      <c r="N312" s="72"/>
      <c r="O312" s="79" t="s">
        <v>176</v>
      </c>
      <c r="P312" s="81">
        <v>43678.665034722224</v>
      </c>
      <c r="Q312" s="79" t="s">
        <v>727</v>
      </c>
      <c r="R312" s="83" t="s">
        <v>743</v>
      </c>
      <c r="S312" s="79" t="s">
        <v>806</v>
      </c>
      <c r="T312" s="79"/>
      <c r="U312" s="83" t="s">
        <v>886</v>
      </c>
      <c r="V312" s="83" t="s">
        <v>886</v>
      </c>
      <c r="W312" s="81">
        <v>43678.665034722224</v>
      </c>
      <c r="X312" s="83" t="s">
        <v>1407</v>
      </c>
      <c r="Y312" s="79"/>
      <c r="Z312" s="79"/>
      <c r="AA312" s="85" t="s">
        <v>1728</v>
      </c>
      <c r="AB312" s="79"/>
      <c r="AC312" s="79" t="b">
        <v>0</v>
      </c>
      <c r="AD312" s="79">
        <v>49</v>
      </c>
      <c r="AE312" s="85" t="s">
        <v>1779</v>
      </c>
      <c r="AF312" s="79" t="b">
        <v>0</v>
      </c>
      <c r="AG312" s="79" t="s">
        <v>1829</v>
      </c>
      <c r="AH312" s="79"/>
      <c r="AI312" s="85" t="s">
        <v>1779</v>
      </c>
      <c r="AJ312" s="79" t="b">
        <v>0</v>
      </c>
      <c r="AK312" s="79">
        <v>31</v>
      </c>
      <c r="AL312" s="85" t="s">
        <v>1779</v>
      </c>
      <c r="AM312" s="79" t="s">
        <v>1847</v>
      </c>
      <c r="AN312" s="79" t="b">
        <v>0</v>
      </c>
      <c r="AO312" s="85" t="s">
        <v>1728</v>
      </c>
      <c r="AP312" s="79" t="s">
        <v>176</v>
      </c>
      <c r="AQ312" s="79">
        <v>0</v>
      </c>
      <c r="AR312" s="79">
        <v>0</v>
      </c>
      <c r="AS312" s="79"/>
      <c r="AT312" s="79"/>
      <c r="AU312" s="79"/>
      <c r="AV312" s="79"/>
      <c r="AW312" s="79"/>
      <c r="AX312" s="79"/>
      <c r="AY312" s="79"/>
      <c r="AZ312" s="79"/>
      <c r="BA312">
        <v>8</v>
      </c>
      <c r="BB312" s="78" t="str">
        <f>REPLACE(INDEX(GroupVertices[Group],MATCH(Edges25[[#This Row],[Vertex 1]],GroupVertices[Vertex],0)),1,1,"")</f>
        <v>1</v>
      </c>
      <c r="BC312" s="78" t="str">
        <f>REPLACE(INDEX(GroupVertices[Group],MATCH(Edges25[[#This Row],[Vertex 2]],GroupVertices[Vertex],0)),1,1,"")</f>
        <v>1</v>
      </c>
      <c r="BD312" s="48">
        <v>1</v>
      </c>
      <c r="BE312" s="49">
        <v>2.7777777777777777</v>
      </c>
      <c r="BF312" s="48">
        <v>0</v>
      </c>
      <c r="BG312" s="49">
        <v>0</v>
      </c>
      <c r="BH312" s="48">
        <v>0</v>
      </c>
      <c r="BI312" s="49">
        <v>0</v>
      </c>
      <c r="BJ312" s="48">
        <v>35</v>
      </c>
      <c r="BK312" s="49">
        <v>97.22222222222223</v>
      </c>
      <c r="BL312" s="48">
        <v>36</v>
      </c>
    </row>
    <row r="313" spans="1:64" ht="15">
      <c r="A313" s="64" t="s">
        <v>437</v>
      </c>
      <c r="B313" s="64" t="s">
        <v>437</v>
      </c>
      <c r="C313" s="65"/>
      <c r="D313" s="66"/>
      <c r="E313" s="67"/>
      <c r="F313" s="68"/>
      <c r="G313" s="65"/>
      <c r="H313" s="69"/>
      <c r="I313" s="70"/>
      <c r="J313" s="70"/>
      <c r="K313" s="34" t="s">
        <v>65</v>
      </c>
      <c r="L313" s="77">
        <v>618</v>
      </c>
      <c r="M313" s="77"/>
      <c r="N313" s="72"/>
      <c r="O313" s="79" t="s">
        <v>176</v>
      </c>
      <c r="P313" s="81">
        <v>43678.679085648146</v>
      </c>
      <c r="Q313" s="79" t="s">
        <v>728</v>
      </c>
      <c r="R313" s="79" t="s">
        <v>799</v>
      </c>
      <c r="S313" s="79" t="s">
        <v>829</v>
      </c>
      <c r="T313" s="79"/>
      <c r="U313" s="83" t="s">
        <v>887</v>
      </c>
      <c r="V313" s="83" t="s">
        <v>887</v>
      </c>
      <c r="W313" s="81">
        <v>43678.679085648146</v>
      </c>
      <c r="X313" s="83" t="s">
        <v>1408</v>
      </c>
      <c r="Y313" s="79"/>
      <c r="Z313" s="79"/>
      <c r="AA313" s="85" t="s">
        <v>1729</v>
      </c>
      <c r="AB313" s="79"/>
      <c r="AC313" s="79" t="b">
        <v>0</v>
      </c>
      <c r="AD313" s="79">
        <v>5</v>
      </c>
      <c r="AE313" s="85" t="s">
        <v>1779</v>
      </c>
      <c r="AF313" s="79" t="b">
        <v>0</v>
      </c>
      <c r="AG313" s="79" t="s">
        <v>1829</v>
      </c>
      <c r="AH313" s="79"/>
      <c r="AI313" s="85" t="s">
        <v>1779</v>
      </c>
      <c r="AJ313" s="79" t="b">
        <v>0</v>
      </c>
      <c r="AK313" s="79">
        <v>0</v>
      </c>
      <c r="AL313" s="85" t="s">
        <v>1779</v>
      </c>
      <c r="AM313" s="79" t="s">
        <v>1847</v>
      </c>
      <c r="AN313" s="79" t="b">
        <v>0</v>
      </c>
      <c r="AO313" s="85" t="s">
        <v>1729</v>
      </c>
      <c r="AP313" s="79" t="s">
        <v>176</v>
      </c>
      <c r="AQ313" s="79">
        <v>0</v>
      </c>
      <c r="AR313" s="79">
        <v>0</v>
      </c>
      <c r="AS313" s="79"/>
      <c r="AT313" s="79"/>
      <c r="AU313" s="79"/>
      <c r="AV313" s="79"/>
      <c r="AW313" s="79"/>
      <c r="AX313" s="79"/>
      <c r="AY313" s="79"/>
      <c r="AZ313" s="79"/>
      <c r="BA313">
        <v>8</v>
      </c>
      <c r="BB313" s="78" t="str">
        <f>REPLACE(INDEX(GroupVertices[Group],MATCH(Edges25[[#This Row],[Vertex 1]],GroupVertices[Vertex],0)),1,1,"")</f>
        <v>1</v>
      </c>
      <c r="BC313" s="78" t="str">
        <f>REPLACE(INDEX(GroupVertices[Group],MATCH(Edges25[[#This Row],[Vertex 2]],GroupVertices[Vertex],0)),1,1,"")</f>
        <v>1</v>
      </c>
      <c r="BD313" s="48">
        <v>0</v>
      </c>
      <c r="BE313" s="49">
        <v>0</v>
      </c>
      <c r="BF313" s="48">
        <v>0</v>
      </c>
      <c r="BG313" s="49">
        <v>0</v>
      </c>
      <c r="BH313" s="48">
        <v>0</v>
      </c>
      <c r="BI313" s="49">
        <v>0</v>
      </c>
      <c r="BJ313" s="48">
        <v>27</v>
      </c>
      <c r="BK313" s="49">
        <v>100</v>
      </c>
      <c r="BL313" s="48">
        <v>27</v>
      </c>
    </row>
    <row r="314" spans="1:64" ht="15">
      <c r="A314" s="64" t="s">
        <v>437</v>
      </c>
      <c r="B314" s="64" t="s">
        <v>437</v>
      </c>
      <c r="C314" s="65"/>
      <c r="D314" s="66"/>
      <c r="E314" s="67"/>
      <c r="F314" s="68"/>
      <c r="G314" s="65"/>
      <c r="H314" s="69"/>
      <c r="I314" s="70"/>
      <c r="J314" s="70"/>
      <c r="K314" s="34" t="s">
        <v>65</v>
      </c>
      <c r="L314" s="77">
        <v>619</v>
      </c>
      <c r="M314" s="77"/>
      <c r="N314" s="72"/>
      <c r="O314" s="79" t="s">
        <v>176</v>
      </c>
      <c r="P314" s="81">
        <v>43698.90430555555</v>
      </c>
      <c r="Q314" s="79" t="s">
        <v>729</v>
      </c>
      <c r="R314" s="79"/>
      <c r="S314" s="79"/>
      <c r="T314" s="79" t="s">
        <v>854</v>
      </c>
      <c r="U314" s="79"/>
      <c r="V314" s="83" t="s">
        <v>1089</v>
      </c>
      <c r="W314" s="81">
        <v>43698.90430555555</v>
      </c>
      <c r="X314" s="83" t="s">
        <v>1409</v>
      </c>
      <c r="Y314" s="79"/>
      <c r="Z314" s="79"/>
      <c r="AA314" s="85" t="s">
        <v>1730</v>
      </c>
      <c r="AB314" s="79"/>
      <c r="AC314" s="79" t="b">
        <v>0</v>
      </c>
      <c r="AD314" s="79">
        <v>6</v>
      </c>
      <c r="AE314" s="85" t="s">
        <v>1779</v>
      </c>
      <c r="AF314" s="79" t="b">
        <v>0</v>
      </c>
      <c r="AG314" s="79" t="s">
        <v>1829</v>
      </c>
      <c r="AH314" s="79"/>
      <c r="AI314" s="85" t="s">
        <v>1779</v>
      </c>
      <c r="AJ314" s="79" t="b">
        <v>0</v>
      </c>
      <c r="AK314" s="79">
        <v>4</v>
      </c>
      <c r="AL314" s="85" t="s">
        <v>1779</v>
      </c>
      <c r="AM314" s="79" t="s">
        <v>1841</v>
      </c>
      <c r="AN314" s="79" t="b">
        <v>0</v>
      </c>
      <c r="AO314" s="85" t="s">
        <v>1730</v>
      </c>
      <c r="AP314" s="79" t="s">
        <v>176</v>
      </c>
      <c r="AQ314" s="79">
        <v>0</v>
      </c>
      <c r="AR314" s="79">
        <v>0</v>
      </c>
      <c r="AS314" s="79"/>
      <c r="AT314" s="79"/>
      <c r="AU314" s="79"/>
      <c r="AV314" s="79"/>
      <c r="AW314" s="79"/>
      <c r="AX314" s="79"/>
      <c r="AY314" s="79"/>
      <c r="AZ314" s="79"/>
      <c r="BA314">
        <v>8</v>
      </c>
      <c r="BB314" s="78" t="str">
        <f>REPLACE(INDEX(GroupVertices[Group],MATCH(Edges25[[#This Row],[Vertex 1]],GroupVertices[Vertex],0)),1,1,"")</f>
        <v>1</v>
      </c>
      <c r="BC314" s="78" t="str">
        <f>REPLACE(INDEX(GroupVertices[Group],MATCH(Edges25[[#This Row],[Vertex 2]],GroupVertices[Vertex],0)),1,1,"")</f>
        <v>1</v>
      </c>
      <c r="BD314" s="48">
        <v>1</v>
      </c>
      <c r="BE314" s="49">
        <v>2.1739130434782608</v>
      </c>
      <c r="BF314" s="48">
        <v>0</v>
      </c>
      <c r="BG314" s="49">
        <v>0</v>
      </c>
      <c r="BH314" s="48">
        <v>0</v>
      </c>
      <c r="BI314" s="49">
        <v>0</v>
      </c>
      <c r="BJ314" s="48">
        <v>45</v>
      </c>
      <c r="BK314" s="49">
        <v>97.82608695652173</v>
      </c>
      <c r="BL314" s="48">
        <v>46</v>
      </c>
    </row>
    <row r="315" spans="1:64" ht="15">
      <c r="A315" s="64" t="s">
        <v>437</v>
      </c>
      <c r="B315" s="64" t="s">
        <v>437</v>
      </c>
      <c r="C315" s="65"/>
      <c r="D315" s="66"/>
      <c r="E315" s="67"/>
      <c r="F315" s="68"/>
      <c r="G315" s="65"/>
      <c r="H315" s="69"/>
      <c r="I315" s="70"/>
      <c r="J315" s="70"/>
      <c r="K315" s="34" t="s">
        <v>65</v>
      </c>
      <c r="L315" s="77">
        <v>620</v>
      </c>
      <c r="M315" s="77"/>
      <c r="N315" s="72"/>
      <c r="O315" s="79" t="s">
        <v>176</v>
      </c>
      <c r="P315" s="81">
        <v>43711.9444212963</v>
      </c>
      <c r="Q315" s="79" t="s">
        <v>730</v>
      </c>
      <c r="R315" s="83" t="s">
        <v>779</v>
      </c>
      <c r="S315" s="79" t="s">
        <v>823</v>
      </c>
      <c r="T315" s="79" t="s">
        <v>846</v>
      </c>
      <c r="U315" s="83" t="s">
        <v>888</v>
      </c>
      <c r="V315" s="83" t="s">
        <v>888</v>
      </c>
      <c r="W315" s="81">
        <v>43711.9444212963</v>
      </c>
      <c r="X315" s="83" t="s">
        <v>1410</v>
      </c>
      <c r="Y315" s="79"/>
      <c r="Z315" s="79"/>
      <c r="AA315" s="85" t="s">
        <v>1731</v>
      </c>
      <c r="AB315" s="79"/>
      <c r="AC315" s="79" t="b">
        <v>0</v>
      </c>
      <c r="AD315" s="79">
        <v>5</v>
      </c>
      <c r="AE315" s="85" t="s">
        <v>1779</v>
      </c>
      <c r="AF315" s="79" t="b">
        <v>0</v>
      </c>
      <c r="AG315" s="79" t="s">
        <v>1829</v>
      </c>
      <c r="AH315" s="79"/>
      <c r="AI315" s="85" t="s">
        <v>1779</v>
      </c>
      <c r="AJ315" s="79" t="b">
        <v>0</v>
      </c>
      <c r="AK315" s="79">
        <v>6</v>
      </c>
      <c r="AL315" s="85" t="s">
        <v>1779</v>
      </c>
      <c r="AM315" s="79" t="s">
        <v>1841</v>
      </c>
      <c r="AN315" s="79" t="b">
        <v>0</v>
      </c>
      <c r="AO315" s="85" t="s">
        <v>1731</v>
      </c>
      <c r="AP315" s="79" t="s">
        <v>176</v>
      </c>
      <c r="AQ315" s="79">
        <v>0</v>
      </c>
      <c r="AR315" s="79">
        <v>0</v>
      </c>
      <c r="AS315" s="79"/>
      <c r="AT315" s="79"/>
      <c r="AU315" s="79"/>
      <c r="AV315" s="79"/>
      <c r="AW315" s="79"/>
      <c r="AX315" s="79"/>
      <c r="AY315" s="79"/>
      <c r="AZ315" s="79"/>
      <c r="BA315">
        <v>8</v>
      </c>
      <c r="BB315" s="78" t="str">
        <f>REPLACE(INDEX(GroupVertices[Group],MATCH(Edges25[[#This Row],[Vertex 1]],GroupVertices[Vertex],0)),1,1,"")</f>
        <v>1</v>
      </c>
      <c r="BC315" s="78" t="str">
        <f>REPLACE(INDEX(GroupVertices[Group],MATCH(Edges25[[#This Row],[Vertex 2]],GroupVertices[Vertex],0)),1,1,"")</f>
        <v>1</v>
      </c>
      <c r="BD315" s="48">
        <v>0</v>
      </c>
      <c r="BE315" s="49">
        <v>0</v>
      </c>
      <c r="BF315" s="48">
        <v>0</v>
      </c>
      <c r="BG315" s="49">
        <v>0</v>
      </c>
      <c r="BH315" s="48">
        <v>0</v>
      </c>
      <c r="BI315" s="49">
        <v>0</v>
      </c>
      <c r="BJ315" s="48">
        <v>37</v>
      </c>
      <c r="BK315" s="49">
        <v>100</v>
      </c>
      <c r="BL315" s="48">
        <v>37</v>
      </c>
    </row>
    <row r="316" spans="1:64" ht="15">
      <c r="A316" s="64" t="s">
        <v>437</v>
      </c>
      <c r="B316" s="64" t="s">
        <v>437</v>
      </c>
      <c r="C316" s="65"/>
      <c r="D316" s="66"/>
      <c r="E316" s="67"/>
      <c r="F316" s="68"/>
      <c r="G316" s="65"/>
      <c r="H316" s="69"/>
      <c r="I316" s="70"/>
      <c r="J316" s="70"/>
      <c r="K316" s="34" t="s">
        <v>65</v>
      </c>
      <c r="L316" s="77">
        <v>621</v>
      </c>
      <c r="M316" s="77"/>
      <c r="N316" s="72"/>
      <c r="O316" s="79" t="s">
        <v>176</v>
      </c>
      <c r="P316" s="81">
        <v>43716.88358796296</v>
      </c>
      <c r="Q316" s="79" t="s">
        <v>731</v>
      </c>
      <c r="R316" s="79"/>
      <c r="S316" s="79"/>
      <c r="T316" s="79" t="s">
        <v>839</v>
      </c>
      <c r="U316" s="83" t="s">
        <v>881</v>
      </c>
      <c r="V316" s="83" t="s">
        <v>881</v>
      </c>
      <c r="W316" s="81">
        <v>43716.88358796296</v>
      </c>
      <c r="X316" s="83" t="s">
        <v>1411</v>
      </c>
      <c r="Y316" s="79"/>
      <c r="Z316" s="79"/>
      <c r="AA316" s="85" t="s">
        <v>1732</v>
      </c>
      <c r="AB316" s="79"/>
      <c r="AC316" s="79" t="b">
        <v>0</v>
      </c>
      <c r="AD316" s="79">
        <v>11</v>
      </c>
      <c r="AE316" s="85" t="s">
        <v>1779</v>
      </c>
      <c r="AF316" s="79" t="b">
        <v>0</v>
      </c>
      <c r="AG316" s="79" t="s">
        <v>1829</v>
      </c>
      <c r="AH316" s="79"/>
      <c r="AI316" s="85" t="s">
        <v>1779</v>
      </c>
      <c r="AJ316" s="79" t="b">
        <v>0</v>
      </c>
      <c r="AK316" s="79">
        <v>3</v>
      </c>
      <c r="AL316" s="85" t="s">
        <v>1779</v>
      </c>
      <c r="AM316" s="79" t="s">
        <v>1842</v>
      </c>
      <c r="AN316" s="79" t="b">
        <v>0</v>
      </c>
      <c r="AO316" s="85" t="s">
        <v>1732</v>
      </c>
      <c r="AP316" s="79" t="s">
        <v>176</v>
      </c>
      <c r="AQ316" s="79">
        <v>0</v>
      </c>
      <c r="AR316" s="79">
        <v>0</v>
      </c>
      <c r="AS316" s="79"/>
      <c r="AT316" s="79"/>
      <c r="AU316" s="79"/>
      <c r="AV316" s="79"/>
      <c r="AW316" s="79"/>
      <c r="AX316" s="79"/>
      <c r="AY316" s="79"/>
      <c r="AZ316" s="79"/>
      <c r="BA316">
        <v>8</v>
      </c>
      <c r="BB316" s="78" t="str">
        <f>REPLACE(INDEX(GroupVertices[Group],MATCH(Edges25[[#This Row],[Vertex 1]],GroupVertices[Vertex],0)),1,1,"")</f>
        <v>1</v>
      </c>
      <c r="BC316" s="78" t="str">
        <f>REPLACE(INDEX(GroupVertices[Group],MATCH(Edges25[[#This Row],[Vertex 2]],GroupVertices[Vertex],0)),1,1,"")</f>
        <v>1</v>
      </c>
      <c r="BD316" s="48">
        <v>0</v>
      </c>
      <c r="BE316" s="49">
        <v>0</v>
      </c>
      <c r="BF316" s="48">
        <v>0</v>
      </c>
      <c r="BG316" s="49">
        <v>0</v>
      </c>
      <c r="BH316" s="48">
        <v>0</v>
      </c>
      <c r="BI316" s="49">
        <v>0</v>
      </c>
      <c r="BJ316" s="48">
        <v>15</v>
      </c>
      <c r="BK316" s="49">
        <v>100</v>
      </c>
      <c r="BL316" s="48">
        <v>15</v>
      </c>
    </row>
    <row r="317" spans="1:64" ht="15">
      <c r="A317" s="64" t="s">
        <v>437</v>
      </c>
      <c r="B317" s="64" t="s">
        <v>437</v>
      </c>
      <c r="C317" s="65"/>
      <c r="D317" s="66"/>
      <c r="E317" s="67"/>
      <c r="F317" s="68"/>
      <c r="G317" s="65"/>
      <c r="H317" s="69"/>
      <c r="I317" s="70"/>
      <c r="J317" s="70"/>
      <c r="K317" s="34" t="s">
        <v>65</v>
      </c>
      <c r="L317" s="77">
        <v>622</v>
      </c>
      <c r="M317" s="77"/>
      <c r="N317" s="72"/>
      <c r="O317" s="79" t="s">
        <v>176</v>
      </c>
      <c r="P317" s="81">
        <v>43720.846284722225</v>
      </c>
      <c r="Q317" s="79" t="s">
        <v>732</v>
      </c>
      <c r="R317" s="83" t="s">
        <v>779</v>
      </c>
      <c r="S317" s="79" t="s">
        <v>823</v>
      </c>
      <c r="T317" s="79" t="s">
        <v>846</v>
      </c>
      <c r="U317" s="83" t="s">
        <v>889</v>
      </c>
      <c r="V317" s="83" t="s">
        <v>889</v>
      </c>
      <c r="W317" s="81">
        <v>43720.846284722225</v>
      </c>
      <c r="X317" s="83" t="s">
        <v>1412</v>
      </c>
      <c r="Y317" s="79"/>
      <c r="Z317" s="79"/>
      <c r="AA317" s="85" t="s">
        <v>1733</v>
      </c>
      <c r="AB317" s="79"/>
      <c r="AC317" s="79" t="b">
        <v>0</v>
      </c>
      <c r="AD317" s="79">
        <v>11</v>
      </c>
      <c r="AE317" s="85" t="s">
        <v>1779</v>
      </c>
      <c r="AF317" s="79" t="b">
        <v>0</v>
      </c>
      <c r="AG317" s="79" t="s">
        <v>1829</v>
      </c>
      <c r="AH317" s="79"/>
      <c r="AI317" s="85" t="s">
        <v>1779</v>
      </c>
      <c r="AJ317" s="79" t="b">
        <v>0</v>
      </c>
      <c r="AK317" s="79">
        <v>6</v>
      </c>
      <c r="AL317" s="85" t="s">
        <v>1779</v>
      </c>
      <c r="AM317" s="79" t="s">
        <v>1841</v>
      </c>
      <c r="AN317" s="79" t="b">
        <v>0</v>
      </c>
      <c r="AO317" s="85" t="s">
        <v>1733</v>
      </c>
      <c r="AP317" s="79" t="s">
        <v>176</v>
      </c>
      <c r="AQ317" s="79">
        <v>0</v>
      </c>
      <c r="AR317" s="79">
        <v>0</v>
      </c>
      <c r="AS317" s="79"/>
      <c r="AT317" s="79"/>
      <c r="AU317" s="79"/>
      <c r="AV317" s="79"/>
      <c r="AW317" s="79"/>
      <c r="AX317" s="79"/>
      <c r="AY317" s="79"/>
      <c r="AZ317" s="79"/>
      <c r="BA317">
        <v>8</v>
      </c>
      <c r="BB317" s="78" t="str">
        <f>REPLACE(INDEX(GroupVertices[Group],MATCH(Edges25[[#This Row],[Vertex 1]],GroupVertices[Vertex],0)),1,1,"")</f>
        <v>1</v>
      </c>
      <c r="BC317" s="78" t="str">
        <f>REPLACE(INDEX(GroupVertices[Group],MATCH(Edges25[[#This Row],[Vertex 2]],GroupVertices[Vertex],0)),1,1,"")</f>
        <v>1</v>
      </c>
      <c r="BD317" s="48">
        <v>0</v>
      </c>
      <c r="BE317" s="49">
        <v>0</v>
      </c>
      <c r="BF317" s="48">
        <v>0</v>
      </c>
      <c r="BG317" s="49">
        <v>0</v>
      </c>
      <c r="BH317" s="48">
        <v>0</v>
      </c>
      <c r="BI317" s="49">
        <v>0</v>
      </c>
      <c r="BJ317" s="48">
        <v>39</v>
      </c>
      <c r="BK317" s="49">
        <v>100</v>
      </c>
      <c r="BL317" s="48">
        <v>39</v>
      </c>
    </row>
    <row r="318" spans="1:64" ht="15">
      <c r="A318" s="64" t="s">
        <v>437</v>
      </c>
      <c r="B318" s="64" t="s">
        <v>437</v>
      </c>
      <c r="C318" s="65"/>
      <c r="D318" s="66"/>
      <c r="E318" s="67"/>
      <c r="F318" s="68"/>
      <c r="G318" s="65"/>
      <c r="H318" s="69"/>
      <c r="I318" s="70"/>
      <c r="J318" s="70"/>
      <c r="K318" s="34" t="s">
        <v>65</v>
      </c>
      <c r="L318" s="77">
        <v>623</v>
      </c>
      <c r="M318" s="77"/>
      <c r="N318" s="72"/>
      <c r="O318" s="79" t="s">
        <v>176</v>
      </c>
      <c r="P318" s="81">
        <v>43721.74435185185</v>
      </c>
      <c r="Q318" s="79" t="s">
        <v>733</v>
      </c>
      <c r="R318" s="83" t="s">
        <v>779</v>
      </c>
      <c r="S318" s="79" t="s">
        <v>823</v>
      </c>
      <c r="T318" s="79"/>
      <c r="U318" s="83" t="s">
        <v>890</v>
      </c>
      <c r="V318" s="83" t="s">
        <v>890</v>
      </c>
      <c r="W318" s="81">
        <v>43721.74435185185</v>
      </c>
      <c r="X318" s="83" t="s">
        <v>1413</v>
      </c>
      <c r="Y318" s="79"/>
      <c r="Z318" s="79"/>
      <c r="AA318" s="85" t="s">
        <v>1734</v>
      </c>
      <c r="AB318" s="79"/>
      <c r="AC318" s="79" t="b">
        <v>0</v>
      </c>
      <c r="AD318" s="79">
        <v>2</v>
      </c>
      <c r="AE318" s="85" t="s">
        <v>1779</v>
      </c>
      <c r="AF318" s="79" t="b">
        <v>0</v>
      </c>
      <c r="AG318" s="79" t="s">
        <v>1829</v>
      </c>
      <c r="AH318" s="79"/>
      <c r="AI318" s="85" t="s">
        <v>1779</v>
      </c>
      <c r="AJ318" s="79" t="b">
        <v>0</v>
      </c>
      <c r="AK318" s="79">
        <v>1</v>
      </c>
      <c r="AL318" s="85" t="s">
        <v>1779</v>
      </c>
      <c r="AM318" s="79" t="s">
        <v>1841</v>
      </c>
      <c r="AN318" s="79" t="b">
        <v>0</v>
      </c>
      <c r="AO318" s="85" t="s">
        <v>1734</v>
      </c>
      <c r="AP318" s="79" t="s">
        <v>176</v>
      </c>
      <c r="AQ318" s="79">
        <v>0</v>
      </c>
      <c r="AR318" s="79">
        <v>0</v>
      </c>
      <c r="AS318" s="79"/>
      <c r="AT318" s="79"/>
      <c r="AU318" s="79"/>
      <c r="AV318" s="79"/>
      <c r="AW318" s="79"/>
      <c r="AX318" s="79"/>
      <c r="AY318" s="79"/>
      <c r="AZ318" s="79"/>
      <c r="BA318">
        <v>8</v>
      </c>
      <c r="BB318" s="78" t="str">
        <f>REPLACE(INDEX(GroupVertices[Group],MATCH(Edges25[[#This Row],[Vertex 1]],GroupVertices[Vertex],0)),1,1,"")</f>
        <v>1</v>
      </c>
      <c r="BC318" s="78" t="str">
        <f>REPLACE(INDEX(GroupVertices[Group],MATCH(Edges25[[#This Row],[Vertex 2]],GroupVertices[Vertex],0)),1,1,"")</f>
        <v>1</v>
      </c>
      <c r="BD318" s="48">
        <v>1</v>
      </c>
      <c r="BE318" s="49">
        <v>2.9411764705882355</v>
      </c>
      <c r="BF318" s="48">
        <v>0</v>
      </c>
      <c r="BG318" s="49">
        <v>0</v>
      </c>
      <c r="BH318" s="48">
        <v>0</v>
      </c>
      <c r="BI318" s="49">
        <v>0</v>
      </c>
      <c r="BJ318" s="48">
        <v>33</v>
      </c>
      <c r="BK318" s="49">
        <v>97.05882352941177</v>
      </c>
      <c r="BL318" s="48">
        <v>34</v>
      </c>
    </row>
    <row r="319" spans="1:64" ht="15">
      <c r="A319" s="64" t="s">
        <v>437</v>
      </c>
      <c r="B319" s="64" t="s">
        <v>437</v>
      </c>
      <c r="C319" s="65"/>
      <c r="D319" s="66"/>
      <c r="E319" s="67"/>
      <c r="F319" s="68"/>
      <c r="G319" s="65"/>
      <c r="H319" s="69"/>
      <c r="I319" s="70"/>
      <c r="J319" s="70"/>
      <c r="K319" s="34" t="s">
        <v>65</v>
      </c>
      <c r="L319" s="77">
        <v>624</v>
      </c>
      <c r="M319" s="77"/>
      <c r="N319" s="72"/>
      <c r="O319" s="79" t="s">
        <v>176</v>
      </c>
      <c r="P319" s="81">
        <v>43724.00372685185</v>
      </c>
      <c r="Q319" s="79" t="s">
        <v>734</v>
      </c>
      <c r="R319" s="83" t="s">
        <v>779</v>
      </c>
      <c r="S319" s="79" t="s">
        <v>823</v>
      </c>
      <c r="T319" s="79" t="s">
        <v>839</v>
      </c>
      <c r="U319" s="83" t="s">
        <v>891</v>
      </c>
      <c r="V319" s="83" t="s">
        <v>891</v>
      </c>
      <c r="W319" s="81">
        <v>43724.00372685185</v>
      </c>
      <c r="X319" s="83" t="s">
        <v>1414</v>
      </c>
      <c r="Y319" s="79"/>
      <c r="Z319" s="79"/>
      <c r="AA319" s="85" t="s">
        <v>1735</v>
      </c>
      <c r="AB319" s="79"/>
      <c r="AC319" s="79" t="b">
        <v>0</v>
      </c>
      <c r="AD319" s="79">
        <v>3</v>
      </c>
      <c r="AE319" s="85" t="s">
        <v>1779</v>
      </c>
      <c r="AF319" s="79" t="b">
        <v>0</v>
      </c>
      <c r="AG319" s="79" t="s">
        <v>1829</v>
      </c>
      <c r="AH319" s="79"/>
      <c r="AI319" s="85" t="s">
        <v>1779</v>
      </c>
      <c r="AJ319" s="79" t="b">
        <v>0</v>
      </c>
      <c r="AK319" s="79">
        <v>1</v>
      </c>
      <c r="AL319" s="85" t="s">
        <v>1779</v>
      </c>
      <c r="AM319" s="79" t="s">
        <v>1841</v>
      </c>
      <c r="AN319" s="79" t="b">
        <v>0</v>
      </c>
      <c r="AO319" s="85" t="s">
        <v>1735</v>
      </c>
      <c r="AP319" s="79" t="s">
        <v>176</v>
      </c>
      <c r="AQ319" s="79">
        <v>0</v>
      </c>
      <c r="AR319" s="79">
        <v>0</v>
      </c>
      <c r="AS319" s="79"/>
      <c r="AT319" s="79"/>
      <c r="AU319" s="79"/>
      <c r="AV319" s="79"/>
      <c r="AW319" s="79"/>
      <c r="AX319" s="79"/>
      <c r="AY319" s="79"/>
      <c r="AZ319" s="79"/>
      <c r="BA319">
        <v>8</v>
      </c>
      <c r="BB319" s="78" t="str">
        <f>REPLACE(INDEX(GroupVertices[Group],MATCH(Edges25[[#This Row],[Vertex 1]],GroupVertices[Vertex],0)),1,1,"")</f>
        <v>1</v>
      </c>
      <c r="BC319" s="78" t="str">
        <f>REPLACE(INDEX(GroupVertices[Group],MATCH(Edges25[[#This Row],[Vertex 2]],GroupVertices[Vertex],0)),1,1,"")</f>
        <v>1</v>
      </c>
      <c r="BD319" s="48">
        <v>1</v>
      </c>
      <c r="BE319" s="49">
        <v>2.1739130434782608</v>
      </c>
      <c r="BF319" s="48">
        <v>0</v>
      </c>
      <c r="BG319" s="49">
        <v>0</v>
      </c>
      <c r="BH319" s="48">
        <v>0</v>
      </c>
      <c r="BI319" s="49">
        <v>0</v>
      </c>
      <c r="BJ319" s="48">
        <v>45</v>
      </c>
      <c r="BK319" s="49">
        <v>97.82608695652173</v>
      </c>
      <c r="BL319" s="48">
        <v>46</v>
      </c>
    </row>
    <row r="320" spans="1:64" ht="15">
      <c r="A320" s="64" t="s">
        <v>444</v>
      </c>
      <c r="B320" s="64" t="s">
        <v>569</v>
      </c>
      <c r="C320" s="65"/>
      <c r="D320" s="66"/>
      <c r="E320" s="67"/>
      <c r="F320" s="68"/>
      <c r="G320" s="65"/>
      <c r="H320" s="69"/>
      <c r="I320" s="70"/>
      <c r="J320" s="70"/>
      <c r="K320" s="34" t="s">
        <v>65</v>
      </c>
      <c r="L320" s="77">
        <v>625</v>
      </c>
      <c r="M320" s="77"/>
      <c r="N320" s="72"/>
      <c r="O320" s="79" t="s">
        <v>571</v>
      </c>
      <c r="P320" s="81">
        <v>43699.99590277778</v>
      </c>
      <c r="Q320" s="79" t="s">
        <v>735</v>
      </c>
      <c r="R320" s="79"/>
      <c r="S320" s="79"/>
      <c r="T320" s="79"/>
      <c r="U320" s="79"/>
      <c r="V320" s="83" t="s">
        <v>1096</v>
      </c>
      <c r="W320" s="81">
        <v>43699.99590277778</v>
      </c>
      <c r="X320" s="83" t="s">
        <v>1415</v>
      </c>
      <c r="Y320" s="79"/>
      <c r="Z320" s="79"/>
      <c r="AA320" s="85" t="s">
        <v>1736</v>
      </c>
      <c r="AB320" s="85" t="s">
        <v>1777</v>
      </c>
      <c r="AC320" s="79" t="b">
        <v>0</v>
      </c>
      <c r="AD320" s="79">
        <v>0</v>
      </c>
      <c r="AE320" s="85" t="s">
        <v>1827</v>
      </c>
      <c r="AF320" s="79" t="b">
        <v>0</v>
      </c>
      <c r="AG320" s="79" t="s">
        <v>1833</v>
      </c>
      <c r="AH320" s="79"/>
      <c r="AI320" s="85" t="s">
        <v>1779</v>
      </c>
      <c r="AJ320" s="79" t="b">
        <v>0</v>
      </c>
      <c r="AK320" s="79">
        <v>0</v>
      </c>
      <c r="AL320" s="85" t="s">
        <v>1779</v>
      </c>
      <c r="AM320" s="79" t="s">
        <v>1842</v>
      </c>
      <c r="AN320" s="79" t="b">
        <v>0</v>
      </c>
      <c r="AO320" s="85" t="s">
        <v>1777</v>
      </c>
      <c r="AP320" s="79" t="s">
        <v>176</v>
      </c>
      <c r="AQ320" s="79">
        <v>0</v>
      </c>
      <c r="AR320" s="79">
        <v>0</v>
      </c>
      <c r="AS320" s="79"/>
      <c r="AT320" s="79"/>
      <c r="AU320" s="79"/>
      <c r="AV320" s="79"/>
      <c r="AW320" s="79"/>
      <c r="AX320" s="79"/>
      <c r="AY320" s="79"/>
      <c r="AZ320" s="79"/>
      <c r="BA320">
        <v>1</v>
      </c>
      <c r="BB320" s="78" t="str">
        <f>REPLACE(INDEX(GroupVertices[Group],MATCH(Edges25[[#This Row],[Vertex 1]],GroupVertices[Vertex],0)),1,1,"")</f>
        <v>22</v>
      </c>
      <c r="BC320" s="78" t="str">
        <f>REPLACE(INDEX(GroupVertices[Group],MATCH(Edges25[[#This Row],[Vertex 2]],GroupVertices[Vertex],0)),1,1,"")</f>
        <v>22</v>
      </c>
      <c r="BD320" s="48">
        <v>0</v>
      </c>
      <c r="BE320" s="49">
        <v>0</v>
      </c>
      <c r="BF320" s="48">
        <v>0</v>
      </c>
      <c r="BG320" s="49">
        <v>0</v>
      </c>
      <c r="BH320" s="48">
        <v>0</v>
      </c>
      <c r="BI320" s="49">
        <v>0</v>
      </c>
      <c r="BJ320" s="48">
        <v>7</v>
      </c>
      <c r="BK320" s="49">
        <v>100</v>
      </c>
      <c r="BL320" s="48">
        <v>7</v>
      </c>
    </row>
    <row r="321" spans="1:64" ht="15">
      <c r="A321" s="64" t="s">
        <v>444</v>
      </c>
      <c r="B321" s="64" t="s">
        <v>444</v>
      </c>
      <c r="C321" s="65"/>
      <c r="D321" s="66"/>
      <c r="E321" s="67"/>
      <c r="F321" s="68"/>
      <c r="G321" s="65"/>
      <c r="H321" s="69"/>
      <c r="I321" s="70"/>
      <c r="J321" s="70"/>
      <c r="K321" s="34" t="s">
        <v>65</v>
      </c>
      <c r="L321" s="77">
        <v>626</v>
      </c>
      <c r="M321" s="77"/>
      <c r="N321" s="72"/>
      <c r="O321" s="79" t="s">
        <v>176</v>
      </c>
      <c r="P321" s="81">
        <v>43693.25645833334</v>
      </c>
      <c r="Q321" s="79" t="s">
        <v>736</v>
      </c>
      <c r="R321" s="83" t="s">
        <v>800</v>
      </c>
      <c r="S321" s="79" t="s">
        <v>830</v>
      </c>
      <c r="T321" s="79"/>
      <c r="U321" s="83" t="s">
        <v>892</v>
      </c>
      <c r="V321" s="83" t="s">
        <v>892</v>
      </c>
      <c r="W321" s="81">
        <v>43693.25645833334</v>
      </c>
      <c r="X321" s="83" t="s">
        <v>1416</v>
      </c>
      <c r="Y321" s="79"/>
      <c r="Z321" s="79"/>
      <c r="AA321" s="85" t="s">
        <v>1737</v>
      </c>
      <c r="AB321" s="79"/>
      <c r="AC321" s="79" t="b">
        <v>0</v>
      </c>
      <c r="AD321" s="79">
        <v>9</v>
      </c>
      <c r="AE321" s="85" t="s">
        <v>1779</v>
      </c>
      <c r="AF321" s="79" t="b">
        <v>0</v>
      </c>
      <c r="AG321" s="79" t="s">
        <v>1833</v>
      </c>
      <c r="AH321" s="79"/>
      <c r="AI321" s="85" t="s">
        <v>1779</v>
      </c>
      <c r="AJ321" s="79" t="b">
        <v>0</v>
      </c>
      <c r="AK321" s="79">
        <v>0</v>
      </c>
      <c r="AL321" s="85" t="s">
        <v>1779</v>
      </c>
      <c r="AM321" s="79" t="s">
        <v>1841</v>
      </c>
      <c r="AN321" s="79" t="b">
        <v>0</v>
      </c>
      <c r="AO321" s="85" t="s">
        <v>1737</v>
      </c>
      <c r="AP321" s="79" t="s">
        <v>176</v>
      </c>
      <c r="AQ321" s="79">
        <v>0</v>
      </c>
      <c r="AR321" s="79">
        <v>0</v>
      </c>
      <c r="AS321" s="79"/>
      <c r="AT321" s="79"/>
      <c r="AU321" s="79"/>
      <c r="AV321" s="79"/>
      <c r="AW321" s="79"/>
      <c r="AX321" s="79"/>
      <c r="AY321" s="79"/>
      <c r="AZ321" s="79"/>
      <c r="BA321">
        <v>2</v>
      </c>
      <c r="BB321" s="78" t="str">
        <f>REPLACE(INDEX(GroupVertices[Group],MATCH(Edges25[[#This Row],[Vertex 1]],GroupVertices[Vertex],0)),1,1,"")</f>
        <v>22</v>
      </c>
      <c r="BC321" s="78" t="str">
        <f>REPLACE(INDEX(GroupVertices[Group],MATCH(Edges25[[#This Row],[Vertex 2]],GroupVertices[Vertex],0)),1,1,"")</f>
        <v>22</v>
      </c>
      <c r="BD321" s="48">
        <v>0</v>
      </c>
      <c r="BE321" s="49">
        <v>0</v>
      </c>
      <c r="BF321" s="48">
        <v>0</v>
      </c>
      <c r="BG321" s="49">
        <v>0</v>
      </c>
      <c r="BH321" s="48">
        <v>0</v>
      </c>
      <c r="BI321" s="49">
        <v>0</v>
      </c>
      <c r="BJ321" s="48">
        <v>5</v>
      </c>
      <c r="BK321" s="49">
        <v>100</v>
      </c>
      <c r="BL321" s="48">
        <v>5</v>
      </c>
    </row>
    <row r="322" spans="1:64" ht="15">
      <c r="A322" s="64" t="s">
        <v>444</v>
      </c>
      <c r="B322" s="64" t="s">
        <v>444</v>
      </c>
      <c r="C322" s="65"/>
      <c r="D322" s="66"/>
      <c r="E322" s="67"/>
      <c r="F322" s="68"/>
      <c r="G322" s="65"/>
      <c r="H322" s="69"/>
      <c r="I322" s="70"/>
      <c r="J322" s="70"/>
      <c r="K322" s="34" t="s">
        <v>65</v>
      </c>
      <c r="L322" s="77">
        <v>627</v>
      </c>
      <c r="M322" s="77"/>
      <c r="N322" s="72"/>
      <c r="O322" s="79" t="s">
        <v>176</v>
      </c>
      <c r="P322" s="81">
        <v>43748.37368055555</v>
      </c>
      <c r="Q322" s="79" t="s">
        <v>737</v>
      </c>
      <c r="R322" s="83" t="s">
        <v>801</v>
      </c>
      <c r="S322" s="79" t="s">
        <v>831</v>
      </c>
      <c r="T322" s="79"/>
      <c r="U322" s="79"/>
      <c r="V322" s="83" t="s">
        <v>1096</v>
      </c>
      <c r="W322" s="81">
        <v>43748.37368055555</v>
      </c>
      <c r="X322" s="83" t="s">
        <v>1417</v>
      </c>
      <c r="Y322" s="79"/>
      <c r="Z322" s="79"/>
      <c r="AA322" s="85" t="s">
        <v>1738</v>
      </c>
      <c r="AB322" s="79"/>
      <c r="AC322" s="79" t="b">
        <v>0</v>
      </c>
      <c r="AD322" s="79">
        <v>0</v>
      </c>
      <c r="AE322" s="85" t="s">
        <v>1779</v>
      </c>
      <c r="AF322" s="79" t="b">
        <v>0</v>
      </c>
      <c r="AG322" s="79" t="s">
        <v>1833</v>
      </c>
      <c r="AH322" s="79"/>
      <c r="AI322" s="85" t="s">
        <v>1779</v>
      </c>
      <c r="AJ322" s="79" t="b">
        <v>0</v>
      </c>
      <c r="AK322" s="79">
        <v>0</v>
      </c>
      <c r="AL322" s="85" t="s">
        <v>1779</v>
      </c>
      <c r="AM322" s="79" t="s">
        <v>1842</v>
      </c>
      <c r="AN322" s="79" t="b">
        <v>0</v>
      </c>
      <c r="AO322" s="85" t="s">
        <v>1738</v>
      </c>
      <c r="AP322" s="79" t="s">
        <v>176</v>
      </c>
      <c r="AQ322" s="79">
        <v>0</v>
      </c>
      <c r="AR322" s="79">
        <v>0</v>
      </c>
      <c r="AS322" s="79"/>
      <c r="AT322" s="79"/>
      <c r="AU322" s="79"/>
      <c r="AV322" s="79"/>
      <c r="AW322" s="79"/>
      <c r="AX322" s="79"/>
      <c r="AY322" s="79"/>
      <c r="AZ322" s="79"/>
      <c r="BA322">
        <v>2</v>
      </c>
      <c r="BB322" s="78" t="str">
        <f>REPLACE(INDEX(GroupVertices[Group],MATCH(Edges25[[#This Row],[Vertex 1]],GroupVertices[Vertex],0)),1,1,"")</f>
        <v>22</v>
      </c>
      <c r="BC322" s="78" t="str">
        <f>REPLACE(INDEX(GroupVertices[Group],MATCH(Edges25[[#This Row],[Vertex 2]],GroupVertices[Vertex],0)),1,1,"")</f>
        <v>22</v>
      </c>
      <c r="BD322" s="48">
        <v>0</v>
      </c>
      <c r="BE322" s="49">
        <v>0</v>
      </c>
      <c r="BF322" s="48">
        <v>0</v>
      </c>
      <c r="BG322" s="49">
        <v>0</v>
      </c>
      <c r="BH322" s="48">
        <v>0</v>
      </c>
      <c r="BI322" s="49">
        <v>0</v>
      </c>
      <c r="BJ322" s="48">
        <v>10</v>
      </c>
      <c r="BK322" s="49">
        <v>100</v>
      </c>
      <c r="BL322" s="48">
        <v>10</v>
      </c>
    </row>
    <row r="323" spans="1:64" ht="15">
      <c r="A323" s="64" t="s">
        <v>445</v>
      </c>
      <c r="B323" s="64" t="s">
        <v>445</v>
      </c>
      <c r="C323" s="65"/>
      <c r="D323" s="66"/>
      <c r="E323" s="67"/>
      <c r="F323" s="68"/>
      <c r="G323" s="65"/>
      <c r="H323" s="69"/>
      <c r="I323" s="70"/>
      <c r="J323" s="70"/>
      <c r="K323" s="34" t="s">
        <v>65</v>
      </c>
      <c r="L323" s="77">
        <v>628</v>
      </c>
      <c r="M323" s="77"/>
      <c r="N323" s="72"/>
      <c r="O323" s="79" t="s">
        <v>176</v>
      </c>
      <c r="P323" s="81">
        <v>43749.55447916667</v>
      </c>
      <c r="Q323" s="79" t="s">
        <v>738</v>
      </c>
      <c r="R323" s="79"/>
      <c r="S323" s="79"/>
      <c r="T323" s="79"/>
      <c r="U323" s="79"/>
      <c r="V323" s="83" t="s">
        <v>1097</v>
      </c>
      <c r="W323" s="81">
        <v>43749.55447916667</v>
      </c>
      <c r="X323" s="83" t="s">
        <v>1418</v>
      </c>
      <c r="Y323" s="79"/>
      <c r="Z323" s="79"/>
      <c r="AA323" s="85" t="s">
        <v>1739</v>
      </c>
      <c r="AB323" s="85" t="s">
        <v>1778</v>
      </c>
      <c r="AC323" s="79" t="b">
        <v>0</v>
      </c>
      <c r="AD323" s="79">
        <v>0</v>
      </c>
      <c r="AE323" s="85" t="s">
        <v>1828</v>
      </c>
      <c r="AF323" s="79" t="b">
        <v>0</v>
      </c>
      <c r="AG323" s="79" t="s">
        <v>1829</v>
      </c>
      <c r="AH323" s="79"/>
      <c r="AI323" s="85" t="s">
        <v>1779</v>
      </c>
      <c r="AJ323" s="79" t="b">
        <v>0</v>
      </c>
      <c r="AK323" s="79">
        <v>0</v>
      </c>
      <c r="AL323" s="85" t="s">
        <v>1779</v>
      </c>
      <c r="AM323" s="79" t="s">
        <v>1841</v>
      </c>
      <c r="AN323" s="79" t="b">
        <v>0</v>
      </c>
      <c r="AO323" s="85" t="s">
        <v>1778</v>
      </c>
      <c r="AP323" s="79" t="s">
        <v>176</v>
      </c>
      <c r="AQ323" s="79">
        <v>0</v>
      </c>
      <c r="AR323" s="79">
        <v>0</v>
      </c>
      <c r="AS323" s="79"/>
      <c r="AT323" s="79"/>
      <c r="AU323" s="79"/>
      <c r="AV323" s="79"/>
      <c r="AW323" s="79"/>
      <c r="AX323" s="79"/>
      <c r="AY323" s="79"/>
      <c r="AZ323" s="79"/>
      <c r="BA323">
        <v>1</v>
      </c>
      <c r="BB323" s="78" t="str">
        <f>REPLACE(INDEX(GroupVertices[Group],MATCH(Edges25[[#This Row],[Vertex 1]],GroupVertices[Vertex],0)),1,1,"")</f>
        <v>4</v>
      </c>
      <c r="BC323" s="78" t="str">
        <f>REPLACE(INDEX(GroupVertices[Group],MATCH(Edges25[[#This Row],[Vertex 2]],GroupVertices[Vertex],0)),1,1,"")</f>
        <v>4</v>
      </c>
      <c r="BD323" s="48">
        <v>1</v>
      </c>
      <c r="BE323" s="49">
        <v>2.0833333333333335</v>
      </c>
      <c r="BF323" s="48">
        <v>0</v>
      </c>
      <c r="BG323" s="49">
        <v>0</v>
      </c>
      <c r="BH323" s="48">
        <v>0</v>
      </c>
      <c r="BI323" s="49">
        <v>0</v>
      </c>
      <c r="BJ323" s="48">
        <v>47</v>
      </c>
      <c r="BK323" s="49">
        <v>97.91666666666667</v>
      </c>
      <c r="BL323" s="48">
        <v>48</v>
      </c>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allowBlank="1" showInputMessage="1" showErrorMessage="1" promptTitle="Vertex 2 Name" prompt="Enter the name of the edge's second vertex." sqref="B3:B323"/>
    <dataValidation allowBlank="1" showInputMessage="1" showErrorMessage="1" promptTitle="Vertex 1 Name" prompt="Enter the name of the edge's first vertex." sqref="A3:A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Color" prompt="To select an optional edge color, right-click and select Select Color on the right-click menu." sqref="C3:C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ErrorMessage="1" sqref="N2:N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s>
  <hyperlinks>
    <hyperlink ref="R3" r:id="rId1" display="https://www.aaai.org/ojs/index.php/ICWSM/article/view/3207/3075"/>
    <hyperlink ref="R5" r:id="rId2" display="https://www.cambridge.org/core/journals/perspectives-on-politics/article/dont-republicans-tweet-too-using-twitter-to-assess-the-consequences-of-political-endorsements-by-celebrities/B2915BB8FBD93D0555D8C3D77CB00E65"/>
    <hyperlink ref="R6" r:id="rId3" display="https://www.topcoder.com/challenges/30100548"/>
    <hyperlink ref="R8" r:id="rId4" display="https://www.wired.com/story/academic-emoji-conference/"/>
    <hyperlink ref="R11" r:id="rId5" display="https://icwsm.org/2020/"/>
    <hyperlink ref="R12" r:id="rId6" display="https://icwsm.org/2020/"/>
    <hyperlink ref="R13" r:id="rId7" display="https://twitter.com/icwsm/status/1156957172686868480"/>
    <hyperlink ref="R14" r:id="rId8" display="https://icwsm.org/2020/"/>
    <hyperlink ref="R15" r:id="rId9" display="https://icwsm.org/2020/"/>
    <hyperlink ref="R16" r:id="rId10" display="https://icwsm.org/2020/"/>
    <hyperlink ref="R17" r:id="rId11" display="https://icwsm.org/2020/"/>
    <hyperlink ref="R18" r:id="rId12" display="https://icwsm.org/2020/"/>
    <hyperlink ref="R21" r:id="rId13" display="https://icwsm.org/2020/"/>
    <hyperlink ref="R22" r:id="rId14" display="https://icwsm.org/2020/"/>
    <hyperlink ref="R23" r:id="rId15" display="https://icwsm.org/2020/"/>
    <hyperlink ref="R24" r:id="rId16" display="https://icwsm.org/2020/"/>
    <hyperlink ref="R25" r:id="rId17" display="https://icwsm.org/2020/"/>
    <hyperlink ref="R26" r:id="rId18" display="https://icwsm.org/2020/"/>
    <hyperlink ref="R27" r:id="rId19" display="https://icwsm.org/2020/"/>
    <hyperlink ref="R33" r:id="rId20" display="https://icwsm.org/2020/"/>
    <hyperlink ref="R34" r:id="rId21" display="https://icwsm.org/2020/"/>
    <hyperlink ref="R35" r:id="rId22" display="http://www.ccs.neu.edu/~amislove/publications/Weather-ICWSM.pdf"/>
    <hyperlink ref="R41" r:id="rId23" display="https://icwsm.org/2020/"/>
    <hyperlink ref="R42" r:id="rId24" display="https://iussp.org/en/workshop-demographic-research-web-and-social-media-data"/>
    <hyperlink ref="R48" r:id="rId25" display="https://www.aaai.org/ocs/index.php/ICWSM/ICWSM16/paper/download/13166/12817"/>
    <hyperlink ref="R52" r:id="rId26" display="https://www.aaai.org/ocs/index.php/ICWSM/ICWSM13/paper/viewFile/6124/6351"/>
    <hyperlink ref="R53" r:id="rId27" display="https://www.aaai.org/ojs/index.php/ICWSM/article/view/3212"/>
    <hyperlink ref="R54" r:id="rId28" display="https://www.aaai.org/ojs/index.php/ICWSM/article/view/3212"/>
    <hyperlink ref="R55" r:id="rId29" display="https://www.aaai.org/ocs/index.php/ICWSM/ICWSM13/paper/viewFile/6093/6350"/>
    <hyperlink ref="R58" r:id="rId30" display="https://research.fb.com/request-for-proposals-for-economic-opportunity-research-announced-at-icwsm-2019/?utm_campaign=everyonesocial&amp;utm_source=178996&amp;utm_medium=twitter&amp;es_p=9808567"/>
    <hyperlink ref="R61" r:id="rId31" display="https://icwsm.org/2020/"/>
    <hyperlink ref="R64" r:id="rId32" display="https://www.aaai.org/ocs/index.php/ICWSM/ICWSM13/paper/viewFile/6124/6351"/>
    <hyperlink ref="R67" r:id="rId33" display="https://www.kaskus.co.id/surl/iCwsm"/>
    <hyperlink ref="R68" r:id="rId34" display="https://www.kaskus.co.id/surl/iCwsm"/>
    <hyperlink ref="R69" r:id="rId35" display="https://www.kaskus.co.id/surl/iCwsm"/>
    <hyperlink ref="R70" r:id="rId36" display="https://www.kaskus.co.id/surl/iCwsm"/>
    <hyperlink ref="R71" r:id="rId37" display="https://www.kaskus.co.id/surl/iCwsm"/>
    <hyperlink ref="R72" r:id="rId38" display="https://www.kaskus.co.id/surl/iCwsm"/>
    <hyperlink ref="R73" r:id="rId39" display="https://www.kaskus.co.id/surl/iCwsm"/>
    <hyperlink ref="R74" r:id="rId40" display="https://www.kaskus.co.id/surl/iCwsm"/>
    <hyperlink ref="R75" r:id="rId41" display="https://www.kaskus.co.id/surl/iCwsm"/>
    <hyperlink ref="R76" r:id="rId42" display="https://www.kaskus.co.id/surl/iCwsm"/>
    <hyperlink ref="R77" r:id="rId43" display="https://www.kaskus.co.id/surl/iCwsm"/>
    <hyperlink ref="R78" r:id="rId44" display="https://www.kaskus.co.id/surl/iCwsm"/>
    <hyperlink ref="R79" r:id="rId45" display="https://www.kaskus.co.id/surl/iCwsm"/>
    <hyperlink ref="R80" r:id="rId46" display="https://www.kaskus.co.id/surl/iCwsm"/>
    <hyperlink ref="R82" r:id="rId47" display="https://arxiv.org/abs/1908.05409"/>
    <hyperlink ref="R83" r:id="rId48" display="https://icwsm.org/2020/"/>
    <hyperlink ref="R86" r:id="rId49" display="https://research.fb.com/safety-experiences-on-social-media/"/>
    <hyperlink ref="R92" r:id="rId50" display="https://icwsm.org/2020/"/>
    <hyperlink ref="R93" r:id="rId51" display="https://icwsm.org/2020/"/>
    <hyperlink ref="R96" r:id="rId52" display="https://www.aaai.org/ocs/index.php/ICWSM/ICWSM16/paper/view/13167/12746"/>
    <hyperlink ref="R98" r:id="rId53" display="http://ktsukuda.me/research_topic/creator-collaboration/"/>
    <hyperlink ref="R99" r:id="rId54" display="https://www.aaai.org/ojs/index.php/ICWSM/article/view/3205"/>
    <hyperlink ref="R101" r:id="rId55" display="https://www.aaai.org/ocs/index.php/ICWSM/ICWSM10/paper/viewPaper/1509"/>
    <hyperlink ref="R104" r:id="rId56" display="https://scholar.google.com/citations?hl=en&amp;view_op=list_hcore&amp;venue=eH4qSzdbVtwJ.2019&amp;vq=eng_databasesinformationsystems&amp;cstart=0"/>
    <hyperlink ref="R106" r:id="rId57" display="https://aaai.org/ocs/index.php/ICWSM/ICWSM17/paper/download/15587/14817"/>
    <hyperlink ref="R107" r:id="rId58" display="https://www.aaai.org/ojs/index.php/ICWSM/article/view/3357/3225"/>
    <hyperlink ref="R108" r:id="rId59" display="https://www.aaai.org/ocs/index.php/ICWSM/ICWSM13/paper/viewFile/6093/6350"/>
    <hyperlink ref="R109" r:id="rId60" display="https://www.aaai.org/ocs/index.php/ICWSM/ICWSM16/paper/view/13003/12748"/>
    <hyperlink ref="R111" r:id="rId61" display="https://www.aaai.org/ocs/index.php/ICWSM/ICWSM15/paper/viewPaper/10469"/>
    <hyperlink ref="R113" r:id="rId62" display="https://www.aaai.org/ocs/index.php/ICWSM/ICWSM10/paper/viewFile/1536/1842"/>
    <hyperlink ref="R114" r:id="rId63" display="https://www.aaai.org/ojs/index.php/ICWSM/article/view/3210"/>
    <hyperlink ref="R115" r:id="rId64" display="https://aaai.org/ocs/index.php/ICWSM/ICWSM18/paper/view/17861/17060"/>
    <hyperlink ref="R124" r:id="rId65" display="https://icwsm.org/2020/"/>
    <hyperlink ref="R152" r:id="rId66" display="https://www.frontiersin.org/article/10.3389/fdata.2019.00029/full"/>
    <hyperlink ref="R153" r:id="rId67" display="https://www.frontiersin.org/research-topics/9706/workshop-proceedings-of-the-13th-international-aaai-conference-on-web-and-social-media#articles"/>
    <hyperlink ref="R158" r:id="rId68" display="https://twitter.com/IgorBrigadir/status/553230370569994240"/>
    <hyperlink ref="R164" r:id="rId69" display="https://jobs.illinois.edu/academic-job-board/job-details?jobID=121227&amp;job=college-of-liberal-arts-sciences-assistant-professor-department-of-communication-121227&amp;fbclid=IwAR3wT3gfz47FGd9qoOz1gKcUklwTwawht6wKGogwDKFMQ5MNgYB-0HnVaz4"/>
    <hyperlink ref="R168" r:id="rId70" display="https://icwsm.org/2020/"/>
    <hyperlink ref="R171" r:id="rId71" display="http://faculty.washington.edu/kstarbi/Starbird-et-al-ICWSM-2018-Echosystem-final.pdf"/>
    <hyperlink ref="R172" r:id="rId72" display="http://faculty.washington.edu/kstarbi/Starbird-et-al-ICWSM-2018-Echosystem-final.pdf"/>
    <hyperlink ref="R173" r:id="rId73" display="http://faculty.washington.edu/kstarbi/Starbird-et-al-ICWSM-2018-Echosystem-final.pdf"/>
    <hyperlink ref="R174" r:id="rId74" display="http://faculty.washington.edu/kstarbi/Starbird-et-al-ICWSM-2018-Echosystem-final.pdf"/>
    <hyperlink ref="R185" r:id="rId75" display="https://aaai.org/ojs/index.php/ICWSM/article/view/3357"/>
    <hyperlink ref="R189" r:id="rId76" display="https://arxiv.org/abs/1909.03543"/>
    <hyperlink ref="R205" r:id="rId77" display="https://icwsm.org/2020/"/>
    <hyperlink ref="R216" r:id="rId78" display="https://new.precisionconference.com/user/login?society=aaai"/>
    <hyperlink ref="R217" r:id="rId79" display="https://new.precisionconference.com/user/login?society=aaai"/>
    <hyperlink ref="R218" r:id="rId80" display="https://icwsm.org/2020/"/>
    <hyperlink ref="R219" r:id="rId81" display="https://new.precisionconference.com/user/login?society=aaai"/>
    <hyperlink ref="R220" r:id="rId82" display="https://icwsm.org/2020/"/>
    <hyperlink ref="R223" r:id="rId83" display="https://new.precisionconference.com/user/login?society=aaai"/>
    <hyperlink ref="R224" r:id="rId84" display="https://icwsm.org/2020/"/>
    <hyperlink ref="R225" r:id="rId85" display="https://new.precisionconference.com/user/login?society=aaai"/>
    <hyperlink ref="R227" r:id="rId86" display="https://icwsm.org/2020/"/>
    <hyperlink ref="R234" r:id="rId87" display="https://www.aaai.org/ocs/index.php/ICWSM/ICWSM13/paper/viewFile/5988/6372"/>
    <hyperlink ref="R236" r:id="rId88" display="https://faculty.washington.edu/kstarbi/Starbird-et-al-ICWSM-2018-Echosystem-final.pdf"/>
    <hyperlink ref="R238" r:id="rId89" display="https://faculty.washington.edu/kstarbi/Starbird-et-al-ICWSM-2018-Echosystem-final.pdf"/>
    <hyperlink ref="R239" r:id="rId90" display="https://faculty.washington.edu/kstarbi/Starbird-et-al-ICWSM-2018-Echosystem-final.pdf"/>
    <hyperlink ref="R240" r:id="rId91" display="https://icwsm.org/2020/"/>
    <hyperlink ref="R247" r:id="rId92" display="https://twitter.com/rogueCHI/status/1174776264227311616"/>
    <hyperlink ref="R249" r:id="rId93" display="https://www.aaai.org/ojs/index.php/ICWSM/article/view/3360"/>
    <hyperlink ref="R250" r:id="rId94" display="https://users.ics.aalto.fi/kiran/whatsapp-tutorial/"/>
    <hyperlink ref="R252" r:id="rId95" display="https://aaai.org/ojs/index.php/ICWSM/index"/>
    <hyperlink ref="R255" r:id="rId96" display="https://www.aaai.org/ocs/index.php/ICWSM/ICWSM18/paper/download/17839/17066"/>
    <hyperlink ref="R257" r:id="rId97" display="https://aaai.org/ocs/index.php/ICWSM/ICWSM18/paper/download/17861/17060"/>
    <hyperlink ref="R258" r:id="rId98" display="https://www.aaai.org/ojs/index.php/ICWSM/article/download/3209/3077/&amp;ved=2ahUKEwjd6Yv31_bkAhVeAhAIHYMOBp0QFjACegQIAxAB&amp;usg=AOvVaw2Un7T7D4KyrhyEMSGjUlqH"/>
    <hyperlink ref="R261" r:id="rId99" display="http://faculty.washington.edu/kstarbi/Starbird-et-al-ICWSM-2018-Echosystem-final.pdf"/>
    <hyperlink ref="R265" r:id="rId100" display="https://www.aaai.org/ocs/index.php/ICWSM/ICWSM16/paper/view/13171/12837"/>
    <hyperlink ref="R267" r:id="rId101" display="https://www-users.cs.umn.edu/~levon003/files/levonian_icwsm2020_preprint.pdf"/>
    <hyperlink ref="R280" r:id="rId102" display="https://twitter.com/CJR/status/1171406154741604354"/>
    <hyperlink ref="R281" r:id="rId103" display="https://twitter.com/CJR/status/1171406154741604354"/>
    <hyperlink ref="R287" r:id="rId104" display="https://twitter.com/icwsm/status/1172243143074492418"/>
    <hyperlink ref="R291" r:id="rId105" display="https://cj2020.northeastern.edu/"/>
    <hyperlink ref="R292" r:id="rId106" display="https://icwsm.org/2020/"/>
    <hyperlink ref="R293" r:id="rId107" display="https://cj2020.northeastern.edu/"/>
    <hyperlink ref="R294" r:id="rId108" display="https://icwsm.org/"/>
    <hyperlink ref="R296" r:id="rId109" display="https://icwsm.org/2020/"/>
    <hyperlink ref="R299" r:id="rId110" display="https://new.precisionconference.com/user/login?society=aaai"/>
    <hyperlink ref="R302" r:id="rId111" display="https://twitter.com/icwsm/status/1173387363231371265"/>
    <hyperlink ref="R309" r:id="rId112" display="https://twitter.com/smunson/status/1175084989815222272"/>
    <hyperlink ref="R312" r:id="rId113" display="https://icwsm.org/2020/"/>
    <hyperlink ref="R315" r:id="rId114" display="https://new.precisionconference.com/user/login?society=aaai"/>
    <hyperlink ref="R317" r:id="rId115" display="https://new.precisionconference.com/user/login?society=aaai"/>
    <hyperlink ref="R318" r:id="rId116" display="https://new.precisionconference.com/user/login?society=aaai"/>
    <hyperlink ref="R319" r:id="rId117" display="https://new.precisionconference.com/user/login?society=aaai"/>
    <hyperlink ref="R321" r:id="rId118" display="https://nodexlgraphgallery.org/Pages/InteractiveGraph.aspx?graphID=199783"/>
    <hyperlink ref="R322" r:id="rId119" display="https://jp.reuters.com/article/hongkong-protests-apple-idJPKBN1WP0K0"/>
    <hyperlink ref="U3" r:id="rId120" display="https://pbs.twimg.com/media/D871cKLW4AEYUaz.png"/>
    <hyperlink ref="U4" r:id="rId121" display="https://pbs.twimg.com/media/EBgeAsWU0AAkNRa.jpg"/>
    <hyperlink ref="U5" r:id="rId122" display="https://pbs.twimg.com/media/EEGJtPgW4AAprNE.png"/>
    <hyperlink ref="U7" r:id="rId123" display="https://pbs.twimg.com/tweet_video_thumb/EGS_napX0AQyPmo.jpg"/>
    <hyperlink ref="U42" r:id="rId124" display="https://pbs.twimg.com/media/EBNn7AqW4AcJ8DJ.jpg"/>
    <hyperlink ref="U52" r:id="rId125" display="https://pbs.twimg.com/media/EBepBuGXsAEaWxA.png"/>
    <hyperlink ref="U53" r:id="rId126" display="https://pbs.twimg.com/media/D9aPxBJXYAUJfII.jpg"/>
    <hyperlink ref="U55" r:id="rId127" display="https://pbs.twimg.com/media/DP-FIKUXcAEzm8f.png"/>
    <hyperlink ref="U67" r:id="rId128" display="https://pbs.twimg.com/media/ECODBC3VUAAwljg.jpg"/>
    <hyperlink ref="U68" r:id="rId129" display="https://pbs.twimg.com/media/ECODxNMUwAEjNJA.jpg"/>
    <hyperlink ref="U69" r:id="rId130" display="https://pbs.twimg.com/media/ECOQAl1UEAAErV0.jpg"/>
    <hyperlink ref="U70" r:id="rId131" display="https://pbs.twimg.com/media/ECOQtRLUIAA7b6h.jpg"/>
    <hyperlink ref="U71" r:id="rId132" display="https://pbs.twimg.com/media/ECORAzmUIAAloEz.jpg"/>
    <hyperlink ref="U72" r:id="rId133" display="https://pbs.twimg.com/media/ECORhPYU0AAZdce.jpg"/>
    <hyperlink ref="U73" r:id="rId134" display="https://pbs.twimg.com/media/ECOTxrbU0AAtVig.jpg"/>
    <hyperlink ref="U74" r:id="rId135" display="https://pbs.twimg.com/media/ECOURwBUEAA5tWW.jpg"/>
    <hyperlink ref="U75" r:id="rId136" display="https://pbs.twimg.com/media/ECOUwcwU4AAh7Xr.jpg"/>
    <hyperlink ref="U76" r:id="rId137" display="https://pbs.twimg.com/media/ECOVLJTU0AEIlJV.jpg"/>
    <hyperlink ref="U77" r:id="rId138" display="https://pbs.twimg.com/media/ECOVuGCUcAAGGUa.jpg"/>
    <hyperlink ref="U78" r:id="rId139" display="https://pbs.twimg.com/media/ECOWHwgUYAAniNW.jpg"/>
    <hyperlink ref="U79" r:id="rId140" display="https://pbs.twimg.com/media/ECOWjBgUEAUDp6t.jpg"/>
    <hyperlink ref="U80" r:id="rId141" display="https://pbs.twimg.com/media/ECOXBRDU0AEKAcn.jpg"/>
    <hyperlink ref="U82" r:id="rId142" display="https://pbs.twimg.com/media/ECQ2ZAtVUAA1gZ4.jpg"/>
    <hyperlink ref="U86" r:id="rId143" display="https://pbs.twimg.com/media/D8_PDusXsAAsuzb.jpg"/>
    <hyperlink ref="U99" r:id="rId144" display="https://pbs.twimg.com/media/D8vInQhX4AE1nAC.png"/>
    <hyperlink ref="U110" r:id="rId145" display="https://pbs.twimg.com/media/EC-ZgJQWwAARGO-.jpg"/>
    <hyperlink ref="U159" r:id="rId146" display="https://pbs.twimg.com/tweet_video_thumb/ED-K26PXoAAg-Ep.jpg"/>
    <hyperlink ref="U161" r:id="rId147" display="https://pbs.twimg.com/tweet_video_thumb/ED-K26PXoAAg-Ep.jpg"/>
    <hyperlink ref="U167" r:id="rId148" display="https://pbs.twimg.com/tweet_video_thumb/ED-K26PXoAAg-Ep.jpg"/>
    <hyperlink ref="U169" r:id="rId149" display="https://pbs.twimg.com/tweet_video_thumb/ED-K26PXoAAg-Ep.jpg"/>
    <hyperlink ref="U226" r:id="rId150" display="https://pbs.twimg.com/media/EEYudiZW4AEatQ1.jpg"/>
    <hyperlink ref="U229" r:id="rId151" display="https://pbs.twimg.com/tweet_video_thumb/ED-K26PXoAAg-Ep.jpg"/>
    <hyperlink ref="U258" r:id="rId152" display="https://pbs.twimg.com/media/EFp1dCsXkAUoVnr.jpg"/>
    <hyperlink ref="U267" r:id="rId153" display="https://pbs.twimg.com/media/EA-ORCaW4AAJDGb.jpg"/>
    <hyperlink ref="U294" r:id="rId154" display="https://pbs.twimg.com/media/ECBFsVkXYAAy0qq.png"/>
    <hyperlink ref="U298" r:id="rId155" display="https://pbs.twimg.com/tweet_video_thumb/ED-K26PXoAAg-Ep.jpg"/>
    <hyperlink ref="U312" r:id="rId156" display="https://pbs.twimg.com/media/EA5WL5zXsAAw7y-.png"/>
    <hyperlink ref="U313" r:id="rId157" display="https://pbs.twimg.com/media/EA5a0YwX4AEPLhT.jpg"/>
    <hyperlink ref="U315" r:id="rId158" display="https://pbs.twimg.com/media/EDku9ikXYAAZutZ.jpg"/>
    <hyperlink ref="U316" r:id="rId159" display="https://pbs.twimg.com/tweet_video_thumb/ED-K26PXoAAg-Ep.jpg"/>
    <hyperlink ref="U317" r:id="rId160" display="https://pbs.twimg.com/media/EESk6wlWkAsFMka.png"/>
    <hyperlink ref="U318" r:id="rId161" display="https://pbs.twimg.com/media/EEXM611W4AAEFSK.png"/>
    <hyperlink ref="U319" r:id="rId162" display="https://pbs.twimg.com/tweet_video_thumb/EEi1lPoX4AASikp.jpg"/>
    <hyperlink ref="U321" r:id="rId163" display="https://pbs.twimg.com/media/ECEfmU1U4AEFqcL.jpg"/>
    <hyperlink ref="V3" r:id="rId164" display="https://pbs.twimg.com/media/D871cKLW4AEYUaz.png"/>
    <hyperlink ref="V4" r:id="rId165" display="https://pbs.twimg.com/media/EBgeAsWU0AAkNRa.jpg"/>
    <hyperlink ref="V5" r:id="rId166" display="https://pbs.twimg.com/media/EEGJtPgW4AAprNE.png"/>
    <hyperlink ref="V6" r:id="rId167" display="http://pbs.twimg.com/profile_images/378800000420122852/2467751b5eaf8575bac07dc86db66004_normal.png"/>
    <hyperlink ref="V7" r:id="rId168" display="https://pbs.twimg.com/tweet_video_thumb/EGS_napX0AQyPmo.jpg"/>
    <hyperlink ref="V8" r:id="rId169" display="http://pbs.twimg.com/profile_images/510517460773007360/UKfBppaU_normal.jpeg"/>
    <hyperlink ref="V9" r:id="rId170" display="http://pbs.twimg.com/profile_images/640563362452099075/Ksw0Ouzp_normal.jpg"/>
    <hyperlink ref="V10" r:id="rId171" display="http://pbs.twimg.com/profile_images/802383084557582336/Ruy5hUWa_normal.jpg"/>
    <hyperlink ref="V11" r:id="rId172" display="http://pbs.twimg.com/profile_images/903344761343541249/M1cKZg2S_normal.jpg"/>
    <hyperlink ref="V12" r:id="rId173" display="http://pbs.twimg.com/profile_images/378800000401092475/b8e2ff437bd0a2bb21d022a73b82756e_normal.png"/>
    <hyperlink ref="V13" r:id="rId174" display="http://pbs.twimg.com/profile_images/840083692735283200/24ITv3YL_normal.jpg"/>
    <hyperlink ref="V14" r:id="rId175" display="http://pbs.twimg.com/profile_images/378800000858276714/dXQvaol1_normal.jpeg"/>
    <hyperlink ref="V15" r:id="rId176" display="http://pbs.twimg.com/profile_images/1791004539/strohmaier_normal.jpg"/>
    <hyperlink ref="V16" r:id="rId177" display="http://pbs.twimg.com/profile_images/1162086970539040769/OuFXPVkb_normal.jpg"/>
    <hyperlink ref="V17" r:id="rId178" display="http://pbs.twimg.com/profile_images/525366265309720576/8kYn2EfB_normal.jpeg"/>
    <hyperlink ref="V18" r:id="rId179" display="http://pbs.twimg.com/profile_images/802975423936098304/D4XkoOnz_normal.jpg"/>
    <hyperlink ref="V19" r:id="rId180" display="http://pbs.twimg.com/profile_images/1170576209261907968/w2IVPPFv_normal.jpg"/>
    <hyperlink ref="V20" r:id="rId181" display="http://pbs.twimg.com/profile_images/1143536112088035331/XDEmFAaj_normal.png"/>
    <hyperlink ref="V21" r:id="rId182" display="http://pbs.twimg.com/profile_images/533324309646045184/gCb_hFpF_normal.jpeg"/>
    <hyperlink ref="V22" r:id="rId183" display="http://pbs.twimg.com/profile_images/885550153603588096/FctoJfEm_normal.jpg"/>
    <hyperlink ref="V23" r:id="rId184" display="http://pbs.twimg.com/profile_images/826802386442342400/ChCqD4xd_normal.jpg"/>
    <hyperlink ref="V24" r:id="rId185" display="http://pbs.twimg.com/profile_images/1032511675872763904/1uqAxB9w_normal.jpg"/>
    <hyperlink ref="V25" r:id="rId186" display="http://pbs.twimg.com/profile_images/1132450916047630338/kMhyelCS_normal.jpg"/>
    <hyperlink ref="V26" r:id="rId187" display="http://pbs.twimg.com/profile_images/922010198142803968/w8-pO6P4_normal.jpg"/>
    <hyperlink ref="V27" r:id="rId188" display="http://pbs.twimg.com/profile_images/634559746830266368/DSL2nEU0_normal.png"/>
    <hyperlink ref="V28" r:id="rId189" display="http://pbs.twimg.com/profile_images/832989901708750849/9CuoIZnE_normal.jpg"/>
    <hyperlink ref="V29" r:id="rId190" display="http://pbs.twimg.com/profile_images/378800000380161537/b6fa868dce43807d4e67462587d0b0d2_normal.png"/>
    <hyperlink ref="V30" r:id="rId191" display="http://pbs.twimg.com/profile_images/1089993283823169537/77BLUIKp_normal.jpg"/>
    <hyperlink ref="V31" r:id="rId192" display="http://abs.twimg.com/sticky/default_profile_images/default_profile_normal.png"/>
    <hyperlink ref="V32" r:id="rId193" display="http://pbs.twimg.com/profile_images/991062240060166144/MObB3-Mv_normal.jpg"/>
    <hyperlink ref="V33" r:id="rId194" display="http://pbs.twimg.com/profile_images/1143592355058061312/BDRTebQX_normal.jpg"/>
    <hyperlink ref="V34" r:id="rId195" display="http://pbs.twimg.com/profile_images/1118366365939916805/ZXO-UfGD_normal.jpg"/>
    <hyperlink ref="V35" r:id="rId196" display="http://pbs.twimg.com/profile_images/1156235193633710080/9_ivAt-Y_normal.jpg"/>
    <hyperlink ref="V36" r:id="rId197" display="http://pbs.twimg.com/profile_images/464495701242552320/wtpAXKAI_normal.jpeg"/>
    <hyperlink ref="V37" r:id="rId198" display="http://pbs.twimg.com/profile_images/934099097111408642/x7U9BuLG_normal.jpg"/>
    <hyperlink ref="V38" r:id="rId199" display="http://pbs.twimg.com/profile_images/565437941132972032/qaHmxFaB_normal.jpeg"/>
    <hyperlink ref="V39" r:id="rId200" display="http://pbs.twimg.com/profile_images/600742982870929408/a9CXOlnW_normal.png"/>
    <hyperlink ref="V40" r:id="rId201" display="http://pbs.twimg.com/profile_images/697861531006971905/H95uSJZ1_normal.jpg"/>
    <hyperlink ref="V41" r:id="rId202" display="http://pbs.twimg.com/profile_images/1168535728483184641/32qO7SVn_normal.jpg"/>
    <hyperlink ref="V42" r:id="rId203" display="https://pbs.twimg.com/media/EBNn7AqW4AcJ8DJ.jpg"/>
    <hyperlink ref="V43" r:id="rId204" display="http://pbs.twimg.com/profile_images/1126435295174508544/sX4gZJej_normal.png"/>
    <hyperlink ref="V44" r:id="rId205" display="http://pbs.twimg.com/profile_images/1158075400683163648/iS2onlK6_normal.jpg"/>
    <hyperlink ref="V45" r:id="rId206" display="http://pbs.twimg.com/profile_images/529859193730121729/QSDFtYXF_normal.jpeg"/>
    <hyperlink ref="V46" r:id="rId207" display="http://pbs.twimg.com/profile_images/1083333523392602112/YUSrahyh_normal.jpg"/>
    <hyperlink ref="V47" r:id="rId208" display="http://pbs.twimg.com/profile_images/953251712021737472/S79Qd5K2_normal.jpg"/>
    <hyperlink ref="V48" r:id="rId209" display="http://pbs.twimg.com/profile_images/1142468375173423105/WnZcbPmN_normal.jpg"/>
    <hyperlink ref="V49" r:id="rId210" display="http://pbs.twimg.com/profile_images/887356378448375808/Fr4tSKNy_normal.jpg"/>
    <hyperlink ref="V50" r:id="rId211" display="http://pbs.twimg.com/profile_images/618336146456588288/Px9EsoAk_normal.png"/>
    <hyperlink ref="V51" r:id="rId212" display="http://pbs.twimg.com/profile_images/714450639095525377/oK5tNwcZ_normal.jpg"/>
    <hyperlink ref="V52" r:id="rId213" display="https://pbs.twimg.com/media/EBepBuGXsAEaWxA.png"/>
    <hyperlink ref="V53" r:id="rId214" display="https://pbs.twimg.com/media/D9aPxBJXYAUJfII.jpg"/>
    <hyperlink ref="V54" r:id="rId215" display="http://pbs.twimg.com/profile_images/887117820106035200/M9HpQt3I_normal.jpg"/>
    <hyperlink ref="V55" r:id="rId216" display="https://pbs.twimg.com/media/DP-FIKUXcAEzm8f.png"/>
    <hyperlink ref="V56" r:id="rId217" display="http://pbs.twimg.com/profile_images/505272827453272064/P1XJIgEU_normal.jpeg"/>
    <hyperlink ref="V57" r:id="rId218" display="http://pbs.twimg.com/profile_images/845189010028822529/7OpfQ7sd_normal.jpg"/>
    <hyperlink ref="V58" r:id="rId219" display="http://pbs.twimg.com/profile_images/1032689134249209858/BNgtjTtD_normal.jpg"/>
    <hyperlink ref="V59" r:id="rId220" display="http://pbs.twimg.com/profile_images/1158421931898626048/zGBI6TJm_normal.jpg"/>
    <hyperlink ref="V60" r:id="rId221" display="http://pbs.twimg.com/profile_images/1099396215538626561/b8OM6dBK_normal.png"/>
    <hyperlink ref="V61" r:id="rId222" display="http://pbs.twimg.com/profile_images/664544029225320452/s_W4ACEB_normal.png"/>
    <hyperlink ref="V62" r:id="rId223" display="http://pbs.twimg.com/profile_images/664544029225320452/s_W4ACEB_normal.png"/>
    <hyperlink ref="V63" r:id="rId224" display="http://pbs.twimg.com/profile_images/877903010042707968/1Ct2NPI__normal.jpg"/>
    <hyperlink ref="V64" r:id="rId225" display="http://pbs.twimg.com/profile_images/1149651502975221761/dPm-cLlU_normal.jpg"/>
    <hyperlink ref="V65" r:id="rId226" display="http://pbs.twimg.com/profile_images/868721336482508800/ChgstUnn_normal.jpg"/>
    <hyperlink ref="V66" r:id="rId227" display="http://abs.twimg.com/sticky/default_profile_images/default_profile_normal.png"/>
    <hyperlink ref="V67" r:id="rId228" display="https://pbs.twimg.com/media/ECODBC3VUAAwljg.jpg"/>
    <hyperlink ref="V68" r:id="rId229" display="https://pbs.twimg.com/media/ECODxNMUwAEjNJA.jpg"/>
    <hyperlink ref="V69" r:id="rId230" display="https://pbs.twimg.com/media/ECOQAl1UEAAErV0.jpg"/>
    <hyperlink ref="V70" r:id="rId231" display="https://pbs.twimg.com/media/ECOQtRLUIAA7b6h.jpg"/>
    <hyperlink ref="V71" r:id="rId232" display="https://pbs.twimg.com/media/ECORAzmUIAAloEz.jpg"/>
    <hyperlink ref="V72" r:id="rId233" display="https://pbs.twimg.com/media/ECORhPYU0AAZdce.jpg"/>
    <hyperlink ref="V73" r:id="rId234" display="https://pbs.twimg.com/media/ECOTxrbU0AAtVig.jpg"/>
    <hyperlink ref="V74" r:id="rId235" display="https://pbs.twimg.com/media/ECOURwBUEAA5tWW.jpg"/>
    <hyperlink ref="V75" r:id="rId236" display="https://pbs.twimg.com/media/ECOUwcwU4AAh7Xr.jpg"/>
    <hyperlink ref="V76" r:id="rId237" display="https://pbs.twimg.com/media/ECOVLJTU0AEIlJV.jpg"/>
    <hyperlink ref="V77" r:id="rId238" display="https://pbs.twimg.com/media/ECOVuGCUcAAGGUa.jpg"/>
    <hyperlink ref="V78" r:id="rId239" display="https://pbs.twimg.com/media/ECOWHwgUYAAniNW.jpg"/>
    <hyperlink ref="V79" r:id="rId240" display="https://pbs.twimg.com/media/ECOWjBgUEAUDp6t.jpg"/>
    <hyperlink ref="V80" r:id="rId241" display="https://pbs.twimg.com/media/ECOXBRDU0AEKAcn.jpg"/>
    <hyperlink ref="V81" r:id="rId242" display="http://pbs.twimg.com/profile_images/823358151886065664/6uV1H2iZ_normal.jpg"/>
    <hyperlink ref="V82" r:id="rId243" display="https://pbs.twimg.com/media/ECQ2ZAtVUAA1gZ4.jpg"/>
    <hyperlink ref="V83" r:id="rId244" display="http://pbs.twimg.com/profile_images/733970020519292928/YjuSdhj7_normal.jpg"/>
    <hyperlink ref="V84" r:id="rId245" display="http://pbs.twimg.com/profile_images/716992148219019264/vqerpZId_normal.jpg"/>
    <hyperlink ref="V85" r:id="rId246" display="http://pbs.twimg.com/profile_images/1175754605013151746/8lUYmXWv_normal.jpg"/>
    <hyperlink ref="V86" r:id="rId247" display="https://pbs.twimg.com/media/D8_PDusXsAAsuzb.jpg"/>
    <hyperlink ref="V87" r:id="rId248" display="http://pbs.twimg.com/profile_images/1157378921354137600/uSijM077_normal.jpg"/>
    <hyperlink ref="V88" r:id="rId249" display="http://pbs.twimg.com/profile_images/1157378921354137600/uSijM077_normal.jpg"/>
    <hyperlink ref="V89" r:id="rId250" display="http://pbs.twimg.com/profile_images/907313081595789312/49ZBUvCC_normal.jpg"/>
    <hyperlink ref="V90" r:id="rId251" display="http://pbs.twimg.com/profile_images/921869485425885184/UXTl2-ZN_normal.jpg"/>
    <hyperlink ref="V91" r:id="rId252" display="http://pbs.twimg.com/profile_images/900443799129702400/x6loB2Tp_normal.jpg"/>
    <hyperlink ref="V92" r:id="rId253" display="http://pbs.twimg.com/profile_images/921869485425885184/UXTl2-ZN_normal.jpg"/>
    <hyperlink ref="V93" r:id="rId254" display="http://pbs.twimg.com/profile_images/907313081595789312/49ZBUvCC_normal.jpg"/>
    <hyperlink ref="V94" r:id="rId255" display="http://pbs.twimg.com/profile_images/907313081595789312/49ZBUvCC_normal.jpg"/>
    <hyperlink ref="V95" r:id="rId256" display="http://pbs.twimg.com/profile_images/426002680297713664/TiKLm5Sa_normal.jpeg"/>
    <hyperlink ref="V96" r:id="rId257" display="http://pbs.twimg.com/profile_images/1060937068531068929/zyQEOC-k_normal.jpg"/>
    <hyperlink ref="V97" r:id="rId258" display="http://pbs.twimg.com/profile_images/1043951271831621637/bAj-6HGE_normal.jpg"/>
    <hyperlink ref="V98" r:id="rId259" display="http://pbs.twimg.com/profile_images/1166569194051293184/sID6YwMV_normal.jpg"/>
    <hyperlink ref="V99" r:id="rId260" display="https://pbs.twimg.com/media/D8vInQhX4AE1nAC.png"/>
    <hyperlink ref="V100" r:id="rId261" display="http://pbs.twimg.com/profile_images/669388577248153601/aB5vhnqL_normal.jpg"/>
    <hyperlink ref="V101" r:id="rId262" display="http://pbs.twimg.com/profile_images/1165381409013321728/StxOlYYu_normal.jpg"/>
    <hyperlink ref="V102" r:id="rId263" display="http://pbs.twimg.com/profile_images/669388577248153601/aB5vhnqL_normal.jpg"/>
    <hyperlink ref="V103" r:id="rId264" display="http://pbs.twimg.com/profile_images/993211909909438465/kuYG1P3H_normal.jpg"/>
    <hyperlink ref="V104" r:id="rId265" display="http://pbs.twimg.com/profile_images/669388577248153601/aB5vhnqL_normal.jpg"/>
    <hyperlink ref="V105" r:id="rId266" display="http://pbs.twimg.com/profile_images/669388577248153601/aB5vhnqL_normal.jpg"/>
    <hyperlink ref="V106" r:id="rId267" display="http://pbs.twimg.com/profile_images/760698401088471044/rItGqFwI_normal.jpg"/>
    <hyperlink ref="V107" r:id="rId268" display="http://pbs.twimg.com/profile_images/1038222790271283200/K33xY3Sr_normal.jpg"/>
    <hyperlink ref="V108" r:id="rId269" display="http://pbs.twimg.com/profile_images/524912457744015360/kS_NyuED_normal.jpeg"/>
    <hyperlink ref="V109" r:id="rId270" display="http://pbs.twimg.com/profile_images/988548526060851201/1VB_Wfs__normal.jpg"/>
    <hyperlink ref="V110" r:id="rId271" display="https://pbs.twimg.com/media/EC-ZgJQWwAARGO-.jpg"/>
    <hyperlink ref="V111" r:id="rId272" display="http://pbs.twimg.com/profile_images/957177571069763584/8G-H0-rB_normal.jpg"/>
    <hyperlink ref="V112" r:id="rId273" display="http://pbs.twimg.com/profile_images/1154968505734840320/m8lpd0Nw_normal.jpg"/>
    <hyperlink ref="V113" r:id="rId274" display="http://pbs.twimg.com/profile_images/1153589727947350016/x6WgPfpN_normal.jpg"/>
    <hyperlink ref="V114" r:id="rId275" display="http://pbs.twimg.com/profile_images/1385427915/Andreas_Jungherr_normal.jpeg"/>
    <hyperlink ref="V115" r:id="rId276" display="http://pbs.twimg.com/profile_images/1147128736082538496/stFo0NL5_normal.png"/>
    <hyperlink ref="V116" r:id="rId277" display="http://pbs.twimg.com/profile_images/450095045832478720/7VJH0zPA_normal.jpeg"/>
    <hyperlink ref="V117" r:id="rId278" display="http://pbs.twimg.com/profile_images/3207164109/b91c4372db2f4165249a76bc85da3c9b_normal.png"/>
    <hyperlink ref="V118" r:id="rId279" display="http://pbs.twimg.com/profile_images/984264970689916928/47zINsuF_normal.jpg"/>
    <hyperlink ref="V119" r:id="rId280" display="http://pbs.twimg.com/profile_images/984264970689916928/47zINsuF_normal.jpg"/>
    <hyperlink ref="V120" r:id="rId281" display="http://pbs.twimg.com/profile_images/1146562318488068096/4h23mLMm_normal.png"/>
    <hyperlink ref="V121" r:id="rId282" display="http://pbs.twimg.com/profile_images/1146562318488068096/4h23mLMm_normal.png"/>
    <hyperlink ref="V122" r:id="rId283" display="http://pbs.twimg.com/profile_images/1133890118278877184/m7KhqiKc_normal.jpg"/>
    <hyperlink ref="V123" r:id="rId284" display="http://pbs.twimg.com/profile_images/657255935170203648/8XeGA0K5_normal.jpg"/>
    <hyperlink ref="V124" r:id="rId285" display="http://pbs.twimg.com/profile_images/859076004211458053/unCr0ZxT_normal.jpg"/>
    <hyperlink ref="V125" r:id="rId286" display="http://pbs.twimg.com/profile_images/859076004211458053/unCr0ZxT_normal.jpg"/>
    <hyperlink ref="V126" r:id="rId287" display="http://pbs.twimg.com/profile_images/1129562289961488385/YTUdiFkd_normal.png"/>
    <hyperlink ref="V127" r:id="rId288" display="http://pbs.twimg.com/profile_images/872125951806779393/NkcasGkc_normal.jpg"/>
    <hyperlink ref="V128" r:id="rId289" display="http://pbs.twimg.com/profile_images/753650370652405760/D7EdJEpC_normal.jpg"/>
    <hyperlink ref="V129" r:id="rId290" display="http://pbs.twimg.com/profile_images/677894642063433728/ti5xTvth_normal.jpg"/>
    <hyperlink ref="V130" r:id="rId291" display="http://pbs.twimg.com/profile_images/684105827100299264/wxulRNEs_normal.jpg"/>
    <hyperlink ref="V131" r:id="rId292" display="http://pbs.twimg.com/profile_images/915510174101725185/FhxfOZfv_normal.jpg"/>
    <hyperlink ref="V132" r:id="rId293" display="http://pbs.twimg.com/profile_images/1083548531363737600/rPp2Zz8j_normal.jpg"/>
    <hyperlink ref="V133" r:id="rId294" display="http://pbs.twimg.com/profile_images/690638708513640448/9o8Nw9Y9_normal.jpg"/>
    <hyperlink ref="V134" r:id="rId295" display="http://pbs.twimg.com/profile_images/1134192358365569025/Mia3Bo4x_normal.jpg"/>
    <hyperlink ref="V135" r:id="rId296" display="http://pbs.twimg.com/profile_images/1137439230576209924/jAS7s20K_normal.png"/>
    <hyperlink ref="V136" r:id="rId297" display="http://pbs.twimg.com/profile_images/740956436117721088/-th-TSpy_normal.jpg"/>
    <hyperlink ref="V137" r:id="rId298" display="http://pbs.twimg.com/profile_images/1162780042977525762/v6nLRu_5_normal.jpg"/>
    <hyperlink ref="V138" r:id="rId299" display="http://pbs.twimg.com/profile_images/931169103850635265/hE5S4j2k_normal.jpg"/>
    <hyperlink ref="V139" r:id="rId300" display="http://pbs.twimg.com/profile_images/784349242110406656/Z4M-uYUx_normal.jpg"/>
    <hyperlink ref="V140" r:id="rId301" display="http://pbs.twimg.com/profile_images/847543147274129408/iweRcu-p_normal.jpg"/>
    <hyperlink ref="V141" r:id="rId302" display="http://pbs.twimg.com/profile_images/506985389546938368/P8lHZLf7_normal.jpeg"/>
    <hyperlink ref="V142" r:id="rId303" display="http://pbs.twimg.com/profile_images/947736243101614080/7glzFPOG_normal.jpg"/>
    <hyperlink ref="V143" r:id="rId304" display="http://pbs.twimg.com/profile_images/1137364164932919297/C_lFhOIL_normal.jpg"/>
    <hyperlink ref="V144" r:id="rId305" display="http://pbs.twimg.com/profile_images/1133778817116442624/4tR9kxp__normal.jpg"/>
    <hyperlink ref="V145" r:id="rId306" display="http://pbs.twimg.com/profile_images/1131144826848776192/ZL4KqC4e_normal.png"/>
    <hyperlink ref="V146" r:id="rId307" display="http://pbs.twimg.com/profile_images/921788597761708032/UVjBPNc1_normal.jpg"/>
    <hyperlink ref="V147" r:id="rId308" display="http://pbs.twimg.com/profile_images/885710906/hauschke_normal.jpg"/>
    <hyperlink ref="V148" r:id="rId309" display="http://pbs.twimg.com/profile_images/875687478472183808/ZUxlVIGa_normal.jpg"/>
    <hyperlink ref="V149" r:id="rId310" display="http://pbs.twimg.com/profile_images/716806382532427776/e9HW_HC3_normal.jpg"/>
    <hyperlink ref="V150" r:id="rId311" display="http://pbs.twimg.com/profile_images/801014235195179008/H9Pc9Pwt_normal.jpg"/>
    <hyperlink ref="V151" r:id="rId312" display="http://pbs.twimg.com/profile_images/1131668702372306944/wfKk66NL_normal.png"/>
    <hyperlink ref="V152" r:id="rId313" display="http://pbs.twimg.com/profile_images/3585253114/ac0eb46b98e381977d0bb32371516bf8_normal.png"/>
    <hyperlink ref="V153" r:id="rId314" display="http://pbs.twimg.com/profile_images/3585253114/ac0eb46b98e381977d0bb32371516bf8_normal.png"/>
    <hyperlink ref="V154" r:id="rId315" display="http://pbs.twimg.com/profile_images/693324946462920704/z4tGvMgJ_normal.jpg"/>
    <hyperlink ref="V155" r:id="rId316" display="http://pbs.twimg.com/profile_images/677266390433341440/CVX_l_ks_normal.jpg"/>
    <hyperlink ref="V156" r:id="rId317" display="http://pbs.twimg.com/profile_images/674522696760303616/jZzlRQou_normal.jpg"/>
    <hyperlink ref="V157" r:id="rId318" display="http://pbs.twimg.com/profile_images/378800000847548445/046678f6398ab9ac4a795a37cdc7b872_normal.jpeg"/>
    <hyperlink ref="V158" r:id="rId319" display="http://pbs.twimg.com/profile_images/2538946114/xiveugt78rc97y1dasxf_normal.jpeg"/>
    <hyperlink ref="V159" r:id="rId320" display="https://pbs.twimg.com/tweet_video_thumb/ED-K26PXoAAg-Ep.jpg"/>
    <hyperlink ref="V160" r:id="rId321" display="http://pbs.twimg.com/profile_images/1159757467/huanliu_normal.jpg"/>
    <hyperlink ref="V161" r:id="rId322" display="https://pbs.twimg.com/tweet_video_thumb/ED-K26PXoAAg-Ep.jpg"/>
    <hyperlink ref="V162" r:id="rId323" display="http://pbs.twimg.com/profile_images/1161402778775904256/c33gux6j_normal.jpg"/>
    <hyperlink ref="V163" r:id="rId324" display="http://pbs.twimg.com/profile_images/708281203/PolCom-mark_normal.gif"/>
    <hyperlink ref="V164" r:id="rId325" display="http://pbs.twimg.com/profile_images/1161402778775904256/c33gux6j_normal.jpg"/>
    <hyperlink ref="V165" r:id="rId326" display="http://pbs.twimg.com/profile_images/777888342490898432/rIo6X_Oj_normal.jpg"/>
    <hyperlink ref="V166" r:id="rId327" display="http://pbs.twimg.com/profile_images/792086614990348288/weV2c7i4_normal.jpg"/>
    <hyperlink ref="V167" r:id="rId328" display="https://pbs.twimg.com/tweet_video_thumb/ED-K26PXoAAg-Ep.jpg"/>
    <hyperlink ref="V168" r:id="rId329" display="http://pbs.twimg.com/profile_images/1101664340925734912/q8PnFz12_normal.png"/>
    <hyperlink ref="V169" r:id="rId330" display="https://pbs.twimg.com/tweet_video_thumb/ED-K26PXoAAg-Ep.jpg"/>
    <hyperlink ref="V170" r:id="rId331" display="http://pbs.twimg.com/profile_images/1072580599666360320/vV_9Fdvy_normal.jpg"/>
    <hyperlink ref="V171" r:id="rId332" display="http://pbs.twimg.com/profile_images/378800000508682532/3c6a88fe941d1fa4874821678f9c5958_normal.jpeg"/>
    <hyperlink ref="V172" r:id="rId333" display="http://pbs.twimg.com/profile_images/1570539496/Shuster_boy_small_normal.jpg"/>
    <hyperlink ref="V173" r:id="rId334" display="http://pbs.twimg.com/profile_images/1017567898800250880/Ku3cGF4l_normal.jpg"/>
    <hyperlink ref="V174" r:id="rId335" display="http://pbs.twimg.com/profile_images/875919581830725632/S2kdmmwb_normal.jpg"/>
    <hyperlink ref="V175" r:id="rId336" display="http://pbs.twimg.com/profile_images/1828415167/ariel_icon_normal.jpg"/>
    <hyperlink ref="V176" r:id="rId337" display="http://pbs.twimg.com/profile_images/970765972960350208/tfvtrs0O_normal.jpg"/>
    <hyperlink ref="V177" r:id="rId338" display="http://pbs.twimg.com/profile_images/1776303492/120123-160050_normal.jpg"/>
    <hyperlink ref="V178" r:id="rId339" display="http://pbs.twimg.com/profile_images/2512872613/3h1zbsh2eb9wj7dlr0ac_normal.jpeg"/>
    <hyperlink ref="V179" r:id="rId340" display="http://pbs.twimg.com/profile_images/1173279886124965893/H10oq8GW_normal.jpg"/>
    <hyperlink ref="V180" r:id="rId341" display="http://pbs.twimg.com/profile_images/669258805197283328/2PneQNSV_normal.jpg"/>
    <hyperlink ref="V181" r:id="rId342" display="http://pbs.twimg.com/profile_images/378800000151204653/8dda416c8b9efeda53e90ad3509a7ea4_normal.jpeg"/>
    <hyperlink ref="V182" r:id="rId343" display="http://pbs.twimg.com/profile_images/770888725240750080/B2dP9CHq_normal.jpg"/>
    <hyperlink ref="V183" r:id="rId344" display="http://pbs.twimg.com/profile_images/746338228001726464/V0ZZ49wd_normal.jpg"/>
    <hyperlink ref="V184" r:id="rId345" display="http://pbs.twimg.com/profile_images/943377966867693568/YYNLpkjO_normal.jpg"/>
    <hyperlink ref="V185" r:id="rId346" display="http://pbs.twimg.com/profile_images/1020866479363829760/3-7F2Rpv_normal.jpg"/>
    <hyperlink ref="V186" r:id="rId347" display="http://pbs.twimg.com/profile_images/1020866479363829760/3-7F2Rpv_normal.jpg"/>
    <hyperlink ref="V187" r:id="rId348" display="http://pbs.twimg.com/profile_images/1142733479127453696/60VPUy83_normal.jpg"/>
    <hyperlink ref="V188" r:id="rId349" display="http://pbs.twimg.com/profile_images/746838319477075968/Xd_CUYwh_normal.jpg"/>
    <hyperlink ref="V189" r:id="rId350" display="http://pbs.twimg.com/profile_images/889954706285449216/8OOZEX7X_normal.jpg"/>
    <hyperlink ref="V190" r:id="rId351" display="http://pbs.twimg.com/profile_images/1183191691/Sharad_Goel_normal.jpeg"/>
    <hyperlink ref="V191" r:id="rId352" display="http://pbs.twimg.com/profile_images/1017038003909287936/0d2A3sn-_normal.jpg"/>
    <hyperlink ref="V192" r:id="rId353" display="http://pbs.twimg.com/profile_images/1063581394100805632/wZ_I9e6s_normal.jpg"/>
    <hyperlink ref="V193" r:id="rId354" display="http://pbs.twimg.com/profile_images/1064642902721204224/0dDeUghS_normal.jpg"/>
    <hyperlink ref="V194" r:id="rId355" display="http://pbs.twimg.com/profile_images/955997033084608512/W7TAa00r_normal.jpg"/>
    <hyperlink ref="V195" r:id="rId356" display="http://pbs.twimg.com/profile_images/983587324935024641/utuieP5M_normal.jpg"/>
    <hyperlink ref="V196" r:id="rId357" display="http://pbs.twimg.com/profile_images/715752209930174464/63AVhJQS_normal.jpg"/>
    <hyperlink ref="V197" r:id="rId358" display="http://pbs.twimg.com/profile_images/624445967811514368/bPp1Gdsb_normal.jpg"/>
    <hyperlink ref="V198" r:id="rId359" display="http://pbs.twimg.com/profile_images/2554415250/portrait2_normal.jpg"/>
    <hyperlink ref="V199" r:id="rId360" display="http://pbs.twimg.com/profile_images/690726278706634752/pXDYM4Sp_normal.jpg"/>
    <hyperlink ref="V200" r:id="rId361" display="http://pbs.twimg.com/profile_images/1169673918086410240/9x6nUlYg_normal.png"/>
    <hyperlink ref="V201" r:id="rId362" display="http://pbs.twimg.com/profile_images/803418473732997120/MvRK6pV6_normal.jpg"/>
    <hyperlink ref="V202" r:id="rId363" display="http://pbs.twimg.com/profile_images/531225079481257984/oofcfNPz_normal.jpeg"/>
    <hyperlink ref="V203" r:id="rId364" display="http://pbs.twimg.com/profile_images/592774240845340673/15noASOk_normal.jpg"/>
    <hyperlink ref="V204" r:id="rId365" display="http://pbs.twimg.com/profile_images/1133986994369978369/Z2T-kYhj_normal.jpg"/>
    <hyperlink ref="V205" r:id="rId366" display="http://pbs.twimg.com/profile_images/1095203377581940737/MuaMbMqm_normal.jpg"/>
    <hyperlink ref="V206" r:id="rId367" display="http://pbs.twimg.com/profile_images/1095203377581940737/MuaMbMqm_normal.jpg"/>
    <hyperlink ref="V207" r:id="rId368" display="http://pbs.twimg.com/profile_images/766720541185101824/FCovLUeg_normal.jpg"/>
    <hyperlink ref="V208" r:id="rId369" display="http://pbs.twimg.com/profile_images/1002513180294242304/TGJTFz-s_normal.jpg"/>
    <hyperlink ref="V209" r:id="rId370" display="http://pbs.twimg.com/profile_images/423979175200817152/GkyFvRmI_normal.png"/>
    <hyperlink ref="V210" r:id="rId371" display="http://pbs.twimg.com/profile_images/1147181014298451969/p2_bACEk_normal.jpg"/>
    <hyperlink ref="V211" r:id="rId372" display="http://pbs.twimg.com/profile_images/557161853726384128/dx6v1teK_normal.jpeg"/>
    <hyperlink ref="V212" r:id="rId373" display="http://pbs.twimg.com/profile_images/1160753072697724928/siHkJDQD_normal.jpg"/>
    <hyperlink ref="V213" r:id="rId374" display="http://pbs.twimg.com/profile_images/841803825665187841/-Ok2hipH_normal.jpg"/>
    <hyperlink ref="V214" r:id="rId375" display="http://pbs.twimg.com/profile_images/841803825665187841/-Ok2hipH_normal.jpg"/>
    <hyperlink ref="V215" r:id="rId376" display="http://pbs.twimg.com/profile_images/841803825665187841/-Ok2hipH_normal.jpg"/>
    <hyperlink ref="V216" r:id="rId377" display="http://pbs.twimg.com/profile_images/841803825665187841/-Ok2hipH_normal.jpg"/>
    <hyperlink ref="V217" r:id="rId378" display="http://pbs.twimg.com/profile_images/882983595744165889/1cDtYfZV_normal.jpg"/>
    <hyperlink ref="V218" r:id="rId379" display="http://pbs.twimg.com/profile_images/1148562177378459648/g_cOqg6Q_normal.jpg"/>
    <hyperlink ref="V219" r:id="rId380" display="http://pbs.twimg.com/profile_images/1148562177378459648/g_cOqg6Q_normal.jpg"/>
    <hyperlink ref="V220" r:id="rId381" display="http://pbs.twimg.com/profile_images/2820996416/5cdddcba9eaee0880bb5d99c1e4e60cc_normal.jpeg"/>
    <hyperlink ref="V221" r:id="rId382" display="http://pbs.twimg.com/profile_images/2820996416/5cdddcba9eaee0880bb5d99c1e4e60cc_normal.jpeg"/>
    <hyperlink ref="V222" r:id="rId383" display="http://pbs.twimg.com/profile_images/2820996416/5cdddcba9eaee0880bb5d99c1e4e60cc_normal.jpeg"/>
    <hyperlink ref="V223" r:id="rId384" display="http://pbs.twimg.com/profile_images/2820996416/5cdddcba9eaee0880bb5d99c1e4e60cc_normal.jpeg"/>
    <hyperlink ref="V224" r:id="rId385" display="http://pbs.twimg.com/profile_images/1092151974475182080/jVHCNHcA_normal.jpg"/>
    <hyperlink ref="V225" r:id="rId386" display="http://pbs.twimg.com/profile_images/1092151974475182080/jVHCNHcA_normal.jpg"/>
    <hyperlink ref="V226" r:id="rId387" display="https://pbs.twimg.com/media/EEYudiZW4AEatQ1.jpg"/>
    <hyperlink ref="V227" r:id="rId388" display="http://pbs.twimg.com/profile_images/876913351158362112/2RJy5c_U_normal.jpg"/>
    <hyperlink ref="V228" r:id="rId389" display="http://pbs.twimg.com/profile_images/876913351158362112/2RJy5c_U_normal.jpg"/>
    <hyperlink ref="V229" r:id="rId390" display="https://pbs.twimg.com/tweet_video_thumb/ED-K26PXoAAg-Ep.jpg"/>
    <hyperlink ref="V230" r:id="rId391" display="http://pbs.twimg.com/profile_images/876913351158362112/2RJy5c_U_normal.jpg"/>
    <hyperlink ref="V231" r:id="rId392" display="http://pbs.twimg.com/profile_images/1089275377279741954/pO6hnPgT_normal.jpg"/>
    <hyperlink ref="V232" r:id="rId393" display="http://pbs.twimg.com/profile_images/1111252220731756545/SHEtxW_k_normal.jpg"/>
    <hyperlink ref="V233" r:id="rId394" display="http://pbs.twimg.com/profile_images/1147913742841257985/c4GhCyD0_normal.jpg"/>
    <hyperlink ref="V234" r:id="rId395" display="http://pbs.twimg.com/profile_images/1170428760333651970/gODKZDKd_normal.jpg"/>
    <hyperlink ref="V235" r:id="rId396" display="http://pbs.twimg.com/profile_images/973364839975473153/UOhpUsXd_normal.jpg"/>
    <hyperlink ref="V236" r:id="rId397" display="http://pbs.twimg.com/profile_images/1134084820395536384/I9p-ps8o_normal.jpg"/>
    <hyperlink ref="V237" r:id="rId398" display="http://pbs.twimg.com/profile_images/1153207878230118400/48NCIHJf_normal.png"/>
    <hyperlink ref="V238" r:id="rId399" display="http://pbs.twimg.com/profile_images/1134084820395536384/I9p-ps8o_normal.jpg"/>
    <hyperlink ref="V239" r:id="rId400" display="http://pbs.twimg.com/profile_images/1134084820395536384/I9p-ps8o_normal.jpg"/>
    <hyperlink ref="V240" r:id="rId401" display="http://pbs.twimg.com/profile_images/765687785219039233/w5bRXIYM_normal.jpg"/>
    <hyperlink ref="V241" r:id="rId402" display="http://pbs.twimg.com/profile_images/765687785219039233/w5bRXIYM_normal.jpg"/>
    <hyperlink ref="V242" r:id="rId403" display="http://pbs.twimg.com/profile_images/765687785219039233/w5bRXIYM_normal.jpg"/>
    <hyperlink ref="V243" r:id="rId404" display="http://pbs.twimg.com/profile_images/1074878911962443776/GzUtUN0a_normal.jpg"/>
    <hyperlink ref="V244" r:id="rId405" display="http://pbs.twimg.com/profile_images/443814601432391680/Oj7pkcry_normal.jpeg"/>
    <hyperlink ref="V245" r:id="rId406" display="http://pbs.twimg.com/profile_images/1074878911962443776/GzUtUN0a_normal.jpg"/>
    <hyperlink ref="V246" r:id="rId407" display="http://pbs.twimg.com/profile_images/520210645916995585/miag5hB6_normal.jpeg"/>
    <hyperlink ref="V247" r:id="rId408" display="http://pbs.twimg.com/profile_images/1166203093010137088/fPKN8ZWN_normal.png"/>
    <hyperlink ref="V248" r:id="rId409" display="http://pbs.twimg.com/profile_images/1048455956407832576/B3679yHS_normal.jpg"/>
    <hyperlink ref="V249" r:id="rId410" display="http://pbs.twimg.com/profile_images/683705081070358529/eOx52gue_normal.png"/>
    <hyperlink ref="V250" r:id="rId411" display="http://pbs.twimg.com/profile_images/482000571210031104/CdTuSt_7_normal.jpeg"/>
    <hyperlink ref="V251" r:id="rId412" display="http://pbs.twimg.com/profile_images/2406090394/w4ls9jww8trs2u2r0bsz_normal.jpeg"/>
    <hyperlink ref="V252" r:id="rId413" display="http://pbs.twimg.com/profile_images/693173481853341696/24DGCmiT_normal.jpg"/>
    <hyperlink ref="V253" r:id="rId414" display="http://pbs.twimg.com/profile_images/693173481853341696/24DGCmiT_normal.jpg"/>
    <hyperlink ref="V254" r:id="rId415" display="http://pbs.twimg.com/profile_images/693173481853341696/24DGCmiT_normal.jpg"/>
    <hyperlink ref="V255" r:id="rId416" display="http://pbs.twimg.com/profile_images/841806866891984896/DTwq5g4x_normal.jpg"/>
    <hyperlink ref="V256" r:id="rId417" display="http://pbs.twimg.com/profile_images/99978402/HarishPillaycloseupshot_normal.jpg"/>
    <hyperlink ref="V257" r:id="rId418" display="http://pbs.twimg.com/profile_images/598705897959919616/3D38GB71_normal.jpg"/>
    <hyperlink ref="V258" r:id="rId419" display="https://pbs.twimg.com/media/EFp1dCsXkAUoVnr.jpg"/>
    <hyperlink ref="V259" r:id="rId420" display="http://pbs.twimg.com/profile_images/858732102862483456/rzI0kX-i_normal.jpg"/>
    <hyperlink ref="V260" r:id="rId421" display="http://pbs.twimg.com/profile_images/861540695940714498/qqksZ8UK_normal.jpg"/>
    <hyperlink ref="V261" r:id="rId422" display="http://pbs.twimg.com/profile_images/822692976304340993/jMQjWo1h_normal.jpg"/>
    <hyperlink ref="V262" r:id="rId423" display="http://pbs.twimg.com/profile_images/861540695940714498/qqksZ8UK_normal.jpg"/>
    <hyperlink ref="V263" r:id="rId424" display="http://pbs.twimg.com/profile_images/1113037453311520769/sBb_3KZm_normal.jpg"/>
    <hyperlink ref="V264" r:id="rId425" display="http://pbs.twimg.com/profile_images/861540695940714498/qqksZ8UK_normal.jpg"/>
    <hyperlink ref="V265" r:id="rId426" display="http://pbs.twimg.com/profile_images/989733170068144129/JrgW58w3_normal.jpg"/>
    <hyperlink ref="V266" r:id="rId427" display="http://pbs.twimg.com/profile_images/1014664309815689216/zZZGcN3c_normal.jpg"/>
    <hyperlink ref="V267" r:id="rId428" display="https://pbs.twimg.com/media/EA-ORCaW4AAJDGb.jpg"/>
    <hyperlink ref="V268" r:id="rId429" display="http://pbs.twimg.com/profile_images/633957468528373761/mD-uuuWj_normal.jpg"/>
    <hyperlink ref="V269" r:id="rId430" display="http://pbs.twimg.com/profile_images/1173500289338376193/8DeB1hBc_normal.jpg"/>
    <hyperlink ref="V270" r:id="rId431" display="http://pbs.twimg.com/profile_images/633957468528373761/mD-uuuWj_normal.jpg"/>
    <hyperlink ref="V271" r:id="rId432" display="http://pbs.twimg.com/profile_images/865915523804037120/cBg9O608_normal.jpg"/>
    <hyperlink ref="V272" r:id="rId433" display="http://pbs.twimg.com/profile_images/865915523804037120/cBg9O608_normal.jpg"/>
    <hyperlink ref="V273" r:id="rId434" display="http://pbs.twimg.com/profile_images/633957468528373761/mD-uuuWj_normal.jpg"/>
    <hyperlink ref="V274" r:id="rId435" display="http://pbs.twimg.com/profile_images/633957468528373761/mD-uuuWj_normal.jpg"/>
    <hyperlink ref="V275" r:id="rId436" display="http://pbs.twimg.com/profile_images/1044560201557430272/NcZVdGwo_normal.jpg"/>
    <hyperlink ref="V276" r:id="rId437" display="http://pbs.twimg.com/profile_images/633957468528373761/mD-uuuWj_normal.jpg"/>
    <hyperlink ref="V277" r:id="rId438" display="http://pbs.twimg.com/profile_images/633957468528373761/mD-uuuWj_normal.jpg"/>
    <hyperlink ref="V278" r:id="rId439" display="http://pbs.twimg.com/profile_images/633957468528373761/mD-uuuWj_normal.jpg"/>
    <hyperlink ref="V279" r:id="rId440" display="http://pbs.twimg.com/profile_images/633957468528373761/mD-uuuWj_normal.jpg"/>
    <hyperlink ref="V280" r:id="rId441" display="http://pbs.twimg.com/profile_images/1027598664653402112/yTTqkBbA_normal.jpg"/>
    <hyperlink ref="V281" r:id="rId442" display="http://pbs.twimg.com/profile_images/776255219722313728/7l16enZp_normal.jpg"/>
    <hyperlink ref="V282" r:id="rId443" display="http://pbs.twimg.com/profile_images/776255219722313728/7l16enZp_normal.jpg"/>
    <hyperlink ref="V283" r:id="rId444" display="http://pbs.twimg.com/profile_images/633957468528373761/mD-uuuWj_normal.jpg"/>
    <hyperlink ref="V284" r:id="rId445" display="http://pbs.twimg.com/profile_images/633957468528373761/mD-uuuWj_normal.jpg"/>
    <hyperlink ref="V285" r:id="rId446" display="http://pbs.twimg.com/profile_images/1089275377279741954/pO6hnPgT_normal.jpg"/>
    <hyperlink ref="V286" r:id="rId447" display="http://pbs.twimg.com/profile_images/633957468528373761/mD-uuuWj_normal.jpg"/>
    <hyperlink ref="V287" r:id="rId448" display="http://pbs.twimg.com/profile_images/1111252220731756545/SHEtxW_k_normal.jpg"/>
    <hyperlink ref="V288" r:id="rId449" display="http://pbs.twimg.com/profile_images/1111252220731756545/SHEtxW_k_normal.jpg"/>
    <hyperlink ref="V289" r:id="rId450" display="http://pbs.twimg.com/profile_images/1111252220731756545/SHEtxW_k_normal.jpg"/>
    <hyperlink ref="V290" r:id="rId451" display="http://pbs.twimg.com/profile_images/633957468528373761/mD-uuuWj_normal.jpg"/>
    <hyperlink ref="V291" r:id="rId452" display="http://pbs.twimg.com/profile_images/776255219722313728/7l16enZp_normal.jpg"/>
    <hyperlink ref="V292" r:id="rId453" display="http://pbs.twimg.com/profile_images/776255219722313728/7l16enZp_normal.jpg"/>
    <hyperlink ref="V293" r:id="rId454" display="http://pbs.twimg.com/profile_images/633957468528373761/mD-uuuWj_normal.jpg"/>
    <hyperlink ref="V294" r:id="rId455" display="https://pbs.twimg.com/media/ECBFsVkXYAAy0qq.png"/>
    <hyperlink ref="V295" r:id="rId456" display="http://pbs.twimg.com/profile_images/633957468528373761/mD-uuuWj_normal.jpg"/>
    <hyperlink ref="V296" r:id="rId457" display="http://pbs.twimg.com/profile_images/720332841305812992/Raq_tVbf_normal.jpg"/>
    <hyperlink ref="V297" r:id="rId458" display="http://pbs.twimg.com/profile_images/720332841305812992/Raq_tVbf_normal.jpg"/>
    <hyperlink ref="V298" r:id="rId459" display="https://pbs.twimg.com/tweet_video_thumb/ED-K26PXoAAg-Ep.jpg"/>
    <hyperlink ref="V299" r:id="rId460" display="http://pbs.twimg.com/profile_images/720332841305812992/Raq_tVbf_normal.jpg"/>
    <hyperlink ref="V300" r:id="rId461" display="http://pbs.twimg.com/profile_images/720332841305812992/Raq_tVbf_normal.jpg"/>
    <hyperlink ref="V301" r:id="rId462" display="http://pbs.twimg.com/profile_images/720332841305812992/Raq_tVbf_normal.jpg"/>
    <hyperlink ref="V302" r:id="rId463" display="http://pbs.twimg.com/profile_images/720332841305812992/Raq_tVbf_normal.jpg"/>
    <hyperlink ref="V303" r:id="rId464" display="http://pbs.twimg.com/profile_images/720332841305812992/Raq_tVbf_normal.jpg"/>
    <hyperlink ref="V304" r:id="rId465" display="http://pbs.twimg.com/profile_images/1074878911962443776/GzUtUN0a_normal.jpg"/>
    <hyperlink ref="V305" r:id="rId466" display="http://pbs.twimg.com/profile_images/1074878911962443776/GzUtUN0a_normal.jpg"/>
    <hyperlink ref="V306" r:id="rId467" display="http://pbs.twimg.com/profile_images/1074878911962443776/GzUtUN0a_normal.jpg"/>
    <hyperlink ref="V307" r:id="rId468" display="http://pbs.twimg.com/profile_images/633957468528373761/mD-uuuWj_normal.jpg"/>
    <hyperlink ref="V308" r:id="rId469" display="http://pbs.twimg.com/profile_images/633957468528373761/mD-uuuWj_normal.jpg"/>
    <hyperlink ref="V309" r:id="rId470" display="http://pbs.twimg.com/profile_images/1074878911962443776/GzUtUN0a_normal.jpg"/>
    <hyperlink ref="V310" r:id="rId471" display="http://pbs.twimg.com/profile_images/633957468528373761/mD-uuuWj_normal.jpg"/>
    <hyperlink ref="V311" r:id="rId472" display="http://pbs.twimg.com/profile_images/633957468528373761/mD-uuuWj_normal.jpg"/>
    <hyperlink ref="V312" r:id="rId473" display="https://pbs.twimg.com/media/EA5WL5zXsAAw7y-.png"/>
    <hyperlink ref="V313" r:id="rId474" display="https://pbs.twimg.com/media/EA5a0YwX4AEPLhT.jpg"/>
    <hyperlink ref="V314" r:id="rId475" display="http://pbs.twimg.com/profile_images/633957468528373761/mD-uuuWj_normal.jpg"/>
    <hyperlink ref="V315" r:id="rId476" display="https://pbs.twimg.com/media/EDku9ikXYAAZutZ.jpg"/>
    <hyperlink ref="V316" r:id="rId477" display="https://pbs.twimg.com/tweet_video_thumb/ED-K26PXoAAg-Ep.jpg"/>
    <hyperlink ref="V317" r:id="rId478" display="https://pbs.twimg.com/media/EESk6wlWkAsFMka.png"/>
    <hyperlink ref="V318" r:id="rId479" display="https://pbs.twimg.com/media/EEXM611W4AAEFSK.png"/>
    <hyperlink ref="V319" r:id="rId480" display="https://pbs.twimg.com/tweet_video_thumb/EEi1lPoX4AASikp.jpg"/>
    <hyperlink ref="V320" r:id="rId481" display="http://pbs.twimg.com/profile_images/854589472716890112/bYPrnwMv_normal.jpg"/>
    <hyperlink ref="V321" r:id="rId482" display="https://pbs.twimg.com/media/ECEfmU1U4AEFqcL.jpg"/>
    <hyperlink ref="V322" r:id="rId483" display="http://pbs.twimg.com/profile_images/854589472716890112/bYPrnwMv_normal.jpg"/>
    <hyperlink ref="V323" r:id="rId484" display="http://pbs.twimg.com/profile_images/1545711218/Poker_Baays_normal.jpg"/>
    <hyperlink ref="X3" r:id="rId485" display="https://twitter.com/#!/wikiresearch/status/1139117807734546432"/>
    <hyperlink ref="X4" r:id="rId486" display="https://twitter.com/#!/swarnadas18/status/1159709921820073984"/>
    <hyperlink ref="X5" r:id="rId487" display="https://twitter.com/#!/25lettori/status/1171368795044286464"/>
    <hyperlink ref="X6" r:id="rId488" display="https://twitter.com/#!/knowlab/status/1171440415863496704"/>
    <hyperlink ref="X7" r:id="rId489" display="https://twitter.com/#!/ic2s2/status/1181279698044588032"/>
    <hyperlink ref="X8" r:id="rId490" display="https://twitter.com/#!/bgzimmer/status/1012018198932283393"/>
    <hyperlink ref="X9" r:id="rId491" display="https://twitter.com/#!/rejectionking/status/1156926687814344704"/>
    <hyperlink ref="X10" r:id="rId492" display="https://twitter.com/#!/faineg/status/1156926932757483521"/>
    <hyperlink ref="X11" r:id="rId493" display="https://twitter.com/#!/arkaitz/status/1156957442946805761"/>
    <hyperlink ref="X12" r:id="rId494" display="https://twitter.com/#!/natematias/status/1156957939464396800"/>
    <hyperlink ref="X13" r:id="rId495" display="https://twitter.com/#!/aaroniidx/status/1156962861454782464"/>
    <hyperlink ref="X14" r:id="rId496" display="https://twitter.com/#!/dilrukshi_isac/status/1156967754659971072"/>
    <hyperlink ref="X15" r:id="rId497" display="https://twitter.com/#!/mstrohm/status/1157013000601182209"/>
    <hyperlink ref="X16" r:id="rId498" display="https://twitter.com/#!/ctrattner/status/1157016559249973251"/>
    <hyperlink ref="X17" r:id="rId499" display="https://twitter.com/#!/emmaspiro/status/1157048458865336320"/>
    <hyperlink ref="X18" r:id="rId500" display="https://twitter.com/#!/snchancellor/status/1157055733197918208"/>
    <hyperlink ref="X19" r:id="rId501" display="https://twitter.com/#!/eliminare/status/1157058804086759426"/>
    <hyperlink ref="X20" r:id="rId502" display="https://twitter.com/#!/femtech_/status/1157058826178314240"/>
    <hyperlink ref="X21" r:id="rId503" display="https://twitter.com/#!/haewoon/status/1157063975730917376"/>
    <hyperlink ref="X22" r:id="rId504" display="https://twitter.com/#!/gvrkiran/status/1157067127716765696"/>
    <hyperlink ref="X23" r:id="rId505" display="https://twitter.com/#!/clauwa/status/1157180114301591552"/>
    <hyperlink ref="X24" r:id="rId506" display="https://twitter.com/#!/davlanade/status/1157182838569152512"/>
    <hyperlink ref="X25" r:id="rId507" display="https://twitter.com/#!/mathcolorstrees/status/1157185611473625088"/>
    <hyperlink ref="X26" r:id="rId508" display="https://twitter.com/#!/kareem2darwish/status/1157201346728271873"/>
    <hyperlink ref="X27" r:id="rId509" display="https://twitter.com/#!/aekpalakorn/status/1157235271957532674"/>
    <hyperlink ref="X28" r:id="rId510" display="https://twitter.com/#!/m_eliciacortes/status/1157249237647863810"/>
    <hyperlink ref="X29" r:id="rId511" display="https://twitter.com/#!/grouplens/status/1157301012400693249"/>
    <hyperlink ref="X30" r:id="rId512" display="https://twitter.com/#!/jmhessel/status/1157323393739345920"/>
    <hyperlink ref="X31" r:id="rId513" display="https://twitter.com/#!/bolu_kya/status/1157371013140602880"/>
    <hyperlink ref="X32" r:id="rId514" display="https://twitter.com/#!/suriname0/status/1157393204167303169"/>
    <hyperlink ref="X33" r:id="rId515" display="https://twitter.com/#!/marquettecs/status/1157446417935405056"/>
    <hyperlink ref="X34" r:id="rId516" display="https://twitter.com/#!/shanhaha3/status/1157768252887429120"/>
    <hyperlink ref="X35" r:id="rId517" display="https://twitter.com/#!/rlhoyle/status/1157780377957818370"/>
    <hyperlink ref="X36" r:id="rId518" display="https://twitter.com/#!/htenenbaum/status/1158294467184680961"/>
    <hyperlink ref="X37" r:id="rId519" display="https://twitter.com/#!/a_papasavva/status/1158301751608520704"/>
    <hyperlink ref="X38" r:id="rId520" display="https://twitter.com/#!/uclisec/status/1158342009775689729"/>
    <hyperlink ref="X39" r:id="rId521" display="https://twitter.com/#!/genomeprivacy/status/1158367181366792194"/>
    <hyperlink ref="X40" r:id="rId522" display="https://twitter.com/#!/encase_h2020/status/1158370075155587073"/>
    <hyperlink ref="X41" r:id="rId523" display="https://twitter.com/#!/sof14g1l/status/1157019255164088320"/>
    <hyperlink ref="X42" r:id="rId524" display="https://twitter.com/#!/d_alburez/status/1158384124157206528"/>
    <hyperlink ref="X43" r:id="rId525" display="https://twitter.com/#!/privacurity/status/1158390773852905473"/>
    <hyperlink ref="X44" r:id="rId526" display="https://twitter.com/#!/guijacob91/status/1158412120536625153"/>
    <hyperlink ref="X45" r:id="rId527" display="https://twitter.com/#!/ezagheni/status/1158415784839995398"/>
    <hyperlink ref="X46" r:id="rId528" display="https://twitter.com/#!/demografia_csic/status/1158483876123222016"/>
    <hyperlink ref="X47" r:id="rId529" display="https://twitter.com/#!/benwagne_r/status/1158627560038834176"/>
    <hyperlink ref="X48" r:id="rId530" display="https://twitter.com/#!/yusrilim_/status/1158690847430328320"/>
    <hyperlink ref="X49" r:id="rId531" display="https://twitter.com/#!/enricomariconti/status/1158750512981979136"/>
    <hyperlink ref="X50" r:id="rId532" display="https://twitter.com/#!/iussp/status/1159095960632512512"/>
    <hyperlink ref="X51" r:id="rId533" display="https://twitter.com/#!/pvachher/status/1159564216916832257"/>
    <hyperlink ref="X52" r:id="rId534" display="https://twitter.com/#!/cubic_logic/status/1159581281753206785"/>
    <hyperlink ref="X53" r:id="rId535" display="https://twitter.com/#!/degenrolf/status/1141258449403240448"/>
    <hyperlink ref="X54" r:id="rId536" display="https://twitter.com/#!/mln_26/status/1160198216303947776"/>
    <hyperlink ref="X55" r:id="rId537" display="https://twitter.com/#!/tahayasseri/status/936613947410612224"/>
    <hyperlink ref="X56" r:id="rId538" display="https://twitter.com/#!/bbeliteshoes/status/1160572686625456129"/>
    <hyperlink ref="X57" r:id="rId539" display="https://twitter.com/#!/dennis4its/status/1161721980585988096"/>
    <hyperlink ref="X58" r:id="rId540" display="https://twitter.com/#!/j_shotwell/status/1161774548704006144"/>
    <hyperlink ref="X59" r:id="rId541" display="https://twitter.com/#!/realyangzhang/status/1162007514017222656"/>
    <hyperlink ref="X60" r:id="rId542" display="https://twitter.com/#!/phonedude_mln/status/1162038025871904769"/>
    <hyperlink ref="X61" r:id="rId543" display="https://twitter.com/#!/bkeegan/status/1156977332654993409"/>
    <hyperlink ref="X62" r:id="rId544" display="https://twitter.com/#!/bkeegan/status/1162045323390246913"/>
    <hyperlink ref="X63" r:id="rId545" display="https://twitter.com/#!/cathrinesot/status/1162093109167173632"/>
    <hyperlink ref="X64" r:id="rId546" display="https://twitter.com/#!/themayden/status/1162275895442198528"/>
    <hyperlink ref="X65" r:id="rId547" display="https://twitter.com/#!/giuliorossetti/status/1162389451324186626"/>
    <hyperlink ref="X66" r:id="rId548" display="https://twitter.com/#!/richmatt2018/status/1162798890464292869"/>
    <hyperlink ref="X67" r:id="rId549" display="https://twitter.com/#!/meisiska14/status/1162917190191865857"/>
    <hyperlink ref="X68" r:id="rId550" display="https://twitter.com/#!/mariska_elv/status/1162918018281721857"/>
    <hyperlink ref="X69" r:id="rId551" display="https://twitter.com/#!/sitichaa9/status/1162931489639555072"/>
    <hyperlink ref="X70" r:id="rId552" display="https://twitter.com/#!/renjaniayu/status/1162932247277649920"/>
    <hyperlink ref="X71" r:id="rId553" display="https://twitter.com/#!/abdul_juga/status/1162932580255010816"/>
    <hyperlink ref="X72" r:id="rId554" display="https://twitter.com/#!/edwinjanuar8/status/1162933140299505664"/>
    <hyperlink ref="X73" r:id="rId555" display="https://twitter.com/#!/savira_hana/status/1162935635507679232"/>
    <hyperlink ref="X74" r:id="rId556" display="https://twitter.com/#!/indichaa/status/1162936169975336960"/>
    <hyperlink ref="X75" r:id="rId557" display="https://twitter.com/#!/aymiegoreng/status/1162936699002875905"/>
    <hyperlink ref="X76" r:id="rId558" display="https://twitter.com/#!/raza_aja/status/1162937155380862976"/>
    <hyperlink ref="X77" r:id="rId559" display="https://twitter.com/#!/farahdilah62/status/1162937767044587520"/>
    <hyperlink ref="X78" r:id="rId560" display="https://twitter.com/#!/vikaadriana1/status/1162938196662951937"/>
    <hyperlink ref="X79" r:id="rId561" display="https://twitter.com/#!/bekasi_gadis/status/1162938664894099456"/>
    <hyperlink ref="X80" r:id="rId562" display="https://twitter.com/#!/ekawatirani/status/1162939185239511040"/>
    <hyperlink ref="X81" r:id="rId563" display="https://twitter.com/#!/miadp/status/1163014461889941504"/>
    <hyperlink ref="X82" r:id="rId564" display="https://twitter.com/#!/caohancheng/status/1163114918356193282"/>
    <hyperlink ref="X83" r:id="rId565" display="https://twitter.com/#!/yelenamejova/status/1157202061974523905"/>
    <hyperlink ref="X84" r:id="rId566" display="https://twitter.com/#!/dozee_sim/status/1163213448076857345"/>
    <hyperlink ref="X85" r:id="rId567" display="https://twitter.com/#!/rehamtamime/status/1163485061750149126"/>
    <hyperlink ref="X86" r:id="rId568" display="https://twitter.com/#!/eredmil1/status/1139356924280037377"/>
    <hyperlink ref="X87" r:id="rId569" display="https://twitter.com/#!/eredmil1/status/1162050805202948096"/>
    <hyperlink ref="X88" r:id="rId570" display="https://twitter.com/#!/eredmil1/status/1163679733579542528"/>
    <hyperlink ref="X89" r:id="rId571" display="https://twitter.com/#!/kous2v/status/1163666204197904384"/>
    <hyperlink ref="X90" r:id="rId572" display="https://twitter.com/#!/emrek/status/1163674049257463808"/>
    <hyperlink ref="X91" r:id="rId573" display="https://twitter.com/#!/icatgt/status/1163792418220728322"/>
    <hyperlink ref="X92" r:id="rId574" display="https://twitter.com/#!/emrek/status/1157053005453094912"/>
    <hyperlink ref="X93" r:id="rId575" display="https://twitter.com/#!/kous2v/status/1157110964891684865"/>
    <hyperlink ref="X94" r:id="rId576" display="https://twitter.com/#!/kous2v/status/1157131092731686912"/>
    <hyperlink ref="X95" r:id="rId577" display="https://twitter.com/#!/alsothings/status/1164108531085258757"/>
    <hyperlink ref="X96" r:id="rId578" display="https://twitter.com/#!/falkfischer/status/1164262385277919233"/>
    <hyperlink ref="X97" r:id="rId579" display="https://twitter.com/#!/holden/status/1164367730385903616"/>
    <hyperlink ref="X98" r:id="rId580" display="https://twitter.com/#!/ktsukuda/status/1164372626799677440"/>
    <hyperlink ref="X99" r:id="rId581" display="https://twitter.com/#!/emilio__ferrara/status/1138223920103022592"/>
    <hyperlink ref="X100" r:id="rId582" display="https://twitter.com/#!/emilio__ferrara/status/1163846577896611840"/>
    <hyperlink ref="X101" r:id="rId583" display="https://twitter.com/#!/xandaschofield/status/1165302245992189952"/>
    <hyperlink ref="X102" r:id="rId584" display="https://twitter.com/#!/emilio__ferrara/status/1165022403681906688"/>
    <hyperlink ref="X103" r:id="rId585" display="https://twitter.com/#!/mr_prime69/status/1165318996662673410"/>
    <hyperlink ref="X104" r:id="rId586" display="https://twitter.com/#!/emilio__ferrara/status/1156975335235313665"/>
    <hyperlink ref="X105" r:id="rId587" display="https://twitter.com/#!/emilio__ferrara/status/1162212723343515649"/>
    <hyperlink ref="X106" r:id="rId588" display="https://twitter.com/#!/jkineman/status/1165593753991561216"/>
    <hyperlink ref="X107" r:id="rId589" display="https://twitter.com/#!/blunter_/status/1165824138889453568"/>
    <hyperlink ref="X108" r:id="rId590" display="https://twitter.com/#!/justinpatchin/status/1165997950482440194"/>
    <hyperlink ref="X109" r:id="rId591" display="https://twitter.com/#!/fabiorojas/status/1166159504796463104"/>
    <hyperlink ref="X110" r:id="rId592" display="https://twitter.com/#!/chss_hbku/status/1166319615124942848"/>
    <hyperlink ref="X111" r:id="rId593" display="https://twitter.com/#!/celiphany/status/1166958113619988480"/>
    <hyperlink ref="X112" r:id="rId594" display="https://twitter.com/#!/parissie084/status/1166961393192452097"/>
    <hyperlink ref="X113" r:id="rId595" display="https://twitter.com/#!/angryosman/status/1166993647721701376"/>
    <hyperlink ref="X114" r:id="rId596" display="https://twitter.com/#!/ajungherr/status/1167062319911919617"/>
    <hyperlink ref="X115" r:id="rId597" display="https://twitter.com/#!/leelum/status/1167370056537387013"/>
    <hyperlink ref="X116" r:id="rId598" display="https://twitter.com/#!/latifajackson/status/1169023705130971136"/>
    <hyperlink ref="X117" r:id="rId599" display="https://twitter.com/#!/sroylee/status/1169025195610398720"/>
    <hyperlink ref="X118" r:id="rId600" display="https://twitter.com/#!/_conferencelist/status/1157062924457824258"/>
    <hyperlink ref="X119" r:id="rId601" display="https://twitter.com/#!/_conferencelist/status/1169082255634878464"/>
    <hyperlink ref="X120" r:id="rId602" display="https://twitter.com/#!/shawnmjones/status/1162053503830769665"/>
    <hyperlink ref="X121" r:id="rId603" display="https://twitter.com/#!/shawnmjones/status/1169230321004367873"/>
    <hyperlink ref="X122" r:id="rId604" display="https://twitter.com/#!/alvinyxz/status/1169616171676684288"/>
    <hyperlink ref="X123" r:id="rId605" display="https://twitter.com/#!/meresophistry/status/1169616201632403458"/>
    <hyperlink ref="X124" r:id="rId606" display="https://twitter.com/#!/elaragon/status/1157177584817496065"/>
    <hyperlink ref="X125" r:id="rId607" display="https://twitter.com/#!/elaragon/status/1169616234310230020"/>
    <hyperlink ref="X126" r:id="rId608" display="https://twitter.com/#!/followlori/status/1169616843369340929"/>
    <hyperlink ref="X127" r:id="rId609" display="https://twitter.com/#!/griverorz/status/1169617788622819329"/>
    <hyperlink ref="X128" r:id="rId610" display="https://twitter.com/#!/step_apsa/status/1169621787371552769"/>
    <hyperlink ref="X129" r:id="rId611" display="https://twitter.com/#!/scott_althaus/status/1169624913516355584"/>
    <hyperlink ref="X130" r:id="rId612" display="https://twitter.com/#!/dtracy2/status/1169625178596413441"/>
    <hyperlink ref="X131" r:id="rId613" display="https://twitter.com/#!/reveluntsong/status/1169628636002996225"/>
    <hyperlink ref="X132" r:id="rId614" display="https://twitter.com/#!/cuhkhailiang/status/1169636843328901120"/>
    <hyperlink ref="X133" r:id="rId615" display="https://twitter.com/#!/ebigsby/status/1169646379389595650"/>
    <hyperlink ref="X134" r:id="rId616" display="https://twitter.com/#!/britdavidson/status/1169652981081530371"/>
    <hyperlink ref="X135" r:id="rId617" display="https://twitter.com/#!/allison_eden/status/1169655510913540096"/>
    <hyperlink ref="X136" r:id="rId618" display="https://twitter.com/#!/ekvraga/status/1169667976397762561"/>
    <hyperlink ref="X137" r:id="rId619" display="https://twitter.com/#!/dilarakkl/status/1169672505788948482"/>
    <hyperlink ref="X138" r:id="rId620" display="https://twitter.com/#!/annie_waldherr/status/1169680234238631936"/>
    <hyperlink ref="X139" r:id="rId621" display="https://twitter.com/#!/boomgaardenhg/status/1169706731066314754"/>
    <hyperlink ref="X140" r:id="rId622" display="https://twitter.com/#!/tobias_keller/status/1169720684378898433"/>
    <hyperlink ref="X141" r:id="rId623" display="https://twitter.com/#!/katypearce/status/1169820172317675520"/>
    <hyperlink ref="X142" r:id="rId624" display="https://twitter.com/#!/kellybergstrom/status/1169824089210421248"/>
    <hyperlink ref="X143" r:id="rId625" display="https://twitter.com/#!/rayoptland/status/1169824922811523077"/>
    <hyperlink ref="X144" r:id="rId626" display="https://twitter.com/#!/sgonzalezbailon/status/1169830084649181186"/>
    <hyperlink ref="X145" r:id="rId627" display="https://twitter.com/#!/pablodesoto/status/1169863495229132800"/>
    <hyperlink ref="X146" r:id="rId628" display="https://twitter.com/#!/monrodriguez/status/1169882502921510913"/>
    <hyperlink ref="X147" r:id="rId629" display="https://twitter.com/#!/hauschke/status/1169914377971163138"/>
    <hyperlink ref="X148" r:id="rId630" display="https://twitter.com/#!/lusantala/status/1169922604737736706"/>
    <hyperlink ref="X149" r:id="rId631" display="https://twitter.com/#!/jdfoote/status/1169932695092305920"/>
    <hyperlink ref="X150" r:id="rId632" display="https://twitter.com/#!/researchcentrai/status/1169944068006318081"/>
    <hyperlink ref="X151" r:id="rId633" display="https://twitter.com/#!/jjsantana/status/1169949087593979904"/>
    <hyperlink ref="X152" r:id="rId634" display="https://twitter.com/#!/tullney/status/1169879066092007426"/>
    <hyperlink ref="X153" r:id="rId635" display="https://twitter.com/#!/tullney/status/1169960002213306372"/>
    <hyperlink ref="X154" r:id="rId636" display="https://twitter.com/#!/chrisjvargo/status/1169964439514357761"/>
    <hyperlink ref="X155" r:id="rId637" display="https://twitter.com/#!/blasettiale/status/1170006123518337025"/>
    <hyperlink ref="X156" r:id="rId638" display="https://twitter.com/#!/dhbbaw/status/1170059176283955201"/>
    <hyperlink ref="X157" r:id="rId639" display="https://twitter.com/#!/bjoern_buss/status/1170256936295682050"/>
    <hyperlink ref="X158" r:id="rId640" display="https://twitter.com/#!/igorbrigadir/status/1170421082207244291"/>
    <hyperlink ref="X159" r:id="rId641" display="https://twitter.com/#!/faabom/status/1170851214348754944"/>
    <hyperlink ref="X160" r:id="rId642" display="https://twitter.com/#!/liuhuan/status/1162357687620734976"/>
    <hyperlink ref="X161" r:id="rId643" display="https://twitter.com/#!/liuhuan/status/1171059653150511104"/>
    <hyperlink ref="X162" r:id="rId644" display="https://twitter.com/#!/junghwanyang/status/1171074726426488832"/>
    <hyperlink ref="X163" r:id="rId645" display="https://twitter.com/#!/poli_com/status/1169618326475223040"/>
    <hyperlink ref="X164" r:id="rId646" display="https://twitter.com/#!/junghwanyang/status/1169615625033064448"/>
    <hyperlink ref="X165" r:id="rId647" display="https://twitter.com/#!/ica_cm/status/1169644234548436992"/>
    <hyperlink ref="X166" r:id="rId648" display="https://twitter.com/#!/cerenbudak/status/1162056474702467072"/>
    <hyperlink ref="X167" r:id="rId649" display="https://twitter.com/#!/cerenbudak/status/1171202894747623425"/>
    <hyperlink ref="X168" r:id="rId650" display="https://twitter.com/#!/tylersnetwork/status/1157142925374922752"/>
    <hyperlink ref="X169" r:id="rId651" display="https://twitter.com/#!/tylersnetwork/status/1171346019264557056"/>
    <hyperlink ref="X170" r:id="rId652" display="https://twitter.com/#!/michaelbolden/status/1171410604315136000"/>
    <hyperlink ref="X171" r:id="rId653" display="https://twitter.com/#!/itsilverback/status/1171469926080499712"/>
    <hyperlink ref="X172" r:id="rId654" display="https://twitter.com/#!/johnmshuster/status/1171469988495949825"/>
    <hyperlink ref="X173" r:id="rId655" display="https://twitter.com/#!/rqskye/status/1171473246849363969"/>
    <hyperlink ref="X174" r:id="rId656" display="https://twitter.com/#!/homegypsy/status/1171489110533402624"/>
    <hyperlink ref="X175" r:id="rId657" display="https://twitter.com/#!/liwiebe/status/1171504360104198144"/>
    <hyperlink ref="X176" r:id="rId658" display="https://twitter.com/#!/wendt_law/status/1171535333571223554"/>
    <hyperlink ref="X177" r:id="rId659" display="https://twitter.com/#!/skotbotcambo/status/1171614638125047808"/>
    <hyperlink ref="X178" r:id="rId660" display="https://twitter.com/#!/compstorylab/status/1171829368836038656"/>
    <hyperlink ref="X179" r:id="rId661" display="https://twitter.com/#!/johnjhorton/status/1171835028080340997"/>
    <hyperlink ref="X180" r:id="rId662" display="https://twitter.com/#!/cnicolaides/status/1171836697673441280"/>
    <hyperlink ref="X181" r:id="rId663" display="https://twitter.com/#!/jessecshore/status/1171836830104375297"/>
    <hyperlink ref="X182" r:id="rId664" display="https://twitter.com/#!/kamerondharris/status/1171838913343713280"/>
    <hyperlink ref="X183" r:id="rId665" display="https://twitter.com/#!/dg_rand/status/1171843175163543552"/>
    <hyperlink ref="X184" r:id="rId666" display="https://twitter.com/#!/bjoseph/status/1171853719081586688"/>
    <hyperlink ref="X185" r:id="rId667" display="https://twitter.com/#!/george_berry/status/1165357010768060416"/>
    <hyperlink ref="X186" r:id="rId668" display="https://twitter.com/#!/george_berry/status/1171854070115655681"/>
    <hyperlink ref="X187" r:id="rId669" display="https://twitter.com/#!/ciro/status/1171872757077991425"/>
    <hyperlink ref="X188" r:id="rId670" display="https://twitter.com/#!/soni_sandeep/status/1171873657037021184"/>
    <hyperlink ref="X189" r:id="rId671" display="https://twitter.com/#!/jugander/status/1171820911638368256"/>
    <hyperlink ref="X190" r:id="rId672" display="https://twitter.com/#!/5harad/status/1171883654429184003"/>
    <hyperlink ref="X191" r:id="rId673" display="https://twitter.com/#!/alex_peys/status/1171884599582121984"/>
    <hyperlink ref="X192" r:id="rId674" display="https://twitter.com/#!/complexexplorer/status/1171884678321704961"/>
    <hyperlink ref="X193" r:id="rId675" display="https://twitter.com/#!/sinanaral/status/1171886175969320960"/>
    <hyperlink ref="X194" r:id="rId676" display="https://twitter.com/#!/iyadrahwan/status/1171887287854149634"/>
    <hyperlink ref="X195" r:id="rId677" display="https://twitter.com/#!/ewancolman/status/1171888464700289027"/>
    <hyperlink ref="X196" r:id="rId678" display="https://twitter.com/#!/msaveski/status/1171895632035905536"/>
    <hyperlink ref="X197" r:id="rId679" display="https://twitter.com/#!/eulersbridge/status/1171897368599379968"/>
    <hyperlink ref="X198" r:id="rId680" display="https://twitter.com/#!/nachristakis/status/1171922894412275714"/>
    <hyperlink ref="X199" r:id="rId681" display="https://twitter.com/#!/raneeque/status/1171939394602688512"/>
    <hyperlink ref="X200" r:id="rId682" display="https://twitter.com/#!/djpardis/status/1171944976621506560"/>
    <hyperlink ref="X201" r:id="rId683" display="https://twitter.com/#!/ryanjgallag/status/1171945858520121344"/>
    <hyperlink ref="X202" r:id="rId684" display="https://twitter.com/#!/kaizhu717/status/1171948433860628480"/>
    <hyperlink ref="X203" r:id="rId685" display="https://twitter.com/#!/seanjtaylor/status/1171950425156702208"/>
    <hyperlink ref="X204" r:id="rId686" display="https://twitter.com/#!/rushibhavsar/status/1171962459747442689"/>
    <hyperlink ref="X205" r:id="rId687" display="https://twitter.com/#!/timothyjgraham/status/1157032706959523840"/>
    <hyperlink ref="X206" r:id="rId688" display="https://twitter.com/#!/timothyjgraham/status/1172117516878897152"/>
    <hyperlink ref="X207" r:id="rId689" display="https://twitter.com/#!/jasonmfletcher/status/1172127459392798721"/>
    <hyperlink ref="X208" r:id="rId690" display="https://twitter.com/#!/t_takaguchi/status/1172128936462962693"/>
    <hyperlink ref="X209" r:id="rId691" display="https://twitter.com/#!/bertil_hatt/status/1172131742200848384"/>
    <hyperlink ref="X210" r:id="rId692" display="https://twitter.com/#!/soojongkim_1/status/1172149497805385731"/>
    <hyperlink ref="X211" r:id="rId693" display="https://twitter.com/#!/anibalmastobiza/status/1172168056891744268"/>
    <hyperlink ref="X212" r:id="rId694" display="https://twitter.com/#!/alqithami/status/1172195695496957952"/>
    <hyperlink ref="X213" r:id="rId695" display="https://twitter.com/#!/jhblackb/status/1158359164541906944"/>
    <hyperlink ref="X214" r:id="rId696" display="https://twitter.com/#!/jhblackb/status/1161707333183070210"/>
    <hyperlink ref="X215" r:id="rId697" display="https://twitter.com/#!/jhblackb/status/1162425127864348672"/>
    <hyperlink ref="X216" r:id="rId698" display="https://twitter.com/#!/jhblackb/status/1172243927467986959"/>
    <hyperlink ref="X217" r:id="rId699" display="https://twitter.com/#!/idramalab/status/1172243990357401601"/>
    <hyperlink ref="X218" r:id="rId700" display="https://twitter.com/#!/ingmarweber/status/1157105815402307584"/>
    <hyperlink ref="X219" r:id="rId701" display="https://twitter.com/#!/ingmarweber/status/1172285800052080645"/>
    <hyperlink ref="X220" r:id="rId702" display="https://twitter.com/#!/winteram/status/1157283061698088960"/>
    <hyperlink ref="X221" r:id="rId703" display="https://twitter.com/#!/winteram/status/1162045142141952001"/>
    <hyperlink ref="X222" r:id="rId704" display="https://twitter.com/#!/winteram/status/1169061113574678530"/>
    <hyperlink ref="X223" r:id="rId705" display="https://twitter.com/#!/winteram/status/1172313120473092097"/>
    <hyperlink ref="X224" r:id="rId706" display="https://twitter.com/#!/munmun10/status/1157009412524916736"/>
    <hyperlink ref="X225" r:id="rId707" display="https://twitter.com/#!/munmun10/status/1172243644671234062"/>
    <hyperlink ref="X226" r:id="rId708" display="https://twitter.com/#!/alethioguy/status/1172675860840833024"/>
    <hyperlink ref="X227" r:id="rId709" display="https://twitter.com/#!/jurgenpfeffer/status/1156959729475866624"/>
    <hyperlink ref="X228" r:id="rId710" display="https://twitter.com/#!/jurgenpfeffer/status/1162006407601938432"/>
    <hyperlink ref="X229" r:id="rId711" display="https://twitter.com/#!/jurgenpfeffer/status/1170807773187203072"/>
    <hyperlink ref="X230" r:id="rId712" display="https://twitter.com/#!/jurgenpfeffer/status/1172944417524789248"/>
    <hyperlink ref="X231" r:id="rId713" display="https://twitter.com/#!/raquelrecuero/status/1173191353662136320"/>
    <hyperlink ref="X232" r:id="rId714" display="https://twitter.com/#!/keiichi_ochiai/status/1158799316909056000"/>
    <hyperlink ref="X233" r:id="rId715" display="https://twitter.com/#!/knittedkittie/status/1173889531768127488"/>
    <hyperlink ref="X234" r:id="rId716" display="https://twitter.com/#!/zerogravitasksc/status/1172651528034902016"/>
    <hyperlink ref="X235" r:id="rId717" display="https://twitter.com/#!/moniquedhooghe/status/1173897760816414720"/>
    <hyperlink ref="X236" r:id="rId718" display="https://twitter.com/#!/mountainherder/status/1156925704518426624"/>
    <hyperlink ref="X237" r:id="rId719" display="https://twitter.com/#!/fabiogiglietto/status/1162016762004692993"/>
    <hyperlink ref="X238" r:id="rId720" display="https://twitter.com/#!/mountainherder/status/1165253785473753088"/>
    <hyperlink ref="X239" r:id="rId721" display="https://twitter.com/#!/mountainherder/status/1174711150719750146"/>
    <hyperlink ref="X240" r:id="rId722" display="https://twitter.com/#!/shionguha/status/1157414177729908741"/>
    <hyperlink ref="X241" r:id="rId723" display="https://twitter.com/#!/shionguha/status/1163500964395048960"/>
    <hyperlink ref="X242" r:id="rId724" display="https://twitter.com/#!/shionguha/status/1175100943332978688"/>
    <hyperlink ref="X243" r:id="rId725" display="https://twitter.com/#!/cfiesler/status/1164907993705529345"/>
    <hyperlink ref="X244" r:id="rId726" display="https://twitter.com/#!/eegilbert/status/1173667605615235073"/>
    <hyperlink ref="X245" r:id="rId727" display="https://twitter.com/#!/cfiesler/status/1173669335912476672"/>
    <hyperlink ref="X246" r:id="rId728" display="https://twitter.com/#!/eszter/status/1175108442962497536"/>
    <hyperlink ref="X247" r:id="rId729" display="https://twitter.com/#!/roguechi/status/1175109796699107328"/>
    <hyperlink ref="X248" r:id="rId730" display="https://twitter.com/#!/mdekstrand/status/1175120364801839104"/>
    <hyperlink ref="X249" r:id="rId731" display="https://twitter.com/#!/mariaglymour/status/1175143079130451973"/>
    <hyperlink ref="X250" r:id="rId732" display="https://twitter.com/#!/theshubhanshu/status/1175237780345163776"/>
    <hyperlink ref="X251" r:id="rId733" display="https://twitter.com/#!/krishna_kamath/status/1175751863196454917"/>
    <hyperlink ref="X252" r:id="rId734" display="https://twitter.com/#!/syardi/status/1166378792043958273"/>
    <hyperlink ref="X253" r:id="rId735" display="https://twitter.com/#!/syardi/status/1176126070598373376"/>
    <hyperlink ref="X254" r:id="rId736" display="https://twitter.com/#!/syardi/status/1176151689717592077"/>
    <hyperlink ref="X255" r:id="rId737" display="https://twitter.com/#!/alphaque/status/1152449684679430144"/>
    <hyperlink ref="X256" r:id="rId738" display="https://twitter.com/#!/harishpillay/status/1176791516527742977"/>
    <hyperlink ref="X257" r:id="rId739" display="https://twitter.com/#!/boomchatter/status/1177581655902392321"/>
    <hyperlink ref="X258" r:id="rId740" display="https://twitter.com/#!/master_kula/status/1178383400048234498"/>
    <hyperlink ref="X259" r:id="rId741" display="https://twitter.com/#!/gianluca_string/status/1161707219399745537"/>
    <hyperlink ref="X260" r:id="rId742" display="https://twitter.com/#!/emilianoucl/status/1161709260813864965"/>
    <hyperlink ref="X261" r:id="rId743" display="https://twitter.com/#!/katestarbird/status/1171467707260100609"/>
    <hyperlink ref="X262" r:id="rId744" display="https://twitter.com/#!/emilianoucl/status/1180480421718614017"/>
    <hyperlink ref="X263" r:id="rId745" display="https://twitter.com/#!/ttoconference/status/1180480509824176128"/>
    <hyperlink ref="X264" r:id="rId746" display="https://twitter.com/#!/emilianoucl/status/1158293321502121985"/>
    <hyperlink ref="X265" r:id="rId747" display="https://twitter.com/#!/carmelva/status/1181093973735170048"/>
    <hyperlink ref="X266" r:id="rId748" display="https://twitter.com/#!/standefer/status/1181095106536820738"/>
    <hyperlink ref="X267" r:id="rId749" display="https://twitter.com/#!/zwlevonian/status/1157300057596661761"/>
    <hyperlink ref="X268" r:id="rId750" display="https://twitter.com/#!/icwsm/status/1157916218499772416"/>
    <hyperlink ref="X269" r:id="rId751" display="https://twitter.com/#!/creativity_thre/status/1161697202487476224"/>
    <hyperlink ref="X270" r:id="rId752" display="https://twitter.com/#!/icwsm/status/1162121005025976320"/>
    <hyperlink ref="X271" r:id="rId753" display="https://twitter.com/#!/zsavvas90/status/1162019043030765569"/>
    <hyperlink ref="X272" r:id="rId754" display="https://twitter.com/#!/zsavvas90/status/1162425243048325120"/>
    <hyperlink ref="X273" r:id="rId755" display="https://twitter.com/#!/icwsm/status/1162424717577457664"/>
    <hyperlink ref="X274" r:id="rId756" display="https://twitter.com/#!/icwsm/status/1169669725401559040"/>
    <hyperlink ref="X275" r:id="rId757" display="https://twitter.com/#!/h_mihaljevic/status/1169948343071588352"/>
    <hyperlink ref="X276" r:id="rId758" display="https://twitter.com/#!/icwsm/status/1170426677786284032"/>
    <hyperlink ref="X277" r:id="rId759" display="https://twitter.com/#!/icwsm/status/1170945946773053440"/>
    <hyperlink ref="X278" r:id="rId760" display="https://twitter.com/#!/icwsm/status/1171862566760529928"/>
    <hyperlink ref="X279" r:id="rId761" display="https://twitter.com/#!/icwsm/status/1171863357147746305"/>
    <hyperlink ref="X280" r:id="rId762" display="https://twitter.com/#!/jackbandy/status/1171485477733486595"/>
    <hyperlink ref="X281" r:id="rId763" display="https://twitter.com/#!/ndiakopoulos/status/1171410078848733185"/>
    <hyperlink ref="X282" r:id="rId764" display="https://twitter.com/#!/ndiakopoulos/status/1171486359447433217"/>
    <hyperlink ref="X283" r:id="rId765" display="https://twitter.com/#!/icwsm/status/1171863306119852032"/>
    <hyperlink ref="X284" r:id="rId766" display="https://twitter.com/#!/icwsm/status/1171863722501033989"/>
    <hyperlink ref="X285" r:id="rId767" display="https://twitter.com/#!/raquelrecuero/status/1172943623954075648"/>
    <hyperlink ref="X286" r:id="rId768" display="https://twitter.com/#!/icwsm/status/1173283038106705923"/>
    <hyperlink ref="X287" r:id="rId769" display="https://twitter.com/#!/keiichi_ochiai/status/1173147509473996800"/>
    <hyperlink ref="X288" r:id="rId770" display="https://twitter.com/#!/keiichi_ochiai/status/1173394797878366209"/>
    <hyperlink ref="X289" r:id="rId771" display="https://twitter.com/#!/keiichi_ochiai/status/1173516589762658304"/>
    <hyperlink ref="X290" r:id="rId772" display="https://twitter.com/#!/icwsm/status/1173515959455404032"/>
    <hyperlink ref="X291" r:id="rId773" display="https://twitter.com/#!/ndiakopoulos/status/1174313197534351361"/>
    <hyperlink ref="X292" r:id="rId774" display="https://twitter.com/#!/ndiakopoulos/status/1157009697184059392"/>
    <hyperlink ref="X293" r:id="rId775" display="https://twitter.com/#!/icwsm/status/1174328876736098307"/>
    <hyperlink ref="X294" r:id="rId776" display="https://twitter.com/#!/icwsm/status/1162005607861424129"/>
    <hyperlink ref="X295" r:id="rId777" display="https://twitter.com/#!/icwsm/status/1175062856380899328"/>
    <hyperlink ref="X296" r:id="rId778" display="https://twitter.com/#!/codybuntain/status/1156957345127325696"/>
    <hyperlink ref="X297" r:id="rId779" display="https://twitter.com/#!/codybuntain/status/1169018357628264451"/>
    <hyperlink ref="X298" r:id="rId780" display="https://twitter.com/#!/codybuntain/status/1170807260651675648"/>
    <hyperlink ref="X299" r:id="rId781" display="https://twitter.com/#!/codybuntain/status/1172243380325244930"/>
    <hyperlink ref="X300" r:id="rId782" display="https://twitter.com/#!/codybuntain/status/1172588719662161920"/>
    <hyperlink ref="X301" r:id="rId783" display="https://twitter.com/#!/codybuntain/status/1173387479841431552"/>
    <hyperlink ref="X302" r:id="rId784" display="https://twitter.com/#!/codybuntain/status/1173387615267151872"/>
    <hyperlink ref="X303" r:id="rId785" display="https://twitter.com/#!/codybuntain/status/1175097902777208832"/>
    <hyperlink ref="X304" r:id="rId786" display="https://twitter.com/#!/cfiesler/status/1175098502562512897"/>
    <hyperlink ref="X305" r:id="rId787" display="https://twitter.com/#!/cfiesler/status/1175101151663906816"/>
    <hyperlink ref="X306" r:id="rId788" display="https://twitter.com/#!/cfiesler/status/1175101450218663936"/>
    <hyperlink ref="X307" r:id="rId789" display="https://twitter.com/#!/icwsm/status/1175099558860414977"/>
    <hyperlink ref="X308" r:id="rId790" display="https://twitter.com/#!/icwsm/status/1175102670601936897"/>
    <hyperlink ref="X309" r:id="rId791" display="https://twitter.com/#!/cfiesler/status/1175096154289127425"/>
    <hyperlink ref="X310" r:id="rId792" display="https://twitter.com/#!/icwsm/status/1181595603786227713"/>
    <hyperlink ref="X311" r:id="rId793" display="https://twitter.com/#!/icwsm/status/1181595780408381440"/>
    <hyperlink ref="X312" r:id="rId794" display="https://twitter.com/#!/icwsm/status/1156957172686868480"/>
    <hyperlink ref="X313" r:id="rId795" display="https://twitter.com/#!/icwsm/status/1156962264018235393"/>
    <hyperlink ref="X314" r:id="rId796" display="https://twitter.com/#!/icwsm/status/1164291637373222913"/>
    <hyperlink ref="X315" r:id="rId797" display="https://twitter.com/#!/icwsm/status/1169017215707963393"/>
    <hyperlink ref="X316" r:id="rId798" display="https://twitter.com/#!/icwsm/status/1170807110285897728"/>
    <hyperlink ref="X317" r:id="rId799" display="https://twitter.com/#!/icwsm/status/1172243143074492418"/>
    <hyperlink ref="X318" r:id="rId800" display="https://twitter.com/#!/icwsm/status/1172568594053586955"/>
    <hyperlink ref="X319" r:id="rId801" display="https://twitter.com/#!/icwsm/status/1173387363231371265"/>
    <hyperlink ref="X320" r:id="rId802" display="https://twitter.com/#!/mtknnktm/status/1164687217635155968"/>
    <hyperlink ref="X321" r:id="rId803" display="https://twitter.com/#!/mtknnktm/status/1162244926739869696"/>
    <hyperlink ref="X322" r:id="rId804" display="https://twitter.com/#!/mtknnktm/status/1182218739749507075"/>
    <hyperlink ref="X323" r:id="rId805" display="https://twitter.com/#!/anirudhacharya1/status/1182646647760670721"/>
    <hyperlink ref="AZ243" r:id="rId806" display="https://api.twitter.com/1.1/geo/id/7b9254d3f3763854.json"/>
  </hyperlinks>
  <printOptions/>
  <pageMargins left="0.7" right="0.7" top="0.75" bottom="0.75" header="0.3" footer="0.3"/>
  <pageSetup horizontalDpi="600" verticalDpi="600" orientation="portrait" r:id="rId810"/>
  <legacyDrawing r:id="rId808"/>
  <tableParts>
    <tablePart r:id="rId80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5416</v>
      </c>
      <c r="B1" s="13" t="s">
        <v>34</v>
      </c>
    </row>
    <row r="2" spans="1:2" ht="15">
      <c r="A2" s="114" t="s">
        <v>437</v>
      </c>
      <c r="B2" s="78">
        <v>52387</v>
      </c>
    </row>
    <row r="3" spans="1:2" ht="15">
      <c r="A3" s="114" t="s">
        <v>356</v>
      </c>
      <c r="B3" s="78">
        <v>15878</v>
      </c>
    </row>
    <row r="4" spans="1:2" ht="15">
      <c r="A4" s="114" t="s">
        <v>395</v>
      </c>
      <c r="B4" s="78">
        <v>14616.058824</v>
      </c>
    </row>
    <row r="5" spans="1:2" ht="15">
      <c r="A5" s="114" t="s">
        <v>302</v>
      </c>
      <c r="B5" s="78">
        <v>5107</v>
      </c>
    </row>
    <row r="6" spans="1:2" ht="15">
      <c r="A6" s="114" t="s">
        <v>431</v>
      </c>
      <c r="B6" s="78">
        <v>4627.5</v>
      </c>
    </row>
    <row r="7" spans="1:2" ht="15">
      <c r="A7" s="114" t="s">
        <v>417</v>
      </c>
      <c r="B7" s="78">
        <v>3760</v>
      </c>
    </row>
    <row r="8" spans="1:2" ht="15">
      <c r="A8" s="114" t="s">
        <v>424</v>
      </c>
      <c r="B8" s="78">
        <v>3511.558824</v>
      </c>
    </row>
    <row r="9" spans="1:2" ht="15">
      <c r="A9" s="114" t="s">
        <v>379</v>
      </c>
      <c r="B9" s="78">
        <v>3511.558824</v>
      </c>
    </row>
    <row r="10" spans="1:2" ht="15">
      <c r="A10" s="114" t="s">
        <v>536</v>
      </c>
      <c r="B10" s="78">
        <v>3511.5</v>
      </c>
    </row>
    <row r="11" spans="1:2" ht="15">
      <c r="A11" s="114" t="s">
        <v>535</v>
      </c>
      <c r="B11" s="78">
        <v>3511.5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5418</v>
      </c>
      <c r="B25" t="s">
        <v>5417</v>
      </c>
    </row>
    <row r="26" spans="1:2" ht="15">
      <c r="A26" s="125" t="s">
        <v>5301</v>
      </c>
      <c r="B26" s="3"/>
    </row>
    <row r="27" spans="1:2" ht="15">
      <c r="A27" s="126" t="s">
        <v>5420</v>
      </c>
      <c r="B27" s="3"/>
    </row>
    <row r="28" spans="1:2" ht="15">
      <c r="A28" s="127" t="s">
        <v>5421</v>
      </c>
      <c r="B28" s="3"/>
    </row>
    <row r="29" spans="1:2" ht="15">
      <c r="A29" s="128" t="s">
        <v>5422</v>
      </c>
      <c r="B29" s="3">
        <v>1</v>
      </c>
    </row>
    <row r="30" spans="1:2" ht="15">
      <c r="A30" s="125" t="s">
        <v>5423</v>
      </c>
      <c r="B30" s="3"/>
    </row>
    <row r="31" spans="1:2" ht="15">
      <c r="A31" s="126" t="s">
        <v>5424</v>
      </c>
      <c r="B31" s="3"/>
    </row>
    <row r="32" spans="1:2" ht="15">
      <c r="A32" s="127" t="s">
        <v>5425</v>
      </c>
      <c r="B32" s="3"/>
    </row>
    <row r="33" spans="1:2" ht="15">
      <c r="A33" s="128" t="s">
        <v>5426</v>
      </c>
      <c r="B33" s="3">
        <v>1</v>
      </c>
    </row>
    <row r="34" spans="1:2" ht="15">
      <c r="A34" s="125" t="s">
        <v>4429</v>
      </c>
      <c r="B34" s="3"/>
    </row>
    <row r="35" spans="1:2" ht="15">
      <c r="A35" s="126" t="s">
        <v>5424</v>
      </c>
      <c r="B35" s="3"/>
    </row>
    <row r="36" spans="1:2" ht="15">
      <c r="A36" s="127" t="s">
        <v>5427</v>
      </c>
      <c r="B36" s="3"/>
    </row>
    <row r="37" spans="1:2" ht="15">
      <c r="A37" s="128" t="s">
        <v>5428</v>
      </c>
      <c r="B37" s="3">
        <v>1</v>
      </c>
    </row>
    <row r="38" spans="1:2" ht="15">
      <c r="A38" s="127" t="s">
        <v>5429</v>
      </c>
      <c r="B38" s="3"/>
    </row>
    <row r="39" spans="1:2" ht="15">
      <c r="A39" s="128" t="s">
        <v>5430</v>
      </c>
      <c r="B39" s="3">
        <v>1</v>
      </c>
    </row>
    <row r="40" spans="1:2" ht="15">
      <c r="A40" s="127" t="s">
        <v>5431</v>
      </c>
      <c r="B40" s="3"/>
    </row>
    <row r="41" spans="1:2" ht="15">
      <c r="A41" s="128" t="s">
        <v>5432</v>
      </c>
      <c r="B41" s="3">
        <v>1</v>
      </c>
    </row>
    <row r="42" spans="1:2" ht="15">
      <c r="A42" s="127" t="s">
        <v>5433</v>
      </c>
      <c r="B42" s="3"/>
    </row>
    <row r="43" spans="1:2" ht="15">
      <c r="A43" s="128" t="s">
        <v>5434</v>
      </c>
      <c r="B43" s="3">
        <v>1</v>
      </c>
    </row>
    <row r="44" spans="1:2" ht="15">
      <c r="A44" s="126" t="s">
        <v>5435</v>
      </c>
      <c r="B44" s="3"/>
    </row>
    <row r="45" spans="1:2" ht="15">
      <c r="A45" s="127" t="s">
        <v>5436</v>
      </c>
      <c r="B45" s="3"/>
    </row>
    <row r="46" spans="1:2" ht="15">
      <c r="A46" s="128" t="s">
        <v>5437</v>
      </c>
      <c r="B46" s="3">
        <v>1</v>
      </c>
    </row>
    <row r="47" spans="1:2" ht="15">
      <c r="A47" s="126" t="s">
        <v>5438</v>
      </c>
      <c r="B47" s="3"/>
    </row>
    <row r="48" spans="1:2" ht="15">
      <c r="A48" s="127" t="s">
        <v>5439</v>
      </c>
      <c r="B48" s="3"/>
    </row>
    <row r="49" spans="1:2" ht="15">
      <c r="A49" s="128" t="s">
        <v>5440</v>
      </c>
      <c r="B49" s="3">
        <v>3</v>
      </c>
    </row>
    <row r="50" spans="1:2" ht="15">
      <c r="A50" s="128" t="s">
        <v>5422</v>
      </c>
      <c r="B50" s="3">
        <v>3</v>
      </c>
    </row>
    <row r="51" spans="1:2" ht="15">
      <c r="A51" s="128" t="s">
        <v>5441</v>
      </c>
      <c r="B51" s="3">
        <v>5</v>
      </c>
    </row>
    <row r="52" spans="1:2" ht="15">
      <c r="A52" s="128" t="s">
        <v>5426</v>
      </c>
      <c r="B52" s="3">
        <v>2</v>
      </c>
    </row>
    <row r="53" spans="1:2" ht="15">
      <c r="A53" s="128" t="s">
        <v>5442</v>
      </c>
      <c r="B53" s="3">
        <v>4</v>
      </c>
    </row>
    <row r="54" spans="1:2" ht="15">
      <c r="A54" s="128" t="s">
        <v>5443</v>
      </c>
      <c r="B54" s="3">
        <v>2</v>
      </c>
    </row>
    <row r="55" spans="1:2" ht="15">
      <c r="A55" s="128" t="s">
        <v>5444</v>
      </c>
      <c r="B55" s="3">
        <v>6</v>
      </c>
    </row>
    <row r="56" spans="1:2" ht="15">
      <c r="A56" s="128" t="s">
        <v>5428</v>
      </c>
      <c r="B56" s="3">
        <v>2</v>
      </c>
    </row>
    <row r="57" spans="1:2" ht="15">
      <c r="A57" s="127" t="s">
        <v>5445</v>
      </c>
      <c r="B57" s="3"/>
    </row>
    <row r="58" spans="1:2" ht="15">
      <c r="A58" s="128" t="s">
        <v>5446</v>
      </c>
      <c r="B58" s="3">
        <v>1</v>
      </c>
    </row>
    <row r="59" spans="1:2" ht="15">
      <c r="A59" s="128" t="s">
        <v>5432</v>
      </c>
      <c r="B59" s="3">
        <v>1</v>
      </c>
    </row>
    <row r="60" spans="1:2" ht="15">
      <c r="A60" s="128" t="s">
        <v>5447</v>
      </c>
      <c r="B60" s="3">
        <v>1</v>
      </c>
    </row>
    <row r="61" spans="1:2" ht="15">
      <c r="A61" s="128" t="s">
        <v>5448</v>
      </c>
      <c r="B61" s="3">
        <v>1</v>
      </c>
    </row>
    <row r="62" spans="1:2" ht="15">
      <c r="A62" s="128" t="s">
        <v>5449</v>
      </c>
      <c r="B62" s="3">
        <v>3</v>
      </c>
    </row>
    <row r="63" spans="1:2" ht="15">
      <c r="A63" s="128" t="s">
        <v>5450</v>
      </c>
      <c r="B63" s="3">
        <v>1</v>
      </c>
    </row>
    <row r="64" spans="1:2" ht="15">
      <c r="A64" s="128" t="s">
        <v>5434</v>
      </c>
      <c r="B64" s="3">
        <v>2</v>
      </c>
    </row>
    <row r="65" spans="1:2" ht="15">
      <c r="A65" s="128" t="s">
        <v>5430</v>
      </c>
      <c r="B65" s="3">
        <v>1</v>
      </c>
    </row>
    <row r="66" spans="1:2" ht="15">
      <c r="A66" s="128" t="s">
        <v>5451</v>
      </c>
      <c r="B66" s="3">
        <v>1</v>
      </c>
    </row>
    <row r="67" spans="1:2" ht="15">
      <c r="A67" s="128" t="s">
        <v>5440</v>
      </c>
      <c r="B67" s="3">
        <v>1</v>
      </c>
    </row>
    <row r="68" spans="1:2" ht="15">
      <c r="A68" s="128" t="s">
        <v>5452</v>
      </c>
      <c r="B68" s="3">
        <v>2</v>
      </c>
    </row>
    <row r="69" spans="1:2" ht="15">
      <c r="A69" s="128" t="s">
        <v>5441</v>
      </c>
      <c r="B69" s="3">
        <v>1</v>
      </c>
    </row>
    <row r="70" spans="1:2" ht="15">
      <c r="A70" s="128" t="s">
        <v>5442</v>
      </c>
      <c r="B70" s="3">
        <v>1</v>
      </c>
    </row>
    <row r="71" spans="1:2" ht="15">
      <c r="A71" s="128" t="s">
        <v>5443</v>
      </c>
      <c r="B71" s="3">
        <v>1</v>
      </c>
    </row>
    <row r="72" spans="1:2" ht="15">
      <c r="A72" s="128" t="s">
        <v>5444</v>
      </c>
      <c r="B72" s="3">
        <v>1</v>
      </c>
    </row>
    <row r="73" spans="1:2" ht="15">
      <c r="A73" s="127" t="s">
        <v>5453</v>
      </c>
      <c r="B73" s="3"/>
    </row>
    <row r="74" spans="1:2" ht="15">
      <c r="A74" s="128" t="s">
        <v>5454</v>
      </c>
      <c r="B74" s="3">
        <v>1</v>
      </c>
    </row>
    <row r="75" spans="1:2" ht="15">
      <c r="A75" s="128" t="s">
        <v>5455</v>
      </c>
      <c r="B75" s="3">
        <v>1</v>
      </c>
    </row>
    <row r="76" spans="1:2" ht="15">
      <c r="A76" s="128" t="s">
        <v>5444</v>
      </c>
      <c r="B76" s="3">
        <v>1</v>
      </c>
    </row>
    <row r="77" spans="1:2" ht="15">
      <c r="A77" s="127" t="s">
        <v>5456</v>
      </c>
      <c r="B77" s="3"/>
    </row>
    <row r="78" spans="1:2" ht="15">
      <c r="A78" s="128" t="s">
        <v>5450</v>
      </c>
      <c r="B78" s="3">
        <v>1</v>
      </c>
    </row>
    <row r="79" spans="1:2" ht="15">
      <c r="A79" s="127" t="s">
        <v>5457</v>
      </c>
      <c r="B79" s="3"/>
    </row>
    <row r="80" spans="1:2" ht="15">
      <c r="A80" s="128" t="s">
        <v>5434</v>
      </c>
      <c r="B80" s="3">
        <v>2</v>
      </c>
    </row>
    <row r="81" spans="1:2" ht="15">
      <c r="A81" s="128" t="s">
        <v>5458</v>
      </c>
      <c r="B81" s="3">
        <v>1</v>
      </c>
    </row>
    <row r="82" spans="1:2" ht="15">
      <c r="A82" s="128" t="s">
        <v>5451</v>
      </c>
      <c r="B82" s="3">
        <v>1</v>
      </c>
    </row>
    <row r="83" spans="1:2" ht="15">
      <c r="A83" s="128" t="s">
        <v>5459</v>
      </c>
      <c r="B83" s="3">
        <v>1</v>
      </c>
    </row>
    <row r="84" spans="1:2" ht="15">
      <c r="A84" s="128" t="s">
        <v>5440</v>
      </c>
      <c r="B84" s="3">
        <v>2</v>
      </c>
    </row>
    <row r="85" spans="1:2" ht="15">
      <c r="A85" s="128" t="s">
        <v>5452</v>
      </c>
      <c r="B85" s="3">
        <v>2</v>
      </c>
    </row>
    <row r="86" spans="1:2" ht="15">
      <c r="A86" s="128" t="s">
        <v>5441</v>
      </c>
      <c r="B86" s="3">
        <v>2</v>
      </c>
    </row>
    <row r="87" spans="1:2" ht="15">
      <c r="A87" s="128" t="s">
        <v>5455</v>
      </c>
      <c r="B87" s="3">
        <v>1</v>
      </c>
    </row>
    <row r="88" spans="1:2" ht="15">
      <c r="A88" s="127" t="s">
        <v>5460</v>
      </c>
      <c r="B88" s="3"/>
    </row>
    <row r="89" spans="1:2" ht="15">
      <c r="A89" s="128" t="s">
        <v>5449</v>
      </c>
      <c r="B89" s="3">
        <v>1</v>
      </c>
    </row>
    <row r="90" spans="1:2" ht="15">
      <c r="A90" s="128" t="s">
        <v>5430</v>
      </c>
      <c r="B90" s="3">
        <v>1</v>
      </c>
    </row>
    <row r="91" spans="1:2" ht="15">
      <c r="A91" s="128" t="s">
        <v>5452</v>
      </c>
      <c r="B91" s="3">
        <v>1</v>
      </c>
    </row>
    <row r="92" spans="1:2" ht="15">
      <c r="A92" s="128" t="s">
        <v>5426</v>
      </c>
      <c r="B92" s="3">
        <v>1</v>
      </c>
    </row>
    <row r="93" spans="1:2" ht="15">
      <c r="A93" s="127" t="s">
        <v>5461</v>
      </c>
      <c r="B93" s="3"/>
    </row>
    <row r="94" spans="1:2" ht="15">
      <c r="A94" s="128" t="s">
        <v>5440</v>
      </c>
      <c r="B94" s="3">
        <v>1</v>
      </c>
    </row>
    <row r="95" spans="1:2" ht="15">
      <c r="A95" s="127" t="s">
        <v>5462</v>
      </c>
      <c r="B95" s="3"/>
    </row>
    <row r="96" spans="1:2" ht="15">
      <c r="A96" s="128" t="s">
        <v>5443</v>
      </c>
      <c r="B96" s="3">
        <v>1</v>
      </c>
    </row>
    <row r="97" spans="1:2" ht="15">
      <c r="A97" s="128" t="s">
        <v>5455</v>
      </c>
      <c r="B97" s="3">
        <v>1</v>
      </c>
    </row>
    <row r="98" spans="1:2" ht="15">
      <c r="A98" s="127" t="s">
        <v>5463</v>
      </c>
      <c r="B98" s="3"/>
    </row>
    <row r="99" spans="1:2" ht="15">
      <c r="A99" s="128" t="s">
        <v>5449</v>
      </c>
      <c r="B99" s="3">
        <v>1</v>
      </c>
    </row>
    <row r="100" spans="1:2" ht="15">
      <c r="A100" s="127" t="s">
        <v>5464</v>
      </c>
      <c r="B100" s="3"/>
    </row>
    <row r="101" spans="1:2" ht="15">
      <c r="A101" s="128" t="s">
        <v>5452</v>
      </c>
      <c r="B101" s="3">
        <v>1</v>
      </c>
    </row>
    <row r="102" spans="1:2" ht="15">
      <c r="A102" s="127" t="s">
        <v>5465</v>
      </c>
      <c r="B102" s="3"/>
    </row>
    <row r="103" spans="1:2" ht="15">
      <c r="A103" s="128" t="s">
        <v>5422</v>
      </c>
      <c r="B103" s="3">
        <v>1</v>
      </c>
    </row>
    <row r="104" spans="1:2" ht="15">
      <c r="A104" s="127" t="s">
        <v>5466</v>
      </c>
      <c r="B104" s="3"/>
    </row>
    <row r="105" spans="1:2" ht="15">
      <c r="A105" s="128" t="s">
        <v>5426</v>
      </c>
      <c r="B105" s="3">
        <v>1</v>
      </c>
    </row>
    <row r="106" spans="1:2" ht="15">
      <c r="A106" s="128" t="s">
        <v>5467</v>
      </c>
      <c r="B106" s="3">
        <v>3</v>
      </c>
    </row>
    <row r="107" spans="1:2" ht="15">
      <c r="A107" s="128" t="s">
        <v>5442</v>
      </c>
      <c r="B107" s="3">
        <v>1</v>
      </c>
    </row>
    <row r="108" spans="1:2" ht="15">
      <c r="A108" s="128" t="s">
        <v>5428</v>
      </c>
      <c r="B108" s="3">
        <v>1</v>
      </c>
    </row>
    <row r="109" spans="1:2" ht="15">
      <c r="A109" s="127" t="s">
        <v>5468</v>
      </c>
      <c r="B109" s="3"/>
    </row>
    <row r="110" spans="1:2" ht="15">
      <c r="A110" s="128" t="s">
        <v>5452</v>
      </c>
      <c r="B110" s="3">
        <v>3</v>
      </c>
    </row>
    <row r="111" spans="1:2" ht="15">
      <c r="A111" s="128" t="s">
        <v>5422</v>
      </c>
      <c r="B111" s="3">
        <v>2</v>
      </c>
    </row>
    <row r="112" spans="1:2" ht="15">
      <c r="A112" s="128" t="s">
        <v>5441</v>
      </c>
      <c r="B112" s="3">
        <v>3</v>
      </c>
    </row>
    <row r="113" spans="1:2" ht="15">
      <c r="A113" s="128" t="s">
        <v>5426</v>
      </c>
      <c r="B113" s="3">
        <v>3</v>
      </c>
    </row>
    <row r="114" spans="1:2" ht="15">
      <c r="A114" s="128" t="s">
        <v>5443</v>
      </c>
      <c r="B114" s="3">
        <v>1</v>
      </c>
    </row>
    <row r="115" spans="1:2" ht="15">
      <c r="A115" s="128" t="s">
        <v>5455</v>
      </c>
      <c r="B115" s="3">
        <v>1</v>
      </c>
    </row>
    <row r="116" spans="1:2" ht="15">
      <c r="A116" s="127" t="s">
        <v>5469</v>
      </c>
      <c r="B116" s="3"/>
    </row>
    <row r="117" spans="1:2" ht="15">
      <c r="A117" s="128" t="s">
        <v>5448</v>
      </c>
      <c r="B117" s="3">
        <v>1</v>
      </c>
    </row>
    <row r="118" spans="1:2" ht="15">
      <c r="A118" s="128" t="s">
        <v>5449</v>
      </c>
      <c r="B118" s="3">
        <v>1</v>
      </c>
    </row>
    <row r="119" spans="1:2" ht="15">
      <c r="A119" s="128" t="s">
        <v>5434</v>
      </c>
      <c r="B119" s="3">
        <v>1</v>
      </c>
    </row>
    <row r="120" spans="1:2" ht="15">
      <c r="A120" s="128" t="s">
        <v>5440</v>
      </c>
      <c r="B120" s="3">
        <v>1</v>
      </c>
    </row>
    <row r="121" spans="1:2" ht="15">
      <c r="A121" s="128" t="s">
        <v>5422</v>
      </c>
      <c r="B121" s="3">
        <v>1</v>
      </c>
    </row>
    <row r="122" spans="1:2" ht="15">
      <c r="A122" s="128" t="s">
        <v>5467</v>
      </c>
      <c r="B122" s="3">
        <v>3</v>
      </c>
    </row>
    <row r="123" spans="1:2" ht="15">
      <c r="A123" s="127" t="s">
        <v>5470</v>
      </c>
      <c r="B123" s="3"/>
    </row>
    <row r="124" spans="1:2" ht="15">
      <c r="A124" s="128" t="s">
        <v>5467</v>
      </c>
      <c r="B124" s="3">
        <v>1</v>
      </c>
    </row>
    <row r="125" spans="1:2" ht="15">
      <c r="A125" s="127" t="s">
        <v>5471</v>
      </c>
      <c r="B125" s="3"/>
    </row>
    <row r="126" spans="1:2" ht="15">
      <c r="A126" s="128" t="s">
        <v>5432</v>
      </c>
      <c r="B126" s="3">
        <v>2</v>
      </c>
    </row>
    <row r="127" spans="1:2" ht="15">
      <c r="A127" s="128" t="s">
        <v>5447</v>
      </c>
      <c r="B127" s="3">
        <v>8</v>
      </c>
    </row>
    <row r="128" spans="1:2" ht="15">
      <c r="A128" s="128" t="s">
        <v>5448</v>
      </c>
      <c r="B128" s="3">
        <v>4</v>
      </c>
    </row>
    <row r="129" spans="1:2" ht="15">
      <c r="A129" s="128" t="s">
        <v>5458</v>
      </c>
      <c r="B129" s="3">
        <v>1</v>
      </c>
    </row>
    <row r="130" spans="1:2" ht="15">
      <c r="A130" s="128" t="s">
        <v>5422</v>
      </c>
      <c r="B130" s="3">
        <v>1</v>
      </c>
    </row>
    <row r="131" spans="1:2" ht="15">
      <c r="A131" s="128" t="s">
        <v>5444</v>
      </c>
      <c r="B131" s="3">
        <v>1</v>
      </c>
    </row>
    <row r="132" spans="1:2" ht="15">
      <c r="A132" s="127" t="s">
        <v>5472</v>
      </c>
      <c r="B132" s="3"/>
    </row>
    <row r="133" spans="1:2" ht="15">
      <c r="A133" s="128" t="s">
        <v>5441</v>
      </c>
      <c r="B133" s="3">
        <v>1</v>
      </c>
    </row>
    <row r="134" spans="1:2" ht="15">
      <c r="A134" s="128" t="s">
        <v>5426</v>
      </c>
      <c r="B134" s="3">
        <v>1</v>
      </c>
    </row>
    <row r="135" spans="1:2" ht="15">
      <c r="A135" s="127" t="s">
        <v>5473</v>
      </c>
      <c r="B135" s="3"/>
    </row>
    <row r="136" spans="1:2" ht="15">
      <c r="A136" s="128" t="s">
        <v>5448</v>
      </c>
      <c r="B136" s="3">
        <v>2</v>
      </c>
    </row>
    <row r="137" spans="1:2" ht="15">
      <c r="A137" s="128" t="s">
        <v>5437</v>
      </c>
      <c r="B137" s="3">
        <v>1</v>
      </c>
    </row>
    <row r="138" spans="1:2" ht="15">
      <c r="A138" s="128" t="s">
        <v>5459</v>
      </c>
      <c r="B138" s="3">
        <v>1</v>
      </c>
    </row>
    <row r="139" spans="1:2" ht="15">
      <c r="A139" s="128" t="s">
        <v>5441</v>
      </c>
      <c r="B139" s="3">
        <v>1</v>
      </c>
    </row>
    <row r="140" spans="1:2" ht="15">
      <c r="A140" s="127" t="s">
        <v>5474</v>
      </c>
      <c r="B140" s="3"/>
    </row>
    <row r="141" spans="1:2" ht="15">
      <c r="A141" s="128" t="s">
        <v>5458</v>
      </c>
      <c r="B141" s="3">
        <v>1</v>
      </c>
    </row>
    <row r="142" spans="1:2" ht="15">
      <c r="A142" s="128" t="s">
        <v>5442</v>
      </c>
      <c r="B142" s="3">
        <v>1</v>
      </c>
    </row>
    <row r="143" spans="1:2" ht="15">
      <c r="A143" s="128" t="s">
        <v>5455</v>
      </c>
      <c r="B143" s="3">
        <v>1</v>
      </c>
    </row>
    <row r="144" spans="1:2" ht="15">
      <c r="A144" s="127" t="s">
        <v>5475</v>
      </c>
      <c r="B144" s="3"/>
    </row>
    <row r="145" spans="1:2" ht="15">
      <c r="A145" s="128" t="s">
        <v>5432</v>
      </c>
      <c r="B145" s="3">
        <v>1</v>
      </c>
    </row>
    <row r="146" spans="1:2" ht="15">
      <c r="A146" s="128" t="s">
        <v>5447</v>
      </c>
      <c r="B146" s="3">
        <v>1</v>
      </c>
    </row>
    <row r="147" spans="1:2" ht="15">
      <c r="A147" s="128" t="s">
        <v>5428</v>
      </c>
      <c r="B147" s="3">
        <v>1</v>
      </c>
    </row>
    <row r="148" spans="1:2" ht="15">
      <c r="A148" s="127" t="s">
        <v>5476</v>
      </c>
      <c r="B148" s="3"/>
    </row>
    <row r="149" spans="1:2" ht="15">
      <c r="A149" s="128" t="s">
        <v>5452</v>
      </c>
      <c r="B149" s="3">
        <v>1</v>
      </c>
    </row>
    <row r="150" spans="1:2" ht="15">
      <c r="A150" s="128" t="s">
        <v>5444</v>
      </c>
      <c r="B150" s="3">
        <v>1</v>
      </c>
    </row>
    <row r="151" spans="1:2" ht="15">
      <c r="A151" s="127" t="s">
        <v>5477</v>
      </c>
      <c r="B151" s="3"/>
    </row>
    <row r="152" spans="1:2" ht="15">
      <c r="A152" s="128" t="s">
        <v>5440</v>
      </c>
      <c r="B152" s="3">
        <v>1</v>
      </c>
    </row>
    <row r="153" spans="1:2" ht="15">
      <c r="A153" s="128" t="s">
        <v>5441</v>
      </c>
      <c r="B153" s="3">
        <v>1</v>
      </c>
    </row>
    <row r="154" spans="1:2" ht="15">
      <c r="A154" s="128" t="s">
        <v>5426</v>
      </c>
      <c r="B154" s="3">
        <v>1</v>
      </c>
    </row>
    <row r="155" spans="1:2" ht="15">
      <c r="A155" s="128" t="s">
        <v>5443</v>
      </c>
      <c r="B155" s="3">
        <v>1</v>
      </c>
    </row>
    <row r="156" spans="1:2" ht="15">
      <c r="A156" s="127" t="s">
        <v>5478</v>
      </c>
      <c r="B156" s="3"/>
    </row>
    <row r="157" spans="1:2" ht="15">
      <c r="A157" s="128" t="s">
        <v>5451</v>
      </c>
      <c r="B157" s="3">
        <v>1</v>
      </c>
    </row>
    <row r="158" spans="1:2" ht="15">
      <c r="A158" s="127" t="s">
        <v>5479</v>
      </c>
      <c r="B158" s="3"/>
    </row>
    <row r="159" spans="1:2" ht="15">
      <c r="A159" s="128" t="s">
        <v>5447</v>
      </c>
      <c r="B159" s="3">
        <v>1</v>
      </c>
    </row>
    <row r="160" spans="1:2" ht="15">
      <c r="A160" s="128" t="s">
        <v>5452</v>
      </c>
      <c r="B160" s="3">
        <v>1</v>
      </c>
    </row>
    <row r="161" spans="1:2" ht="15">
      <c r="A161" s="127" t="s">
        <v>5480</v>
      </c>
      <c r="B161" s="3"/>
    </row>
    <row r="162" spans="1:2" ht="15">
      <c r="A162" s="128" t="s">
        <v>5446</v>
      </c>
      <c r="B162" s="3">
        <v>1</v>
      </c>
    </row>
    <row r="163" spans="1:2" ht="15">
      <c r="A163" s="128" t="s">
        <v>5459</v>
      </c>
      <c r="B163" s="3">
        <v>1</v>
      </c>
    </row>
    <row r="164" spans="1:2" ht="15">
      <c r="A164" s="128" t="s">
        <v>5422</v>
      </c>
      <c r="B164" s="3">
        <v>1</v>
      </c>
    </row>
    <row r="165" spans="1:2" ht="15">
      <c r="A165" s="127" t="s">
        <v>5481</v>
      </c>
      <c r="B165" s="3"/>
    </row>
    <row r="166" spans="1:2" ht="15">
      <c r="A166" s="128" t="s">
        <v>5449</v>
      </c>
      <c r="B166" s="3">
        <v>2</v>
      </c>
    </row>
    <row r="167" spans="1:2" ht="15">
      <c r="A167" s="128" t="s">
        <v>5434</v>
      </c>
      <c r="B167" s="3">
        <v>1</v>
      </c>
    </row>
    <row r="168" spans="1:2" ht="15">
      <c r="A168" s="128" t="s">
        <v>5440</v>
      </c>
      <c r="B168" s="3">
        <v>1</v>
      </c>
    </row>
    <row r="169" spans="1:2" ht="15">
      <c r="A169" s="127" t="s">
        <v>5482</v>
      </c>
      <c r="B169" s="3"/>
    </row>
    <row r="170" spans="1:2" ht="15">
      <c r="A170" s="128" t="s">
        <v>5458</v>
      </c>
      <c r="B170" s="3">
        <v>1</v>
      </c>
    </row>
    <row r="171" spans="1:2" ht="15">
      <c r="A171" s="126" t="s">
        <v>5483</v>
      </c>
      <c r="B171" s="3"/>
    </row>
    <row r="172" spans="1:2" ht="15">
      <c r="A172" s="127" t="s">
        <v>5484</v>
      </c>
      <c r="B172" s="3"/>
    </row>
    <row r="173" spans="1:2" ht="15">
      <c r="A173" s="128" t="s">
        <v>5444</v>
      </c>
      <c r="B173" s="3">
        <v>2</v>
      </c>
    </row>
    <row r="174" spans="1:2" ht="15">
      <c r="A174" s="128" t="s">
        <v>5428</v>
      </c>
      <c r="B174" s="3">
        <v>2</v>
      </c>
    </row>
    <row r="175" spans="1:2" ht="15">
      <c r="A175" s="127" t="s">
        <v>5485</v>
      </c>
      <c r="B175" s="3"/>
    </row>
    <row r="176" spans="1:2" ht="15">
      <c r="A176" s="128" t="s">
        <v>5446</v>
      </c>
      <c r="B176" s="3">
        <v>1</v>
      </c>
    </row>
    <row r="177" spans="1:2" ht="15">
      <c r="A177" s="128" t="s">
        <v>5432</v>
      </c>
      <c r="B177" s="3">
        <v>1</v>
      </c>
    </row>
    <row r="178" spans="1:2" ht="15">
      <c r="A178" s="128" t="s">
        <v>5459</v>
      </c>
      <c r="B178" s="3">
        <v>1</v>
      </c>
    </row>
    <row r="179" spans="1:2" ht="15">
      <c r="A179" s="127" t="s">
        <v>5486</v>
      </c>
      <c r="B179" s="3"/>
    </row>
    <row r="180" spans="1:2" ht="15">
      <c r="A180" s="128" t="s">
        <v>5452</v>
      </c>
      <c r="B180" s="3">
        <v>10</v>
      </c>
    </row>
    <row r="181" spans="1:2" ht="15">
      <c r="A181" s="128" t="s">
        <v>5422</v>
      </c>
      <c r="B181" s="3">
        <v>2</v>
      </c>
    </row>
    <row r="182" spans="1:2" ht="15">
      <c r="A182" s="128" t="s">
        <v>5441</v>
      </c>
      <c r="B182" s="3">
        <v>4</v>
      </c>
    </row>
    <row r="183" spans="1:2" ht="15">
      <c r="A183" s="128" t="s">
        <v>5426</v>
      </c>
      <c r="B183" s="3">
        <v>2</v>
      </c>
    </row>
    <row r="184" spans="1:2" ht="15">
      <c r="A184" s="128" t="s">
        <v>5467</v>
      </c>
      <c r="B184" s="3">
        <v>2</v>
      </c>
    </row>
    <row r="185" spans="1:2" ht="15">
      <c r="A185" s="128" t="s">
        <v>5443</v>
      </c>
      <c r="B185" s="3">
        <v>1</v>
      </c>
    </row>
    <row r="186" spans="1:2" ht="15">
      <c r="A186" s="128" t="s">
        <v>5455</v>
      </c>
      <c r="B186" s="3">
        <v>1</v>
      </c>
    </row>
    <row r="187" spans="1:2" ht="15">
      <c r="A187" s="127" t="s">
        <v>5487</v>
      </c>
      <c r="B187" s="3"/>
    </row>
    <row r="188" spans="1:2" ht="15">
      <c r="A188" s="128" t="s">
        <v>5447</v>
      </c>
      <c r="B188" s="3">
        <v>1</v>
      </c>
    </row>
    <row r="189" spans="1:2" ht="15">
      <c r="A189" s="128" t="s">
        <v>5448</v>
      </c>
      <c r="B189" s="3">
        <v>3</v>
      </c>
    </row>
    <row r="190" spans="1:2" ht="15">
      <c r="A190" s="128" t="s">
        <v>5449</v>
      </c>
      <c r="B190" s="3">
        <v>1</v>
      </c>
    </row>
    <row r="191" spans="1:2" ht="15">
      <c r="A191" s="128" t="s">
        <v>5450</v>
      </c>
      <c r="B191" s="3">
        <v>2</v>
      </c>
    </row>
    <row r="192" spans="1:2" ht="15">
      <c r="A192" s="128" t="s">
        <v>5430</v>
      </c>
      <c r="B192" s="3">
        <v>2</v>
      </c>
    </row>
    <row r="193" spans="1:2" ht="15">
      <c r="A193" s="128" t="s">
        <v>5451</v>
      </c>
      <c r="B193" s="3">
        <v>1</v>
      </c>
    </row>
    <row r="194" spans="1:2" ht="15">
      <c r="A194" s="128" t="s">
        <v>5459</v>
      </c>
      <c r="B194" s="3">
        <v>3</v>
      </c>
    </row>
    <row r="195" spans="1:2" ht="15">
      <c r="A195" s="128" t="s">
        <v>5440</v>
      </c>
      <c r="B195" s="3">
        <v>2</v>
      </c>
    </row>
    <row r="196" spans="1:2" ht="15">
      <c r="A196" s="128" t="s">
        <v>5441</v>
      </c>
      <c r="B196" s="3">
        <v>1</v>
      </c>
    </row>
    <row r="197" spans="1:2" ht="15">
      <c r="A197" s="128" t="s">
        <v>5442</v>
      </c>
      <c r="B197" s="3">
        <v>1</v>
      </c>
    </row>
    <row r="198" spans="1:2" ht="15">
      <c r="A198" s="127" t="s">
        <v>5488</v>
      </c>
      <c r="B198" s="3"/>
    </row>
    <row r="199" spans="1:2" ht="15">
      <c r="A199" s="128" t="s">
        <v>5434</v>
      </c>
      <c r="B199" s="3">
        <v>1</v>
      </c>
    </row>
    <row r="200" spans="1:2" ht="15">
      <c r="A200" s="128" t="s">
        <v>5442</v>
      </c>
      <c r="B200" s="3">
        <v>1</v>
      </c>
    </row>
    <row r="201" spans="1:2" ht="15">
      <c r="A201" s="128" t="s">
        <v>5443</v>
      </c>
      <c r="B201" s="3">
        <v>1</v>
      </c>
    </row>
    <row r="202" spans="1:2" ht="15">
      <c r="A202" s="127" t="s">
        <v>5489</v>
      </c>
      <c r="B202" s="3"/>
    </row>
    <row r="203" spans="1:2" ht="15">
      <c r="A203" s="128" t="s">
        <v>5455</v>
      </c>
      <c r="B203" s="3">
        <v>3</v>
      </c>
    </row>
    <row r="204" spans="1:2" ht="15">
      <c r="A204" s="127" t="s">
        <v>5490</v>
      </c>
      <c r="B204" s="3"/>
    </row>
    <row r="205" spans="1:2" ht="15">
      <c r="A205" s="128" t="s">
        <v>5454</v>
      </c>
      <c r="B205" s="3">
        <v>1</v>
      </c>
    </row>
    <row r="206" spans="1:2" ht="15">
      <c r="A206" s="128" t="s">
        <v>5449</v>
      </c>
      <c r="B206" s="3">
        <v>1</v>
      </c>
    </row>
    <row r="207" spans="1:2" ht="15">
      <c r="A207" s="128" t="s">
        <v>5440</v>
      </c>
      <c r="B207" s="3">
        <v>1</v>
      </c>
    </row>
    <row r="208" spans="1:2" ht="15">
      <c r="A208" s="128" t="s">
        <v>5452</v>
      </c>
      <c r="B208" s="3">
        <v>1</v>
      </c>
    </row>
    <row r="209" spans="1:2" ht="15">
      <c r="A209" s="128" t="s">
        <v>5428</v>
      </c>
      <c r="B209" s="3">
        <v>1</v>
      </c>
    </row>
    <row r="210" spans="1:2" ht="15">
      <c r="A210" s="127" t="s">
        <v>5491</v>
      </c>
      <c r="B210" s="3"/>
    </row>
    <row r="211" spans="1:2" ht="15">
      <c r="A211" s="128" t="s">
        <v>5434</v>
      </c>
      <c r="B211" s="3">
        <v>1</v>
      </c>
    </row>
    <row r="212" spans="1:2" ht="15">
      <c r="A212" s="128" t="s">
        <v>5430</v>
      </c>
      <c r="B212" s="3">
        <v>1</v>
      </c>
    </row>
    <row r="213" spans="1:2" ht="15">
      <c r="A213" s="128" t="s">
        <v>5440</v>
      </c>
      <c r="B213" s="3">
        <v>2</v>
      </c>
    </row>
    <row r="214" spans="1:2" ht="15">
      <c r="A214" s="128" t="s">
        <v>5422</v>
      </c>
      <c r="B214" s="3">
        <v>1</v>
      </c>
    </row>
    <row r="215" spans="1:2" ht="15">
      <c r="A215" s="128" t="s">
        <v>5441</v>
      </c>
      <c r="B215" s="3">
        <v>1</v>
      </c>
    </row>
    <row r="216" spans="1:2" ht="15">
      <c r="A216" s="128" t="s">
        <v>5426</v>
      </c>
      <c r="B216" s="3">
        <v>3</v>
      </c>
    </row>
    <row r="217" spans="1:2" ht="15">
      <c r="A217" s="128" t="s">
        <v>5467</v>
      </c>
      <c r="B217" s="3">
        <v>3</v>
      </c>
    </row>
    <row r="218" spans="1:2" ht="15">
      <c r="A218" s="128" t="s">
        <v>5442</v>
      </c>
      <c r="B218" s="3">
        <v>1</v>
      </c>
    </row>
    <row r="219" spans="1:2" ht="15">
      <c r="A219" s="128" t="s">
        <v>5455</v>
      </c>
      <c r="B219" s="3">
        <v>1</v>
      </c>
    </row>
    <row r="220" spans="1:2" ht="15">
      <c r="A220" s="127" t="s">
        <v>5492</v>
      </c>
      <c r="B220" s="3"/>
    </row>
    <row r="221" spans="1:2" ht="15">
      <c r="A221" s="128" t="s">
        <v>5432</v>
      </c>
      <c r="B221" s="3">
        <v>1</v>
      </c>
    </row>
    <row r="222" spans="1:2" ht="15">
      <c r="A222" s="128" t="s">
        <v>5441</v>
      </c>
      <c r="B222" s="3">
        <v>2</v>
      </c>
    </row>
    <row r="223" spans="1:2" ht="15">
      <c r="A223" s="128" t="s">
        <v>5426</v>
      </c>
      <c r="B223" s="3">
        <v>5</v>
      </c>
    </row>
    <row r="224" spans="1:2" ht="15">
      <c r="A224" s="128" t="s">
        <v>5467</v>
      </c>
      <c r="B224" s="3">
        <v>2</v>
      </c>
    </row>
    <row r="225" spans="1:2" ht="15">
      <c r="A225" s="128" t="s">
        <v>5442</v>
      </c>
      <c r="B225" s="3">
        <v>6</v>
      </c>
    </row>
    <row r="226" spans="1:2" ht="15">
      <c r="A226" s="128" t="s">
        <v>5443</v>
      </c>
      <c r="B226" s="3">
        <v>6</v>
      </c>
    </row>
    <row r="227" spans="1:2" ht="15">
      <c r="A227" s="128" t="s">
        <v>5455</v>
      </c>
      <c r="B227" s="3">
        <v>2</v>
      </c>
    </row>
    <row r="228" spans="1:2" ht="15">
      <c r="A228" s="128" t="s">
        <v>5428</v>
      </c>
      <c r="B228" s="3">
        <v>1</v>
      </c>
    </row>
    <row r="229" spans="1:2" ht="15">
      <c r="A229" s="127" t="s">
        <v>5493</v>
      </c>
      <c r="B229" s="3"/>
    </row>
    <row r="230" spans="1:2" ht="15">
      <c r="A230" s="128" t="s">
        <v>5454</v>
      </c>
      <c r="B230" s="3">
        <v>5</v>
      </c>
    </row>
    <row r="231" spans="1:2" ht="15">
      <c r="A231" s="128" t="s">
        <v>5446</v>
      </c>
      <c r="B231" s="3">
        <v>1</v>
      </c>
    </row>
    <row r="232" spans="1:2" ht="15">
      <c r="A232" s="128" t="s">
        <v>5451</v>
      </c>
      <c r="B232" s="3">
        <v>1</v>
      </c>
    </row>
    <row r="233" spans="1:2" ht="15">
      <c r="A233" s="128" t="s">
        <v>5459</v>
      </c>
      <c r="B233" s="3">
        <v>3</v>
      </c>
    </row>
    <row r="234" spans="1:2" ht="15">
      <c r="A234" s="128" t="s">
        <v>5452</v>
      </c>
      <c r="B234" s="3">
        <v>1</v>
      </c>
    </row>
    <row r="235" spans="1:2" ht="15">
      <c r="A235" s="128" t="s">
        <v>5422</v>
      </c>
      <c r="B235" s="3">
        <v>1</v>
      </c>
    </row>
    <row r="236" spans="1:2" ht="15">
      <c r="A236" s="128" t="s">
        <v>5426</v>
      </c>
      <c r="B236" s="3">
        <v>1</v>
      </c>
    </row>
    <row r="237" spans="1:2" ht="15">
      <c r="A237" s="128" t="s">
        <v>5443</v>
      </c>
      <c r="B237" s="3">
        <v>5</v>
      </c>
    </row>
    <row r="238" spans="1:2" ht="15">
      <c r="A238" s="128" t="s">
        <v>5428</v>
      </c>
      <c r="B238" s="3">
        <v>1</v>
      </c>
    </row>
    <row r="239" spans="1:2" ht="15">
      <c r="A239" s="127" t="s">
        <v>5494</v>
      </c>
      <c r="B239" s="3"/>
    </row>
    <row r="240" spans="1:2" ht="15">
      <c r="A240" s="128" t="s">
        <v>5454</v>
      </c>
      <c r="B240" s="3">
        <v>1</v>
      </c>
    </row>
    <row r="241" spans="1:2" ht="15">
      <c r="A241" s="128" t="s">
        <v>5426</v>
      </c>
      <c r="B241" s="3">
        <v>1</v>
      </c>
    </row>
    <row r="242" spans="1:2" ht="15">
      <c r="A242" s="128" t="s">
        <v>5442</v>
      </c>
      <c r="B242" s="3">
        <v>1</v>
      </c>
    </row>
    <row r="243" spans="1:2" ht="15">
      <c r="A243" s="128" t="s">
        <v>5428</v>
      </c>
      <c r="B243" s="3">
        <v>1</v>
      </c>
    </row>
    <row r="244" spans="1:2" ht="15">
      <c r="A244" s="127" t="s">
        <v>5495</v>
      </c>
      <c r="B244" s="3"/>
    </row>
    <row r="245" spans="1:2" ht="15">
      <c r="A245" s="128" t="s">
        <v>5454</v>
      </c>
      <c r="B245" s="3">
        <v>1</v>
      </c>
    </row>
    <row r="246" spans="1:2" ht="15">
      <c r="A246" s="128" t="s">
        <v>5467</v>
      </c>
      <c r="B246" s="3">
        <v>2</v>
      </c>
    </row>
    <row r="247" spans="1:2" ht="15">
      <c r="A247" s="127" t="s">
        <v>5496</v>
      </c>
      <c r="B247" s="3"/>
    </row>
    <row r="248" spans="1:2" ht="15">
      <c r="A248" s="128" t="s">
        <v>5434</v>
      </c>
      <c r="B248" s="3">
        <v>1</v>
      </c>
    </row>
    <row r="249" spans="1:2" ht="15">
      <c r="A249" s="128" t="s">
        <v>5451</v>
      </c>
      <c r="B249" s="3">
        <v>1</v>
      </c>
    </row>
    <row r="250" spans="1:2" ht="15">
      <c r="A250" s="128" t="s">
        <v>5426</v>
      </c>
      <c r="B250" s="3">
        <v>1</v>
      </c>
    </row>
    <row r="251" spans="1:2" ht="15">
      <c r="A251" s="127" t="s">
        <v>5497</v>
      </c>
      <c r="B251" s="3"/>
    </row>
    <row r="252" spans="1:2" ht="15">
      <c r="A252" s="128" t="s">
        <v>5454</v>
      </c>
      <c r="B252" s="3">
        <v>4</v>
      </c>
    </row>
    <row r="253" spans="1:2" ht="15">
      <c r="A253" s="128" t="s">
        <v>5434</v>
      </c>
      <c r="B253" s="3">
        <v>2</v>
      </c>
    </row>
    <row r="254" spans="1:2" ht="15">
      <c r="A254" s="128" t="s">
        <v>5467</v>
      </c>
      <c r="B254" s="3">
        <v>2</v>
      </c>
    </row>
    <row r="255" spans="1:2" ht="15">
      <c r="A255" s="127" t="s">
        <v>5498</v>
      </c>
      <c r="B255" s="3"/>
    </row>
    <row r="256" spans="1:2" ht="15">
      <c r="A256" s="128" t="s">
        <v>5458</v>
      </c>
      <c r="B256" s="3">
        <v>2</v>
      </c>
    </row>
    <row r="257" spans="1:2" ht="15">
      <c r="A257" s="127" t="s">
        <v>5499</v>
      </c>
      <c r="B257" s="3"/>
    </row>
    <row r="258" spans="1:2" ht="15">
      <c r="A258" s="128" t="s">
        <v>5440</v>
      </c>
      <c r="B258" s="3">
        <v>1</v>
      </c>
    </row>
    <row r="259" spans="1:2" ht="15">
      <c r="A259" s="128" t="s">
        <v>5452</v>
      </c>
      <c r="B259" s="3">
        <v>1</v>
      </c>
    </row>
    <row r="260" spans="1:2" ht="15">
      <c r="A260" s="127" t="s">
        <v>5500</v>
      </c>
      <c r="B260" s="3"/>
    </row>
    <row r="261" spans="1:2" ht="15">
      <c r="A261" s="128" t="s">
        <v>5422</v>
      </c>
      <c r="B261" s="3">
        <v>1</v>
      </c>
    </row>
    <row r="262" spans="1:2" ht="15">
      <c r="A262" s="127" t="s">
        <v>5501</v>
      </c>
      <c r="B262" s="3"/>
    </row>
    <row r="263" spans="1:2" ht="15">
      <c r="A263" s="128" t="s">
        <v>5422</v>
      </c>
      <c r="B263" s="3">
        <v>1</v>
      </c>
    </row>
    <row r="264" spans="1:2" ht="15">
      <c r="A264" s="128" t="s">
        <v>5426</v>
      </c>
      <c r="B264" s="3">
        <v>8</v>
      </c>
    </row>
    <row r="265" spans="1:2" ht="15">
      <c r="A265" s="128" t="s">
        <v>5467</v>
      </c>
      <c r="B265" s="3">
        <v>3</v>
      </c>
    </row>
    <row r="266" spans="1:2" ht="15">
      <c r="A266" s="128" t="s">
        <v>5443</v>
      </c>
      <c r="B266" s="3">
        <v>1</v>
      </c>
    </row>
    <row r="267" spans="1:2" ht="15">
      <c r="A267" s="127" t="s">
        <v>5502</v>
      </c>
      <c r="B267" s="3"/>
    </row>
    <row r="268" spans="1:2" ht="15">
      <c r="A268" s="128" t="s">
        <v>5432</v>
      </c>
      <c r="B268" s="3">
        <v>1</v>
      </c>
    </row>
    <row r="269" spans="1:2" ht="15">
      <c r="A269" s="127" t="s">
        <v>5503</v>
      </c>
      <c r="B269" s="3"/>
    </row>
    <row r="270" spans="1:2" ht="15">
      <c r="A270" s="128" t="s">
        <v>5459</v>
      </c>
      <c r="B270" s="3">
        <v>1</v>
      </c>
    </row>
    <row r="271" spans="1:2" ht="15">
      <c r="A271" s="127" t="s">
        <v>5504</v>
      </c>
      <c r="B271" s="3"/>
    </row>
    <row r="272" spans="1:2" ht="15">
      <c r="A272" s="128" t="s">
        <v>5440</v>
      </c>
      <c r="B272" s="3">
        <v>1</v>
      </c>
    </row>
    <row r="273" spans="1:2" ht="15">
      <c r="A273" s="128" t="s">
        <v>5422</v>
      </c>
      <c r="B273" s="3">
        <v>1</v>
      </c>
    </row>
    <row r="274" spans="1:2" ht="15">
      <c r="A274" s="127" t="s">
        <v>5505</v>
      </c>
      <c r="B274" s="3"/>
    </row>
    <row r="275" spans="1:2" ht="15">
      <c r="A275" s="128" t="s">
        <v>5458</v>
      </c>
      <c r="B275" s="3">
        <v>1</v>
      </c>
    </row>
    <row r="276" spans="1:2" ht="15">
      <c r="A276" s="127" t="s">
        <v>5506</v>
      </c>
      <c r="B276" s="3"/>
    </row>
    <row r="277" spans="1:2" ht="15">
      <c r="A277" s="128" t="s">
        <v>5440</v>
      </c>
      <c r="B277" s="3">
        <v>1</v>
      </c>
    </row>
    <row r="278" spans="1:2" ht="15">
      <c r="A278" s="127" t="s">
        <v>5507</v>
      </c>
      <c r="B278" s="3"/>
    </row>
    <row r="279" spans="1:2" ht="15">
      <c r="A279" s="128" t="s">
        <v>5467</v>
      </c>
      <c r="B279" s="3">
        <v>1</v>
      </c>
    </row>
    <row r="280" spans="1:2" ht="15">
      <c r="A280" s="126" t="s">
        <v>5508</v>
      </c>
      <c r="B280" s="3"/>
    </row>
    <row r="281" spans="1:2" ht="15">
      <c r="A281" s="127" t="s">
        <v>5509</v>
      </c>
      <c r="B281" s="3"/>
    </row>
    <row r="282" spans="1:2" ht="15">
      <c r="A282" s="128" t="s">
        <v>5440</v>
      </c>
      <c r="B282" s="3">
        <v>2</v>
      </c>
    </row>
    <row r="283" spans="1:2" ht="15">
      <c r="A283" s="127" t="s">
        <v>5510</v>
      </c>
      <c r="B283" s="3"/>
    </row>
    <row r="284" spans="1:2" ht="15">
      <c r="A284" s="128" t="s">
        <v>5449</v>
      </c>
      <c r="B284" s="3">
        <v>2</v>
      </c>
    </row>
    <row r="285" spans="1:2" ht="15">
      <c r="A285" s="128" t="s">
        <v>5467</v>
      </c>
      <c r="B285" s="3">
        <v>1</v>
      </c>
    </row>
    <row r="286" spans="1:2" ht="15">
      <c r="A286" s="127" t="s">
        <v>5511</v>
      </c>
      <c r="B286" s="3"/>
    </row>
    <row r="287" spans="1:2" ht="15">
      <c r="A287" s="128" t="s">
        <v>5422</v>
      </c>
      <c r="B287" s="3">
        <v>2</v>
      </c>
    </row>
    <row r="288" spans="1:2" ht="15">
      <c r="A288" s="127" t="s">
        <v>5512</v>
      </c>
      <c r="B288" s="3"/>
    </row>
    <row r="289" spans="1:2" ht="15">
      <c r="A289" s="128" t="s">
        <v>5434</v>
      </c>
      <c r="B289" s="3">
        <v>1</v>
      </c>
    </row>
    <row r="290" spans="1:2" ht="15">
      <c r="A290" s="127" t="s">
        <v>5513</v>
      </c>
      <c r="B290" s="3"/>
    </row>
    <row r="291" spans="1:2" ht="15">
      <c r="A291" s="128" t="s">
        <v>5440</v>
      </c>
      <c r="B291" s="3">
        <v>1</v>
      </c>
    </row>
    <row r="292" spans="1:2" ht="15">
      <c r="A292" s="125" t="s">
        <v>5419</v>
      </c>
      <c r="B292" s="3">
        <v>321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1862</v>
      </c>
      <c r="AE2" s="13" t="s">
        <v>1863</v>
      </c>
      <c r="AF2" s="13" t="s">
        <v>1864</v>
      </c>
      <c r="AG2" s="13" t="s">
        <v>1865</v>
      </c>
      <c r="AH2" s="13" t="s">
        <v>1866</v>
      </c>
      <c r="AI2" s="13" t="s">
        <v>1867</v>
      </c>
      <c r="AJ2" s="13" t="s">
        <v>1868</v>
      </c>
      <c r="AK2" s="13" t="s">
        <v>1869</v>
      </c>
      <c r="AL2" s="13" t="s">
        <v>1870</v>
      </c>
      <c r="AM2" s="13" t="s">
        <v>1871</v>
      </c>
      <c r="AN2" s="13" t="s">
        <v>1872</v>
      </c>
      <c r="AO2" s="13" t="s">
        <v>1873</v>
      </c>
      <c r="AP2" s="13" t="s">
        <v>1874</v>
      </c>
      <c r="AQ2" s="13" t="s">
        <v>1875</v>
      </c>
      <c r="AR2" s="13" t="s">
        <v>1876</v>
      </c>
      <c r="AS2" s="13" t="s">
        <v>192</v>
      </c>
      <c r="AT2" s="13" t="s">
        <v>1877</v>
      </c>
      <c r="AU2" s="13" t="s">
        <v>1878</v>
      </c>
      <c r="AV2" s="13" t="s">
        <v>1879</v>
      </c>
      <c r="AW2" s="13" t="s">
        <v>1880</v>
      </c>
      <c r="AX2" s="13" t="s">
        <v>1881</v>
      </c>
      <c r="AY2" s="13" t="s">
        <v>1882</v>
      </c>
      <c r="AZ2" s="13" t="s">
        <v>4285</v>
      </c>
      <c r="BA2" s="115" t="s">
        <v>4681</v>
      </c>
      <c r="BB2" s="115" t="s">
        <v>4690</v>
      </c>
      <c r="BC2" s="115" t="s">
        <v>4691</v>
      </c>
      <c r="BD2" s="115" t="s">
        <v>4700</v>
      </c>
      <c r="BE2" s="115" t="s">
        <v>4702</v>
      </c>
      <c r="BF2" s="115" t="s">
        <v>4708</v>
      </c>
      <c r="BG2" s="115" t="s">
        <v>4711</v>
      </c>
      <c r="BH2" s="115" t="s">
        <v>4833</v>
      </c>
      <c r="BI2" s="115" t="s">
        <v>4854</v>
      </c>
      <c r="BJ2" s="115" t="s">
        <v>4970</v>
      </c>
      <c r="BK2" s="115" t="s">
        <v>5376</v>
      </c>
      <c r="BL2" s="115" t="s">
        <v>5377</v>
      </c>
      <c r="BM2" s="115" t="s">
        <v>5378</v>
      </c>
      <c r="BN2" s="115" t="s">
        <v>5379</v>
      </c>
      <c r="BO2" s="115" t="s">
        <v>5380</v>
      </c>
      <c r="BP2" s="115" t="s">
        <v>5381</v>
      </c>
      <c r="BQ2" s="115" t="s">
        <v>5382</v>
      </c>
      <c r="BR2" s="115" t="s">
        <v>5383</v>
      </c>
      <c r="BS2" s="115" t="s">
        <v>5385</v>
      </c>
      <c r="BT2" s="3"/>
      <c r="BU2" s="3"/>
    </row>
    <row r="3" spans="1:73" ht="15" customHeight="1">
      <c r="A3" s="64" t="s">
        <v>212</v>
      </c>
      <c r="B3" s="65"/>
      <c r="C3" s="65" t="s">
        <v>64</v>
      </c>
      <c r="D3" s="66">
        <v>174.2548978990224</v>
      </c>
      <c r="E3" s="68"/>
      <c r="F3" s="100" t="s">
        <v>3330</v>
      </c>
      <c r="G3" s="65"/>
      <c r="H3" s="69" t="s">
        <v>212</v>
      </c>
      <c r="I3" s="70"/>
      <c r="J3" s="70"/>
      <c r="K3" s="69" t="s">
        <v>3843</v>
      </c>
      <c r="L3" s="73">
        <v>2.145093248324966</v>
      </c>
      <c r="M3" s="74">
        <v>8197.685546875</v>
      </c>
      <c r="N3" s="74">
        <v>4170.17138671875</v>
      </c>
      <c r="O3" s="75"/>
      <c r="P3" s="76"/>
      <c r="Q3" s="76"/>
      <c r="R3" s="48"/>
      <c r="S3" s="48">
        <v>1</v>
      </c>
      <c r="T3" s="48">
        <v>2</v>
      </c>
      <c r="U3" s="49">
        <v>6</v>
      </c>
      <c r="V3" s="49">
        <v>0.333333</v>
      </c>
      <c r="W3" s="49">
        <v>0</v>
      </c>
      <c r="X3" s="49">
        <v>1.918916</v>
      </c>
      <c r="Y3" s="49">
        <v>0</v>
      </c>
      <c r="Z3" s="49">
        <v>0</v>
      </c>
      <c r="AA3" s="71">
        <v>3</v>
      </c>
      <c r="AB3" s="71"/>
      <c r="AC3" s="72"/>
      <c r="AD3" s="78" t="s">
        <v>1883</v>
      </c>
      <c r="AE3" s="78">
        <v>1473</v>
      </c>
      <c r="AF3" s="78">
        <v>11013</v>
      </c>
      <c r="AG3" s="78">
        <v>5296</v>
      </c>
      <c r="AH3" s="78">
        <v>1889</v>
      </c>
      <c r="AI3" s="78"/>
      <c r="AJ3" s="78" t="s">
        <v>2239</v>
      </c>
      <c r="AK3" s="78" t="s">
        <v>2580</v>
      </c>
      <c r="AL3" s="82" t="s">
        <v>2778</v>
      </c>
      <c r="AM3" s="78"/>
      <c r="AN3" s="80">
        <v>40907.7762037037</v>
      </c>
      <c r="AO3" s="82" t="s">
        <v>3041</v>
      </c>
      <c r="AP3" s="78" t="b">
        <v>0</v>
      </c>
      <c r="AQ3" s="78" t="b">
        <v>0</v>
      </c>
      <c r="AR3" s="78" t="b">
        <v>1</v>
      </c>
      <c r="AS3" s="78"/>
      <c r="AT3" s="78">
        <v>367</v>
      </c>
      <c r="AU3" s="82" t="s">
        <v>3309</v>
      </c>
      <c r="AV3" s="78" t="b">
        <v>1</v>
      </c>
      <c r="AW3" s="78" t="s">
        <v>3483</v>
      </c>
      <c r="AX3" s="82" t="s">
        <v>3484</v>
      </c>
      <c r="AY3" s="78" t="s">
        <v>66</v>
      </c>
      <c r="AZ3" s="78" t="str">
        <f>REPLACE(INDEX(GroupVertices[Group],MATCH(Vertices[[#This Row],[Vertex]],GroupVertices[Vertex],0)),1,1,"")</f>
        <v>17</v>
      </c>
      <c r="BA3" s="48" t="s">
        <v>739</v>
      </c>
      <c r="BB3" s="48" t="s">
        <v>739</v>
      </c>
      <c r="BC3" s="48" t="s">
        <v>802</v>
      </c>
      <c r="BD3" s="48" t="s">
        <v>802</v>
      </c>
      <c r="BE3" s="48"/>
      <c r="BF3" s="48"/>
      <c r="BG3" s="116" t="s">
        <v>4472</v>
      </c>
      <c r="BH3" s="116" t="s">
        <v>4472</v>
      </c>
      <c r="BI3" s="116" t="s">
        <v>4583</v>
      </c>
      <c r="BJ3" s="116" t="s">
        <v>4583</v>
      </c>
      <c r="BK3" s="116">
        <v>0</v>
      </c>
      <c r="BL3" s="120">
        <v>0</v>
      </c>
      <c r="BM3" s="116">
        <v>0</v>
      </c>
      <c r="BN3" s="120">
        <v>0</v>
      </c>
      <c r="BO3" s="116">
        <v>0</v>
      </c>
      <c r="BP3" s="120">
        <v>0</v>
      </c>
      <c r="BQ3" s="116">
        <v>31</v>
      </c>
      <c r="BR3" s="120">
        <v>100</v>
      </c>
      <c r="BS3" s="116">
        <v>31</v>
      </c>
      <c r="BT3" s="3"/>
      <c r="BU3" s="3"/>
    </row>
    <row r="4" spans="1:76" ht="15">
      <c r="A4" s="64" t="s">
        <v>446</v>
      </c>
      <c r="B4" s="65"/>
      <c r="C4" s="65" t="s">
        <v>64</v>
      </c>
      <c r="D4" s="66">
        <v>172.81942906312494</v>
      </c>
      <c r="E4" s="68"/>
      <c r="F4" s="100" t="s">
        <v>3331</v>
      </c>
      <c r="G4" s="65"/>
      <c r="H4" s="69" t="s">
        <v>446</v>
      </c>
      <c r="I4" s="70"/>
      <c r="J4" s="70"/>
      <c r="K4" s="69" t="s">
        <v>3844</v>
      </c>
      <c r="L4" s="73">
        <v>1</v>
      </c>
      <c r="M4" s="74">
        <v>8197.685546875</v>
      </c>
      <c r="N4" s="74">
        <v>4628.94873046875</v>
      </c>
      <c r="O4" s="75"/>
      <c r="P4" s="76"/>
      <c r="Q4" s="76"/>
      <c r="R4" s="86"/>
      <c r="S4" s="48">
        <v>1</v>
      </c>
      <c r="T4" s="48">
        <v>0</v>
      </c>
      <c r="U4" s="49">
        <v>0</v>
      </c>
      <c r="V4" s="49">
        <v>0.2</v>
      </c>
      <c r="W4" s="49">
        <v>0</v>
      </c>
      <c r="X4" s="49">
        <v>0.693693</v>
      </c>
      <c r="Y4" s="49">
        <v>0</v>
      </c>
      <c r="Z4" s="49">
        <v>0</v>
      </c>
      <c r="AA4" s="71">
        <v>4</v>
      </c>
      <c r="AB4" s="71"/>
      <c r="AC4" s="72"/>
      <c r="AD4" s="78" t="s">
        <v>1884</v>
      </c>
      <c r="AE4" s="78">
        <v>348</v>
      </c>
      <c r="AF4" s="78">
        <v>9723</v>
      </c>
      <c r="AG4" s="78">
        <v>6760</v>
      </c>
      <c r="AH4" s="78">
        <v>1106</v>
      </c>
      <c r="AI4" s="78"/>
      <c r="AJ4" s="78" t="s">
        <v>2240</v>
      </c>
      <c r="AK4" s="78"/>
      <c r="AL4" s="82" t="s">
        <v>2779</v>
      </c>
      <c r="AM4" s="78"/>
      <c r="AN4" s="80">
        <v>39931.374398148146</v>
      </c>
      <c r="AO4" s="82" t="s">
        <v>3042</v>
      </c>
      <c r="AP4" s="78" t="b">
        <v>1</v>
      </c>
      <c r="AQ4" s="78" t="b">
        <v>0</v>
      </c>
      <c r="AR4" s="78" t="b">
        <v>0</v>
      </c>
      <c r="AS4" s="78"/>
      <c r="AT4" s="78">
        <v>362</v>
      </c>
      <c r="AU4" s="82" t="s">
        <v>3309</v>
      </c>
      <c r="AV4" s="78" t="b">
        <v>1</v>
      </c>
      <c r="AW4" s="78" t="s">
        <v>3483</v>
      </c>
      <c r="AX4" s="82" t="s">
        <v>3485</v>
      </c>
      <c r="AY4" s="78" t="s">
        <v>65</v>
      </c>
      <c r="AZ4" s="78" t="str">
        <f>REPLACE(INDEX(GroupVertices[Group],MATCH(Vertices[[#This Row],[Vertex]],GroupVertices[Vertex],0)),1,1,"")</f>
        <v>17</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447</v>
      </c>
      <c r="B5" s="65"/>
      <c r="C5" s="65" t="s">
        <v>64</v>
      </c>
      <c r="D5" s="66">
        <v>162.00667659923673</v>
      </c>
      <c r="E5" s="68"/>
      <c r="F5" s="100" t="s">
        <v>3332</v>
      </c>
      <c r="G5" s="65"/>
      <c r="H5" s="69" t="s">
        <v>447</v>
      </c>
      <c r="I5" s="70"/>
      <c r="J5" s="70"/>
      <c r="K5" s="69" t="s">
        <v>3845</v>
      </c>
      <c r="L5" s="73">
        <v>1</v>
      </c>
      <c r="M5" s="74">
        <v>7882.57763671875</v>
      </c>
      <c r="N5" s="74">
        <v>4628.94873046875</v>
      </c>
      <c r="O5" s="75"/>
      <c r="P5" s="76"/>
      <c r="Q5" s="76"/>
      <c r="R5" s="86"/>
      <c r="S5" s="48">
        <v>1</v>
      </c>
      <c r="T5" s="48">
        <v>0</v>
      </c>
      <c r="U5" s="49">
        <v>0</v>
      </c>
      <c r="V5" s="49">
        <v>0.2</v>
      </c>
      <c r="W5" s="49">
        <v>0</v>
      </c>
      <c r="X5" s="49">
        <v>0.693693</v>
      </c>
      <c r="Y5" s="49">
        <v>0</v>
      </c>
      <c r="Z5" s="49">
        <v>0</v>
      </c>
      <c r="AA5" s="71">
        <v>5</v>
      </c>
      <c r="AB5" s="71"/>
      <c r="AC5" s="72"/>
      <c r="AD5" s="78" t="s">
        <v>1885</v>
      </c>
      <c r="AE5" s="78">
        <v>0</v>
      </c>
      <c r="AF5" s="78">
        <v>6</v>
      </c>
      <c r="AG5" s="78">
        <v>0</v>
      </c>
      <c r="AH5" s="78">
        <v>0</v>
      </c>
      <c r="AI5" s="78"/>
      <c r="AJ5" s="78" t="s">
        <v>2241</v>
      </c>
      <c r="AK5" s="78" t="s">
        <v>2581</v>
      </c>
      <c r="AL5" s="82" t="s">
        <v>2780</v>
      </c>
      <c r="AM5" s="78"/>
      <c r="AN5" s="80">
        <v>41539.44994212963</v>
      </c>
      <c r="AO5" s="82" t="s">
        <v>3043</v>
      </c>
      <c r="AP5" s="78" t="b">
        <v>1</v>
      </c>
      <c r="AQ5" s="78" t="b">
        <v>0</v>
      </c>
      <c r="AR5" s="78" t="b">
        <v>0</v>
      </c>
      <c r="AS5" s="78"/>
      <c r="AT5" s="78">
        <v>0</v>
      </c>
      <c r="AU5" s="82" t="s">
        <v>3309</v>
      </c>
      <c r="AV5" s="78" t="b">
        <v>0</v>
      </c>
      <c r="AW5" s="78" t="s">
        <v>3483</v>
      </c>
      <c r="AX5" s="82" t="s">
        <v>3486</v>
      </c>
      <c r="AY5" s="78" t="s">
        <v>65</v>
      </c>
      <c r="AZ5" s="78" t="str">
        <f>REPLACE(INDEX(GroupVertices[Group],MATCH(Vertices[[#This Row],[Vertex]],GroupVertices[Vertex],0)),1,1,"")</f>
        <v>17</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162.0022255330789</v>
      </c>
      <c r="E6" s="68"/>
      <c r="F6" s="100" t="s">
        <v>3333</v>
      </c>
      <c r="G6" s="65"/>
      <c r="H6" s="69" t="s">
        <v>213</v>
      </c>
      <c r="I6" s="70"/>
      <c r="J6" s="70"/>
      <c r="K6" s="69" t="s">
        <v>3846</v>
      </c>
      <c r="L6" s="73">
        <v>91.84406436711397</v>
      </c>
      <c r="M6" s="74">
        <v>1120.6719970703125</v>
      </c>
      <c r="N6" s="74">
        <v>5128.822265625</v>
      </c>
      <c r="O6" s="75"/>
      <c r="P6" s="76"/>
      <c r="Q6" s="76"/>
      <c r="R6" s="86"/>
      <c r="S6" s="48">
        <v>1</v>
      </c>
      <c r="T6" s="48">
        <v>2</v>
      </c>
      <c r="U6" s="49">
        <v>476</v>
      </c>
      <c r="V6" s="49">
        <v>0.001522</v>
      </c>
      <c r="W6" s="49">
        <v>0.000719</v>
      </c>
      <c r="X6" s="49">
        <v>1.064105</v>
      </c>
      <c r="Y6" s="49">
        <v>0.16666666666666666</v>
      </c>
      <c r="Z6" s="49">
        <v>0</v>
      </c>
      <c r="AA6" s="71">
        <v>6</v>
      </c>
      <c r="AB6" s="71"/>
      <c r="AC6" s="72"/>
      <c r="AD6" s="78" t="s">
        <v>1886</v>
      </c>
      <c r="AE6" s="78">
        <v>108</v>
      </c>
      <c r="AF6" s="78">
        <v>2</v>
      </c>
      <c r="AG6" s="78">
        <v>19</v>
      </c>
      <c r="AH6" s="78">
        <v>141</v>
      </c>
      <c r="AI6" s="78"/>
      <c r="AJ6" s="78"/>
      <c r="AK6" s="78" t="s">
        <v>2582</v>
      </c>
      <c r="AL6" s="78"/>
      <c r="AM6" s="78"/>
      <c r="AN6" s="80">
        <v>42546.364270833335</v>
      </c>
      <c r="AO6" s="82" t="s">
        <v>3044</v>
      </c>
      <c r="AP6" s="78" t="b">
        <v>1</v>
      </c>
      <c r="AQ6" s="78" t="b">
        <v>0</v>
      </c>
      <c r="AR6" s="78" t="b">
        <v>0</v>
      </c>
      <c r="AS6" s="78"/>
      <c r="AT6" s="78">
        <v>0</v>
      </c>
      <c r="AU6" s="78"/>
      <c r="AV6" s="78" t="b">
        <v>0</v>
      </c>
      <c r="AW6" s="78" t="s">
        <v>3483</v>
      </c>
      <c r="AX6" s="82" t="s">
        <v>3487</v>
      </c>
      <c r="AY6" s="78" t="s">
        <v>66</v>
      </c>
      <c r="AZ6" s="78" t="str">
        <f>REPLACE(INDEX(GroupVertices[Group],MATCH(Vertices[[#This Row],[Vertex]],GroupVertices[Vertex],0)),1,1,"")</f>
        <v>1</v>
      </c>
      <c r="BA6" s="48"/>
      <c r="BB6" s="48"/>
      <c r="BC6" s="48"/>
      <c r="BD6" s="48"/>
      <c r="BE6" s="48" t="s">
        <v>832</v>
      </c>
      <c r="BF6" s="48" t="s">
        <v>832</v>
      </c>
      <c r="BG6" s="116" t="s">
        <v>4712</v>
      </c>
      <c r="BH6" s="116" t="s">
        <v>4712</v>
      </c>
      <c r="BI6" s="116" t="s">
        <v>4855</v>
      </c>
      <c r="BJ6" s="116" t="s">
        <v>4855</v>
      </c>
      <c r="BK6" s="116">
        <v>4</v>
      </c>
      <c r="BL6" s="120">
        <v>8.333333333333334</v>
      </c>
      <c r="BM6" s="116">
        <v>2</v>
      </c>
      <c r="BN6" s="120">
        <v>4.166666666666667</v>
      </c>
      <c r="BO6" s="116">
        <v>0</v>
      </c>
      <c r="BP6" s="120">
        <v>0</v>
      </c>
      <c r="BQ6" s="116">
        <v>42</v>
      </c>
      <c r="BR6" s="120">
        <v>87.5</v>
      </c>
      <c r="BS6" s="116">
        <v>48</v>
      </c>
      <c r="BT6" s="2"/>
      <c r="BU6" s="3"/>
      <c r="BV6" s="3"/>
      <c r="BW6" s="3"/>
      <c r="BX6" s="3"/>
    </row>
    <row r="7" spans="1:76" ht="15">
      <c r="A7" s="64" t="s">
        <v>448</v>
      </c>
      <c r="B7" s="65"/>
      <c r="C7" s="65" t="s">
        <v>64</v>
      </c>
      <c r="D7" s="66">
        <v>162.0745553581435</v>
      </c>
      <c r="E7" s="68"/>
      <c r="F7" s="100" t="s">
        <v>3334</v>
      </c>
      <c r="G7" s="65"/>
      <c r="H7" s="69" t="s">
        <v>448</v>
      </c>
      <c r="I7" s="70"/>
      <c r="J7" s="70"/>
      <c r="K7" s="69" t="s">
        <v>3847</v>
      </c>
      <c r="L7" s="73">
        <v>1</v>
      </c>
      <c r="M7" s="74">
        <v>562.9411010742188</v>
      </c>
      <c r="N7" s="74">
        <v>4074.960693359375</v>
      </c>
      <c r="O7" s="75"/>
      <c r="P7" s="76"/>
      <c r="Q7" s="76"/>
      <c r="R7" s="86"/>
      <c r="S7" s="48">
        <v>1</v>
      </c>
      <c r="T7" s="48">
        <v>0</v>
      </c>
      <c r="U7" s="49">
        <v>0</v>
      </c>
      <c r="V7" s="49">
        <v>0.001117</v>
      </c>
      <c r="W7" s="49">
        <v>5.7E-05</v>
      </c>
      <c r="X7" s="49">
        <v>0.451496</v>
      </c>
      <c r="Y7" s="49">
        <v>0</v>
      </c>
      <c r="Z7" s="49">
        <v>0</v>
      </c>
      <c r="AA7" s="71">
        <v>7</v>
      </c>
      <c r="AB7" s="71"/>
      <c r="AC7" s="72"/>
      <c r="AD7" s="78" t="s">
        <v>1887</v>
      </c>
      <c r="AE7" s="78">
        <v>108</v>
      </c>
      <c r="AF7" s="78">
        <v>67</v>
      </c>
      <c r="AG7" s="78">
        <v>30</v>
      </c>
      <c r="AH7" s="78">
        <v>71</v>
      </c>
      <c r="AI7" s="78"/>
      <c r="AJ7" s="78" t="s">
        <v>2242</v>
      </c>
      <c r="AK7" s="78" t="s">
        <v>2583</v>
      </c>
      <c r="AL7" s="82" t="s">
        <v>2781</v>
      </c>
      <c r="AM7" s="78"/>
      <c r="AN7" s="80">
        <v>42872.455034722225</v>
      </c>
      <c r="AO7" s="78"/>
      <c r="AP7" s="78" t="b">
        <v>1</v>
      </c>
      <c r="AQ7" s="78" t="b">
        <v>0</v>
      </c>
      <c r="AR7" s="78" t="b">
        <v>0</v>
      </c>
      <c r="AS7" s="78" t="s">
        <v>1832</v>
      </c>
      <c r="AT7" s="78">
        <v>2</v>
      </c>
      <c r="AU7" s="78"/>
      <c r="AV7" s="78" t="b">
        <v>0</v>
      </c>
      <c r="AW7" s="78" t="s">
        <v>3483</v>
      </c>
      <c r="AX7" s="82" t="s">
        <v>3488</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167.93327118837624</v>
      </c>
      <c r="E8" s="68"/>
      <c r="F8" s="100" t="s">
        <v>3335</v>
      </c>
      <c r="G8" s="65"/>
      <c r="H8" s="69" t="s">
        <v>214</v>
      </c>
      <c r="I8" s="70"/>
      <c r="J8" s="70"/>
      <c r="K8" s="69" t="s">
        <v>3848</v>
      </c>
      <c r="L8" s="73">
        <v>92.41661099127646</v>
      </c>
      <c r="M8" s="74">
        <v>2469.81103515625</v>
      </c>
      <c r="N8" s="74">
        <v>7569.20703125</v>
      </c>
      <c r="O8" s="75"/>
      <c r="P8" s="76"/>
      <c r="Q8" s="76"/>
      <c r="R8" s="86"/>
      <c r="S8" s="48">
        <v>1</v>
      </c>
      <c r="T8" s="48">
        <v>4</v>
      </c>
      <c r="U8" s="49">
        <v>479</v>
      </c>
      <c r="V8" s="49">
        <v>0.001527</v>
      </c>
      <c r="W8" s="49">
        <v>0.000829</v>
      </c>
      <c r="X8" s="49">
        <v>1.623301</v>
      </c>
      <c r="Y8" s="49">
        <v>0.15</v>
      </c>
      <c r="Z8" s="49">
        <v>0</v>
      </c>
      <c r="AA8" s="71">
        <v>8</v>
      </c>
      <c r="AB8" s="71"/>
      <c r="AC8" s="72"/>
      <c r="AD8" s="78" t="s">
        <v>1888</v>
      </c>
      <c r="AE8" s="78">
        <v>1594</v>
      </c>
      <c r="AF8" s="78">
        <v>5332</v>
      </c>
      <c r="AG8" s="78">
        <v>14379</v>
      </c>
      <c r="AH8" s="78">
        <v>8376</v>
      </c>
      <c r="AI8" s="78"/>
      <c r="AJ8" s="78" t="s">
        <v>2243</v>
      </c>
      <c r="AK8" s="78" t="s">
        <v>2584</v>
      </c>
      <c r="AL8" s="82" t="s">
        <v>2782</v>
      </c>
      <c r="AM8" s="78"/>
      <c r="AN8" s="80">
        <v>39972.28046296296</v>
      </c>
      <c r="AO8" s="82" t="s">
        <v>3045</v>
      </c>
      <c r="AP8" s="78" t="b">
        <v>0</v>
      </c>
      <c r="AQ8" s="78" t="b">
        <v>0</v>
      </c>
      <c r="AR8" s="78" t="b">
        <v>1</v>
      </c>
      <c r="AS8" s="78"/>
      <c r="AT8" s="78">
        <v>200</v>
      </c>
      <c r="AU8" s="82" t="s">
        <v>3309</v>
      </c>
      <c r="AV8" s="78" t="b">
        <v>0</v>
      </c>
      <c r="AW8" s="78" t="s">
        <v>3483</v>
      </c>
      <c r="AX8" s="82" t="s">
        <v>3489</v>
      </c>
      <c r="AY8" s="78" t="s">
        <v>66</v>
      </c>
      <c r="AZ8" s="78" t="str">
        <f>REPLACE(INDEX(GroupVertices[Group],MATCH(Vertices[[#This Row],[Vertex]],GroupVertices[Vertex],0)),1,1,"")</f>
        <v>1</v>
      </c>
      <c r="BA8" s="48" t="s">
        <v>740</v>
      </c>
      <c r="BB8" s="48" t="s">
        <v>740</v>
      </c>
      <c r="BC8" s="48" t="s">
        <v>803</v>
      </c>
      <c r="BD8" s="48" t="s">
        <v>803</v>
      </c>
      <c r="BE8" s="48" t="s">
        <v>833</v>
      </c>
      <c r="BF8" s="48" t="s">
        <v>833</v>
      </c>
      <c r="BG8" s="116" t="s">
        <v>4713</v>
      </c>
      <c r="BH8" s="116" t="s">
        <v>4713</v>
      </c>
      <c r="BI8" s="116" t="s">
        <v>4856</v>
      </c>
      <c r="BJ8" s="116" t="s">
        <v>4856</v>
      </c>
      <c r="BK8" s="116">
        <v>0</v>
      </c>
      <c r="BL8" s="120">
        <v>0</v>
      </c>
      <c r="BM8" s="116">
        <v>2</v>
      </c>
      <c r="BN8" s="120">
        <v>5.882352941176471</v>
      </c>
      <c r="BO8" s="116">
        <v>0</v>
      </c>
      <c r="BP8" s="120">
        <v>0</v>
      </c>
      <c r="BQ8" s="116">
        <v>32</v>
      </c>
      <c r="BR8" s="120">
        <v>94.11764705882354</v>
      </c>
      <c r="BS8" s="116">
        <v>34</v>
      </c>
      <c r="BT8" s="2"/>
      <c r="BU8" s="3"/>
      <c r="BV8" s="3"/>
      <c r="BW8" s="3"/>
      <c r="BX8" s="3"/>
    </row>
    <row r="9" spans="1:76" ht="15">
      <c r="A9" s="64" t="s">
        <v>449</v>
      </c>
      <c r="B9" s="65"/>
      <c r="C9" s="65" t="s">
        <v>64</v>
      </c>
      <c r="D9" s="66">
        <v>163.4944454624886</v>
      </c>
      <c r="E9" s="68"/>
      <c r="F9" s="100" t="s">
        <v>3336</v>
      </c>
      <c r="G9" s="65"/>
      <c r="H9" s="69" t="s">
        <v>449</v>
      </c>
      <c r="I9" s="70"/>
      <c r="J9" s="70"/>
      <c r="K9" s="69" t="s">
        <v>3849</v>
      </c>
      <c r="L9" s="73">
        <v>1</v>
      </c>
      <c r="M9" s="74">
        <v>3204.853515625</v>
      </c>
      <c r="N9" s="74">
        <v>8266.083984375</v>
      </c>
      <c r="O9" s="75"/>
      <c r="P9" s="76"/>
      <c r="Q9" s="76"/>
      <c r="R9" s="86"/>
      <c r="S9" s="48">
        <v>1</v>
      </c>
      <c r="T9" s="48">
        <v>0</v>
      </c>
      <c r="U9" s="49">
        <v>0</v>
      </c>
      <c r="V9" s="49">
        <v>0.00112</v>
      </c>
      <c r="W9" s="49">
        <v>6.6E-05</v>
      </c>
      <c r="X9" s="49">
        <v>0.425961</v>
      </c>
      <c r="Y9" s="49">
        <v>0</v>
      </c>
      <c r="Z9" s="49">
        <v>0</v>
      </c>
      <c r="AA9" s="71">
        <v>9</v>
      </c>
      <c r="AB9" s="71"/>
      <c r="AC9" s="72"/>
      <c r="AD9" s="78" t="s">
        <v>1889</v>
      </c>
      <c r="AE9" s="78">
        <v>209</v>
      </c>
      <c r="AF9" s="78">
        <v>1343</v>
      </c>
      <c r="AG9" s="78">
        <v>476</v>
      </c>
      <c r="AH9" s="78">
        <v>89</v>
      </c>
      <c r="AI9" s="78"/>
      <c r="AJ9" s="78" t="s">
        <v>2244</v>
      </c>
      <c r="AK9" s="78" t="s">
        <v>2585</v>
      </c>
      <c r="AL9" s="82" t="s">
        <v>2783</v>
      </c>
      <c r="AM9" s="78"/>
      <c r="AN9" s="80">
        <v>41289.019583333335</v>
      </c>
      <c r="AO9" s="82" t="s">
        <v>3046</v>
      </c>
      <c r="AP9" s="78" t="b">
        <v>1</v>
      </c>
      <c r="AQ9" s="78" t="b">
        <v>0</v>
      </c>
      <c r="AR9" s="78" t="b">
        <v>1</v>
      </c>
      <c r="AS9" s="78"/>
      <c r="AT9" s="78">
        <v>64</v>
      </c>
      <c r="AU9" s="82" t="s">
        <v>3309</v>
      </c>
      <c r="AV9" s="78" t="b">
        <v>0</v>
      </c>
      <c r="AW9" s="78" t="s">
        <v>3483</v>
      </c>
      <c r="AX9" s="82" t="s">
        <v>3490</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164.09979045995235</v>
      </c>
      <c r="E10" s="68"/>
      <c r="F10" s="100" t="s">
        <v>893</v>
      </c>
      <c r="G10" s="65"/>
      <c r="H10" s="69" t="s">
        <v>215</v>
      </c>
      <c r="I10" s="70"/>
      <c r="J10" s="70"/>
      <c r="K10" s="69" t="s">
        <v>3850</v>
      </c>
      <c r="L10" s="73">
        <v>362.086070971806</v>
      </c>
      <c r="M10" s="74">
        <v>7192.26318359375</v>
      </c>
      <c r="N10" s="74">
        <v>2452.696533203125</v>
      </c>
      <c r="O10" s="75"/>
      <c r="P10" s="76"/>
      <c r="Q10" s="76"/>
      <c r="R10" s="86"/>
      <c r="S10" s="48">
        <v>1</v>
      </c>
      <c r="T10" s="48">
        <v>4</v>
      </c>
      <c r="U10" s="49">
        <v>1892</v>
      </c>
      <c r="V10" s="49">
        <v>0.001534</v>
      </c>
      <c r="W10" s="49">
        <v>0.00067</v>
      </c>
      <c r="X10" s="49">
        <v>2.155755</v>
      </c>
      <c r="Y10" s="49">
        <v>0</v>
      </c>
      <c r="Z10" s="49">
        <v>0</v>
      </c>
      <c r="AA10" s="71">
        <v>10</v>
      </c>
      <c r="AB10" s="71"/>
      <c r="AC10" s="72"/>
      <c r="AD10" s="78" t="s">
        <v>1890</v>
      </c>
      <c r="AE10" s="78">
        <v>918</v>
      </c>
      <c r="AF10" s="78">
        <v>1887</v>
      </c>
      <c r="AG10" s="78">
        <v>518</v>
      </c>
      <c r="AH10" s="78">
        <v>66</v>
      </c>
      <c r="AI10" s="78"/>
      <c r="AJ10" s="78" t="s">
        <v>2245</v>
      </c>
      <c r="AK10" s="78" t="s">
        <v>2586</v>
      </c>
      <c r="AL10" s="82" t="s">
        <v>2784</v>
      </c>
      <c r="AM10" s="78"/>
      <c r="AN10" s="80">
        <v>41521.886354166665</v>
      </c>
      <c r="AO10" s="82" t="s">
        <v>3047</v>
      </c>
      <c r="AP10" s="78" t="b">
        <v>1</v>
      </c>
      <c r="AQ10" s="78" t="b">
        <v>0</v>
      </c>
      <c r="AR10" s="78" t="b">
        <v>0</v>
      </c>
      <c r="AS10" s="78"/>
      <c r="AT10" s="78">
        <v>99</v>
      </c>
      <c r="AU10" s="82" t="s">
        <v>3309</v>
      </c>
      <c r="AV10" s="78" t="b">
        <v>0</v>
      </c>
      <c r="AW10" s="78" t="s">
        <v>3483</v>
      </c>
      <c r="AX10" s="82" t="s">
        <v>3491</v>
      </c>
      <c r="AY10" s="78" t="s">
        <v>66</v>
      </c>
      <c r="AZ10" s="78" t="str">
        <f>REPLACE(INDEX(GroupVertices[Group],MATCH(Vertices[[#This Row],[Vertex]],GroupVertices[Vertex],0)),1,1,"")</f>
        <v>15</v>
      </c>
      <c r="BA10" s="48" t="s">
        <v>741</v>
      </c>
      <c r="BB10" s="48" t="s">
        <v>741</v>
      </c>
      <c r="BC10" s="48" t="s">
        <v>804</v>
      </c>
      <c r="BD10" s="48" t="s">
        <v>804</v>
      </c>
      <c r="BE10" s="48" t="s">
        <v>834</v>
      </c>
      <c r="BF10" s="48" t="s">
        <v>834</v>
      </c>
      <c r="BG10" s="116" t="s">
        <v>4714</v>
      </c>
      <c r="BH10" s="116" t="s">
        <v>4714</v>
      </c>
      <c r="BI10" s="116" t="s">
        <v>4857</v>
      </c>
      <c r="BJ10" s="116" t="s">
        <v>4857</v>
      </c>
      <c r="BK10" s="116">
        <v>0</v>
      </c>
      <c r="BL10" s="120">
        <v>0</v>
      </c>
      <c r="BM10" s="116">
        <v>1</v>
      </c>
      <c r="BN10" s="120">
        <v>3.8461538461538463</v>
      </c>
      <c r="BO10" s="116">
        <v>0</v>
      </c>
      <c r="BP10" s="120">
        <v>0</v>
      </c>
      <c r="BQ10" s="116">
        <v>25</v>
      </c>
      <c r="BR10" s="120">
        <v>96.15384615384616</v>
      </c>
      <c r="BS10" s="116">
        <v>26</v>
      </c>
      <c r="BT10" s="2"/>
      <c r="BU10" s="3"/>
      <c r="BV10" s="3"/>
      <c r="BW10" s="3"/>
      <c r="BX10" s="3"/>
    </row>
    <row r="11" spans="1:76" ht="15">
      <c r="A11" s="64" t="s">
        <v>450</v>
      </c>
      <c r="B11" s="65"/>
      <c r="C11" s="65" t="s">
        <v>64</v>
      </c>
      <c r="D11" s="66">
        <v>206.3448593638375</v>
      </c>
      <c r="E11" s="68"/>
      <c r="F11" s="100" t="s">
        <v>3337</v>
      </c>
      <c r="G11" s="65"/>
      <c r="H11" s="69" t="s">
        <v>450</v>
      </c>
      <c r="I11" s="70"/>
      <c r="J11" s="70"/>
      <c r="K11" s="69" t="s">
        <v>3851</v>
      </c>
      <c r="L11" s="73">
        <v>1</v>
      </c>
      <c r="M11" s="74">
        <v>6854.4150390625</v>
      </c>
      <c r="N11" s="74">
        <v>2711.688720703125</v>
      </c>
      <c r="O11" s="75"/>
      <c r="P11" s="76"/>
      <c r="Q11" s="76"/>
      <c r="R11" s="86"/>
      <c r="S11" s="48">
        <v>1</v>
      </c>
      <c r="T11" s="48">
        <v>0</v>
      </c>
      <c r="U11" s="49">
        <v>0</v>
      </c>
      <c r="V11" s="49">
        <v>0.001124</v>
      </c>
      <c r="W11" s="49">
        <v>5.3E-05</v>
      </c>
      <c r="X11" s="49">
        <v>0.516478</v>
      </c>
      <c r="Y11" s="49">
        <v>0</v>
      </c>
      <c r="Z11" s="49">
        <v>0</v>
      </c>
      <c r="AA11" s="71">
        <v>11</v>
      </c>
      <c r="AB11" s="71"/>
      <c r="AC11" s="72"/>
      <c r="AD11" s="78" t="s">
        <v>450</v>
      </c>
      <c r="AE11" s="78">
        <v>17586</v>
      </c>
      <c r="AF11" s="78">
        <v>39851</v>
      </c>
      <c r="AG11" s="78">
        <v>24343</v>
      </c>
      <c r="AH11" s="78">
        <v>2366</v>
      </c>
      <c r="AI11" s="78"/>
      <c r="AJ11" s="78" t="s">
        <v>2246</v>
      </c>
      <c r="AK11" s="78"/>
      <c r="AL11" s="82" t="s">
        <v>2785</v>
      </c>
      <c r="AM11" s="78"/>
      <c r="AN11" s="80">
        <v>39860.75850694445</v>
      </c>
      <c r="AO11" s="82" t="s">
        <v>3048</v>
      </c>
      <c r="AP11" s="78" t="b">
        <v>0</v>
      </c>
      <c r="AQ11" s="78" t="b">
        <v>0</v>
      </c>
      <c r="AR11" s="78" t="b">
        <v>1</v>
      </c>
      <c r="AS11" s="78"/>
      <c r="AT11" s="78">
        <v>657</v>
      </c>
      <c r="AU11" s="82" t="s">
        <v>3309</v>
      </c>
      <c r="AV11" s="78" t="b">
        <v>1</v>
      </c>
      <c r="AW11" s="78" t="s">
        <v>3483</v>
      </c>
      <c r="AX11" s="82" t="s">
        <v>3492</v>
      </c>
      <c r="AY11" s="78" t="s">
        <v>65</v>
      </c>
      <c r="AZ11" s="78" t="str">
        <f>REPLACE(INDEX(GroupVertices[Group],MATCH(Vertices[[#This Row],[Vertex]],GroupVertices[Vertex],0)),1,1,"")</f>
        <v>15</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451</v>
      </c>
      <c r="B12" s="65"/>
      <c r="C12" s="65" t="s">
        <v>64</v>
      </c>
      <c r="D12" s="66">
        <v>222.6646934314905</v>
      </c>
      <c r="E12" s="68"/>
      <c r="F12" s="100" t="s">
        <v>3338</v>
      </c>
      <c r="G12" s="65"/>
      <c r="H12" s="69" t="s">
        <v>451</v>
      </c>
      <c r="I12" s="70"/>
      <c r="J12" s="70"/>
      <c r="K12" s="69" t="s">
        <v>3852</v>
      </c>
      <c r="L12" s="73">
        <v>1</v>
      </c>
      <c r="M12" s="74">
        <v>7530.111328125</v>
      </c>
      <c r="N12" s="74">
        <v>2193.704345703125</v>
      </c>
      <c r="O12" s="75"/>
      <c r="P12" s="76"/>
      <c r="Q12" s="76"/>
      <c r="R12" s="86"/>
      <c r="S12" s="48">
        <v>1</v>
      </c>
      <c r="T12" s="48">
        <v>0</v>
      </c>
      <c r="U12" s="49">
        <v>0</v>
      </c>
      <c r="V12" s="49">
        <v>0.001124</v>
      </c>
      <c r="W12" s="49">
        <v>5.3E-05</v>
      </c>
      <c r="X12" s="49">
        <v>0.516478</v>
      </c>
      <c r="Y12" s="49">
        <v>0</v>
      </c>
      <c r="Z12" s="49">
        <v>0</v>
      </c>
      <c r="AA12" s="71">
        <v>12</v>
      </c>
      <c r="AB12" s="71"/>
      <c r="AC12" s="72"/>
      <c r="AD12" s="78" t="s">
        <v>1891</v>
      </c>
      <c r="AE12" s="78">
        <v>1607</v>
      </c>
      <c r="AF12" s="78">
        <v>54517</v>
      </c>
      <c r="AG12" s="78">
        <v>19512</v>
      </c>
      <c r="AH12" s="78">
        <v>5366</v>
      </c>
      <c r="AI12" s="78"/>
      <c r="AJ12" s="78" t="s">
        <v>2247</v>
      </c>
      <c r="AK12" s="78" t="s">
        <v>2587</v>
      </c>
      <c r="AL12" s="82" t="s">
        <v>2786</v>
      </c>
      <c r="AM12" s="78"/>
      <c r="AN12" s="80">
        <v>40277.49466435185</v>
      </c>
      <c r="AO12" s="82" t="s">
        <v>3049</v>
      </c>
      <c r="AP12" s="78" t="b">
        <v>0</v>
      </c>
      <c r="AQ12" s="78" t="b">
        <v>0</v>
      </c>
      <c r="AR12" s="78" t="b">
        <v>1</v>
      </c>
      <c r="AS12" s="78"/>
      <c r="AT12" s="78">
        <v>1037</v>
      </c>
      <c r="AU12" s="82" t="s">
        <v>3309</v>
      </c>
      <c r="AV12" s="78" t="b">
        <v>1</v>
      </c>
      <c r="AW12" s="78" t="s">
        <v>3483</v>
      </c>
      <c r="AX12" s="82" t="s">
        <v>3493</v>
      </c>
      <c r="AY12" s="78" t="s">
        <v>65</v>
      </c>
      <c r="AZ12" s="78" t="str">
        <f>REPLACE(INDEX(GroupVertices[Group],MATCH(Vertices[[#This Row],[Vertex]],GroupVertices[Vertex],0)),1,1,"")</f>
        <v>15</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452</v>
      </c>
      <c r="B13" s="65"/>
      <c r="C13" s="65" t="s">
        <v>64</v>
      </c>
      <c r="D13" s="66">
        <v>162.85237916922284</v>
      </c>
      <c r="E13" s="68"/>
      <c r="F13" s="100" t="s">
        <v>3339</v>
      </c>
      <c r="G13" s="65"/>
      <c r="H13" s="69" t="s">
        <v>452</v>
      </c>
      <c r="I13" s="70"/>
      <c r="J13" s="70"/>
      <c r="K13" s="69" t="s">
        <v>3853</v>
      </c>
      <c r="L13" s="73">
        <v>1</v>
      </c>
      <c r="M13" s="74">
        <v>7342.53076171875</v>
      </c>
      <c r="N13" s="74">
        <v>3034.990478515625</v>
      </c>
      <c r="O13" s="75"/>
      <c r="P13" s="76"/>
      <c r="Q13" s="76"/>
      <c r="R13" s="86"/>
      <c r="S13" s="48">
        <v>1</v>
      </c>
      <c r="T13" s="48">
        <v>0</v>
      </c>
      <c r="U13" s="49">
        <v>0</v>
      </c>
      <c r="V13" s="49">
        <v>0.001124</v>
      </c>
      <c r="W13" s="49">
        <v>5.3E-05</v>
      </c>
      <c r="X13" s="49">
        <v>0.516478</v>
      </c>
      <c r="Y13" s="49">
        <v>0</v>
      </c>
      <c r="Z13" s="49">
        <v>0</v>
      </c>
      <c r="AA13" s="71">
        <v>13</v>
      </c>
      <c r="AB13" s="71"/>
      <c r="AC13" s="72"/>
      <c r="AD13" s="78" t="s">
        <v>1892</v>
      </c>
      <c r="AE13" s="78">
        <v>809</v>
      </c>
      <c r="AF13" s="78">
        <v>766</v>
      </c>
      <c r="AG13" s="78">
        <v>754</v>
      </c>
      <c r="AH13" s="78">
        <v>914</v>
      </c>
      <c r="AI13" s="78"/>
      <c r="AJ13" s="78" t="s">
        <v>2248</v>
      </c>
      <c r="AK13" s="78" t="s">
        <v>2588</v>
      </c>
      <c r="AL13" s="82" t="s">
        <v>2787</v>
      </c>
      <c r="AM13" s="78"/>
      <c r="AN13" s="80">
        <v>41187.840266203704</v>
      </c>
      <c r="AO13" s="82" t="s">
        <v>3050</v>
      </c>
      <c r="AP13" s="78" t="b">
        <v>1</v>
      </c>
      <c r="AQ13" s="78" t="b">
        <v>0</v>
      </c>
      <c r="AR13" s="78" t="b">
        <v>0</v>
      </c>
      <c r="AS13" s="78"/>
      <c r="AT13" s="78">
        <v>18</v>
      </c>
      <c r="AU13" s="82" t="s">
        <v>3309</v>
      </c>
      <c r="AV13" s="78" t="b">
        <v>0</v>
      </c>
      <c r="AW13" s="78" t="s">
        <v>3483</v>
      </c>
      <c r="AX13" s="82" t="s">
        <v>3494</v>
      </c>
      <c r="AY13" s="78" t="s">
        <v>65</v>
      </c>
      <c r="AZ13" s="78" t="str">
        <f>REPLACE(INDEX(GroupVertices[Group],MATCH(Vertices[[#This Row],[Vertex]],GroupVertices[Vertex],0)),1,1,"")</f>
        <v>15</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453</v>
      </c>
      <c r="B14" s="65"/>
      <c r="C14" s="65" t="s">
        <v>64</v>
      </c>
      <c r="D14" s="66">
        <v>162.2870937671795</v>
      </c>
      <c r="E14" s="68"/>
      <c r="F14" s="100" t="s">
        <v>3340</v>
      </c>
      <c r="G14" s="65"/>
      <c r="H14" s="69" t="s">
        <v>453</v>
      </c>
      <c r="I14" s="70"/>
      <c r="J14" s="70"/>
      <c r="K14" s="69" t="s">
        <v>3854</v>
      </c>
      <c r="L14" s="73">
        <v>1</v>
      </c>
      <c r="M14" s="74">
        <v>7041.99609375</v>
      </c>
      <c r="N14" s="74">
        <v>1870.401123046875</v>
      </c>
      <c r="O14" s="75"/>
      <c r="P14" s="76"/>
      <c r="Q14" s="76"/>
      <c r="R14" s="86"/>
      <c r="S14" s="48">
        <v>1</v>
      </c>
      <c r="T14" s="48">
        <v>0</v>
      </c>
      <c r="U14" s="49">
        <v>0</v>
      </c>
      <c r="V14" s="49">
        <v>0.001124</v>
      </c>
      <c r="W14" s="49">
        <v>5.3E-05</v>
      </c>
      <c r="X14" s="49">
        <v>0.516478</v>
      </c>
      <c r="Y14" s="49">
        <v>0</v>
      </c>
      <c r="Z14" s="49">
        <v>0</v>
      </c>
      <c r="AA14" s="71">
        <v>14</v>
      </c>
      <c r="AB14" s="71"/>
      <c r="AC14" s="72"/>
      <c r="AD14" s="78" t="s">
        <v>1893</v>
      </c>
      <c r="AE14" s="78">
        <v>68</v>
      </c>
      <c r="AF14" s="78">
        <v>258</v>
      </c>
      <c r="AG14" s="78">
        <v>36</v>
      </c>
      <c r="AH14" s="78">
        <v>62</v>
      </c>
      <c r="AI14" s="78"/>
      <c r="AJ14" s="78" t="s">
        <v>2249</v>
      </c>
      <c r="AK14" s="78"/>
      <c r="AL14" s="82" t="s">
        <v>2788</v>
      </c>
      <c r="AM14" s="78"/>
      <c r="AN14" s="80">
        <v>43511.49513888889</v>
      </c>
      <c r="AO14" s="78"/>
      <c r="AP14" s="78" t="b">
        <v>1</v>
      </c>
      <c r="AQ14" s="78" t="b">
        <v>0</v>
      </c>
      <c r="AR14" s="78" t="b">
        <v>0</v>
      </c>
      <c r="AS14" s="78"/>
      <c r="AT14" s="78">
        <v>2</v>
      </c>
      <c r="AU14" s="78"/>
      <c r="AV14" s="78" t="b">
        <v>0</v>
      </c>
      <c r="AW14" s="78" t="s">
        <v>3483</v>
      </c>
      <c r="AX14" s="82" t="s">
        <v>3495</v>
      </c>
      <c r="AY14" s="78" t="s">
        <v>65</v>
      </c>
      <c r="AZ14" s="78" t="str">
        <f>REPLACE(INDEX(GroupVertices[Group],MATCH(Vertices[[#This Row],[Vertex]],GroupVertices[Vertex],0)),1,1,"")</f>
        <v>15</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216</v>
      </c>
      <c r="B15" s="65"/>
      <c r="C15" s="65" t="s">
        <v>64</v>
      </c>
      <c r="D15" s="66">
        <v>164.48258214952503</v>
      </c>
      <c r="E15" s="68"/>
      <c r="F15" s="100" t="s">
        <v>3341</v>
      </c>
      <c r="G15" s="65"/>
      <c r="H15" s="69" t="s">
        <v>216</v>
      </c>
      <c r="I15" s="70"/>
      <c r="J15" s="70"/>
      <c r="K15" s="69" t="s">
        <v>3855</v>
      </c>
      <c r="L15" s="73">
        <v>91.84406436711397</v>
      </c>
      <c r="M15" s="74">
        <v>2703.2060546875</v>
      </c>
      <c r="N15" s="74">
        <v>2317.453369140625</v>
      </c>
      <c r="O15" s="75"/>
      <c r="P15" s="76"/>
      <c r="Q15" s="76"/>
      <c r="R15" s="86"/>
      <c r="S15" s="48">
        <v>2</v>
      </c>
      <c r="T15" s="48">
        <v>1</v>
      </c>
      <c r="U15" s="49">
        <v>476</v>
      </c>
      <c r="V15" s="49">
        <v>0.00161</v>
      </c>
      <c r="W15" s="49">
        <v>0.000737</v>
      </c>
      <c r="X15" s="49">
        <v>1.18161</v>
      </c>
      <c r="Y15" s="49">
        <v>0.3333333333333333</v>
      </c>
      <c r="Z15" s="49">
        <v>0</v>
      </c>
      <c r="AA15" s="71">
        <v>15</v>
      </c>
      <c r="AB15" s="71"/>
      <c r="AC15" s="72"/>
      <c r="AD15" s="78" t="s">
        <v>1894</v>
      </c>
      <c r="AE15" s="78">
        <v>128</v>
      </c>
      <c r="AF15" s="78">
        <v>2231</v>
      </c>
      <c r="AG15" s="78">
        <v>918</v>
      </c>
      <c r="AH15" s="78">
        <v>583</v>
      </c>
      <c r="AI15" s="78"/>
      <c r="AJ15" s="78" t="s">
        <v>2250</v>
      </c>
      <c r="AK15" s="78" t="s">
        <v>2589</v>
      </c>
      <c r="AL15" s="82" t="s">
        <v>2789</v>
      </c>
      <c r="AM15" s="78"/>
      <c r="AN15" s="80">
        <v>41894.46842592592</v>
      </c>
      <c r="AO15" s="82" t="s">
        <v>3051</v>
      </c>
      <c r="AP15" s="78" t="b">
        <v>0</v>
      </c>
      <c r="AQ15" s="78" t="b">
        <v>0</v>
      </c>
      <c r="AR15" s="78" t="b">
        <v>0</v>
      </c>
      <c r="AS15" s="78"/>
      <c r="AT15" s="78">
        <v>46</v>
      </c>
      <c r="AU15" s="82" t="s">
        <v>3309</v>
      </c>
      <c r="AV15" s="78" t="b">
        <v>0</v>
      </c>
      <c r="AW15" s="78" t="s">
        <v>3483</v>
      </c>
      <c r="AX15" s="82" t="s">
        <v>3496</v>
      </c>
      <c r="AY15" s="78" t="s">
        <v>66</v>
      </c>
      <c r="AZ15" s="78" t="str">
        <f>REPLACE(INDEX(GroupVertices[Group],MATCH(Vertices[[#This Row],[Vertex]],GroupVertices[Vertex],0)),1,1,"")</f>
        <v>2</v>
      </c>
      <c r="BA15" s="48"/>
      <c r="BB15" s="48"/>
      <c r="BC15" s="48"/>
      <c r="BD15" s="48"/>
      <c r="BE15" s="48" t="s">
        <v>216</v>
      </c>
      <c r="BF15" s="48" t="s">
        <v>216</v>
      </c>
      <c r="BG15" s="116" t="s">
        <v>4715</v>
      </c>
      <c r="BH15" s="116" t="s">
        <v>4715</v>
      </c>
      <c r="BI15" s="116" t="s">
        <v>4858</v>
      </c>
      <c r="BJ15" s="116" t="s">
        <v>4858</v>
      </c>
      <c r="BK15" s="116">
        <v>0</v>
      </c>
      <c r="BL15" s="120">
        <v>0</v>
      </c>
      <c r="BM15" s="116">
        <v>0</v>
      </c>
      <c r="BN15" s="120">
        <v>0</v>
      </c>
      <c r="BO15" s="116">
        <v>0</v>
      </c>
      <c r="BP15" s="120">
        <v>0</v>
      </c>
      <c r="BQ15" s="116">
        <v>27</v>
      </c>
      <c r="BR15" s="120">
        <v>100</v>
      </c>
      <c r="BS15" s="116">
        <v>27</v>
      </c>
      <c r="BT15" s="2"/>
      <c r="BU15" s="3"/>
      <c r="BV15" s="3"/>
      <c r="BW15" s="3"/>
      <c r="BX15" s="3"/>
    </row>
    <row r="16" spans="1:76" ht="15">
      <c r="A16" s="64" t="s">
        <v>454</v>
      </c>
      <c r="B16" s="65"/>
      <c r="C16" s="65" t="s">
        <v>64</v>
      </c>
      <c r="D16" s="66">
        <v>1000</v>
      </c>
      <c r="E16" s="68"/>
      <c r="F16" s="100" t="s">
        <v>3342</v>
      </c>
      <c r="G16" s="65"/>
      <c r="H16" s="69" t="s">
        <v>454</v>
      </c>
      <c r="I16" s="70"/>
      <c r="J16" s="70"/>
      <c r="K16" s="69" t="s">
        <v>3856</v>
      </c>
      <c r="L16" s="73">
        <v>1</v>
      </c>
      <c r="M16" s="74">
        <v>3495.427001953125</v>
      </c>
      <c r="N16" s="74">
        <v>3011.463623046875</v>
      </c>
      <c r="O16" s="75"/>
      <c r="P16" s="76"/>
      <c r="Q16" s="76"/>
      <c r="R16" s="86"/>
      <c r="S16" s="48">
        <v>1</v>
      </c>
      <c r="T16" s="48">
        <v>0</v>
      </c>
      <c r="U16" s="49">
        <v>0</v>
      </c>
      <c r="V16" s="49">
        <v>0.001164</v>
      </c>
      <c r="W16" s="49">
        <v>5.8E-05</v>
      </c>
      <c r="X16" s="49">
        <v>0.484789</v>
      </c>
      <c r="Y16" s="49">
        <v>0</v>
      </c>
      <c r="Z16" s="49">
        <v>0</v>
      </c>
      <c r="AA16" s="71">
        <v>16</v>
      </c>
      <c r="AB16" s="71"/>
      <c r="AC16" s="72"/>
      <c r="AD16" s="78" t="s">
        <v>1895</v>
      </c>
      <c r="AE16" s="78">
        <v>535</v>
      </c>
      <c r="AF16" s="78">
        <v>1035714</v>
      </c>
      <c r="AG16" s="78">
        <v>16556</v>
      </c>
      <c r="AH16" s="78">
        <v>1140</v>
      </c>
      <c r="AI16" s="78"/>
      <c r="AJ16" s="78" t="s">
        <v>2251</v>
      </c>
      <c r="AK16" s="78" t="s">
        <v>2590</v>
      </c>
      <c r="AL16" s="82" t="s">
        <v>2790</v>
      </c>
      <c r="AM16" s="78"/>
      <c r="AN16" s="80">
        <v>39645.89828703704</v>
      </c>
      <c r="AO16" s="82" t="s">
        <v>3052</v>
      </c>
      <c r="AP16" s="78" t="b">
        <v>0</v>
      </c>
      <c r="AQ16" s="78" t="b">
        <v>0</v>
      </c>
      <c r="AR16" s="78" t="b">
        <v>0</v>
      </c>
      <c r="AS16" s="78"/>
      <c r="AT16" s="78">
        <v>8086</v>
      </c>
      <c r="AU16" s="82" t="s">
        <v>3309</v>
      </c>
      <c r="AV16" s="78" t="b">
        <v>1</v>
      </c>
      <c r="AW16" s="78" t="s">
        <v>3483</v>
      </c>
      <c r="AX16" s="82" t="s">
        <v>3497</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217</v>
      </c>
      <c r="B17" s="65"/>
      <c r="C17" s="65" t="s">
        <v>64</v>
      </c>
      <c r="D17" s="66">
        <v>197.56846966715267</v>
      </c>
      <c r="E17" s="68"/>
      <c r="F17" s="100" t="s">
        <v>894</v>
      </c>
      <c r="G17" s="65"/>
      <c r="H17" s="69" t="s">
        <v>217</v>
      </c>
      <c r="I17" s="70"/>
      <c r="J17" s="70"/>
      <c r="K17" s="69" t="s">
        <v>3857</v>
      </c>
      <c r="L17" s="73">
        <v>182.8789776089488</v>
      </c>
      <c r="M17" s="74">
        <v>2120.923095703125</v>
      </c>
      <c r="N17" s="74">
        <v>4798.51318359375</v>
      </c>
      <c r="O17" s="75"/>
      <c r="P17" s="76"/>
      <c r="Q17" s="76"/>
      <c r="R17" s="86"/>
      <c r="S17" s="48">
        <v>1</v>
      </c>
      <c r="T17" s="48">
        <v>6</v>
      </c>
      <c r="U17" s="49">
        <v>953</v>
      </c>
      <c r="V17" s="49">
        <v>0.001531</v>
      </c>
      <c r="W17" s="49">
        <v>0.000835</v>
      </c>
      <c r="X17" s="49">
        <v>2.012618</v>
      </c>
      <c r="Y17" s="49">
        <v>0.1</v>
      </c>
      <c r="Z17" s="49">
        <v>0.16666666666666666</v>
      </c>
      <c r="AA17" s="71">
        <v>17</v>
      </c>
      <c r="AB17" s="71"/>
      <c r="AC17" s="72"/>
      <c r="AD17" s="78" t="s">
        <v>1896</v>
      </c>
      <c r="AE17" s="78">
        <v>2488</v>
      </c>
      <c r="AF17" s="78">
        <v>31964</v>
      </c>
      <c r="AG17" s="78">
        <v>23316</v>
      </c>
      <c r="AH17" s="78">
        <v>15645</v>
      </c>
      <c r="AI17" s="78"/>
      <c r="AJ17" s="78" t="s">
        <v>2252</v>
      </c>
      <c r="AK17" s="78" t="s">
        <v>2591</v>
      </c>
      <c r="AL17" s="82" t="s">
        <v>2791</v>
      </c>
      <c r="AM17" s="78"/>
      <c r="AN17" s="80">
        <v>39612.17932870371</v>
      </c>
      <c r="AO17" s="82" t="s">
        <v>3053</v>
      </c>
      <c r="AP17" s="78" t="b">
        <v>0</v>
      </c>
      <c r="AQ17" s="78" t="b">
        <v>0</v>
      </c>
      <c r="AR17" s="78" t="b">
        <v>1</v>
      </c>
      <c r="AS17" s="78"/>
      <c r="AT17" s="78">
        <v>1221</v>
      </c>
      <c r="AU17" s="82" t="s">
        <v>3309</v>
      </c>
      <c r="AV17" s="78" t="b">
        <v>1</v>
      </c>
      <c r="AW17" s="78" t="s">
        <v>3483</v>
      </c>
      <c r="AX17" s="82" t="s">
        <v>3498</v>
      </c>
      <c r="AY17" s="78" t="s">
        <v>66</v>
      </c>
      <c r="AZ17" s="78" t="str">
        <f>REPLACE(INDEX(GroupVertices[Group],MATCH(Vertices[[#This Row],[Vertex]],GroupVertices[Vertex],0)),1,1,"")</f>
        <v>1</v>
      </c>
      <c r="BA17" s="48" t="s">
        <v>742</v>
      </c>
      <c r="BB17" s="48" t="s">
        <v>742</v>
      </c>
      <c r="BC17" s="48" t="s">
        <v>805</v>
      </c>
      <c r="BD17" s="48" t="s">
        <v>805</v>
      </c>
      <c r="BE17" s="48" t="s">
        <v>835</v>
      </c>
      <c r="BF17" s="48" t="s">
        <v>835</v>
      </c>
      <c r="BG17" s="116" t="s">
        <v>4716</v>
      </c>
      <c r="BH17" s="116" t="s">
        <v>4716</v>
      </c>
      <c r="BI17" s="116" t="s">
        <v>4859</v>
      </c>
      <c r="BJ17" s="116" t="s">
        <v>4859</v>
      </c>
      <c r="BK17" s="116">
        <v>0</v>
      </c>
      <c r="BL17" s="120">
        <v>0</v>
      </c>
      <c r="BM17" s="116">
        <v>0</v>
      </c>
      <c r="BN17" s="120">
        <v>0</v>
      </c>
      <c r="BO17" s="116">
        <v>0</v>
      </c>
      <c r="BP17" s="120">
        <v>0</v>
      </c>
      <c r="BQ17" s="116">
        <v>17</v>
      </c>
      <c r="BR17" s="120">
        <v>100</v>
      </c>
      <c r="BS17" s="116">
        <v>17</v>
      </c>
      <c r="BT17" s="2"/>
      <c r="BU17" s="3"/>
      <c r="BV17" s="3"/>
      <c r="BW17" s="3"/>
      <c r="BX17" s="3"/>
    </row>
    <row r="18" spans="1:76" ht="15">
      <c r="A18" s="64" t="s">
        <v>455</v>
      </c>
      <c r="B18" s="65"/>
      <c r="C18" s="65" t="s">
        <v>64</v>
      </c>
      <c r="D18" s="66">
        <v>162.89688983080106</v>
      </c>
      <c r="E18" s="68"/>
      <c r="F18" s="100" t="s">
        <v>3343</v>
      </c>
      <c r="G18" s="65"/>
      <c r="H18" s="69" t="s">
        <v>455</v>
      </c>
      <c r="I18" s="70"/>
      <c r="J18" s="70"/>
      <c r="K18" s="69" t="s">
        <v>3858</v>
      </c>
      <c r="L18" s="73">
        <v>1</v>
      </c>
      <c r="M18" s="74">
        <v>2456.80810546875</v>
      </c>
      <c r="N18" s="74">
        <v>3635.84228515625</v>
      </c>
      <c r="O18" s="75"/>
      <c r="P18" s="76"/>
      <c r="Q18" s="76"/>
      <c r="R18" s="86"/>
      <c r="S18" s="48">
        <v>1</v>
      </c>
      <c r="T18" s="48">
        <v>0</v>
      </c>
      <c r="U18" s="49">
        <v>0</v>
      </c>
      <c r="V18" s="49">
        <v>0.001122</v>
      </c>
      <c r="W18" s="49">
        <v>6.6E-05</v>
      </c>
      <c r="X18" s="49">
        <v>0.435121</v>
      </c>
      <c r="Y18" s="49">
        <v>0</v>
      </c>
      <c r="Z18" s="49">
        <v>0</v>
      </c>
      <c r="AA18" s="71">
        <v>18</v>
      </c>
      <c r="AB18" s="71"/>
      <c r="AC18" s="72"/>
      <c r="AD18" s="78" t="s">
        <v>1897</v>
      </c>
      <c r="AE18" s="78">
        <v>203</v>
      </c>
      <c r="AF18" s="78">
        <v>806</v>
      </c>
      <c r="AG18" s="78">
        <v>1320</v>
      </c>
      <c r="AH18" s="78">
        <v>209</v>
      </c>
      <c r="AI18" s="78"/>
      <c r="AJ18" s="78" t="s">
        <v>2253</v>
      </c>
      <c r="AK18" s="78" t="s">
        <v>2592</v>
      </c>
      <c r="AL18" s="82" t="s">
        <v>2792</v>
      </c>
      <c r="AM18" s="78"/>
      <c r="AN18" s="80">
        <v>39775.99105324074</v>
      </c>
      <c r="AO18" s="82" t="s">
        <v>3054</v>
      </c>
      <c r="AP18" s="78" t="b">
        <v>1</v>
      </c>
      <c r="AQ18" s="78" t="b">
        <v>0</v>
      </c>
      <c r="AR18" s="78" t="b">
        <v>1</v>
      </c>
      <c r="AS18" s="78"/>
      <c r="AT18" s="78">
        <v>87</v>
      </c>
      <c r="AU18" s="82" t="s">
        <v>3309</v>
      </c>
      <c r="AV18" s="78" t="b">
        <v>0</v>
      </c>
      <c r="AW18" s="78" t="s">
        <v>3483</v>
      </c>
      <c r="AX18" s="82" t="s">
        <v>3499</v>
      </c>
      <c r="AY18" s="78" t="s">
        <v>65</v>
      </c>
      <c r="AZ18" s="78"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456</v>
      </c>
      <c r="B19" s="65"/>
      <c r="C19" s="65" t="s">
        <v>64</v>
      </c>
      <c r="D19" s="66">
        <v>193.8317996276614</v>
      </c>
      <c r="E19" s="68"/>
      <c r="F19" s="100" t="s">
        <v>3344</v>
      </c>
      <c r="G19" s="65"/>
      <c r="H19" s="69" t="s">
        <v>456</v>
      </c>
      <c r="I19" s="70"/>
      <c r="J19" s="70"/>
      <c r="K19" s="69" t="s">
        <v>3859</v>
      </c>
      <c r="L19" s="73">
        <v>1</v>
      </c>
      <c r="M19" s="74">
        <v>1881.718505859375</v>
      </c>
      <c r="N19" s="74">
        <v>3364.369384765625</v>
      </c>
      <c r="O19" s="75"/>
      <c r="P19" s="76"/>
      <c r="Q19" s="76"/>
      <c r="R19" s="86"/>
      <c r="S19" s="48">
        <v>1</v>
      </c>
      <c r="T19" s="48">
        <v>0</v>
      </c>
      <c r="U19" s="49">
        <v>0</v>
      </c>
      <c r="V19" s="49">
        <v>0.001122</v>
      </c>
      <c r="W19" s="49">
        <v>6.6E-05</v>
      </c>
      <c r="X19" s="49">
        <v>0.435121</v>
      </c>
      <c r="Y19" s="49">
        <v>0</v>
      </c>
      <c r="Z19" s="49">
        <v>0</v>
      </c>
      <c r="AA19" s="71">
        <v>19</v>
      </c>
      <c r="AB19" s="71"/>
      <c r="AC19" s="72"/>
      <c r="AD19" s="78" t="s">
        <v>1898</v>
      </c>
      <c r="AE19" s="78">
        <v>1235</v>
      </c>
      <c r="AF19" s="78">
        <v>28606</v>
      </c>
      <c r="AG19" s="78">
        <v>33477</v>
      </c>
      <c r="AH19" s="78">
        <v>37931</v>
      </c>
      <c r="AI19" s="78"/>
      <c r="AJ19" s="78" t="s">
        <v>2254</v>
      </c>
      <c r="AK19" s="78" t="s">
        <v>2593</v>
      </c>
      <c r="AL19" s="82" t="s">
        <v>2793</v>
      </c>
      <c r="AM19" s="78"/>
      <c r="AN19" s="80">
        <v>41215.27587962963</v>
      </c>
      <c r="AO19" s="82" t="s">
        <v>3055</v>
      </c>
      <c r="AP19" s="78" t="b">
        <v>0</v>
      </c>
      <c r="AQ19" s="78" t="b">
        <v>0</v>
      </c>
      <c r="AR19" s="78" t="b">
        <v>0</v>
      </c>
      <c r="AS19" s="78"/>
      <c r="AT19" s="78">
        <v>642</v>
      </c>
      <c r="AU19" s="82" t="s">
        <v>3310</v>
      </c>
      <c r="AV19" s="78" t="b">
        <v>1</v>
      </c>
      <c r="AW19" s="78" t="s">
        <v>3483</v>
      </c>
      <c r="AX19" s="82" t="s">
        <v>3500</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218</v>
      </c>
      <c r="B20" s="65"/>
      <c r="C20" s="65" t="s">
        <v>64</v>
      </c>
      <c r="D20" s="66">
        <v>164.43139488871006</v>
      </c>
      <c r="E20" s="68"/>
      <c r="F20" s="100" t="s">
        <v>895</v>
      </c>
      <c r="G20" s="65"/>
      <c r="H20" s="69" t="s">
        <v>218</v>
      </c>
      <c r="I20" s="70"/>
      <c r="J20" s="70"/>
      <c r="K20" s="69" t="s">
        <v>3860</v>
      </c>
      <c r="L20" s="73">
        <v>1</v>
      </c>
      <c r="M20" s="74">
        <v>9786.9189453125</v>
      </c>
      <c r="N20" s="74">
        <v>8627.69140625</v>
      </c>
      <c r="O20" s="75"/>
      <c r="P20" s="76"/>
      <c r="Q20" s="76"/>
      <c r="R20" s="86"/>
      <c r="S20" s="48">
        <v>0</v>
      </c>
      <c r="T20" s="48">
        <v>1</v>
      </c>
      <c r="U20" s="49">
        <v>0</v>
      </c>
      <c r="V20" s="49">
        <v>0.000921</v>
      </c>
      <c r="W20" s="49">
        <v>5E-06</v>
      </c>
      <c r="X20" s="49">
        <v>0.506385</v>
      </c>
      <c r="Y20" s="49">
        <v>0</v>
      </c>
      <c r="Z20" s="49">
        <v>0</v>
      </c>
      <c r="AA20" s="71">
        <v>20</v>
      </c>
      <c r="AB20" s="71"/>
      <c r="AC20" s="72"/>
      <c r="AD20" s="78" t="s">
        <v>1899</v>
      </c>
      <c r="AE20" s="78">
        <v>5000</v>
      </c>
      <c r="AF20" s="78">
        <v>2185</v>
      </c>
      <c r="AG20" s="78">
        <v>214200</v>
      </c>
      <c r="AH20" s="78">
        <v>153480</v>
      </c>
      <c r="AI20" s="78"/>
      <c r="AJ20" s="78" t="s">
        <v>2255</v>
      </c>
      <c r="AK20" s="78" t="s">
        <v>2594</v>
      </c>
      <c r="AL20" s="82" t="s">
        <v>2794</v>
      </c>
      <c r="AM20" s="78"/>
      <c r="AN20" s="80">
        <v>39715.06763888889</v>
      </c>
      <c r="AO20" s="82" t="s">
        <v>3056</v>
      </c>
      <c r="AP20" s="78" t="b">
        <v>0</v>
      </c>
      <c r="AQ20" s="78" t="b">
        <v>0</v>
      </c>
      <c r="AR20" s="78" t="b">
        <v>0</v>
      </c>
      <c r="AS20" s="78"/>
      <c r="AT20" s="78">
        <v>456</v>
      </c>
      <c r="AU20" s="82" t="s">
        <v>3310</v>
      </c>
      <c r="AV20" s="78" t="b">
        <v>0</v>
      </c>
      <c r="AW20" s="78" t="s">
        <v>3483</v>
      </c>
      <c r="AX20" s="82" t="s">
        <v>3501</v>
      </c>
      <c r="AY20" s="78" t="s">
        <v>66</v>
      </c>
      <c r="AZ20" s="78" t="str">
        <f>REPLACE(INDEX(GroupVertices[Group],MATCH(Vertices[[#This Row],[Vertex]],GroupVertices[Vertex],0)),1,1,"")</f>
        <v>6</v>
      </c>
      <c r="BA20" s="48"/>
      <c r="BB20" s="48"/>
      <c r="BC20" s="48"/>
      <c r="BD20" s="48"/>
      <c r="BE20" s="48"/>
      <c r="BF20" s="48"/>
      <c r="BG20" s="116" t="s">
        <v>4717</v>
      </c>
      <c r="BH20" s="116" t="s">
        <v>4717</v>
      </c>
      <c r="BI20" s="116" t="s">
        <v>4860</v>
      </c>
      <c r="BJ20" s="116" t="s">
        <v>4860</v>
      </c>
      <c r="BK20" s="116">
        <v>1</v>
      </c>
      <c r="BL20" s="120">
        <v>5</v>
      </c>
      <c r="BM20" s="116">
        <v>1</v>
      </c>
      <c r="BN20" s="120">
        <v>5</v>
      </c>
      <c r="BO20" s="116">
        <v>0</v>
      </c>
      <c r="BP20" s="120">
        <v>0</v>
      </c>
      <c r="BQ20" s="116">
        <v>18</v>
      </c>
      <c r="BR20" s="120">
        <v>90</v>
      </c>
      <c r="BS20" s="116">
        <v>20</v>
      </c>
      <c r="BT20" s="2"/>
      <c r="BU20" s="3"/>
      <c r="BV20" s="3"/>
      <c r="BW20" s="3"/>
      <c r="BX20" s="3"/>
    </row>
    <row r="21" spans="1:76" ht="15">
      <c r="A21" s="64" t="s">
        <v>414</v>
      </c>
      <c r="B21" s="65"/>
      <c r="C21" s="65" t="s">
        <v>64</v>
      </c>
      <c r="D21" s="66">
        <v>164.11425642496528</v>
      </c>
      <c r="E21" s="68"/>
      <c r="F21" s="100" t="s">
        <v>1068</v>
      </c>
      <c r="G21" s="65"/>
      <c r="H21" s="69" t="s">
        <v>414</v>
      </c>
      <c r="I21" s="70"/>
      <c r="J21" s="70"/>
      <c r="K21" s="69" t="s">
        <v>3861</v>
      </c>
      <c r="L21" s="73">
        <v>454.2660774619658</v>
      </c>
      <c r="M21" s="74">
        <v>9406.9072265625</v>
      </c>
      <c r="N21" s="74">
        <v>8297.6630859375</v>
      </c>
      <c r="O21" s="75"/>
      <c r="P21" s="76"/>
      <c r="Q21" s="76"/>
      <c r="R21" s="86"/>
      <c r="S21" s="48">
        <v>2</v>
      </c>
      <c r="T21" s="48">
        <v>5</v>
      </c>
      <c r="U21" s="49">
        <v>2375</v>
      </c>
      <c r="V21" s="49">
        <v>0.001179</v>
      </c>
      <c r="W21" s="49">
        <v>6.4E-05</v>
      </c>
      <c r="X21" s="49">
        <v>2.934933</v>
      </c>
      <c r="Y21" s="49">
        <v>0</v>
      </c>
      <c r="Z21" s="49">
        <v>0</v>
      </c>
      <c r="AA21" s="71">
        <v>21</v>
      </c>
      <c r="AB21" s="71"/>
      <c r="AC21" s="72"/>
      <c r="AD21" s="78" t="s">
        <v>1900</v>
      </c>
      <c r="AE21" s="78">
        <v>1686</v>
      </c>
      <c r="AF21" s="78">
        <v>1900</v>
      </c>
      <c r="AG21" s="78">
        <v>20311</v>
      </c>
      <c r="AH21" s="78">
        <v>90997</v>
      </c>
      <c r="AI21" s="78"/>
      <c r="AJ21" s="78" t="s">
        <v>2256</v>
      </c>
      <c r="AK21" s="78"/>
      <c r="AL21" s="82" t="s">
        <v>2795</v>
      </c>
      <c r="AM21" s="78"/>
      <c r="AN21" s="80">
        <v>39536.91039351852</v>
      </c>
      <c r="AO21" s="82" t="s">
        <v>3057</v>
      </c>
      <c r="AP21" s="78" t="b">
        <v>0</v>
      </c>
      <c r="AQ21" s="78" t="b">
        <v>0</v>
      </c>
      <c r="AR21" s="78" t="b">
        <v>0</v>
      </c>
      <c r="AS21" s="78"/>
      <c r="AT21" s="78">
        <v>150</v>
      </c>
      <c r="AU21" s="82" t="s">
        <v>3309</v>
      </c>
      <c r="AV21" s="78" t="b">
        <v>0</v>
      </c>
      <c r="AW21" s="78" t="s">
        <v>3483</v>
      </c>
      <c r="AX21" s="82" t="s">
        <v>3502</v>
      </c>
      <c r="AY21" s="78" t="s">
        <v>66</v>
      </c>
      <c r="AZ21" s="78" t="str">
        <f>REPLACE(INDEX(GroupVertices[Group],MATCH(Vertices[[#This Row],[Vertex]],GroupVertices[Vertex],0)),1,1,"")</f>
        <v>6</v>
      </c>
      <c r="BA21" s="48" t="s">
        <v>781</v>
      </c>
      <c r="BB21" s="48" t="s">
        <v>781</v>
      </c>
      <c r="BC21" s="48" t="s">
        <v>822</v>
      </c>
      <c r="BD21" s="48" t="s">
        <v>822</v>
      </c>
      <c r="BE21" s="48" t="s">
        <v>851</v>
      </c>
      <c r="BF21" s="48" t="s">
        <v>851</v>
      </c>
      <c r="BG21" s="116" t="s">
        <v>4718</v>
      </c>
      <c r="BH21" s="116" t="s">
        <v>4718</v>
      </c>
      <c r="BI21" s="116" t="s">
        <v>4861</v>
      </c>
      <c r="BJ21" s="116" t="s">
        <v>4861</v>
      </c>
      <c r="BK21" s="116">
        <v>1</v>
      </c>
      <c r="BL21" s="120">
        <v>1.0869565217391304</v>
      </c>
      <c r="BM21" s="116">
        <v>2</v>
      </c>
      <c r="BN21" s="120">
        <v>2.1739130434782608</v>
      </c>
      <c r="BO21" s="116">
        <v>0</v>
      </c>
      <c r="BP21" s="120">
        <v>0</v>
      </c>
      <c r="BQ21" s="116">
        <v>89</v>
      </c>
      <c r="BR21" s="120">
        <v>96.73913043478261</v>
      </c>
      <c r="BS21" s="116">
        <v>92</v>
      </c>
      <c r="BT21" s="2"/>
      <c r="BU21" s="3"/>
      <c r="BV21" s="3"/>
      <c r="BW21" s="3"/>
      <c r="BX21" s="3"/>
    </row>
    <row r="22" spans="1:76" ht="15">
      <c r="A22" s="64" t="s">
        <v>219</v>
      </c>
      <c r="B22" s="65"/>
      <c r="C22" s="65" t="s">
        <v>64</v>
      </c>
      <c r="D22" s="66">
        <v>171.62876886590766</v>
      </c>
      <c r="E22" s="68"/>
      <c r="F22" s="100" t="s">
        <v>896</v>
      </c>
      <c r="G22" s="65"/>
      <c r="H22" s="69" t="s">
        <v>219</v>
      </c>
      <c r="I22" s="70"/>
      <c r="J22" s="70"/>
      <c r="K22" s="69" t="s">
        <v>3862</v>
      </c>
      <c r="L22" s="73">
        <v>1</v>
      </c>
      <c r="M22" s="74">
        <v>9516.0126953125</v>
      </c>
      <c r="N22" s="74">
        <v>7637.6982421875</v>
      </c>
      <c r="O22" s="75"/>
      <c r="P22" s="76"/>
      <c r="Q22" s="76"/>
      <c r="R22" s="86"/>
      <c r="S22" s="48">
        <v>0</v>
      </c>
      <c r="T22" s="48">
        <v>1</v>
      </c>
      <c r="U22" s="49">
        <v>0</v>
      </c>
      <c r="V22" s="49">
        <v>0.000921</v>
      </c>
      <c r="W22" s="49">
        <v>5E-06</v>
      </c>
      <c r="X22" s="49">
        <v>0.506385</v>
      </c>
      <c r="Y22" s="49">
        <v>0</v>
      </c>
      <c r="Z22" s="49">
        <v>0</v>
      </c>
      <c r="AA22" s="71">
        <v>22</v>
      </c>
      <c r="AB22" s="71"/>
      <c r="AC22" s="72"/>
      <c r="AD22" s="78" t="s">
        <v>1901</v>
      </c>
      <c r="AE22" s="78">
        <v>9265</v>
      </c>
      <c r="AF22" s="78">
        <v>8653</v>
      </c>
      <c r="AG22" s="78">
        <v>43724</v>
      </c>
      <c r="AH22" s="78">
        <v>235220</v>
      </c>
      <c r="AI22" s="78"/>
      <c r="AJ22" s="78" t="s">
        <v>2257</v>
      </c>
      <c r="AK22" s="78" t="s">
        <v>1854</v>
      </c>
      <c r="AL22" s="82" t="s">
        <v>2796</v>
      </c>
      <c r="AM22" s="78"/>
      <c r="AN22" s="80">
        <v>39726.60873842592</v>
      </c>
      <c r="AO22" s="82" t="s">
        <v>3058</v>
      </c>
      <c r="AP22" s="78" t="b">
        <v>0</v>
      </c>
      <c r="AQ22" s="78" t="b">
        <v>0</v>
      </c>
      <c r="AR22" s="78" t="b">
        <v>0</v>
      </c>
      <c r="AS22" s="78"/>
      <c r="AT22" s="78">
        <v>441</v>
      </c>
      <c r="AU22" s="82" t="s">
        <v>3309</v>
      </c>
      <c r="AV22" s="78" t="b">
        <v>0</v>
      </c>
      <c r="AW22" s="78" t="s">
        <v>3483</v>
      </c>
      <c r="AX22" s="82" t="s">
        <v>3503</v>
      </c>
      <c r="AY22" s="78" t="s">
        <v>66</v>
      </c>
      <c r="AZ22" s="78" t="str">
        <f>REPLACE(INDEX(GroupVertices[Group],MATCH(Vertices[[#This Row],[Vertex]],GroupVertices[Vertex],0)),1,1,"")</f>
        <v>6</v>
      </c>
      <c r="BA22" s="48"/>
      <c r="BB22" s="48"/>
      <c r="BC22" s="48"/>
      <c r="BD22" s="48"/>
      <c r="BE22" s="48"/>
      <c r="BF22" s="48"/>
      <c r="BG22" s="116" t="s">
        <v>4717</v>
      </c>
      <c r="BH22" s="116" t="s">
        <v>4717</v>
      </c>
      <c r="BI22" s="116" t="s">
        <v>4860</v>
      </c>
      <c r="BJ22" s="116" t="s">
        <v>4860</v>
      </c>
      <c r="BK22" s="116">
        <v>1</v>
      </c>
      <c r="BL22" s="120">
        <v>5</v>
      </c>
      <c r="BM22" s="116">
        <v>1</v>
      </c>
      <c r="BN22" s="120">
        <v>5</v>
      </c>
      <c r="BO22" s="116">
        <v>0</v>
      </c>
      <c r="BP22" s="120">
        <v>0</v>
      </c>
      <c r="BQ22" s="116">
        <v>18</v>
      </c>
      <c r="BR22" s="120">
        <v>90</v>
      </c>
      <c r="BS22" s="116">
        <v>20</v>
      </c>
      <c r="BT22" s="2"/>
      <c r="BU22" s="3"/>
      <c r="BV22" s="3"/>
      <c r="BW22" s="3"/>
      <c r="BX22" s="3"/>
    </row>
    <row r="23" spans="1:76" ht="15">
      <c r="A23" s="64" t="s">
        <v>220</v>
      </c>
      <c r="B23" s="65"/>
      <c r="C23" s="65" t="s">
        <v>64</v>
      </c>
      <c r="D23" s="66">
        <v>163.64689447839402</v>
      </c>
      <c r="E23" s="68"/>
      <c r="F23" s="100" t="s">
        <v>897</v>
      </c>
      <c r="G23" s="65"/>
      <c r="H23" s="69" t="s">
        <v>220</v>
      </c>
      <c r="I23" s="70"/>
      <c r="J23" s="70"/>
      <c r="K23" s="69" t="s">
        <v>3863</v>
      </c>
      <c r="L23" s="73">
        <v>1</v>
      </c>
      <c r="M23" s="74">
        <v>2580.19140625</v>
      </c>
      <c r="N23" s="74">
        <v>6578.2421875</v>
      </c>
      <c r="O23" s="75"/>
      <c r="P23" s="76"/>
      <c r="Q23" s="76"/>
      <c r="R23" s="86"/>
      <c r="S23" s="48">
        <v>0</v>
      </c>
      <c r="T23" s="48">
        <v>1</v>
      </c>
      <c r="U23" s="49">
        <v>0</v>
      </c>
      <c r="V23" s="49">
        <v>0.001515</v>
      </c>
      <c r="W23" s="49">
        <v>0.000654</v>
      </c>
      <c r="X23" s="49">
        <v>0.399729</v>
      </c>
      <c r="Y23" s="49">
        <v>0</v>
      </c>
      <c r="Z23" s="49">
        <v>0</v>
      </c>
      <c r="AA23" s="71">
        <v>23</v>
      </c>
      <c r="AB23" s="71"/>
      <c r="AC23" s="72"/>
      <c r="AD23" s="78" t="s">
        <v>1902</v>
      </c>
      <c r="AE23" s="78">
        <v>186</v>
      </c>
      <c r="AF23" s="78">
        <v>1480</v>
      </c>
      <c r="AG23" s="78">
        <v>8770</v>
      </c>
      <c r="AH23" s="78">
        <v>124</v>
      </c>
      <c r="AI23" s="78"/>
      <c r="AJ23" s="78" t="s">
        <v>2258</v>
      </c>
      <c r="AK23" s="78" t="s">
        <v>2595</v>
      </c>
      <c r="AL23" s="82" t="s">
        <v>2797</v>
      </c>
      <c r="AM23" s="78"/>
      <c r="AN23" s="80">
        <v>39163.4149537037</v>
      </c>
      <c r="AO23" s="82" t="s">
        <v>3059</v>
      </c>
      <c r="AP23" s="78" t="b">
        <v>0</v>
      </c>
      <c r="AQ23" s="78" t="b">
        <v>0</v>
      </c>
      <c r="AR23" s="78" t="b">
        <v>0</v>
      </c>
      <c r="AS23" s="78"/>
      <c r="AT23" s="78">
        <v>157</v>
      </c>
      <c r="AU23" s="82" t="s">
        <v>3311</v>
      </c>
      <c r="AV23" s="78" t="b">
        <v>0</v>
      </c>
      <c r="AW23" s="78" t="s">
        <v>3483</v>
      </c>
      <c r="AX23" s="82" t="s">
        <v>3504</v>
      </c>
      <c r="AY23" s="78" t="s">
        <v>66</v>
      </c>
      <c r="AZ23" s="78" t="str">
        <f>REPLACE(INDEX(GroupVertices[Group],MATCH(Vertices[[#This Row],[Vertex]],GroupVertices[Vertex],0)),1,1,"")</f>
        <v>1</v>
      </c>
      <c r="BA23" s="48" t="s">
        <v>743</v>
      </c>
      <c r="BB23" s="48" t="s">
        <v>743</v>
      </c>
      <c r="BC23" s="48" t="s">
        <v>806</v>
      </c>
      <c r="BD23" s="48" t="s">
        <v>806</v>
      </c>
      <c r="BE23" s="48"/>
      <c r="BF23" s="48"/>
      <c r="BG23" s="116" t="s">
        <v>4719</v>
      </c>
      <c r="BH23" s="116" t="s">
        <v>4719</v>
      </c>
      <c r="BI23" s="116" t="s">
        <v>4862</v>
      </c>
      <c r="BJ23" s="116" t="s">
        <v>4862</v>
      </c>
      <c r="BK23" s="116">
        <v>1</v>
      </c>
      <c r="BL23" s="120">
        <v>4.761904761904762</v>
      </c>
      <c r="BM23" s="116">
        <v>0</v>
      </c>
      <c r="BN23" s="120">
        <v>0</v>
      </c>
      <c r="BO23" s="116">
        <v>0</v>
      </c>
      <c r="BP23" s="120">
        <v>0</v>
      </c>
      <c r="BQ23" s="116">
        <v>20</v>
      </c>
      <c r="BR23" s="120">
        <v>95.23809523809524</v>
      </c>
      <c r="BS23" s="116">
        <v>21</v>
      </c>
      <c r="BT23" s="2"/>
      <c r="BU23" s="3"/>
      <c r="BV23" s="3"/>
      <c r="BW23" s="3"/>
      <c r="BX23" s="3"/>
    </row>
    <row r="24" spans="1:76" ht="15">
      <c r="A24" s="64" t="s">
        <v>437</v>
      </c>
      <c r="B24" s="65"/>
      <c r="C24" s="65" t="s">
        <v>64</v>
      </c>
      <c r="D24" s="66">
        <v>166.07161276786735</v>
      </c>
      <c r="E24" s="68"/>
      <c r="F24" s="100" t="s">
        <v>1089</v>
      </c>
      <c r="G24" s="65"/>
      <c r="H24" s="69" t="s">
        <v>437</v>
      </c>
      <c r="I24" s="70"/>
      <c r="J24" s="70"/>
      <c r="K24" s="69" t="s">
        <v>3864</v>
      </c>
      <c r="L24" s="73">
        <v>9999</v>
      </c>
      <c r="M24" s="74">
        <v>1733.59716796875</v>
      </c>
      <c r="N24" s="74">
        <v>6476.912109375</v>
      </c>
      <c r="O24" s="75"/>
      <c r="P24" s="76"/>
      <c r="Q24" s="76"/>
      <c r="R24" s="86"/>
      <c r="S24" s="48">
        <v>85</v>
      </c>
      <c r="T24" s="48">
        <v>30</v>
      </c>
      <c r="U24" s="49">
        <v>52387</v>
      </c>
      <c r="V24" s="49">
        <v>0.00237</v>
      </c>
      <c r="W24" s="49">
        <v>0.008266</v>
      </c>
      <c r="X24" s="49">
        <v>30.2613</v>
      </c>
      <c r="Y24" s="49">
        <v>0.0062123859444768005</v>
      </c>
      <c r="Z24" s="49">
        <v>0.10784313725490197</v>
      </c>
      <c r="AA24" s="71">
        <v>24</v>
      </c>
      <c r="AB24" s="71"/>
      <c r="AC24" s="72"/>
      <c r="AD24" s="78" t="s">
        <v>1903</v>
      </c>
      <c r="AE24" s="78">
        <v>744</v>
      </c>
      <c r="AF24" s="78">
        <v>3659</v>
      </c>
      <c r="AG24" s="78">
        <v>1621</v>
      </c>
      <c r="AH24" s="78">
        <v>589</v>
      </c>
      <c r="AI24" s="78"/>
      <c r="AJ24" s="78" t="s">
        <v>2259</v>
      </c>
      <c r="AK24" s="78" t="s">
        <v>2596</v>
      </c>
      <c r="AL24" s="82" t="s">
        <v>2798</v>
      </c>
      <c r="AM24" s="78"/>
      <c r="AN24" s="80">
        <v>40189.93960648148</v>
      </c>
      <c r="AO24" s="82" t="s">
        <v>3060</v>
      </c>
      <c r="AP24" s="78" t="b">
        <v>0</v>
      </c>
      <c r="AQ24" s="78" t="b">
        <v>0</v>
      </c>
      <c r="AR24" s="78" t="b">
        <v>0</v>
      </c>
      <c r="AS24" s="78"/>
      <c r="AT24" s="78">
        <v>175</v>
      </c>
      <c r="AU24" s="82" t="s">
        <v>3309</v>
      </c>
      <c r="AV24" s="78" t="b">
        <v>0</v>
      </c>
      <c r="AW24" s="78" t="s">
        <v>3483</v>
      </c>
      <c r="AX24" s="82" t="s">
        <v>3505</v>
      </c>
      <c r="AY24" s="78" t="s">
        <v>66</v>
      </c>
      <c r="AZ24" s="78" t="str">
        <f>REPLACE(INDEX(GroupVertices[Group],MATCH(Vertices[[#This Row],[Vertex]],GroupVertices[Vertex],0)),1,1,"")</f>
        <v>1</v>
      </c>
      <c r="BA24" s="48" t="s">
        <v>4682</v>
      </c>
      <c r="BB24" s="48" t="s">
        <v>4682</v>
      </c>
      <c r="BC24" s="48" t="s">
        <v>4692</v>
      </c>
      <c r="BD24" s="48" t="s">
        <v>4692</v>
      </c>
      <c r="BE24" s="48" t="s">
        <v>4703</v>
      </c>
      <c r="BF24" s="48" t="s">
        <v>4703</v>
      </c>
      <c r="BG24" s="116" t="s">
        <v>4720</v>
      </c>
      <c r="BH24" s="116" t="s">
        <v>4834</v>
      </c>
      <c r="BI24" s="116" t="s">
        <v>4863</v>
      </c>
      <c r="BJ24" s="116" t="s">
        <v>4971</v>
      </c>
      <c r="BK24" s="116">
        <v>17</v>
      </c>
      <c r="BL24" s="120">
        <v>2.370990237099024</v>
      </c>
      <c r="BM24" s="116">
        <v>10</v>
      </c>
      <c r="BN24" s="120">
        <v>1.394700139470014</v>
      </c>
      <c r="BO24" s="116">
        <v>0</v>
      </c>
      <c r="BP24" s="120">
        <v>0</v>
      </c>
      <c r="BQ24" s="116">
        <v>690</v>
      </c>
      <c r="BR24" s="120">
        <v>96.23430962343096</v>
      </c>
      <c r="BS24" s="116">
        <v>717</v>
      </c>
      <c r="BT24" s="2"/>
      <c r="BU24" s="3"/>
      <c r="BV24" s="3"/>
      <c r="BW24" s="3"/>
      <c r="BX24" s="3"/>
    </row>
    <row r="25" spans="1:76" ht="15">
      <c r="A25" s="64" t="s">
        <v>221</v>
      </c>
      <c r="B25" s="65"/>
      <c r="C25" s="65" t="s">
        <v>64</v>
      </c>
      <c r="D25" s="66">
        <v>172.89954825396572</v>
      </c>
      <c r="E25" s="68"/>
      <c r="F25" s="100" t="s">
        <v>898</v>
      </c>
      <c r="G25" s="65"/>
      <c r="H25" s="69" t="s">
        <v>221</v>
      </c>
      <c r="I25" s="70"/>
      <c r="J25" s="70"/>
      <c r="K25" s="69" t="s">
        <v>3865</v>
      </c>
      <c r="L25" s="73">
        <v>1</v>
      </c>
      <c r="M25" s="74">
        <v>789.754150390625</v>
      </c>
      <c r="N25" s="74">
        <v>5925.0634765625</v>
      </c>
      <c r="O25" s="75"/>
      <c r="P25" s="76"/>
      <c r="Q25" s="76"/>
      <c r="R25" s="86"/>
      <c r="S25" s="48">
        <v>0</v>
      </c>
      <c r="T25" s="48">
        <v>1</v>
      </c>
      <c r="U25" s="49">
        <v>0</v>
      </c>
      <c r="V25" s="49">
        <v>0.001515</v>
      </c>
      <c r="W25" s="49">
        <v>0.000654</v>
      </c>
      <c r="X25" s="49">
        <v>0.399729</v>
      </c>
      <c r="Y25" s="49">
        <v>0</v>
      </c>
      <c r="Z25" s="49">
        <v>0</v>
      </c>
      <c r="AA25" s="71">
        <v>25</v>
      </c>
      <c r="AB25" s="71"/>
      <c r="AC25" s="72"/>
      <c r="AD25" s="78" t="s">
        <v>1904</v>
      </c>
      <c r="AE25" s="78">
        <v>4728</v>
      </c>
      <c r="AF25" s="78">
        <v>9795</v>
      </c>
      <c r="AG25" s="78">
        <v>41503</v>
      </c>
      <c r="AH25" s="78">
        <v>51604</v>
      </c>
      <c r="AI25" s="78"/>
      <c r="AJ25" s="78" t="s">
        <v>2260</v>
      </c>
      <c r="AK25" s="78" t="s">
        <v>2597</v>
      </c>
      <c r="AL25" s="82" t="s">
        <v>2799</v>
      </c>
      <c r="AM25" s="78"/>
      <c r="AN25" s="80">
        <v>39994.30153935185</v>
      </c>
      <c r="AO25" s="82" t="s">
        <v>3061</v>
      </c>
      <c r="AP25" s="78" t="b">
        <v>0</v>
      </c>
      <c r="AQ25" s="78" t="b">
        <v>0</v>
      </c>
      <c r="AR25" s="78" t="b">
        <v>0</v>
      </c>
      <c r="AS25" s="78"/>
      <c r="AT25" s="78">
        <v>566</v>
      </c>
      <c r="AU25" s="82" t="s">
        <v>3310</v>
      </c>
      <c r="AV25" s="78" t="b">
        <v>0</v>
      </c>
      <c r="AW25" s="78" t="s">
        <v>3483</v>
      </c>
      <c r="AX25" s="82" t="s">
        <v>3506</v>
      </c>
      <c r="AY25" s="78" t="s">
        <v>66</v>
      </c>
      <c r="AZ25" s="78" t="str">
        <f>REPLACE(INDEX(GroupVertices[Group],MATCH(Vertices[[#This Row],[Vertex]],GroupVertices[Vertex],0)),1,1,"")</f>
        <v>1</v>
      </c>
      <c r="BA25" s="48" t="s">
        <v>743</v>
      </c>
      <c r="BB25" s="48" t="s">
        <v>743</v>
      </c>
      <c r="BC25" s="48" t="s">
        <v>806</v>
      </c>
      <c r="BD25" s="48" t="s">
        <v>806</v>
      </c>
      <c r="BE25" s="48"/>
      <c r="BF25" s="48"/>
      <c r="BG25" s="116" t="s">
        <v>4719</v>
      </c>
      <c r="BH25" s="116" t="s">
        <v>4719</v>
      </c>
      <c r="BI25" s="116" t="s">
        <v>4862</v>
      </c>
      <c r="BJ25" s="116" t="s">
        <v>4862</v>
      </c>
      <c r="BK25" s="116">
        <v>1</v>
      </c>
      <c r="BL25" s="120">
        <v>4.761904761904762</v>
      </c>
      <c r="BM25" s="116">
        <v>0</v>
      </c>
      <c r="BN25" s="120">
        <v>0</v>
      </c>
      <c r="BO25" s="116">
        <v>0</v>
      </c>
      <c r="BP25" s="120">
        <v>0</v>
      </c>
      <c r="BQ25" s="116">
        <v>20</v>
      </c>
      <c r="BR25" s="120">
        <v>95.23809523809524</v>
      </c>
      <c r="BS25" s="116">
        <v>21</v>
      </c>
      <c r="BT25" s="2"/>
      <c r="BU25" s="3"/>
      <c r="BV25" s="3"/>
      <c r="BW25" s="3"/>
      <c r="BX25" s="3"/>
    </row>
    <row r="26" spans="1:76" ht="15">
      <c r="A26" s="64" t="s">
        <v>222</v>
      </c>
      <c r="B26" s="65"/>
      <c r="C26" s="65" t="s">
        <v>64</v>
      </c>
      <c r="D26" s="66">
        <v>162.18805754516796</v>
      </c>
      <c r="E26" s="68"/>
      <c r="F26" s="100" t="s">
        <v>899</v>
      </c>
      <c r="G26" s="65"/>
      <c r="H26" s="69" t="s">
        <v>222</v>
      </c>
      <c r="I26" s="70"/>
      <c r="J26" s="70"/>
      <c r="K26" s="69" t="s">
        <v>3866</v>
      </c>
      <c r="L26" s="73">
        <v>1</v>
      </c>
      <c r="M26" s="74">
        <v>4677.08251953125</v>
      </c>
      <c r="N26" s="74">
        <v>1709.91259765625</v>
      </c>
      <c r="O26" s="75"/>
      <c r="P26" s="76"/>
      <c r="Q26" s="76"/>
      <c r="R26" s="86"/>
      <c r="S26" s="48">
        <v>1</v>
      </c>
      <c r="T26" s="48">
        <v>1</v>
      </c>
      <c r="U26" s="49">
        <v>0</v>
      </c>
      <c r="V26" s="49">
        <v>0</v>
      </c>
      <c r="W26" s="49">
        <v>0</v>
      </c>
      <c r="X26" s="49">
        <v>0.999999</v>
      </c>
      <c r="Y26" s="49">
        <v>0</v>
      </c>
      <c r="Z26" s="49" t="s">
        <v>4288</v>
      </c>
      <c r="AA26" s="71">
        <v>26</v>
      </c>
      <c r="AB26" s="71"/>
      <c r="AC26" s="72"/>
      <c r="AD26" s="78" t="s">
        <v>1905</v>
      </c>
      <c r="AE26" s="78">
        <v>248</v>
      </c>
      <c r="AF26" s="78">
        <v>169</v>
      </c>
      <c r="AG26" s="78">
        <v>614</v>
      </c>
      <c r="AH26" s="78">
        <v>598</v>
      </c>
      <c r="AI26" s="78"/>
      <c r="AJ26" s="78" t="s">
        <v>2261</v>
      </c>
      <c r="AK26" s="78" t="s">
        <v>2598</v>
      </c>
      <c r="AL26" s="82" t="s">
        <v>2800</v>
      </c>
      <c r="AM26" s="78"/>
      <c r="AN26" s="80">
        <v>40188.23045138889</v>
      </c>
      <c r="AO26" s="78"/>
      <c r="AP26" s="78" t="b">
        <v>0</v>
      </c>
      <c r="AQ26" s="78" t="b">
        <v>0</v>
      </c>
      <c r="AR26" s="78" t="b">
        <v>1</v>
      </c>
      <c r="AS26" s="78"/>
      <c r="AT26" s="78">
        <v>0</v>
      </c>
      <c r="AU26" s="82" t="s">
        <v>3309</v>
      </c>
      <c r="AV26" s="78" t="b">
        <v>0</v>
      </c>
      <c r="AW26" s="78" t="s">
        <v>3483</v>
      </c>
      <c r="AX26" s="82" t="s">
        <v>3507</v>
      </c>
      <c r="AY26" s="78" t="s">
        <v>66</v>
      </c>
      <c r="AZ26" s="78" t="str">
        <f>REPLACE(INDEX(GroupVertices[Group],MATCH(Vertices[[#This Row],[Vertex]],GroupVertices[Vertex],0)),1,1,"")</f>
        <v>4</v>
      </c>
      <c r="BA26" s="48" t="s">
        <v>744</v>
      </c>
      <c r="BB26" s="48" t="s">
        <v>744</v>
      </c>
      <c r="BC26" s="48" t="s">
        <v>807</v>
      </c>
      <c r="BD26" s="48" t="s">
        <v>807</v>
      </c>
      <c r="BE26" s="48"/>
      <c r="BF26" s="48"/>
      <c r="BG26" s="116" t="s">
        <v>4721</v>
      </c>
      <c r="BH26" s="116" t="s">
        <v>4721</v>
      </c>
      <c r="BI26" s="116" t="s">
        <v>4864</v>
      </c>
      <c r="BJ26" s="116" t="s">
        <v>4864</v>
      </c>
      <c r="BK26" s="116">
        <v>1</v>
      </c>
      <c r="BL26" s="120">
        <v>9.090909090909092</v>
      </c>
      <c r="BM26" s="116">
        <v>0</v>
      </c>
      <c r="BN26" s="120">
        <v>0</v>
      </c>
      <c r="BO26" s="116">
        <v>0</v>
      </c>
      <c r="BP26" s="120">
        <v>0</v>
      </c>
      <c r="BQ26" s="116">
        <v>10</v>
      </c>
      <c r="BR26" s="120">
        <v>90.9090909090909</v>
      </c>
      <c r="BS26" s="116">
        <v>11</v>
      </c>
      <c r="BT26" s="2"/>
      <c r="BU26" s="3"/>
      <c r="BV26" s="3"/>
      <c r="BW26" s="3"/>
      <c r="BX26" s="3"/>
    </row>
    <row r="27" spans="1:76" ht="15">
      <c r="A27" s="64" t="s">
        <v>223</v>
      </c>
      <c r="B27" s="65"/>
      <c r="C27" s="65" t="s">
        <v>64</v>
      </c>
      <c r="D27" s="66">
        <v>162.73553868258003</v>
      </c>
      <c r="E27" s="68"/>
      <c r="F27" s="100" t="s">
        <v>900</v>
      </c>
      <c r="G27" s="65"/>
      <c r="H27" s="69" t="s">
        <v>223</v>
      </c>
      <c r="I27" s="70"/>
      <c r="J27" s="70"/>
      <c r="K27" s="69" t="s">
        <v>3867</v>
      </c>
      <c r="L27" s="73">
        <v>1</v>
      </c>
      <c r="M27" s="74">
        <v>1746.6798095703125</v>
      </c>
      <c r="N27" s="74">
        <v>7724.9736328125</v>
      </c>
      <c r="O27" s="75"/>
      <c r="P27" s="76"/>
      <c r="Q27" s="76"/>
      <c r="R27" s="86"/>
      <c r="S27" s="48">
        <v>0</v>
      </c>
      <c r="T27" s="48">
        <v>1</v>
      </c>
      <c r="U27" s="49">
        <v>0</v>
      </c>
      <c r="V27" s="49">
        <v>0.001515</v>
      </c>
      <c r="W27" s="49">
        <v>0.000654</v>
      </c>
      <c r="X27" s="49">
        <v>0.399729</v>
      </c>
      <c r="Y27" s="49">
        <v>0</v>
      </c>
      <c r="Z27" s="49">
        <v>0</v>
      </c>
      <c r="AA27" s="71">
        <v>27</v>
      </c>
      <c r="AB27" s="71"/>
      <c r="AC27" s="72"/>
      <c r="AD27" s="78" t="s">
        <v>1906</v>
      </c>
      <c r="AE27" s="78">
        <v>989</v>
      </c>
      <c r="AF27" s="78">
        <v>661</v>
      </c>
      <c r="AG27" s="78">
        <v>6687</v>
      </c>
      <c r="AH27" s="78">
        <v>2835</v>
      </c>
      <c r="AI27" s="78"/>
      <c r="AJ27" s="78" t="s">
        <v>2262</v>
      </c>
      <c r="AK27" s="78" t="s">
        <v>2599</v>
      </c>
      <c r="AL27" s="82" t="s">
        <v>2801</v>
      </c>
      <c r="AM27" s="78"/>
      <c r="AN27" s="80">
        <v>41619.46212962963</v>
      </c>
      <c r="AO27" s="82" t="s">
        <v>3062</v>
      </c>
      <c r="AP27" s="78" t="b">
        <v>0</v>
      </c>
      <c r="AQ27" s="78" t="b">
        <v>0</v>
      </c>
      <c r="AR27" s="78" t="b">
        <v>1</v>
      </c>
      <c r="AS27" s="78"/>
      <c r="AT27" s="78">
        <v>197</v>
      </c>
      <c r="AU27" s="82" t="s">
        <v>3309</v>
      </c>
      <c r="AV27" s="78" t="b">
        <v>0</v>
      </c>
      <c r="AW27" s="78" t="s">
        <v>3483</v>
      </c>
      <c r="AX27" s="82" t="s">
        <v>3508</v>
      </c>
      <c r="AY27" s="78" t="s">
        <v>66</v>
      </c>
      <c r="AZ27" s="78" t="str">
        <f>REPLACE(INDEX(GroupVertices[Group],MATCH(Vertices[[#This Row],[Vertex]],GroupVertices[Vertex],0)),1,1,"")</f>
        <v>1</v>
      </c>
      <c r="BA27" s="48" t="s">
        <v>743</v>
      </c>
      <c r="BB27" s="48" t="s">
        <v>743</v>
      </c>
      <c r="BC27" s="48" t="s">
        <v>806</v>
      </c>
      <c r="BD27" s="48" t="s">
        <v>806</v>
      </c>
      <c r="BE27" s="48"/>
      <c r="BF27" s="48"/>
      <c r="BG27" s="116" t="s">
        <v>4719</v>
      </c>
      <c r="BH27" s="116" t="s">
        <v>4719</v>
      </c>
      <c r="BI27" s="116" t="s">
        <v>4862</v>
      </c>
      <c r="BJ27" s="116" t="s">
        <v>4862</v>
      </c>
      <c r="BK27" s="116">
        <v>1</v>
      </c>
      <c r="BL27" s="120">
        <v>4.761904761904762</v>
      </c>
      <c r="BM27" s="116">
        <v>0</v>
      </c>
      <c r="BN27" s="120">
        <v>0</v>
      </c>
      <c r="BO27" s="116">
        <v>0</v>
      </c>
      <c r="BP27" s="120">
        <v>0</v>
      </c>
      <c r="BQ27" s="116">
        <v>20</v>
      </c>
      <c r="BR27" s="120">
        <v>95.23809523809524</v>
      </c>
      <c r="BS27" s="116">
        <v>21</v>
      </c>
      <c r="BT27" s="2"/>
      <c r="BU27" s="3"/>
      <c r="BV27" s="3"/>
      <c r="BW27" s="3"/>
      <c r="BX27" s="3"/>
    </row>
    <row r="28" spans="1:76" ht="15">
      <c r="A28" s="64" t="s">
        <v>224</v>
      </c>
      <c r="B28" s="65"/>
      <c r="C28" s="65" t="s">
        <v>64</v>
      </c>
      <c r="D28" s="66">
        <v>164.58606943769436</v>
      </c>
      <c r="E28" s="68"/>
      <c r="F28" s="100" t="s">
        <v>901</v>
      </c>
      <c r="G28" s="65"/>
      <c r="H28" s="69" t="s">
        <v>224</v>
      </c>
      <c r="I28" s="70"/>
      <c r="J28" s="70"/>
      <c r="K28" s="69" t="s">
        <v>3868</v>
      </c>
      <c r="L28" s="73">
        <v>1</v>
      </c>
      <c r="M28" s="74">
        <v>2024.652587890625</v>
      </c>
      <c r="N28" s="74">
        <v>5295.8896484375</v>
      </c>
      <c r="O28" s="75"/>
      <c r="P28" s="76"/>
      <c r="Q28" s="76"/>
      <c r="R28" s="86"/>
      <c r="S28" s="48">
        <v>0</v>
      </c>
      <c r="T28" s="48">
        <v>1</v>
      </c>
      <c r="U28" s="49">
        <v>0</v>
      </c>
      <c r="V28" s="49">
        <v>0.001515</v>
      </c>
      <c r="W28" s="49">
        <v>0.000654</v>
      </c>
      <c r="X28" s="49">
        <v>0.399729</v>
      </c>
      <c r="Y28" s="49">
        <v>0</v>
      </c>
      <c r="Z28" s="49">
        <v>0</v>
      </c>
      <c r="AA28" s="71">
        <v>28</v>
      </c>
      <c r="AB28" s="71"/>
      <c r="AC28" s="72"/>
      <c r="AD28" s="78" t="s">
        <v>1907</v>
      </c>
      <c r="AE28" s="78">
        <v>610</v>
      </c>
      <c r="AF28" s="78">
        <v>2324</v>
      </c>
      <c r="AG28" s="78">
        <v>3722</v>
      </c>
      <c r="AH28" s="78">
        <v>5330</v>
      </c>
      <c r="AI28" s="78"/>
      <c r="AJ28" s="78" t="s">
        <v>2263</v>
      </c>
      <c r="AK28" s="78" t="s">
        <v>2600</v>
      </c>
      <c r="AL28" s="82" t="s">
        <v>2802</v>
      </c>
      <c r="AM28" s="78"/>
      <c r="AN28" s="80">
        <v>39508.77721064815</v>
      </c>
      <c r="AO28" s="78"/>
      <c r="AP28" s="78" t="b">
        <v>1</v>
      </c>
      <c r="AQ28" s="78" t="b">
        <v>0</v>
      </c>
      <c r="AR28" s="78" t="b">
        <v>0</v>
      </c>
      <c r="AS28" s="78"/>
      <c r="AT28" s="78">
        <v>186</v>
      </c>
      <c r="AU28" s="82" t="s">
        <v>3309</v>
      </c>
      <c r="AV28" s="78" t="b">
        <v>0</v>
      </c>
      <c r="AW28" s="78" t="s">
        <v>3483</v>
      </c>
      <c r="AX28" s="82" t="s">
        <v>3509</v>
      </c>
      <c r="AY28" s="78" t="s">
        <v>66</v>
      </c>
      <c r="AZ28" s="78" t="str">
        <f>REPLACE(INDEX(GroupVertices[Group],MATCH(Vertices[[#This Row],[Vertex]],GroupVertices[Vertex],0)),1,1,"")</f>
        <v>1</v>
      </c>
      <c r="BA28" s="48" t="s">
        <v>743</v>
      </c>
      <c r="BB28" s="48" t="s">
        <v>743</v>
      </c>
      <c r="BC28" s="48" t="s">
        <v>806</v>
      </c>
      <c r="BD28" s="48" t="s">
        <v>806</v>
      </c>
      <c r="BE28" s="48"/>
      <c r="BF28" s="48"/>
      <c r="BG28" s="116" t="s">
        <v>4719</v>
      </c>
      <c r="BH28" s="116" t="s">
        <v>4719</v>
      </c>
      <c r="BI28" s="116" t="s">
        <v>4862</v>
      </c>
      <c r="BJ28" s="116" t="s">
        <v>4862</v>
      </c>
      <c r="BK28" s="116">
        <v>1</v>
      </c>
      <c r="BL28" s="120">
        <v>4.761904761904762</v>
      </c>
      <c r="BM28" s="116">
        <v>0</v>
      </c>
      <c r="BN28" s="120">
        <v>0</v>
      </c>
      <c r="BO28" s="116">
        <v>0</v>
      </c>
      <c r="BP28" s="120">
        <v>0</v>
      </c>
      <c r="BQ28" s="116">
        <v>20</v>
      </c>
      <c r="BR28" s="120">
        <v>95.23809523809524</v>
      </c>
      <c r="BS28" s="116">
        <v>21</v>
      </c>
      <c r="BT28" s="2"/>
      <c r="BU28" s="3"/>
      <c r="BV28" s="3"/>
      <c r="BW28" s="3"/>
      <c r="BX28" s="3"/>
    </row>
    <row r="29" spans="1:76" ht="15">
      <c r="A29" s="64" t="s">
        <v>225</v>
      </c>
      <c r="B29" s="65"/>
      <c r="C29" s="65" t="s">
        <v>64</v>
      </c>
      <c r="D29" s="66">
        <v>163.38650710816142</v>
      </c>
      <c r="E29" s="68"/>
      <c r="F29" s="100" t="s">
        <v>902</v>
      </c>
      <c r="G29" s="65"/>
      <c r="H29" s="69" t="s">
        <v>225</v>
      </c>
      <c r="I29" s="70"/>
      <c r="J29" s="70"/>
      <c r="K29" s="69" t="s">
        <v>3869</v>
      </c>
      <c r="L29" s="73">
        <v>1</v>
      </c>
      <c r="M29" s="74">
        <v>2436.4609375</v>
      </c>
      <c r="N29" s="74">
        <v>5291.7470703125</v>
      </c>
      <c r="O29" s="75"/>
      <c r="P29" s="76"/>
      <c r="Q29" s="76"/>
      <c r="R29" s="86"/>
      <c r="S29" s="48">
        <v>0</v>
      </c>
      <c r="T29" s="48">
        <v>1</v>
      </c>
      <c r="U29" s="49">
        <v>0</v>
      </c>
      <c r="V29" s="49">
        <v>0.001515</v>
      </c>
      <c r="W29" s="49">
        <v>0.000654</v>
      </c>
      <c r="X29" s="49">
        <v>0.399729</v>
      </c>
      <c r="Y29" s="49">
        <v>0</v>
      </c>
      <c r="Z29" s="49">
        <v>0</v>
      </c>
      <c r="AA29" s="71">
        <v>29</v>
      </c>
      <c r="AB29" s="71"/>
      <c r="AC29" s="72"/>
      <c r="AD29" s="78" t="s">
        <v>1908</v>
      </c>
      <c r="AE29" s="78">
        <v>1027</v>
      </c>
      <c r="AF29" s="78">
        <v>1246</v>
      </c>
      <c r="AG29" s="78">
        <v>5886</v>
      </c>
      <c r="AH29" s="78">
        <v>7288</v>
      </c>
      <c r="AI29" s="78"/>
      <c r="AJ29" s="78" t="s">
        <v>2264</v>
      </c>
      <c r="AK29" s="78" t="s">
        <v>2601</v>
      </c>
      <c r="AL29" s="82" t="s">
        <v>2803</v>
      </c>
      <c r="AM29" s="78"/>
      <c r="AN29" s="80">
        <v>40234.93703703704</v>
      </c>
      <c r="AO29" s="78"/>
      <c r="AP29" s="78" t="b">
        <v>0</v>
      </c>
      <c r="AQ29" s="78" t="b">
        <v>0</v>
      </c>
      <c r="AR29" s="78" t="b">
        <v>1</v>
      </c>
      <c r="AS29" s="78"/>
      <c r="AT29" s="78">
        <v>136</v>
      </c>
      <c r="AU29" s="82" t="s">
        <v>3312</v>
      </c>
      <c r="AV29" s="78" t="b">
        <v>0</v>
      </c>
      <c r="AW29" s="78" t="s">
        <v>3483</v>
      </c>
      <c r="AX29" s="82" t="s">
        <v>3510</v>
      </c>
      <c r="AY29" s="78" t="s">
        <v>66</v>
      </c>
      <c r="AZ29" s="78" t="str">
        <f>REPLACE(INDEX(GroupVertices[Group],MATCH(Vertices[[#This Row],[Vertex]],GroupVertices[Vertex],0)),1,1,"")</f>
        <v>1</v>
      </c>
      <c r="BA29" s="48" t="s">
        <v>743</v>
      </c>
      <c r="BB29" s="48" t="s">
        <v>743</v>
      </c>
      <c r="BC29" s="48" t="s">
        <v>806</v>
      </c>
      <c r="BD29" s="48" t="s">
        <v>806</v>
      </c>
      <c r="BE29" s="48"/>
      <c r="BF29" s="48"/>
      <c r="BG29" s="116" t="s">
        <v>4719</v>
      </c>
      <c r="BH29" s="116" t="s">
        <v>4719</v>
      </c>
      <c r="BI29" s="116" t="s">
        <v>4862</v>
      </c>
      <c r="BJ29" s="116" t="s">
        <v>4862</v>
      </c>
      <c r="BK29" s="116">
        <v>1</v>
      </c>
      <c r="BL29" s="120">
        <v>4.761904761904762</v>
      </c>
      <c r="BM29" s="116">
        <v>0</v>
      </c>
      <c r="BN29" s="120">
        <v>0</v>
      </c>
      <c r="BO29" s="116">
        <v>0</v>
      </c>
      <c r="BP29" s="120">
        <v>0</v>
      </c>
      <c r="BQ29" s="116">
        <v>20</v>
      </c>
      <c r="BR29" s="120">
        <v>95.23809523809524</v>
      </c>
      <c r="BS29" s="116">
        <v>21</v>
      </c>
      <c r="BT29" s="2"/>
      <c r="BU29" s="3"/>
      <c r="BV29" s="3"/>
      <c r="BW29" s="3"/>
      <c r="BX29" s="3"/>
    </row>
    <row r="30" spans="1:76" ht="15">
      <c r="A30" s="64" t="s">
        <v>226</v>
      </c>
      <c r="B30" s="65"/>
      <c r="C30" s="65" t="s">
        <v>64</v>
      </c>
      <c r="D30" s="66">
        <v>162.65208119212087</v>
      </c>
      <c r="E30" s="68"/>
      <c r="F30" s="100" t="s">
        <v>903</v>
      </c>
      <c r="G30" s="65"/>
      <c r="H30" s="69" t="s">
        <v>226</v>
      </c>
      <c r="I30" s="70"/>
      <c r="J30" s="70"/>
      <c r="K30" s="69" t="s">
        <v>3870</v>
      </c>
      <c r="L30" s="73">
        <v>1</v>
      </c>
      <c r="M30" s="74">
        <v>1312.2872314453125</v>
      </c>
      <c r="N30" s="74">
        <v>6778.0908203125</v>
      </c>
      <c r="O30" s="75"/>
      <c r="P30" s="76"/>
      <c r="Q30" s="76"/>
      <c r="R30" s="86"/>
      <c r="S30" s="48">
        <v>0</v>
      </c>
      <c r="T30" s="48">
        <v>1</v>
      </c>
      <c r="U30" s="49">
        <v>0</v>
      </c>
      <c r="V30" s="49">
        <v>0.001515</v>
      </c>
      <c r="W30" s="49">
        <v>0.000654</v>
      </c>
      <c r="X30" s="49">
        <v>0.399729</v>
      </c>
      <c r="Y30" s="49">
        <v>0</v>
      </c>
      <c r="Z30" s="49">
        <v>0</v>
      </c>
      <c r="AA30" s="71">
        <v>30</v>
      </c>
      <c r="AB30" s="71"/>
      <c r="AC30" s="72"/>
      <c r="AD30" s="78" t="s">
        <v>1909</v>
      </c>
      <c r="AE30" s="78">
        <v>405</v>
      </c>
      <c r="AF30" s="78">
        <v>586</v>
      </c>
      <c r="AG30" s="78">
        <v>143</v>
      </c>
      <c r="AH30" s="78">
        <v>26</v>
      </c>
      <c r="AI30" s="78"/>
      <c r="AJ30" s="78" t="s">
        <v>2265</v>
      </c>
      <c r="AK30" s="78" t="s">
        <v>2602</v>
      </c>
      <c r="AL30" s="82" t="s">
        <v>2804</v>
      </c>
      <c r="AM30" s="78"/>
      <c r="AN30" s="80">
        <v>41391.66525462963</v>
      </c>
      <c r="AO30" s="82" t="s">
        <v>3063</v>
      </c>
      <c r="AP30" s="78" t="b">
        <v>0</v>
      </c>
      <c r="AQ30" s="78" t="b">
        <v>0</v>
      </c>
      <c r="AR30" s="78" t="b">
        <v>0</v>
      </c>
      <c r="AS30" s="78"/>
      <c r="AT30" s="78">
        <v>33</v>
      </c>
      <c r="AU30" s="82" t="s">
        <v>3309</v>
      </c>
      <c r="AV30" s="78" t="b">
        <v>0</v>
      </c>
      <c r="AW30" s="78" t="s">
        <v>3483</v>
      </c>
      <c r="AX30" s="82" t="s">
        <v>3511</v>
      </c>
      <c r="AY30" s="78" t="s">
        <v>66</v>
      </c>
      <c r="AZ30" s="78" t="str">
        <f>REPLACE(INDEX(GroupVertices[Group],MATCH(Vertices[[#This Row],[Vertex]],GroupVertices[Vertex],0)),1,1,"")</f>
        <v>1</v>
      </c>
      <c r="BA30" s="48" t="s">
        <v>743</v>
      </c>
      <c r="BB30" s="48" t="s">
        <v>743</v>
      </c>
      <c r="BC30" s="48" t="s">
        <v>806</v>
      </c>
      <c r="BD30" s="48" t="s">
        <v>806</v>
      </c>
      <c r="BE30" s="48"/>
      <c r="BF30" s="48"/>
      <c r="BG30" s="116" t="s">
        <v>4719</v>
      </c>
      <c r="BH30" s="116" t="s">
        <v>4719</v>
      </c>
      <c r="BI30" s="116" t="s">
        <v>4862</v>
      </c>
      <c r="BJ30" s="116" t="s">
        <v>4862</v>
      </c>
      <c r="BK30" s="116">
        <v>1</v>
      </c>
      <c r="BL30" s="120">
        <v>4.761904761904762</v>
      </c>
      <c r="BM30" s="116">
        <v>0</v>
      </c>
      <c r="BN30" s="120">
        <v>0</v>
      </c>
      <c r="BO30" s="116">
        <v>0</v>
      </c>
      <c r="BP30" s="120">
        <v>0</v>
      </c>
      <c r="BQ30" s="116">
        <v>20</v>
      </c>
      <c r="BR30" s="120">
        <v>95.23809523809524</v>
      </c>
      <c r="BS30" s="116">
        <v>21</v>
      </c>
      <c r="BT30" s="2"/>
      <c r="BU30" s="3"/>
      <c r="BV30" s="3"/>
      <c r="BW30" s="3"/>
      <c r="BX30" s="3"/>
    </row>
    <row r="31" spans="1:76" ht="15">
      <c r="A31" s="64" t="s">
        <v>227</v>
      </c>
      <c r="B31" s="65"/>
      <c r="C31" s="65" t="s">
        <v>64</v>
      </c>
      <c r="D31" s="66">
        <v>163.1149920725343</v>
      </c>
      <c r="E31" s="68"/>
      <c r="F31" s="100" t="s">
        <v>904</v>
      </c>
      <c r="G31" s="65"/>
      <c r="H31" s="69" t="s">
        <v>227</v>
      </c>
      <c r="I31" s="70"/>
      <c r="J31" s="70"/>
      <c r="K31" s="69" t="s">
        <v>3871</v>
      </c>
      <c r="L31" s="73">
        <v>1</v>
      </c>
      <c r="M31" s="74">
        <v>2607.322021484375</v>
      </c>
      <c r="N31" s="74">
        <v>5843.744140625</v>
      </c>
      <c r="O31" s="75"/>
      <c r="P31" s="76"/>
      <c r="Q31" s="76"/>
      <c r="R31" s="86"/>
      <c r="S31" s="48">
        <v>0</v>
      </c>
      <c r="T31" s="48">
        <v>1</v>
      </c>
      <c r="U31" s="49">
        <v>0</v>
      </c>
      <c r="V31" s="49">
        <v>0.001515</v>
      </c>
      <c r="W31" s="49">
        <v>0.000654</v>
      </c>
      <c r="X31" s="49">
        <v>0.399729</v>
      </c>
      <c r="Y31" s="49">
        <v>0</v>
      </c>
      <c r="Z31" s="49">
        <v>0</v>
      </c>
      <c r="AA31" s="71">
        <v>31</v>
      </c>
      <c r="AB31" s="71"/>
      <c r="AC31" s="72"/>
      <c r="AD31" s="78" t="s">
        <v>1910</v>
      </c>
      <c r="AE31" s="78">
        <v>566</v>
      </c>
      <c r="AF31" s="78">
        <v>1002</v>
      </c>
      <c r="AG31" s="78">
        <v>1859</v>
      </c>
      <c r="AH31" s="78">
        <v>4298</v>
      </c>
      <c r="AI31" s="78"/>
      <c r="AJ31" s="78" t="s">
        <v>2266</v>
      </c>
      <c r="AK31" s="78" t="s">
        <v>2603</v>
      </c>
      <c r="AL31" s="82" t="s">
        <v>2805</v>
      </c>
      <c r="AM31" s="78"/>
      <c r="AN31" s="80">
        <v>40063.256261574075</v>
      </c>
      <c r="AO31" s="82" t="s">
        <v>3064</v>
      </c>
      <c r="AP31" s="78" t="b">
        <v>0</v>
      </c>
      <c r="AQ31" s="78" t="b">
        <v>0</v>
      </c>
      <c r="AR31" s="78" t="b">
        <v>0</v>
      </c>
      <c r="AS31" s="78"/>
      <c r="AT31" s="78">
        <v>18</v>
      </c>
      <c r="AU31" s="82" t="s">
        <v>3311</v>
      </c>
      <c r="AV31" s="78" t="b">
        <v>0</v>
      </c>
      <c r="AW31" s="78" t="s">
        <v>3483</v>
      </c>
      <c r="AX31" s="82" t="s">
        <v>3512</v>
      </c>
      <c r="AY31" s="78" t="s">
        <v>66</v>
      </c>
      <c r="AZ31" s="78" t="str">
        <f>REPLACE(INDEX(GroupVertices[Group],MATCH(Vertices[[#This Row],[Vertex]],GroupVertices[Vertex],0)),1,1,"")</f>
        <v>1</v>
      </c>
      <c r="BA31" s="48" t="s">
        <v>743</v>
      </c>
      <c r="BB31" s="48" t="s">
        <v>743</v>
      </c>
      <c r="BC31" s="48" t="s">
        <v>806</v>
      </c>
      <c r="BD31" s="48" t="s">
        <v>806</v>
      </c>
      <c r="BE31" s="48"/>
      <c r="BF31" s="48"/>
      <c r="BG31" s="116" t="s">
        <v>4719</v>
      </c>
      <c r="BH31" s="116" t="s">
        <v>4719</v>
      </c>
      <c r="BI31" s="116" t="s">
        <v>4862</v>
      </c>
      <c r="BJ31" s="116" t="s">
        <v>4862</v>
      </c>
      <c r="BK31" s="116">
        <v>1</v>
      </c>
      <c r="BL31" s="120">
        <v>4.761904761904762</v>
      </c>
      <c r="BM31" s="116">
        <v>0</v>
      </c>
      <c r="BN31" s="120">
        <v>0</v>
      </c>
      <c r="BO31" s="116">
        <v>0</v>
      </c>
      <c r="BP31" s="120">
        <v>0</v>
      </c>
      <c r="BQ31" s="116">
        <v>20</v>
      </c>
      <c r="BR31" s="120">
        <v>95.23809523809524</v>
      </c>
      <c r="BS31" s="116">
        <v>21</v>
      </c>
      <c r="BT31" s="2"/>
      <c r="BU31" s="3"/>
      <c r="BV31" s="3"/>
      <c r="BW31" s="3"/>
      <c r="BX31" s="3"/>
    </row>
    <row r="32" spans="1:76" ht="15">
      <c r="A32" s="64" t="s">
        <v>228</v>
      </c>
      <c r="B32" s="65"/>
      <c r="C32" s="65" t="s">
        <v>64</v>
      </c>
      <c r="D32" s="66">
        <v>162.17247881361558</v>
      </c>
      <c r="E32" s="68"/>
      <c r="F32" s="100" t="s">
        <v>905</v>
      </c>
      <c r="G32" s="65"/>
      <c r="H32" s="69" t="s">
        <v>228</v>
      </c>
      <c r="I32" s="70"/>
      <c r="J32" s="70"/>
      <c r="K32" s="69" t="s">
        <v>3872</v>
      </c>
      <c r="L32" s="73">
        <v>29.627331208124154</v>
      </c>
      <c r="M32" s="74">
        <v>5671.2255859375</v>
      </c>
      <c r="N32" s="74">
        <v>2062.8896484375</v>
      </c>
      <c r="O32" s="75"/>
      <c r="P32" s="76"/>
      <c r="Q32" s="76"/>
      <c r="R32" s="86"/>
      <c r="S32" s="48">
        <v>0</v>
      </c>
      <c r="T32" s="48">
        <v>3</v>
      </c>
      <c r="U32" s="49">
        <v>150</v>
      </c>
      <c r="V32" s="49">
        <v>0.001531</v>
      </c>
      <c r="W32" s="49">
        <v>0.000757</v>
      </c>
      <c r="X32" s="49">
        <v>0.832269</v>
      </c>
      <c r="Y32" s="49">
        <v>0.3333333333333333</v>
      </c>
      <c r="Z32" s="49">
        <v>0</v>
      </c>
      <c r="AA32" s="71">
        <v>32</v>
      </c>
      <c r="AB32" s="71"/>
      <c r="AC32" s="72"/>
      <c r="AD32" s="78" t="s">
        <v>1911</v>
      </c>
      <c r="AE32" s="78">
        <v>1368</v>
      </c>
      <c r="AF32" s="78">
        <v>155</v>
      </c>
      <c r="AG32" s="78">
        <v>6147</v>
      </c>
      <c r="AH32" s="78">
        <v>2422</v>
      </c>
      <c r="AI32" s="78"/>
      <c r="AJ32" s="78" t="s">
        <v>2267</v>
      </c>
      <c r="AK32" s="78" t="s">
        <v>2604</v>
      </c>
      <c r="AL32" s="78"/>
      <c r="AM32" s="78"/>
      <c r="AN32" s="80">
        <v>43397.10219907408</v>
      </c>
      <c r="AO32" s="82" t="s">
        <v>3065</v>
      </c>
      <c r="AP32" s="78" t="b">
        <v>1</v>
      </c>
      <c r="AQ32" s="78" t="b">
        <v>0</v>
      </c>
      <c r="AR32" s="78" t="b">
        <v>1</v>
      </c>
      <c r="AS32" s="78"/>
      <c r="AT32" s="78">
        <v>0</v>
      </c>
      <c r="AU32" s="78"/>
      <c r="AV32" s="78" t="b">
        <v>0</v>
      </c>
      <c r="AW32" s="78" t="s">
        <v>3483</v>
      </c>
      <c r="AX32" s="82" t="s">
        <v>3513</v>
      </c>
      <c r="AY32" s="78" t="s">
        <v>66</v>
      </c>
      <c r="AZ32" s="78" t="str">
        <f>REPLACE(INDEX(GroupVertices[Group],MATCH(Vertices[[#This Row],[Vertex]],GroupVertices[Vertex],0)),1,1,"")</f>
        <v>8</v>
      </c>
      <c r="BA32" s="48"/>
      <c r="BB32" s="48"/>
      <c r="BC32" s="48"/>
      <c r="BD32" s="48"/>
      <c r="BE32" s="48" t="s">
        <v>836</v>
      </c>
      <c r="BF32" s="48" t="s">
        <v>836</v>
      </c>
      <c r="BG32" s="116" t="s">
        <v>4722</v>
      </c>
      <c r="BH32" s="116" t="s">
        <v>4722</v>
      </c>
      <c r="BI32" s="116" t="s">
        <v>4865</v>
      </c>
      <c r="BJ32" s="116" t="s">
        <v>4865</v>
      </c>
      <c r="BK32" s="116">
        <v>2</v>
      </c>
      <c r="BL32" s="120">
        <v>8</v>
      </c>
      <c r="BM32" s="116">
        <v>0</v>
      </c>
      <c r="BN32" s="120">
        <v>0</v>
      </c>
      <c r="BO32" s="116">
        <v>0</v>
      </c>
      <c r="BP32" s="120">
        <v>0</v>
      </c>
      <c r="BQ32" s="116">
        <v>23</v>
      </c>
      <c r="BR32" s="120">
        <v>92</v>
      </c>
      <c r="BS32" s="116">
        <v>25</v>
      </c>
      <c r="BT32" s="2"/>
      <c r="BU32" s="3"/>
      <c r="BV32" s="3"/>
      <c r="BW32" s="3"/>
      <c r="BX32" s="3"/>
    </row>
    <row r="33" spans="1:76" ht="15">
      <c r="A33" s="64" t="s">
        <v>457</v>
      </c>
      <c r="B33" s="65"/>
      <c r="C33" s="65" t="s">
        <v>64</v>
      </c>
      <c r="D33" s="66">
        <v>1000</v>
      </c>
      <c r="E33" s="68"/>
      <c r="F33" s="100" t="s">
        <v>3345</v>
      </c>
      <c r="G33" s="65"/>
      <c r="H33" s="69" t="s">
        <v>457</v>
      </c>
      <c r="I33" s="70"/>
      <c r="J33" s="70"/>
      <c r="K33" s="69" t="s">
        <v>3873</v>
      </c>
      <c r="L33" s="73">
        <v>1.12723264676351</v>
      </c>
      <c r="M33" s="74">
        <v>5970.7548828125</v>
      </c>
      <c r="N33" s="74">
        <v>2242.376953125</v>
      </c>
      <c r="O33" s="75"/>
      <c r="P33" s="76"/>
      <c r="Q33" s="76"/>
      <c r="R33" s="86"/>
      <c r="S33" s="48">
        <v>3</v>
      </c>
      <c r="T33" s="48">
        <v>0</v>
      </c>
      <c r="U33" s="49">
        <v>0.666667</v>
      </c>
      <c r="V33" s="49">
        <v>0.001136</v>
      </c>
      <c r="W33" s="49">
        <v>0.000207</v>
      </c>
      <c r="X33" s="49">
        <v>0.821423</v>
      </c>
      <c r="Y33" s="49">
        <v>0.3333333333333333</v>
      </c>
      <c r="Z33" s="49">
        <v>0</v>
      </c>
      <c r="AA33" s="71">
        <v>33</v>
      </c>
      <c r="AB33" s="71"/>
      <c r="AC33" s="72"/>
      <c r="AD33" s="78" t="s">
        <v>1912</v>
      </c>
      <c r="AE33" s="78">
        <v>738</v>
      </c>
      <c r="AF33" s="78">
        <v>13557042</v>
      </c>
      <c r="AG33" s="78">
        <v>12805</v>
      </c>
      <c r="AH33" s="78">
        <v>1326</v>
      </c>
      <c r="AI33" s="78"/>
      <c r="AJ33" s="78" t="s">
        <v>2268</v>
      </c>
      <c r="AK33" s="78" t="s">
        <v>2605</v>
      </c>
      <c r="AL33" s="82" t="s">
        <v>2806</v>
      </c>
      <c r="AM33" s="78"/>
      <c r="AN33" s="80">
        <v>39168.31209490741</v>
      </c>
      <c r="AO33" s="82" t="s">
        <v>3066</v>
      </c>
      <c r="AP33" s="78" t="b">
        <v>0</v>
      </c>
      <c r="AQ33" s="78" t="b">
        <v>0</v>
      </c>
      <c r="AR33" s="78" t="b">
        <v>0</v>
      </c>
      <c r="AS33" s="78"/>
      <c r="AT33" s="78">
        <v>43649</v>
      </c>
      <c r="AU33" s="82" t="s">
        <v>3309</v>
      </c>
      <c r="AV33" s="78" t="b">
        <v>1</v>
      </c>
      <c r="AW33" s="78" t="s">
        <v>3483</v>
      </c>
      <c r="AX33" s="82" t="s">
        <v>3514</v>
      </c>
      <c r="AY33" s="78" t="s">
        <v>65</v>
      </c>
      <c r="AZ33" s="78" t="str">
        <f>REPLACE(INDEX(GroupVertices[Group],MATCH(Vertices[[#This Row],[Vertex]],GroupVertices[Vertex],0)),1,1,"")</f>
        <v>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294</v>
      </c>
      <c r="B34" s="65"/>
      <c r="C34" s="65" t="s">
        <v>64</v>
      </c>
      <c r="D34" s="66">
        <v>166.74483652423785</v>
      </c>
      <c r="E34" s="68"/>
      <c r="F34" s="100" t="s">
        <v>951</v>
      </c>
      <c r="G34" s="65"/>
      <c r="H34" s="69" t="s">
        <v>294</v>
      </c>
      <c r="I34" s="70"/>
      <c r="J34" s="70"/>
      <c r="K34" s="69" t="s">
        <v>3874</v>
      </c>
      <c r="L34" s="73">
        <v>204.28585978708458</v>
      </c>
      <c r="M34" s="74">
        <v>6052.9267578125</v>
      </c>
      <c r="N34" s="74">
        <v>1618.8436279296875</v>
      </c>
      <c r="O34" s="75"/>
      <c r="P34" s="76"/>
      <c r="Q34" s="76"/>
      <c r="R34" s="86"/>
      <c r="S34" s="48">
        <v>2</v>
      </c>
      <c r="T34" s="48">
        <v>9</v>
      </c>
      <c r="U34" s="49">
        <v>1065.166667</v>
      </c>
      <c r="V34" s="49">
        <v>0.001553</v>
      </c>
      <c r="W34" s="49">
        <v>0.001099</v>
      </c>
      <c r="X34" s="49">
        <v>2.585694</v>
      </c>
      <c r="Y34" s="49">
        <v>0.2</v>
      </c>
      <c r="Z34" s="49">
        <v>0</v>
      </c>
      <c r="AA34" s="71">
        <v>34</v>
      </c>
      <c r="AB34" s="71"/>
      <c r="AC34" s="72"/>
      <c r="AD34" s="78" t="s">
        <v>1913</v>
      </c>
      <c r="AE34" s="78">
        <v>4993</v>
      </c>
      <c r="AF34" s="78">
        <v>4264</v>
      </c>
      <c r="AG34" s="78">
        <v>8345</v>
      </c>
      <c r="AH34" s="78">
        <v>12102</v>
      </c>
      <c r="AI34" s="78"/>
      <c r="AJ34" s="78" t="s">
        <v>2269</v>
      </c>
      <c r="AK34" s="78" t="s">
        <v>2606</v>
      </c>
      <c r="AL34" s="82" t="s">
        <v>2807</v>
      </c>
      <c r="AM34" s="78"/>
      <c r="AN34" s="80">
        <v>41862.580671296295</v>
      </c>
      <c r="AO34" s="82" t="s">
        <v>3067</v>
      </c>
      <c r="AP34" s="78" t="b">
        <v>0</v>
      </c>
      <c r="AQ34" s="78" t="b">
        <v>0</v>
      </c>
      <c r="AR34" s="78" t="b">
        <v>1</v>
      </c>
      <c r="AS34" s="78"/>
      <c r="AT34" s="78">
        <v>197</v>
      </c>
      <c r="AU34" s="82" t="s">
        <v>3309</v>
      </c>
      <c r="AV34" s="78" t="b">
        <v>0</v>
      </c>
      <c r="AW34" s="78" t="s">
        <v>3483</v>
      </c>
      <c r="AX34" s="82" t="s">
        <v>3515</v>
      </c>
      <c r="AY34" s="78" t="s">
        <v>66</v>
      </c>
      <c r="AZ34" s="78" t="str">
        <f>REPLACE(INDEX(GroupVertices[Group],MATCH(Vertices[[#This Row],[Vertex]],GroupVertices[Vertex],0)),1,1,"")</f>
        <v>8</v>
      </c>
      <c r="BA34" s="48" t="s">
        <v>755</v>
      </c>
      <c r="BB34" s="48" t="s">
        <v>755</v>
      </c>
      <c r="BC34" s="48" t="s">
        <v>810</v>
      </c>
      <c r="BD34" s="48" t="s">
        <v>810</v>
      </c>
      <c r="BE34" s="48" t="s">
        <v>4704</v>
      </c>
      <c r="BF34" s="48" t="s">
        <v>4704</v>
      </c>
      <c r="BG34" s="116" t="s">
        <v>4723</v>
      </c>
      <c r="BH34" s="116" t="s">
        <v>4835</v>
      </c>
      <c r="BI34" s="116" t="s">
        <v>4866</v>
      </c>
      <c r="BJ34" s="116" t="s">
        <v>4866</v>
      </c>
      <c r="BK34" s="116">
        <v>5</v>
      </c>
      <c r="BL34" s="120">
        <v>6.578947368421052</v>
      </c>
      <c r="BM34" s="116">
        <v>1</v>
      </c>
      <c r="BN34" s="120">
        <v>1.3157894736842106</v>
      </c>
      <c r="BO34" s="116">
        <v>0</v>
      </c>
      <c r="BP34" s="120">
        <v>0</v>
      </c>
      <c r="BQ34" s="116">
        <v>70</v>
      </c>
      <c r="BR34" s="120">
        <v>92.10526315789474</v>
      </c>
      <c r="BS34" s="116">
        <v>76</v>
      </c>
      <c r="BT34" s="2"/>
      <c r="BU34" s="3"/>
      <c r="BV34" s="3"/>
      <c r="BW34" s="3"/>
      <c r="BX34" s="3"/>
    </row>
    <row r="35" spans="1:76" ht="15">
      <c r="A35" s="64" t="s">
        <v>229</v>
      </c>
      <c r="B35" s="65"/>
      <c r="C35" s="65" t="s">
        <v>64</v>
      </c>
      <c r="D35" s="66">
        <v>166.6936492634229</v>
      </c>
      <c r="E35" s="68"/>
      <c r="F35" s="100" t="s">
        <v>906</v>
      </c>
      <c r="G35" s="65"/>
      <c r="H35" s="69" t="s">
        <v>229</v>
      </c>
      <c r="I35" s="70"/>
      <c r="J35" s="70"/>
      <c r="K35" s="69" t="s">
        <v>3875</v>
      </c>
      <c r="L35" s="73">
        <v>29.627331208124154</v>
      </c>
      <c r="M35" s="74">
        <v>6312.98291015625</v>
      </c>
      <c r="N35" s="74">
        <v>2270.361083984375</v>
      </c>
      <c r="O35" s="75"/>
      <c r="P35" s="76"/>
      <c r="Q35" s="76"/>
      <c r="R35" s="86"/>
      <c r="S35" s="48">
        <v>0</v>
      </c>
      <c r="T35" s="48">
        <v>3</v>
      </c>
      <c r="U35" s="49">
        <v>150</v>
      </c>
      <c r="V35" s="49">
        <v>0.001531</v>
      </c>
      <c r="W35" s="49">
        <v>0.000757</v>
      </c>
      <c r="X35" s="49">
        <v>0.832269</v>
      </c>
      <c r="Y35" s="49">
        <v>0.3333333333333333</v>
      </c>
      <c r="Z35" s="49">
        <v>0</v>
      </c>
      <c r="AA35" s="71">
        <v>35</v>
      </c>
      <c r="AB35" s="71"/>
      <c r="AC35" s="72"/>
      <c r="AD35" s="78" t="s">
        <v>1914</v>
      </c>
      <c r="AE35" s="78">
        <v>1</v>
      </c>
      <c r="AF35" s="78">
        <v>4218</v>
      </c>
      <c r="AG35" s="78">
        <v>144682</v>
      </c>
      <c r="AH35" s="78">
        <v>4</v>
      </c>
      <c r="AI35" s="78"/>
      <c r="AJ35" s="78" t="s">
        <v>2270</v>
      </c>
      <c r="AK35" s="78" t="s">
        <v>2607</v>
      </c>
      <c r="AL35" s="78"/>
      <c r="AM35" s="78"/>
      <c r="AN35" s="80">
        <v>43641.60900462963</v>
      </c>
      <c r="AO35" s="82" t="s">
        <v>3068</v>
      </c>
      <c r="AP35" s="78" t="b">
        <v>0</v>
      </c>
      <c r="AQ35" s="78" t="b">
        <v>0</v>
      </c>
      <c r="AR35" s="78" t="b">
        <v>0</v>
      </c>
      <c r="AS35" s="78"/>
      <c r="AT35" s="78">
        <v>88</v>
      </c>
      <c r="AU35" s="82" t="s">
        <v>3309</v>
      </c>
      <c r="AV35" s="78" t="b">
        <v>0</v>
      </c>
      <c r="AW35" s="78" t="s">
        <v>3483</v>
      </c>
      <c r="AX35" s="82" t="s">
        <v>3516</v>
      </c>
      <c r="AY35" s="78" t="s">
        <v>66</v>
      </c>
      <c r="AZ35" s="78" t="str">
        <f>REPLACE(INDEX(GroupVertices[Group],MATCH(Vertices[[#This Row],[Vertex]],GroupVertices[Vertex],0)),1,1,"")</f>
        <v>8</v>
      </c>
      <c r="BA35" s="48"/>
      <c r="BB35" s="48"/>
      <c r="BC35" s="48"/>
      <c r="BD35" s="48"/>
      <c r="BE35" s="48" t="s">
        <v>836</v>
      </c>
      <c r="BF35" s="48" t="s">
        <v>836</v>
      </c>
      <c r="BG35" s="116" t="s">
        <v>4722</v>
      </c>
      <c r="BH35" s="116" t="s">
        <v>4722</v>
      </c>
      <c r="BI35" s="116" t="s">
        <v>4865</v>
      </c>
      <c r="BJ35" s="116" t="s">
        <v>4865</v>
      </c>
      <c r="BK35" s="116">
        <v>2</v>
      </c>
      <c r="BL35" s="120">
        <v>8</v>
      </c>
      <c r="BM35" s="116">
        <v>0</v>
      </c>
      <c r="BN35" s="120">
        <v>0</v>
      </c>
      <c r="BO35" s="116">
        <v>0</v>
      </c>
      <c r="BP35" s="120">
        <v>0</v>
      </c>
      <c r="BQ35" s="116">
        <v>23</v>
      </c>
      <c r="BR35" s="120">
        <v>92</v>
      </c>
      <c r="BS35" s="116">
        <v>25</v>
      </c>
      <c r="BT35" s="2"/>
      <c r="BU35" s="3"/>
      <c r="BV35" s="3"/>
      <c r="BW35" s="3"/>
      <c r="BX35" s="3"/>
    </row>
    <row r="36" spans="1:76" ht="15">
      <c r="A36" s="64" t="s">
        <v>230</v>
      </c>
      <c r="B36" s="65"/>
      <c r="C36" s="65" t="s">
        <v>64</v>
      </c>
      <c r="D36" s="66">
        <v>163.4376943689764</v>
      </c>
      <c r="E36" s="68"/>
      <c r="F36" s="100" t="s">
        <v>907</v>
      </c>
      <c r="G36" s="65"/>
      <c r="H36" s="69" t="s">
        <v>230</v>
      </c>
      <c r="I36" s="70"/>
      <c r="J36" s="70"/>
      <c r="K36" s="69" t="s">
        <v>3876</v>
      </c>
      <c r="L36" s="73">
        <v>1</v>
      </c>
      <c r="M36" s="74">
        <v>2367.55859375</v>
      </c>
      <c r="N36" s="74">
        <v>7689.61767578125</v>
      </c>
      <c r="O36" s="75"/>
      <c r="P36" s="76"/>
      <c r="Q36" s="76"/>
      <c r="R36" s="86"/>
      <c r="S36" s="48">
        <v>0</v>
      </c>
      <c r="T36" s="48">
        <v>1</v>
      </c>
      <c r="U36" s="49">
        <v>0</v>
      </c>
      <c r="V36" s="49">
        <v>0.001515</v>
      </c>
      <c r="W36" s="49">
        <v>0.000654</v>
      </c>
      <c r="X36" s="49">
        <v>0.399729</v>
      </c>
      <c r="Y36" s="49">
        <v>0</v>
      </c>
      <c r="Z36" s="49">
        <v>0</v>
      </c>
      <c r="AA36" s="71">
        <v>36</v>
      </c>
      <c r="AB36" s="71"/>
      <c r="AC36" s="72"/>
      <c r="AD36" s="78" t="s">
        <v>1915</v>
      </c>
      <c r="AE36" s="78">
        <v>1253</v>
      </c>
      <c r="AF36" s="78">
        <v>1292</v>
      </c>
      <c r="AG36" s="78">
        <v>12167</v>
      </c>
      <c r="AH36" s="78">
        <v>9238</v>
      </c>
      <c r="AI36" s="78"/>
      <c r="AJ36" s="78" t="s">
        <v>2271</v>
      </c>
      <c r="AK36" s="78" t="s">
        <v>2608</v>
      </c>
      <c r="AL36" s="82" t="s">
        <v>2808</v>
      </c>
      <c r="AM36" s="78"/>
      <c r="AN36" s="80">
        <v>39868.73018518519</v>
      </c>
      <c r="AO36" s="82" t="s">
        <v>3069</v>
      </c>
      <c r="AP36" s="78" t="b">
        <v>0</v>
      </c>
      <c r="AQ36" s="78" t="b">
        <v>0</v>
      </c>
      <c r="AR36" s="78" t="b">
        <v>1</v>
      </c>
      <c r="AS36" s="78"/>
      <c r="AT36" s="78">
        <v>93</v>
      </c>
      <c r="AU36" s="82" t="s">
        <v>3313</v>
      </c>
      <c r="AV36" s="78" t="b">
        <v>0</v>
      </c>
      <c r="AW36" s="78" t="s">
        <v>3483</v>
      </c>
      <c r="AX36" s="82" t="s">
        <v>3517</v>
      </c>
      <c r="AY36" s="78" t="s">
        <v>66</v>
      </c>
      <c r="AZ36" s="78" t="str">
        <f>REPLACE(INDEX(GroupVertices[Group],MATCH(Vertices[[#This Row],[Vertex]],GroupVertices[Vertex],0)),1,1,"")</f>
        <v>1</v>
      </c>
      <c r="BA36" s="48" t="s">
        <v>743</v>
      </c>
      <c r="BB36" s="48" t="s">
        <v>743</v>
      </c>
      <c r="BC36" s="48" t="s">
        <v>806</v>
      </c>
      <c r="BD36" s="48" t="s">
        <v>806</v>
      </c>
      <c r="BE36" s="48"/>
      <c r="BF36" s="48"/>
      <c r="BG36" s="116" t="s">
        <v>4719</v>
      </c>
      <c r="BH36" s="116" t="s">
        <v>4719</v>
      </c>
      <c r="BI36" s="116" t="s">
        <v>4862</v>
      </c>
      <c r="BJ36" s="116" t="s">
        <v>4862</v>
      </c>
      <c r="BK36" s="116">
        <v>1</v>
      </c>
      <c r="BL36" s="120">
        <v>4.761904761904762</v>
      </c>
      <c r="BM36" s="116">
        <v>0</v>
      </c>
      <c r="BN36" s="120">
        <v>0</v>
      </c>
      <c r="BO36" s="116">
        <v>0</v>
      </c>
      <c r="BP36" s="120">
        <v>0</v>
      </c>
      <c r="BQ36" s="116">
        <v>20</v>
      </c>
      <c r="BR36" s="120">
        <v>95.23809523809524</v>
      </c>
      <c r="BS36" s="116">
        <v>21</v>
      </c>
      <c r="BT36" s="2"/>
      <c r="BU36" s="3"/>
      <c r="BV36" s="3"/>
      <c r="BW36" s="3"/>
      <c r="BX36" s="3"/>
    </row>
    <row r="37" spans="1:76" ht="15">
      <c r="A37" s="64" t="s">
        <v>231</v>
      </c>
      <c r="B37" s="65"/>
      <c r="C37" s="65" t="s">
        <v>64</v>
      </c>
      <c r="D37" s="66">
        <v>163.0081664847466</v>
      </c>
      <c r="E37" s="68"/>
      <c r="F37" s="100" t="s">
        <v>908</v>
      </c>
      <c r="G37" s="65"/>
      <c r="H37" s="69" t="s">
        <v>231</v>
      </c>
      <c r="I37" s="70"/>
      <c r="J37" s="70"/>
      <c r="K37" s="69" t="s">
        <v>3877</v>
      </c>
      <c r="L37" s="73">
        <v>1</v>
      </c>
      <c r="M37" s="74">
        <v>2159.58837890625</v>
      </c>
      <c r="N37" s="74">
        <v>5695.9169921875</v>
      </c>
      <c r="O37" s="75"/>
      <c r="P37" s="76"/>
      <c r="Q37" s="76"/>
      <c r="R37" s="86"/>
      <c r="S37" s="48">
        <v>0</v>
      </c>
      <c r="T37" s="48">
        <v>1</v>
      </c>
      <c r="U37" s="49">
        <v>0</v>
      </c>
      <c r="V37" s="49">
        <v>0.001515</v>
      </c>
      <c r="W37" s="49">
        <v>0.000654</v>
      </c>
      <c r="X37" s="49">
        <v>0.399729</v>
      </c>
      <c r="Y37" s="49">
        <v>0</v>
      </c>
      <c r="Z37" s="49">
        <v>0</v>
      </c>
      <c r="AA37" s="71">
        <v>37</v>
      </c>
      <c r="AB37" s="71"/>
      <c r="AC37" s="72"/>
      <c r="AD37" s="78" t="s">
        <v>1916</v>
      </c>
      <c r="AE37" s="78">
        <v>1153</v>
      </c>
      <c r="AF37" s="78">
        <v>906</v>
      </c>
      <c r="AG37" s="78">
        <v>912</v>
      </c>
      <c r="AH37" s="78">
        <v>2186</v>
      </c>
      <c r="AI37" s="78"/>
      <c r="AJ37" s="78" t="s">
        <v>2272</v>
      </c>
      <c r="AK37" s="78"/>
      <c r="AL37" s="82" t="s">
        <v>2809</v>
      </c>
      <c r="AM37" s="78"/>
      <c r="AN37" s="80">
        <v>39744.50068287037</v>
      </c>
      <c r="AO37" s="78"/>
      <c r="AP37" s="78" t="b">
        <v>0</v>
      </c>
      <c r="AQ37" s="78" t="b">
        <v>0</v>
      </c>
      <c r="AR37" s="78" t="b">
        <v>0</v>
      </c>
      <c r="AS37" s="78"/>
      <c r="AT37" s="78">
        <v>41</v>
      </c>
      <c r="AU37" s="82" t="s">
        <v>3314</v>
      </c>
      <c r="AV37" s="78" t="b">
        <v>0</v>
      </c>
      <c r="AW37" s="78" t="s">
        <v>3483</v>
      </c>
      <c r="AX37" s="82" t="s">
        <v>3518</v>
      </c>
      <c r="AY37" s="78" t="s">
        <v>66</v>
      </c>
      <c r="AZ37" s="78" t="str">
        <f>REPLACE(INDEX(GroupVertices[Group],MATCH(Vertices[[#This Row],[Vertex]],GroupVertices[Vertex],0)),1,1,"")</f>
        <v>1</v>
      </c>
      <c r="BA37" s="48" t="s">
        <v>743</v>
      </c>
      <c r="BB37" s="48" t="s">
        <v>743</v>
      </c>
      <c r="BC37" s="48" t="s">
        <v>806</v>
      </c>
      <c r="BD37" s="48" t="s">
        <v>806</v>
      </c>
      <c r="BE37" s="48"/>
      <c r="BF37" s="48"/>
      <c r="BG37" s="116" t="s">
        <v>4719</v>
      </c>
      <c r="BH37" s="116" t="s">
        <v>4719</v>
      </c>
      <c r="BI37" s="116" t="s">
        <v>4862</v>
      </c>
      <c r="BJ37" s="116" t="s">
        <v>4862</v>
      </c>
      <c r="BK37" s="116">
        <v>1</v>
      </c>
      <c r="BL37" s="120">
        <v>4.761904761904762</v>
      </c>
      <c r="BM37" s="116">
        <v>0</v>
      </c>
      <c r="BN37" s="120">
        <v>0</v>
      </c>
      <c r="BO37" s="116">
        <v>0</v>
      </c>
      <c r="BP37" s="120">
        <v>0</v>
      </c>
      <c r="BQ37" s="116">
        <v>20</v>
      </c>
      <c r="BR37" s="120">
        <v>95.23809523809524</v>
      </c>
      <c r="BS37" s="116">
        <v>21</v>
      </c>
      <c r="BT37" s="2"/>
      <c r="BU37" s="3"/>
      <c r="BV37" s="3"/>
      <c r="BW37" s="3"/>
      <c r="BX37" s="3"/>
    </row>
    <row r="38" spans="1:76" ht="15">
      <c r="A38" s="64" t="s">
        <v>232</v>
      </c>
      <c r="B38" s="65"/>
      <c r="C38" s="65" t="s">
        <v>64</v>
      </c>
      <c r="D38" s="66">
        <v>164.60721200194402</v>
      </c>
      <c r="E38" s="68"/>
      <c r="F38" s="100" t="s">
        <v>909</v>
      </c>
      <c r="G38" s="65"/>
      <c r="H38" s="69" t="s">
        <v>232</v>
      </c>
      <c r="I38" s="70"/>
      <c r="J38" s="70"/>
      <c r="K38" s="69" t="s">
        <v>3878</v>
      </c>
      <c r="L38" s="73">
        <v>1</v>
      </c>
      <c r="M38" s="74">
        <v>2103.754638671875</v>
      </c>
      <c r="N38" s="74">
        <v>7672.48388671875</v>
      </c>
      <c r="O38" s="75"/>
      <c r="P38" s="76"/>
      <c r="Q38" s="76"/>
      <c r="R38" s="86"/>
      <c r="S38" s="48">
        <v>0</v>
      </c>
      <c r="T38" s="48">
        <v>1</v>
      </c>
      <c r="U38" s="49">
        <v>0</v>
      </c>
      <c r="V38" s="49">
        <v>0.001515</v>
      </c>
      <c r="W38" s="49">
        <v>0.000654</v>
      </c>
      <c r="X38" s="49">
        <v>0.399729</v>
      </c>
      <c r="Y38" s="49">
        <v>0</v>
      </c>
      <c r="Z38" s="49">
        <v>0</v>
      </c>
      <c r="AA38" s="71">
        <v>38</v>
      </c>
      <c r="AB38" s="71"/>
      <c r="AC38" s="72"/>
      <c r="AD38" s="78" t="s">
        <v>1917</v>
      </c>
      <c r="AE38" s="78">
        <v>1293</v>
      </c>
      <c r="AF38" s="78">
        <v>2343</v>
      </c>
      <c r="AG38" s="78">
        <v>2861</v>
      </c>
      <c r="AH38" s="78">
        <v>809</v>
      </c>
      <c r="AI38" s="78"/>
      <c r="AJ38" s="78" t="s">
        <v>2273</v>
      </c>
      <c r="AK38" s="78" t="s">
        <v>2609</v>
      </c>
      <c r="AL38" s="82" t="s">
        <v>2810</v>
      </c>
      <c r="AM38" s="78"/>
      <c r="AN38" s="80">
        <v>39607.38232638889</v>
      </c>
      <c r="AO38" s="82" t="s">
        <v>3070</v>
      </c>
      <c r="AP38" s="78" t="b">
        <v>0</v>
      </c>
      <c r="AQ38" s="78" t="b">
        <v>0</v>
      </c>
      <c r="AR38" s="78" t="b">
        <v>1</v>
      </c>
      <c r="AS38" s="78"/>
      <c r="AT38" s="78">
        <v>116</v>
      </c>
      <c r="AU38" s="82" t="s">
        <v>3309</v>
      </c>
      <c r="AV38" s="78" t="b">
        <v>0</v>
      </c>
      <c r="AW38" s="78" t="s">
        <v>3483</v>
      </c>
      <c r="AX38" s="82" t="s">
        <v>3519</v>
      </c>
      <c r="AY38" s="78" t="s">
        <v>66</v>
      </c>
      <c r="AZ38" s="78" t="str">
        <f>REPLACE(INDEX(GroupVertices[Group],MATCH(Vertices[[#This Row],[Vertex]],GroupVertices[Vertex],0)),1,1,"")</f>
        <v>1</v>
      </c>
      <c r="BA38" s="48" t="s">
        <v>743</v>
      </c>
      <c r="BB38" s="48" t="s">
        <v>743</v>
      </c>
      <c r="BC38" s="48" t="s">
        <v>806</v>
      </c>
      <c r="BD38" s="48" t="s">
        <v>806</v>
      </c>
      <c r="BE38" s="48"/>
      <c r="BF38" s="48"/>
      <c r="BG38" s="116" t="s">
        <v>4719</v>
      </c>
      <c r="BH38" s="116" t="s">
        <v>4719</v>
      </c>
      <c r="BI38" s="116" t="s">
        <v>4862</v>
      </c>
      <c r="BJ38" s="116" t="s">
        <v>4862</v>
      </c>
      <c r="BK38" s="116">
        <v>1</v>
      </c>
      <c r="BL38" s="120">
        <v>4.761904761904762</v>
      </c>
      <c r="BM38" s="116">
        <v>0</v>
      </c>
      <c r="BN38" s="120">
        <v>0</v>
      </c>
      <c r="BO38" s="116">
        <v>0</v>
      </c>
      <c r="BP38" s="120">
        <v>0</v>
      </c>
      <c r="BQ38" s="116">
        <v>20</v>
      </c>
      <c r="BR38" s="120">
        <v>95.23809523809524</v>
      </c>
      <c r="BS38" s="116">
        <v>21</v>
      </c>
      <c r="BT38" s="2"/>
      <c r="BU38" s="3"/>
      <c r="BV38" s="3"/>
      <c r="BW38" s="3"/>
      <c r="BX38" s="3"/>
    </row>
    <row r="39" spans="1:76" ht="15">
      <c r="A39" s="64" t="s">
        <v>233</v>
      </c>
      <c r="B39" s="65"/>
      <c r="C39" s="65" t="s">
        <v>64</v>
      </c>
      <c r="D39" s="66">
        <v>162.16135114822103</v>
      </c>
      <c r="E39" s="68"/>
      <c r="F39" s="100" t="s">
        <v>910</v>
      </c>
      <c r="G39" s="65"/>
      <c r="H39" s="69" t="s">
        <v>233</v>
      </c>
      <c r="I39" s="70"/>
      <c r="J39" s="70"/>
      <c r="K39" s="69" t="s">
        <v>3879</v>
      </c>
      <c r="L39" s="73">
        <v>1</v>
      </c>
      <c r="M39" s="74">
        <v>2547.697265625</v>
      </c>
      <c r="N39" s="74">
        <v>5902.07470703125</v>
      </c>
      <c r="O39" s="75"/>
      <c r="P39" s="76"/>
      <c r="Q39" s="76"/>
      <c r="R39" s="86"/>
      <c r="S39" s="48">
        <v>0</v>
      </c>
      <c r="T39" s="48">
        <v>1</v>
      </c>
      <c r="U39" s="49">
        <v>0</v>
      </c>
      <c r="V39" s="49">
        <v>0.001515</v>
      </c>
      <c r="W39" s="49">
        <v>0.000654</v>
      </c>
      <c r="X39" s="49">
        <v>0.399729</v>
      </c>
      <c r="Y39" s="49">
        <v>0</v>
      </c>
      <c r="Z39" s="49">
        <v>0</v>
      </c>
      <c r="AA39" s="71">
        <v>39</v>
      </c>
      <c r="AB39" s="71"/>
      <c r="AC39" s="72"/>
      <c r="AD39" s="78" t="s">
        <v>1918</v>
      </c>
      <c r="AE39" s="78">
        <v>435</v>
      </c>
      <c r="AF39" s="78">
        <v>145</v>
      </c>
      <c r="AG39" s="78">
        <v>365</v>
      </c>
      <c r="AH39" s="78">
        <v>1651</v>
      </c>
      <c r="AI39" s="78"/>
      <c r="AJ39" s="78" t="s">
        <v>2274</v>
      </c>
      <c r="AK39" s="78" t="s">
        <v>2610</v>
      </c>
      <c r="AL39" s="82" t="s">
        <v>2811</v>
      </c>
      <c r="AM39" s="78"/>
      <c r="AN39" s="80">
        <v>42992.62398148148</v>
      </c>
      <c r="AO39" s="82" t="s">
        <v>3071</v>
      </c>
      <c r="AP39" s="78" t="b">
        <v>1</v>
      </c>
      <c r="AQ39" s="78" t="b">
        <v>0</v>
      </c>
      <c r="AR39" s="78" t="b">
        <v>0</v>
      </c>
      <c r="AS39" s="78"/>
      <c r="AT39" s="78">
        <v>1</v>
      </c>
      <c r="AU39" s="78"/>
      <c r="AV39" s="78" t="b">
        <v>0</v>
      </c>
      <c r="AW39" s="78" t="s">
        <v>3483</v>
      </c>
      <c r="AX39" s="82" t="s">
        <v>3520</v>
      </c>
      <c r="AY39" s="78" t="s">
        <v>66</v>
      </c>
      <c r="AZ39" s="78" t="str">
        <f>REPLACE(INDEX(GroupVertices[Group],MATCH(Vertices[[#This Row],[Vertex]],GroupVertices[Vertex],0)),1,1,"")</f>
        <v>1</v>
      </c>
      <c r="BA39" s="48" t="s">
        <v>743</v>
      </c>
      <c r="BB39" s="48" t="s">
        <v>743</v>
      </c>
      <c r="BC39" s="48" t="s">
        <v>806</v>
      </c>
      <c r="BD39" s="48" t="s">
        <v>806</v>
      </c>
      <c r="BE39" s="48"/>
      <c r="BF39" s="48"/>
      <c r="BG39" s="116" t="s">
        <v>4719</v>
      </c>
      <c r="BH39" s="116" t="s">
        <v>4719</v>
      </c>
      <c r="BI39" s="116" t="s">
        <v>4862</v>
      </c>
      <c r="BJ39" s="116" t="s">
        <v>4862</v>
      </c>
      <c r="BK39" s="116">
        <v>1</v>
      </c>
      <c r="BL39" s="120">
        <v>4.761904761904762</v>
      </c>
      <c r="BM39" s="116">
        <v>0</v>
      </c>
      <c r="BN39" s="120">
        <v>0</v>
      </c>
      <c r="BO39" s="116">
        <v>0</v>
      </c>
      <c r="BP39" s="120">
        <v>0</v>
      </c>
      <c r="BQ39" s="116">
        <v>20</v>
      </c>
      <c r="BR39" s="120">
        <v>95.23809523809524</v>
      </c>
      <c r="BS39" s="116">
        <v>21</v>
      </c>
      <c r="BT39" s="2"/>
      <c r="BU39" s="3"/>
      <c r="BV39" s="3"/>
      <c r="BW39" s="3"/>
      <c r="BX39" s="3"/>
    </row>
    <row r="40" spans="1:76" ht="15">
      <c r="A40" s="64" t="s">
        <v>234</v>
      </c>
      <c r="B40" s="65"/>
      <c r="C40" s="65" t="s">
        <v>64</v>
      </c>
      <c r="D40" s="66">
        <v>166.8416472131705</v>
      </c>
      <c r="E40" s="68"/>
      <c r="F40" s="100" t="s">
        <v>911</v>
      </c>
      <c r="G40" s="65"/>
      <c r="H40" s="69" t="s">
        <v>234</v>
      </c>
      <c r="I40" s="70"/>
      <c r="J40" s="70"/>
      <c r="K40" s="69" t="s">
        <v>3880</v>
      </c>
      <c r="L40" s="73">
        <v>1</v>
      </c>
      <c r="M40" s="74">
        <v>2670.367431640625</v>
      </c>
      <c r="N40" s="74">
        <v>6601.52685546875</v>
      </c>
      <c r="O40" s="75"/>
      <c r="P40" s="76"/>
      <c r="Q40" s="76"/>
      <c r="R40" s="86"/>
      <c r="S40" s="48">
        <v>0</v>
      </c>
      <c r="T40" s="48">
        <v>1</v>
      </c>
      <c r="U40" s="49">
        <v>0</v>
      </c>
      <c r="V40" s="49">
        <v>0.001515</v>
      </c>
      <c r="W40" s="49">
        <v>0.000654</v>
      </c>
      <c r="X40" s="49">
        <v>0.399729</v>
      </c>
      <c r="Y40" s="49">
        <v>0</v>
      </c>
      <c r="Z40" s="49">
        <v>0</v>
      </c>
      <c r="AA40" s="71">
        <v>40</v>
      </c>
      <c r="AB40" s="71"/>
      <c r="AC40" s="72"/>
      <c r="AD40" s="78" t="s">
        <v>1919</v>
      </c>
      <c r="AE40" s="78">
        <v>1994</v>
      </c>
      <c r="AF40" s="78">
        <v>4351</v>
      </c>
      <c r="AG40" s="78">
        <v>25508</v>
      </c>
      <c r="AH40" s="78">
        <v>204865</v>
      </c>
      <c r="AI40" s="78"/>
      <c r="AJ40" s="78" t="s">
        <v>2275</v>
      </c>
      <c r="AK40" s="78" t="s">
        <v>2611</v>
      </c>
      <c r="AL40" s="78"/>
      <c r="AM40" s="78"/>
      <c r="AN40" s="80">
        <v>41039.17581018519</v>
      </c>
      <c r="AO40" s="82" t="s">
        <v>3072</v>
      </c>
      <c r="AP40" s="78" t="b">
        <v>1</v>
      </c>
      <c r="AQ40" s="78" t="b">
        <v>0</v>
      </c>
      <c r="AR40" s="78" t="b">
        <v>0</v>
      </c>
      <c r="AS40" s="78"/>
      <c r="AT40" s="78">
        <v>119</v>
      </c>
      <c r="AU40" s="82" t="s">
        <v>3309</v>
      </c>
      <c r="AV40" s="78" t="b">
        <v>0</v>
      </c>
      <c r="AW40" s="78" t="s">
        <v>3483</v>
      </c>
      <c r="AX40" s="82" t="s">
        <v>3521</v>
      </c>
      <c r="AY40" s="78" t="s">
        <v>66</v>
      </c>
      <c r="AZ40" s="78" t="str">
        <f>REPLACE(INDEX(GroupVertices[Group],MATCH(Vertices[[#This Row],[Vertex]],GroupVertices[Vertex],0)),1,1,"")</f>
        <v>1</v>
      </c>
      <c r="BA40" s="48" t="s">
        <v>743</v>
      </c>
      <c r="BB40" s="48" t="s">
        <v>743</v>
      </c>
      <c r="BC40" s="48" t="s">
        <v>806</v>
      </c>
      <c r="BD40" s="48" t="s">
        <v>806</v>
      </c>
      <c r="BE40" s="48"/>
      <c r="BF40" s="48"/>
      <c r="BG40" s="116" t="s">
        <v>4719</v>
      </c>
      <c r="BH40" s="116" t="s">
        <v>4719</v>
      </c>
      <c r="BI40" s="116" t="s">
        <v>4862</v>
      </c>
      <c r="BJ40" s="116" t="s">
        <v>4862</v>
      </c>
      <c r="BK40" s="116">
        <v>1</v>
      </c>
      <c r="BL40" s="120">
        <v>4.761904761904762</v>
      </c>
      <c r="BM40" s="116">
        <v>0</v>
      </c>
      <c r="BN40" s="120">
        <v>0</v>
      </c>
      <c r="BO40" s="116">
        <v>0</v>
      </c>
      <c r="BP40" s="120">
        <v>0</v>
      </c>
      <c r="BQ40" s="116">
        <v>20</v>
      </c>
      <c r="BR40" s="120">
        <v>95.23809523809524</v>
      </c>
      <c r="BS40" s="116">
        <v>21</v>
      </c>
      <c r="BT40" s="2"/>
      <c r="BU40" s="3"/>
      <c r="BV40" s="3"/>
      <c r="BW40" s="3"/>
      <c r="BX40" s="3"/>
    </row>
    <row r="41" spans="1:76" ht="15">
      <c r="A41" s="64" t="s">
        <v>235</v>
      </c>
      <c r="B41" s="65"/>
      <c r="C41" s="65" t="s">
        <v>64</v>
      </c>
      <c r="D41" s="66">
        <v>162.64206629326577</v>
      </c>
      <c r="E41" s="68"/>
      <c r="F41" s="100" t="s">
        <v>912</v>
      </c>
      <c r="G41" s="65"/>
      <c r="H41" s="69" t="s">
        <v>235</v>
      </c>
      <c r="I41" s="70"/>
      <c r="J41" s="70"/>
      <c r="K41" s="69" t="s">
        <v>3881</v>
      </c>
      <c r="L41" s="73">
        <v>1</v>
      </c>
      <c r="M41" s="74">
        <v>1880.5108642578125</v>
      </c>
      <c r="N41" s="74">
        <v>7550.669921875</v>
      </c>
      <c r="O41" s="75"/>
      <c r="P41" s="76"/>
      <c r="Q41" s="76"/>
      <c r="R41" s="86"/>
      <c r="S41" s="48">
        <v>0</v>
      </c>
      <c r="T41" s="48">
        <v>1</v>
      </c>
      <c r="U41" s="49">
        <v>0</v>
      </c>
      <c r="V41" s="49">
        <v>0.001515</v>
      </c>
      <c r="W41" s="49">
        <v>0.000654</v>
      </c>
      <c r="X41" s="49">
        <v>0.399729</v>
      </c>
      <c r="Y41" s="49">
        <v>0</v>
      </c>
      <c r="Z41" s="49">
        <v>0</v>
      </c>
      <c r="AA41" s="71">
        <v>41</v>
      </c>
      <c r="AB41" s="71"/>
      <c r="AC41" s="72"/>
      <c r="AD41" s="78" t="s">
        <v>1920</v>
      </c>
      <c r="AE41" s="78">
        <v>198</v>
      </c>
      <c r="AF41" s="78">
        <v>577</v>
      </c>
      <c r="AG41" s="78">
        <v>415</v>
      </c>
      <c r="AH41" s="78">
        <v>198</v>
      </c>
      <c r="AI41" s="78"/>
      <c r="AJ41" s="78" t="s">
        <v>2276</v>
      </c>
      <c r="AK41" s="78" t="s">
        <v>2608</v>
      </c>
      <c r="AL41" s="82" t="s">
        <v>2812</v>
      </c>
      <c r="AM41" s="78"/>
      <c r="AN41" s="80">
        <v>42045.81728009259</v>
      </c>
      <c r="AO41" s="82" t="s">
        <v>3073</v>
      </c>
      <c r="AP41" s="78" t="b">
        <v>0</v>
      </c>
      <c r="AQ41" s="78" t="b">
        <v>0</v>
      </c>
      <c r="AR41" s="78" t="b">
        <v>0</v>
      </c>
      <c r="AS41" s="78"/>
      <c r="AT41" s="78">
        <v>13</v>
      </c>
      <c r="AU41" s="82" t="s">
        <v>3309</v>
      </c>
      <c r="AV41" s="78" t="b">
        <v>0</v>
      </c>
      <c r="AW41" s="78" t="s">
        <v>3483</v>
      </c>
      <c r="AX41" s="82" t="s">
        <v>3522</v>
      </c>
      <c r="AY41" s="78" t="s">
        <v>66</v>
      </c>
      <c r="AZ41" s="78" t="str">
        <f>REPLACE(INDEX(GroupVertices[Group],MATCH(Vertices[[#This Row],[Vertex]],GroupVertices[Vertex],0)),1,1,"")</f>
        <v>1</v>
      </c>
      <c r="BA41" s="48" t="s">
        <v>743</v>
      </c>
      <c r="BB41" s="48" t="s">
        <v>743</v>
      </c>
      <c r="BC41" s="48" t="s">
        <v>806</v>
      </c>
      <c r="BD41" s="48" t="s">
        <v>806</v>
      </c>
      <c r="BE41" s="48"/>
      <c r="BF41" s="48"/>
      <c r="BG41" s="116" t="s">
        <v>4719</v>
      </c>
      <c r="BH41" s="116" t="s">
        <v>4719</v>
      </c>
      <c r="BI41" s="116" t="s">
        <v>4862</v>
      </c>
      <c r="BJ41" s="116" t="s">
        <v>4862</v>
      </c>
      <c r="BK41" s="116">
        <v>1</v>
      </c>
      <c r="BL41" s="120">
        <v>4.761904761904762</v>
      </c>
      <c r="BM41" s="116">
        <v>0</v>
      </c>
      <c r="BN41" s="120">
        <v>0</v>
      </c>
      <c r="BO41" s="116">
        <v>0</v>
      </c>
      <c r="BP41" s="120">
        <v>0</v>
      </c>
      <c r="BQ41" s="116">
        <v>20</v>
      </c>
      <c r="BR41" s="120">
        <v>95.23809523809524</v>
      </c>
      <c r="BS41" s="116">
        <v>21</v>
      </c>
      <c r="BT41" s="2"/>
      <c r="BU41" s="3"/>
      <c r="BV41" s="3"/>
      <c r="BW41" s="3"/>
      <c r="BX41" s="3"/>
    </row>
    <row r="42" spans="1:76" ht="15">
      <c r="A42" s="64" t="s">
        <v>236</v>
      </c>
      <c r="B42" s="65"/>
      <c r="C42" s="65" t="s">
        <v>64</v>
      </c>
      <c r="D42" s="66">
        <v>162.12351708587954</v>
      </c>
      <c r="E42" s="68"/>
      <c r="F42" s="100" t="s">
        <v>913</v>
      </c>
      <c r="G42" s="65"/>
      <c r="H42" s="69" t="s">
        <v>236</v>
      </c>
      <c r="I42" s="70"/>
      <c r="J42" s="70"/>
      <c r="K42" s="69" t="s">
        <v>3882</v>
      </c>
      <c r="L42" s="73">
        <v>1</v>
      </c>
      <c r="M42" s="74">
        <v>1158.0460205078125</v>
      </c>
      <c r="N42" s="74">
        <v>5613.32861328125</v>
      </c>
      <c r="O42" s="75"/>
      <c r="P42" s="76"/>
      <c r="Q42" s="76"/>
      <c r="R42" s="86"/>
      <c r="S42" s="48">
        <v>0</v>
      </c>
      <c r="T42" s="48">
        <v>1</v>
      </c>
      <c r="U42" s="49">
        <v>0</v>
      </c>
      <c r="V42" s="49">
        <v>0.001515</v>
      </c>
      <c r="W42" s="49">
        <v>0.000654</v>
      </c>
      <c r="X42" s="49">
        <v>0.399729</v>
      </c>
      <c r="Y42" s="49">
        <v>0</v>
      </c>
      <c r="Z42" s="49">
        <v>0</v>
      </c>
      <c r="AA42" s="71">
        <v>42</v>
      </c>
      <c r="AB42" s="71"/>
      <c r="AC42" s="72"/>
      <c r="AD42" s="78" t="s">
        <v>1921</v>
      </c>
      <c r="AE42" s="78">
        <v>486</v>
      </c>
      <c r="AF42" s="78">
        <v>111</v>
      </c>
      <c r="AG42" s="78">
        <v>1226</v>
      </c>
      <c r="AH42" s="78">
        <v>71</v>
      </c>
      <c r="AI42" s="78"/>
      <c r="AJ42" s="78" t="s">
        <v>2277</v>
      </c>
      <c r="AK42" s="78" t="s">
        <v>2612</v>
      </c>
      <c r="AL42" s="78"/>
      <c r="AM42" s="78"/>
      <c r="AN42" s="80">
        <v>40689.348125</v>
      </c>
      <c r="AO42" s="82" t="s">
        <v>3074</v>
      </c>
      <c r="AP42" s="78" t="b">
        <v>0</v>
      </c>
      <c r="AQ42" s="78" t="b">
        <v>0</v>
      </c>
      <c r="AR42" s="78" t="b">
        <v>1</v>
      </c>
      <c r="AS42" s="78"/>
      <c r="AT42" s="78">
        <v>8</v>
      </c>
      <c r="AU42" s="82" t="s">
        <v>3313</v>
      </c>
      <c r="AV42" s="78" t="b">
        <v>0</v>
      </c>
      <c r="AW42" s="78" t="s">
        <v>3483</v>
      </c>
      <c r="AX42" s="82" t="s">
        <v>3523</v>
      </c>
      <c r="AY42" s="78" t="s">
        <v>66</v>
      </c>
      <c r="AZ42" s="78" t="str">
        <f>REPLACE(INDEX(GroupVertices[Group],MATCH(Vertices[[#This Row],[Vertex]],GroupVertices[Vertex],0)),1,1,"")</f>
        <v>1</v>
      </c>
      <c r="BA42" s="48" t="s">
        <v>743</v>
      </c>
      <c r="BB42" s="48" t="s">
        <v>743</v>
      </c>
      <c r="BC42" s="48" t="s">
        <v>806</v>
      </c>
      <c r="BD42" s="48" t="s">
        <v>806</v>
      </c>
      <c r="BE42" s="48"/>
      <c r="BF42" s="48"/>
      <c r="BG42" s="116" t="s">
        <v>4719</v>
      </c>
      <c r="BH42" s="116" t="s">
        <v>4719</v>
      </c>
      <c r="BI42" s="116" t="s">
        <v>4862</v>
      </c>
      <c r="BJ42" s="116" t="s">
        <v>4862</v>
      </c>
      <c r="BK42" s="116">
        <v>1</v>
      </c>
      <c r="BL42" s="120">
        <v>4.761904761904762</v>
      </c>
      <c r="BM42" s="116">
        <v>0</v>
      </c>
      <c r="BN42" s="120">
        <v>0</v>
      </c>
      <c r="BO42" s="116">
        <v>0</v>
      </c>
      <c r="BP42" s="120">
        <v>0</v>
      </c>
      <c r="BQ42" s="116">
        <v>20</v>
      </c>
      <c r="BR42" s="120">
        <v>95.23809523809524</v>
      </c>
      <c r="BS42" s="116">
        <v>21</v>
      </c>
      <c r="BT42" s="2"/>
      <c r="BU42" s="3"/>
      <c r="BV42" s="3"/>
      <c r="BW42" s="3"/>
      <c r="BX42" s="3"/>
    </row>
    <row r="43" spans="1:76" ht="15">
      <c r="A43" s="64" t="s">
        <v>237</v>
      </c>
      <c r="B43" s="65"/>
      <c r="C43" s="65" t="s">
        <v>64</v>
      </c>
      <c r="D43" s="66">
        <v>162.09903622201153</v>
      </c>
      <c r="E43" s="68"/>
      <c r="F43" s="100" t="s">
        <v>914</v>
      </c>
      <c r="G43" s="65"/>
      <c r="H43" s="69" t="s">
        <v>237</v>
      </c>
      <c r="I43" s="70"/>
      <c r="J43" s="70"/>
      <c r="K43" s="69" t="s">
        <v>3883</v>
      </c>
      <c r="L43" s="73">
        <v>91.84406436711397</v>
      </c>
      <c r="M43" s="74">
        <v>2701.92626953125</v>
      </c>
      <c r="N43" s="74">
        <v>6807.01708984375</v>
      </c>
      <c r="O43" s="75"/>
      <c r="P43" s="76"/>
      <c r="Q43" s="76"/>
      <c r="R43" s="86"/>
      <c r="S43" s="48">
        <v>0</v>
      </c>
      <c r="T43" s="48">
        <v>2</v>
      </c>
      <c r="U43" s="49">
        <v>476</v>
      </c>
      <c r="V43" s="49">
        <v>0.00152</v>
      </c>
      <c r="W43" s="49">
        <v>0.000658</v>
      </c>
      <c r="X43" s="49">
        <v>0.825407</v>
      </c>
      <c r="Y43" s="49">
        <v>0</v>
      </c>
      <c r="Z43" s="49">
        <v>0</v>
      </c>
      <c r="AA43" s="71">
        <v>43</v>
      </c>
      <c r="AB43" s="71"/>
      <c r="AC43" s="72"/>
      <c r="AD43" s="78" t="s">
        <v>1922</v>
      </c>
      <c r="AE43" s="78">
        <v>603</v>
      </c>
      <c r="AF43" s="78">
        <v>89</v>
      </c>
      <c r="AG43" s="78">
        <v>283</v>
      </c>
      <c r="AH43" s="78">
        <v>483</v>
      </c>
      <c r="AI43" s="78"/>
      <c r="AJ43" s="78" t="s">
        <v>2278</v>
      </c>
      <c r="AK43" s="78"/>
      <c r="AL43" s="78"/>
      <c r="AM43" s="78"/>
      <c r="AN43" s="80">
        <v>42317.53287037037</v>
      </c>
      <c r="AO43" s="82" t="s">
        <v>3075</v>
      </c>
      <c r="AP43" s="78" t="b">
        <v>0</v>
      </c>
      <c r="AQ43" s="78" t="b">
        <v>0</v>
      </c>
      <c r="AR43" s="78" t="b">
        <v>0</v>
      </c>
      <c r="AS43" s="78"/>
      <c r="AT43" s="78">
        <v>0</v>
      </c>
      <c r="AU43" s="82" t="s">
        <v>3309</v>
      </c>
      <c r="AV43" s="78" t="b">
        <v>0</v>
      </c>
      <c r="AW43" s="78" t="s">
        <v>3483</v>
      </c>
      <c r="AX43" s="82" t="s">
        <v>3524</v>
      </c>
      <c r="AY43" s="78" t="s">
        <v>66</v>
      </c>
      <c r="AZ43" s="78" t="str">
        <f>REPLACE(INDEX(GroupVertices[Group],MATCH(Vertices[[#This Row],[Vertex]],GroupVertices[Vertex],0)),1,1,"")</f>
        <v>1</v>
      </c>
      <c r="BA43" s="48"/>
      <c r="BB43" s="48"/>
      <c r="BC43" s="48"/>
      <c r="BD43" s="48"/>
      <c r="BE43" s="48"/>
      <c r="BF43" s="48"/>
      <c r="BG43" s="116" t="s">
        <v>458</v>
      </c>
      <c r="BH43" s="116" t="s">
        <v>458</v>
      </c>
      <c r="BI43" s="116" t="s">
        <v>4867</v>
      </c>
      <c r="BJ43" s="116" t="s">
        <v>4867</v>
      </c>
      <c r="BK43" s="116">
        <v>0</v>
      </c>
      <c r="BL43" s="120">
        <v>0</v>
      </c>
      <c r="BM43" s="116">
        <v>0</v>
      </c>
      <c r="BN43" s="120">
        <v>0</v>
      </c>
      <c r="BO43" s="116">
        <v>0</v>
      </c>
      <c r="BP43" s="120">
        <v>0</v>
      </c>
      <c r="BQ43" s="116">
        <v>2</v>
      </c>
      <c r="BR43" s="120">
        <v>100</v>
      </c>
      <c r="BS43" s="116">
        <v>2</v>
      </c>
      <c r="BT43" s="2"/>
      <c r="BU43" s="3"/>
      <c r="BV43" s="3"/>
      <c r="BW43" s="3"/>
      <c r="BX43" s="3"/>
    </row>
    <row r="44" spans="1:76" ht="15">
      <c r="A44" s="64" t="s">
        <v>458</v>
      </c>
      <c r="B44" s="65"/>
      <c r="C44" s="65" t="s">
        <v>64</v>
      </c>
      <c r="D44" s="66">
        <v>162.45734704771618</v>
      </c>
      <c r="E44" s="68"/>
      <c r="F44" s="100" t="s">
        <v>3346</v>
      </c>
      <c r="G44" s="65"/>
      <c r="H44" s="69" t="s">
        <v>458</v>
      </c>
      <c r="I44" s="70"/>
      <c r="J44" s="70"/>
      <c r="K44" s="69" t="s">
        <v>3884</v>
      </c>
      <c r="L44" s="73">
        <v>1</v>
      </c>
      <c r="M44" s="74">
        <v>3495.427001953125</v>
      </c>
      <c r="N44" s="74">
        <v>6615.5205078125</v>
      </c>
      <c r="O44" s="75"/>
      <c r="P44" s="76"/>
      <c r="Q44" s="76"/>
      <c r="R44" s="86"/>
      <c r="S44" s="48">
        <v>1</v>
      </c>
      <c r="T44" s="48">
        <v>0</v>
      </c>
      <c r="U44" s="49">
        <v>0</v>
      </c>
      <c r="V44" s="49">
        <v>0.001116</v>
      </c>
      <c r="W44" s="49">
        <v>5.2E-05</v>
      </c>
      <c r="X44" s="49">
        <v>0.500798</v>
      </c>
      <c r="Y44" s="49">
        <v>0</v>
      </c>
      <c r="Z44" s="49">
        <v>0</v>
      </c>
      <c r="AA44" s="71">
        <v>44</v>
      </c>
      <c r="AB44" s="71"/>
      <c r="AC44" s="72"/>
      <c r="AD44" s="78" t="s">
        <v>1923</v>
      </c>
      <c r="AE44" s="78">
        <v>251</v>
      </c>
      <c r="AF44" s="78">
        <v>411</v>
      </c>
      <c r="AG44" s="78">
        <v>366</v>
      </c>
      <c r="AH44" s="78">
        <v>170</v>
      </c>
      <c r="AI44" s="78"/>
      <c r="AJ44" s="78" t="s">
        <v>2279</v>
      </c>
      <c r="AK44" s="78" t="s">
        <v>2613</v>
      </c>
      <c r="AL44" s="82" t="s">
        <v>2813</v>
      </c>
      <c r="AM44" s="78"/>
      <c r="AN44" s="80">
        <v>40674.943761574075</v>
      </c>
      <c r="AO44" s="78"/>
      <c r="AP44" s="78" t="b">
        <v>0</v>
      </c>
      <c r="AQ44" s="78" t="b">
        <v>0</v>
      </c>
      <c r="AR44" s="78" t="b">
        <v>1</v>
      </c>
      <c r="AS44" s="78"/>
      <c r="AT44" s="78">
        <v>20</v>
      </c>
      <c r="AU44" s="82" t="s">
        <v>3315</v>
      </c>
      <c r="AV44" s="78" t="b">
        <v>0</v>
      </c>
      <c r="AW44" s="78" t="s">
        <v>3483</v>
      </c>
      <c r="AX44" s="82" t="s">
        <v>3525</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238</v>
      </c>
      <c r="B45" s="65"/>
      <c r="C45" s="65" t="s">
        <v>64</v>
      </c>
      <c r="D45" s="66">
        <v>163.0281962824568</v>
      </c>
      <c r="E45" s="68"/>
      <c r="F45" s="100" t="s">
        <v>915</v>
      </c>
      <c r="G45" s="65"/>
      <c r="H45" s="69" t="s">
        <v>238</v>
      </c>
      <c r="I45" s="70"/>
      <c r="J45" s="70"/>
      <c r="K45" s="69" t="s">
        <v>3885</v>
      </c>
      <c r="L45" s="73">
        <v>1</v>
      </c>
      <c r="M45" s="74">
        <v>1990.386474609375</v>
      </c>
      <c r="N45" s="74">
        <v>6931.4169921875</v>
      </c>
      <c r="O45" s="75"/>
      <c r="P45" s="76"/>
      <c r="Q45" s="76"/>
      <c r="R45" s="86"/>
      <c r="S45" s="48">
        <v>0</v>
      </c>
      <c r="T45" s="48">
        <v>2</v>
      </c>
      <c r="U45" s="49">
        <v>0</v>
      </c>
      <c r="V45" s="49">
        <v>0.001517</v>
      </c>
      <c r="W45" s="49">
        <v>0.000733</v>
      </c>
      <c r="X45" s="49">
        <v>0.646567</v>
      </c>
      <c r="Y45" s="49">
        <v>1</v>
      </c>
      <c r="Z45" s="49">
        <v>0</v>
      </c>
      <c r="AA45" s="71">
        <v>45</v>
      </c>
      <c r="AB45" s="71"/>
      <c r="AC45" s="72"/>
      <c r="AD45" s="78" t="s">
        <v>1924</v>
      </c>
      <c r="AE45" s="78">
        <v>272</v>
      </c>
      <c r="AF45" s="78">
        <v>924</v>
      </c>
      <c r="AG45" s="78">
        <v>241</v>
      </c>
      <c r="AH45" s="78">
        <v>53</v>
      </c>
      <c r="AI45" s="78"/>
      <c r="AJ45" s="78" t="s">
        <v>2280</v>
      </c>
      <c r="AK45" s="78" t="s">
        <v>2614</v>
      </c>
      <c r="AL45" s="82" t="s">
        <v>2814</v>
      </c>
      <c r="AM45" s="78"/>
      <c r="AN45" s="80">
        <v>39918.64255787037</v>
      </c>
      <c r="AO45" s="78"/>
      <c r="AP45" s="78" t="b">
        <v>0</v>
      </c>
      <c r="AQ45" s="78" t="b">
        <v>0</v>
      </c>
      <c r="AR45" s="78" t="b">
        <v>0</v>
      </c>
      <c r="AS45" s="78"/>
      <c r="AT45" s="78">
        <v>40</v>
      </c>
      <c r="AU45" s="82" t="s">
        <v>3316</v>
      </c>
      <c r="AV45" s="78" t="b">
        <v>0</v>
      </c>
      <c r="AW45" s="78" t="s">
        <v>3483</v>
      </c>
      <c r="AX45" s="82" t="s">
        <v>3526</v>
      </c>
      <c r="AY45" s="78" t="s">
        <v>66</v>
      </c>
      <c r="AZ45" s="78" t="str">
        <f>REPLACE(INDEX(GroupVertices[Group],MATCH(Vertices[[#This Row],[Vertex]],GroupVertices[Vertex],0)),1,1,"")</f>
        <v>1</v>
      </c>
      <c r="BA45" s="48"/>
      <c r="BB45" s="48"/>
      <c r="BC45" s="48"/>
      <c r="BD45" s="48"/>
      <c r="BE45" s="48"/>
      <c r="BF45" s="48"/>
      <c r="BG45" s="116" t="s">
        <v>4724</v>
      </c>
      <c r="BH45" s="116" t="s">
        <v>4724</v>
      </c>
      <c r="BI45" s="116" t="s">
        <v>4868</v>
      </c>
      <c r="BJ45" s="116" t="s">
        <v>4868</v>
      </c>
      <c r="BK45" s="116">
        <v>2</v>
      </c>
      <c r="BL45" s="120">
        <v>8</v>
      </c>
      <c r="BM45" s="116">
        <v>0</v>
      </c>
      <c r="BN45" s="120">
        <v>0</v>
      </c>
      <c r="BO45" s="116">
        <v>0</v>
      </c>
      <c r="BP45" s="120">
        <v>0</v>
      </c>
      <c r="BQ45" s="116">
        <v>23</v>
      </c>
      <c r="BR45" s="120">
        <v>92</v>
      </c>
      <c r="BS45" s="116">
        <v>25</v>
      </c>
      <c r="BT45" s="2"/>
      <c r="BU45" s="3"/>
      <c r="BV45" s="3"/>
      <c r="BW45" s="3"/>
      <c r="BX45" s="3"/>
    </row>
    <row r="46" spans="1:76" ht="15">
      <c r="A46" s="64" t="s">
        <v>436</v>
      </c>
      <c r="B46" s="65"/>
      <c r="C46" s="65" t="s">
        <v>64</v>
      </c>
      <c r="D46" s="66">
        <v>162.15356178244485</v>
      </c>
      <c r="E46" s="68"/>
      <c r="F46" s="100" t="s">
        <v>3347</v>
      </c>
      <c r="G46" s="65"/>
      <c r="H46" s="69" t="s">
        <v>436</v>
      </c>
      <c r="I46" s="70"/>
      <c r="J46" s="70"/>
      <c r="K46" s="69" t="s">
        <v>3886</v>
      </c>
      <c r="L46" s="73">
        <v>3.862733120812415</v>
      </c>
      <c r="M46" s="74">
        <v>1992.61328125</v>
      </c>
      <c r="N46" s="74">
        <v>6579.52392578125</v>
      </c>
      <c r="O46" s="75"/>
      <c r="P46" s="76"/>
      <c r="Q46" s="76"/>
      <c r="R46" s="86"/>
      <c r="S46" s="48">
        <v>7</v>
      </c>
      <c r="T46" s="48">
        <v>1</v>
      </c>
      <c r="U46" s="49">
        <v>15</v>
      </c>
      <c r="V46" s="49">
        <v>0.001529</v>
      </c>
      <c r="W46" s="49">
        <v>0.001008</v>
      </c>
      <c r="X46" s="49">
        <v>2.032784</v>
      </c>
      <c r="Y46" s="49">
        <v>0.14285714285714285</v>
      </c>
      <c r="Z46" s="49">
        <v>0.14285714285714285</v>
      </c>
      <c r="AA46" s="71">
        <v>46</v>
      </c>
      <c r="AB46" s="71"/>
      <c r="AC46" s="72"/>
      <c r="AD46" s="78" t="s">
        <v>1925</v>
      </c>
      <c r="AE46" s="78">
        <v>369</v>
      </c>
      <c r="AF46" s="78">
        <v>138</v>
      </c>
      <c r="AG46" s="78">
        <v>42</v>
      </c>
      <c r="AH46" s="78">
        <v>85</v>
      </c>
      <c r="AI46" s="78"/>
      <c r="AJ46" s="78" t="s">
        <v>2281</v>
      </c>
      <c r="AK46" s="78" t="s">
        <v>2614</v>
      </c>
      <c r="AL46" s="82" t="s">
        <v>2815</v>
      </c>
      <c r="AM46" s="78"/>
      <c r="AN46" s="80">
        <v>42975.92694444444</v>
      </c>
      <c r="AO46" s="82" t="s">
        <v>3076</v>
      </c>
      <c r="AP46" s="78" t="b">
        <v>0</v>
      </c>
      <c r="AQ46" s="78" t="b">
        <v>0</v>
      </c>
      <c r="AR46" s="78" t="b">
        <v>0</v>
      </c>
      <c r="AS46" s="78"/>
      <c r="AT46" s="78">
        <v>2</v>
      </c>
      <c r="AU46" s="82" t="s">
        <v>3309</v>
      </c>
      <c r="AV46" s="78" t="b">
        <v>0</v>
      </c>
      <c r="AW46" s="78" t="s">
        <v>3483</v>
      </c>
      <c r="AX46" s="82" t="s">
        <v>3527</v>
      </c>
      <c r="AY46" s="78" t="s">
        <v>66</v>
      </c>
      <c r="AZ46" s="78" t="str">
        <f>REPLACE(INDEX(GroupVertices[Group],MATCH(Vertices[[#This Row],[Vertex]],GroupVertices[Vertex],0)),1,1,"")</f>
        <v>1</v>
      </c>
      <c r="BA46" s="48" t="s">
        <v>792</v>
      </c>
      <c r="BB46" s="48" t="s">
        <v>792</v>
      </c>
      <c r="BC46" s="48" t="s">
        <v>827</v>
      </c>
      <c r="BD46" s="48" t="s">
        <v>827</v>
      </c>
      <c r="BE46" s="48"/>
      <c r="BF46" s="48"/>
      <c r="BG46" s="116" t="s">
        <v>4725</v>
      </c>
      <c r="BH46" s="116" t="s">
        <v>4725</v>
      </c>
      <c r="BI46" s="116" t="s">
        <v>4869</v>
      </c>
      <c r="BJ46" s="116" t="s">
        <v>4869</v>
      </c>
      <c r="BK46" s="116">
        <v>2</v>
      </c>
      <c r="BL46" s="120">
        <v>6.666666666666667</v>
      </c>
      <c r="BM46" s="116">
        <v>0</v>
      </c>
      <c r="BN46" s="120">
        <v>0</v>
      </c>
      <c r="BO46" s="116">
        <v>0</v>
      </c>
      <c r="BP46" s="120">
        <v>0</v>
      </c>
      <c r="BQ46" s="116">
        <v>28</v>
      </c>
      <c r="BR46" s="120">
        <v>93.33333333333333</v>
      </c>
      <c r="BS46" s="116">
        <v>30</v>
      </c>
      <c r="BT46" s="2"/>
      <c r="BU46" s="3"/>
      <c r="BV46" s="3"/>
      <c r="BW46" s="3"/>
      <c r="BX46" s="3"/>
    </row>
    <row r="47" spans="1:76" ht="15">
      <c r="A47" s="64" t="s">
        <v>239</v>
      </c>
      <c r="B47" s="65"/>
      <c r="C47" s="65" t="s">
        <v>64</v>
      </c>
      <c r="D47" s="66">
        <v>163.0882856755874</v>
      </c>
      <c r="E47" s="68"/>
      <c r="F47" s="100" t="s">
        <v>916</v>
      </c>
      <c r="G47" s="65"/>
      <c r="H47" s="69" t="s">
        <v>239</v>
      </c>
      <c r="I47" s="70"/>
      <c r="J47" s="70"/>
      <c r="K47" s="69" t="s">
        <v>3887</v>
      </c>
      <c r="L47" s="73">
        <v>1</v>
      </c>
      <c r="M47" s="74">
        <v>2319.6474609375</v>
      </c>
      <c r="N47" s="74">
        <v>5981.38134765625</v>
      </c>
      <c r="O47" s="75"/>
      <c r="P47" s="76"/>
      <c r="Q47" s="76"/>
      <c r="R47" s="86"/>
      <c r="S47" s="48">
        <v>0</v>
      </c>
      <c r="T47" s="48">
        <v>2</v>
      </c>
      <c r="U47" s="49">
        <v>0</v>
      </c>
      <c r="V47" s="49">
        <v>0.001517</v>
      </c>
      <c r="W47" s="49">
        <v>0.000733</v>
      </c>
      <c r="X47" s="49">
        <v>0.646567</v>
      </c>
      <c r="Y47" s="49">
        <v>1</v>
      </c>
      <c r="Z47" s="49">
        <v>0</v>
      </c>
      <c r="AA47" s="71">
        <v>47</v>
      </c>
      <c r="AB47" s="71"/>
      <c r="AC47" s="72"/>
      <c r="AD47" s="78" t="s">
        <v>1926</v>
      </c>
      <c r="AE47" s="78">
        <v>410</v>
      </c>
      <c r="AF47" s="78">
        <v>978</v>
      </c>
      <c r="AG47" s="78">
        <v>656</v>
      </c>
      <c r="AH47" s="78">
        <v>1698</v>
      </c>
      <c r="AI47" s="78"/>
      <c r="AJ47" s="78" t="s">
        <v>2282</v>
      </c>
      <c r="AK47" s="78" t="s">
        <v>2615</v>
      </c>
      <c r="AL47" s="82" t="s">
        <v>2816</v>
      </c>
      <c r="AM47" s="78"/>
      <c r="AN47" s="80">
        <v>40246.793171296296</v>
      </c>
      <c r="AO47" s="82" t="s">
        <v>3077</v>
      </c>
      <c r="AP47" s="78" t="b">
        <v>0</v>
      </c>
      <c r="AQ47" s="78" t="b">
        <v>0</v>
      </c>
      <c r="AR47" s="78" t="b">
        <v>1</v>
      </c>
      <c r="AS47" s="78"/>
      <c r="AT47" s="78">
        <v>16</v>
      </c>
      <c r="AU47" s="82" t="s">
        <v>3309</v>
      </c>
      <c r="AV47" s="78" t="b">
        <v>0</v>
      </c>
      <c r="AW47" s="78" t="s">
        <v>3483</v>
      </c>
      <c r="AX47" s="82" t="s">
        <v>3528</v>
      </c>
      <c r="AY47" s="78" t="s">
        <v>66</v>
      </c>
      <c r="AZ47" s="78" t="str">
        <f>REPLACE(INDEX(GroupVertices[Group],MATCH(Vertices[[#This Row],[Vertex]],GroupVertices[Vertex],0)),1,1,"")</f>
        <v>1</v>
      </c>
      <c r="BA47" s="48"/>
      <c r="BB47" s="48"/>
      <c r="BC47" s="48"/>
      <c r="BD47" s="48"/>
      <c r="BE47" s="48"/>
      <c r="BF47" s="48"/>
      <c r="BG47" s="116" t="s">
        <v>4724</v>
      </c>
      <c r="BH47" s="116" t="s">
        <v>4724</v>
      </c>
      <c r="BI47" s="116" t="s">
        <v>4868</v>
      </c>
      <c r="BJ47" s="116" t="s">
        <v>4868</v>
      </c>
      <c r="BK47" s="116">
        <v>2</v>
      </c>
      <c r="BL47" s="120">
        <v>8</v>
      </c>
      <c r="BM47" s="116">
        <v>0</v>
      </c>
      <c r="BN47" s="120">
        <v>0</v>
      </c>
      <c r="BO47" s="116">
        <v>0</v>
      </c>
      <c r="BP47" s="120">
        <v>0</v>
      </c>
      <c r="BQ47" s="116">
        <v>23</v>
      </c>
      <c r="BR47" s="120">
        <v>92</v>
      </c>
      <c r="BS47" s="116">
        <v>25</v>
      </c>
      <c r="BT47" s="2"/>
      <c r="BU47" s="3"/>
      <c r="BV47" s="3"/>
      <c r="BW47" s="3"/>
      <c r="BX47" s="3"/>
    </row>
    <row r="48" spans="1:76" ht="15">
      <c r="A48" s="64" t="s">
        <v>240</v>
      </c>
      <c r="B48" s="65"/>
      <c r="C48" s="65" t="s">
        <v>64</v>
      </c>
      <c r="D48" s="66">
        <v>162.00778936577618</v>
      </c>
      <c r="E48" s="68"/>
      <c r="F48" s="100" t="s">
        <v>917</v>
      </c>
      <c r="G48" s="65"/>
      <c r="H48" s="69" t="s">
        <v>240</v>
      </c>
      <c r="I48" s="70"/>
      <c r="J48" s="70"/>
      <c r="K48" s="69" t="s">
        <v>3888</v>
      </c>
      <c r="L48" s="73">
        <v>1</v>
      </c>
      <c r="M48" s="74">
        <v>1493.8016357421875</v>
      </c>
      <c r="N48" s="74">
        <v>6419.38818359375</v>
      </c>
      <c r="O48" s="75"/>
      <c r="P48" s="76"/>
      <c r="Q48" s="76"/>
      <c r="R48" s="86"/>
      <c r="S48" s="48">
        <v>0</v>
      </c>
      <c r="T48" s="48">
        <v>1</v>
      </c>
      <c r="U48" s="49">
        <v>0</v>
      </c>
      <c r="V48" s="49">
        <v>0.001515</v>
      </c>
      <c r="W48" s="49">
        <v>0.000654</v>
      </c>
      <c r="X48" s="49">
        <v>0.399729</v>
      </c>
      <c r="Y48" s="49">
        <v>0</v>
      </c>
      <c r="Z48" s="49">
        <v>0</v>
      </c>
      <c r="AA48" s="71">
        <v>48</v>
      </c>
      <c r="AB48" s="71"/>
      <c r="AC48" s="72"/>
      <c r="AD48" s="78" t="s">
        <v>1927</v>
      </c>
      <c r="AE48" s="78">
        <v>768</v>
      </c>
      <c r="AF48" s="78">
        <v>7</v>
      </c>
      <c r="AG48" s="78">
        <v>85</v>
      </c>
      <c r="AH48" s="78">
        <v>212</v>
      </c>
      <c r="AI48" s="78"/>
      <c r="AJ48" s="78"/>
      <c r="AK48" s="78"/>
      <c r="AL48" s="78"/>
      <c r="AM48" s="78"/>
      <c r="AN48" s="80">
        <v>42907.79033564815</v>
      </c>
      <c r="AO48" s="78"/>
      <c r="AP48" s="78" t="b">
        <v>0</v>
      </c>
      <c r="AQ48" s="78" t="b">
        <v>1</v>
      </c>
      <c r="AR48" s="78" t="b">
        <v>0</v>
      </c>
      <c r="AS48" s="78"/>
      <c r="AT48" s="78">
        <v>0</v>
      </c>
      <c r="AU48" s="82" t="s">
        <v>3309</v>
      </c>
      <c r="AV48" s="78" t="b">
        <v>0</v>
      </c>
      <c r="AW48" s="78" t="s">
        <v>3483</v>
      </c>
      <c r="AX48" s="82" t="s">
        <v>3529</v>
      </c>
      <c r="AY48" s="78" t="s">
        <v>66</v>
      </c>
      <c r="AZ48" s="78" t="str">
        <f>REPLACE(INDEX(GroupVertices[Group],MATCH(Vertices[[#This Row],[Vertex]],GroupVertices[Vertex],0)),1,1,"")</f>
        <v>1</v>
      </c>
      <c r="BA48" s="48"/>
      <c r="BB48" s="48"/>
      <c r="BC48" s="48"/>
      <c r="BD48" s="48"/>
      <c r="BE48" s="48"/>
      <c r="BF48" s="48"/>
      <c r="BG48" s="116" t="s">
        <v>4726</v>
      </c>
      <c r="BH48" s="116" t="s">
        <v>4726</v>
      </c>
      <c r="BI48" s="116" t="s">
        <v>4870</v>
      </c>
      <c r="BJ48" s="116" t="s">
        <v>4870</v>
      </c>
      <c r="BK48" s="116">
        <v>0</v>
      </c>
      <c r="BL48" s="120">
        <v>0</v>
      </c>
      <c r="BM48" s="116">
        <v>0</v>
      </c>
      <c r="BN48" s="120">
        <v>0</v>
      </c>
      <c r="BO48" s="116">
        <v>0</v>
      </c>
      <c r="BP48" s="120">
        <v>0</v>
      </c>
      <c r="BQ48" s="116">
        <v>36</v>
      </c>
      <c r="BR48" s="120">
        <v>100</v>
      </c>
      <c r="BS48" s="116">
        <v>36</v>
      </c>
      <c r="BT48" s="2"/>
      <c r="BU48" s="3"/>
      <c r="BV48" s="3"/>
      <c r="BW48" s="3"/>
      <c r="BX48" s="3"/>
    </row>
    <row r="49" spans="1:76" ht="15">
      <c r="A49" s="64" t="s">
        <v>241</v>
      </c>
      <c r="B49" s="65"/>
      <c r="C49" s="65" t="s">
        <v>64</v>
      </c>
      <c r="D49" s="66">
        <v>162.0823447239197</v>
      </c>
      <c r="E49" s="68"/>
      <c r="F49" s="100" t="s">
        <v>918</v>
      </c>
      <c r="G49" s="65"/>
      <c r="H49" s="69" t="s">
        <v>241</v>
      </c>
      <c r="I49" s="70"/>
      <c r="J49" s="70"/>
      <c r="K49" s="69" t="s">
        <v>3889</v>
      </c>
      <c r="L49" s="73">
        <v>1</v>
      </c>
      <c r="M49" s="74">
        <v>2391.988037109375</v>
      </c>
      <c r="N49" s="74">
        <v>5941.50048828125</v>
      </c>
      <c r="O49" s="75"/>
      <c r="P49" s="76"/>
      <c r="Q49" s="76"/>
      <c r="R49" s="86"/>
      <c r="S49" s="48">
        <v>0</v>
      </c>
      <c r="T49" s="48">
        <v>2</v>
      </c>
      <c r="U49" s="49">
        <v>0</v>
      </c>
      <c r="V49" s="49">
        <v>0.001517</v>
      </c>
      <c r="W49" s="49">
        <v>0.000733</v>
      </c>
      <c r="X49" s="49">
        <v>0.646567</v>
      </c>
      <c r="Y49" s="49">
        <v>1</v>
      </c>
      <c r="Z49" s="49">
        <v>0</v>
      </c>
      <c r="AA49" s="71">
        <v>49</v>
      </c>
      <c r="AB49" s="71"/>
      <c r="AC49" s="72"/>
      <c r="AD49" s="78" t="s">
        <v>1928</v>
      </c>
      <c r="AE49" s="78">
        <v>827</v>
      </c>
      <c r="AF49" s="78">
        <v>74</v>
      </c>
      <c r="AG49" s="78">
        <v>61</v>
      </c>
      <c r="AH49" s="78">
        <v>1071</v>
      </c>
      <c r="AI49" s="78"/>
      <c r="AJ49" s="78" t="s">
        <v>2283</v>
      </c>
      <c r="AK49" s="78" t="s">
        <v>2616</v>
      </c>
      <c r="AL49" s="78"/>
      <c r="AM49" s="78"/>
      <c r="AN49" s="80">
        <v>42323.655127314814</v>
      </c>
      <c r="AO49" s="78"/>
      <c r="AP49" s="78" t="b">
        <v>1</v>
      </c>
      <c r="AQ49" s="78" t="b">
        <v>0</v>
      </c>
      <c r="AR49" s="78" t="b">
        <v>0</v>
      </c>
      <c r="AS49" s="78"/>
      <c r="AT49" s="78">
        <v>0</v>
      </c>
      <c r="AU49" s="82" t="s">
        <v>3309</v>
      </c>
      <c r="AV49" s="78" t="b">
        <v>0</v>
      </c>
      <c r="AW49" s="78" t="s">
        <v>3483</v>
      </c>
      <c r="AX49" s="82" t="s">
        <v>3530</v>
      </c>
      <c r="AY49" s="78" t="s">
        <v>66</v>
      </c>
      <c r="AZ49" s="78" t="str">
        <f>REPLACE(INDEX(GroupVertices[Group],MATCH(Vertices[[#This Row],[Vertex]],GroupVertices[Vertex],0)),1,1,"")</f>
        <v>1</v>
      </c>
      <c r="BA49" s="48"/>
      <c r="BB49" s="48"/>
      <c r="BC49" s="48"/>
      <c r="BD49" s="48"/>
      <c r="BE49" s="48"/>
      <c r="BF49" s="48"/>
      <c r="BG49" s="116" t="s">
        <v>4724</v>
      </c>
      <c r="BH49" s="116" t="s">
        <v>4724</v>
      </c>
      <c r="BI49" s="116" t="s">
        <v>4868</v>
      </c>
      <c r="BJ49" s="116" t="s">
        <v>4868</v>
      </c>
      <c r="BK49" s="116">
        <v>2</v>
      </c>
      <c r="BL49" s="120">
        <v>8</v>
      </c>
      <c r="BM49" s="116">
        <v>0</v>
      </c>
      <c r="BN49" s="120">
        <v>0</v>
      </c>
      <c r="BO49" s="116">
        <v>0</v>
      </c>
      <c r="BP49" s="120">
        <v>0</v>
      </c>
      <c r="BQ49" s="116">
        <v>23</v>
      </c>
      <c r="BR49" s="120">
        <v>92</v>
      </c>
      <c r="BS49" s="116">
        <v>25</v>
      </c>
      <c r="BT49" s="2"/>
      <c r="BU49" s="3"/>
      <c r="BV49" s="3"/>
      <c r="BW49" s="3"/>
      <c r="BX49" s="3"/>
    </row>
    <row r="50" spans="1:76" ht="15">
      <c r="A50" s="64" t="s">
        <v>242</v>
      </c>
      <c r="B50" s="65"/>
      <c r="C50" s="65" t="s">
        <v>64</v>
      </c>
      <c r="D50" s="66">
        <v>162.0701042919857</v>
      </c>
      <c r="E50" s="68"/>
      <c r="F50" s="100" t="s">
        <v>919</v>
      </c>
      <c r="G50" s="65"/>
      <c r="H50" s="69" t="s">
        <v>242</v>
      </c>
      <c r="I50" s="70"/>
      <c r="J50" s="70"/>
      <c r="K50" s="69" t="s">
        <v>3890</v>
      </c>
      <c r="L50" s="73">
        <v>1</v>
      </c>
      <c r="M50" s="74">
        <v>1007.53076171875</v>
      </c>
      <c r="N50" s="74">
        <v>6354.1083984375</v>
      </c>
      <c r="O50" s="75"/>
      <c r="P50" s="76"/>
      <c r="Q50" s="76"/>
      <c r="R50" s="86"/>
      <c r="S50" s="48">
        <v>0</v>
      </c>
      <c r="T50" s="48">
        <v>1</v>
      </c>
      <c r="U50" s="49">
        <v>0</v>
      </c>
      <c r="V50" s="49">
        <v>0.001515</v>
      </c>
      <c r="W50" s="49">
        <v>0.000654</v>
      </c>
      <c r="X50" s="49">
        <v>0.399729</v>
      </c>
      <c r="Y50" s="49">
        <v>0</v>
      </c>
      <c r="Z50" s="49">
        <v>0</v>
      </c>
      <c r="AA50" s="71">
        <v>50</v>
      </c>
      <c r="AB50" s="71"/>
      <c r="AC50" s="72"/>
      <c r="AD50" s="78" t="s">
        <v>1929</v>
      </c>
      <c r="AE50" s="78">
        <v>27</v>
      </c>
      <c r="AF50" s="78">
        <v>63</v>
      </c>
      <c r="AG50" s="78">
        <v>429</v>
      </c>
      <c r="AH50" s="78">
        <v>94</v>
      </c>
      <c r="AI50" s="78"/>
      <c r="AJ50" s="78" t="s">
        <v>2284</v>
      </c>
      <c r="AK50" s="78" t="s">
        <v>2617</v>
      </c>
      <c r="AL50" s="82" t="s">
        <v>2817</v>
      </c>
      <c r="AM50" s="78"/>
      <c r="AN50" s="80">
        <v>43641.764548611114</v>
      </c>
      <c r="AO50" s="78"/>
      <c r="AP50" s="78" t="b">
        <v>1</v>
      </c>
      <c r="AQ50" s="78" t="b">
        <v>0</v>
      </c>
      <c r="AR50" s="78" t="b">
        <v>0</v>
      </c>
      <c r="AS50" s="78"/>
      <c r="AT50" s="78">
        <v>1</v>
      </c>
      <c r="AU50" s="78"/>
      <c r="AV50" s="78" t="b">
        <v>0</v>
      </c>
      <c r="AW50" s="78" t="s">
        <v>3483</v>
      </c>
      <c r="AX50" s="82" t="s">
        <v>3531</v>
      </c>
      <c r="AY50" s="78" t="s">
        <v>66</v>
      </c>
      <c r="AZ50" s="78" t="str">
        <f>REPLACE(INDEX(GroupVertices[Group],MATCH(Vertices[[#This Row],[Vertex]],GroupVertices[Vertex],0)),1,1,"")</f>
        <v>1</v>
      </c>
      <c r="BA50" s="48" t="s">
        <v>743</v>
      </c>
      <c r="BB50" s="48" t="s">
        <v>743</v>
      </c>
      <c r="BC50" s="48" t="s">
        <v>806</v>
      </c>
      <c r="BD50" s="48" t="s">
        <v>806</v>
      </c>
      <c r="BE50" s="48"/>
      <c r="BF50" s="48"/>
      <c r="BG50" s="116" t="s">
        <v>4727</v>
      </c>
      <c r="BH50" s="116" t="s">
        <v>4727</v>
      </c>
      <c r="BI50" s="116" t="s">
        <v>4871</v>
      </c>
      <c r="BJ50" s="116" t="s">
        <v>4871</v>
      </c>
      <c r="BK50" s="116">
        <v>1</v>
      </c>
      <c r="BL50" s="120">
        <v>4.3478260869565215</v>
      </c>
      <c r="BM50" s="116">
        <v>0</v>
      </c>
      <c r="BN50" s="120">
        <v>0</v>
      </c>
      <c r="BO50" s="116">
        <v>0</v>
      </c>
      <c r="BP50" s="120">
        <v>0</v>
      </c>
      <c r="BQ50" s="116">
        <v>22</v>
      </c>
      <c r="BR50" s="120">
        <v>95.65217391304348</v>
      </c>
      <c r="BS50" s="116">
        <v>23</v>
      </c>
      <c r="BT50" s="2"/>
      <c r="BU50" s="3"/>
      <c r="BV50" s="3"/>
      <c r="BW50" s="3"/>
      <c r="BX50" s="3"/>
    </row>
    <row r="51" spans="1:76" ht="15">
      <c r="A51" s="64" t="s">
        <v>243</v>
      </c>
      <c r="B51" s="65"/>
      <c r="C51" s="65" t="s">
        <v>64</v>
      </c>
      <c r="D51" s="66">
        <v>162.00778936577618</v>
      </c>
      <c r="E51" s="68"/>
      <c r="F51" s="100" t="s">
        <v>920</v>
      </c>
      <c r="G51" s="65"/>
      <c r="H51" s="69" t="s">
        <v>243</v>
      </c>
      <c r="I51" s="70"/>
      <c r="J51" s="70"/>
      <c r="K51" s="69" t="s">
        <v>3891</v>
      </c>
      <c r="L51" s="73">
        <v>1</v>
      </c>
      <c r="M51" s="74">
        <v>2508.634521484375</v>
      </c>
      <c r="N51" s="74">
        <v>6886.0263671875</v>
      </c>
      <c r="O51" s="75"/>
      <c r="P51" s="76"/>
      <c r="Q51" s="76"/>
      <c r="R51" s="86"/>
      <c r="S51" s="48">
        <v>0</v>
      </c>
      <c r="T51" s="48">
        <v>1</v>
      </c>
      <c r="U51" s="49">
        <v>0</v>
      </c>
      <c r="V51" s="49">
        <v>0.001515</v>
      </c>
      <c r="W51" s="49">
        <v>0.000654</v>
      </c>
      <c r="X51" s="49">
        <v>0.399729</v>
      </c>
      <c r="Y51" s="49">
        <v>0</v>
      </c>
      <c r="Z51" s="49">
        <v>0</v>
      </c>
      <c r="AA51" s="71">
        <v>51</v>
      </c>
      <c r="AB51" s="71"/>
      <c r="AC51" s="72"/>
      <c r="AD51" s="78" t="s">
        <v>1930</v>
      </c>
      <c r="AE51" s="78">
        <v>101</v>
      </c>
      <c r="AF51" s="78">
        <v>7</v>
      </c>
      <c r="AG51" s="78">
        <v>63</v>
      </c>
      <c r="AH51" s="78">
        <v>4</v>
      </c>
      <c r="AI51" s="78"/>
      <c r="AJ51" s="78" t="s">
        <v>2285</v>
      </c>
      <c r="AK51" s="78"/>
      <c r="AL51" s="78"/>
      <c r="AM51" s="78"/>
      <c r="AN51" s="80">
        <v>43326.72855324074</v>
      </c>
      <c r="AO51" s="82" t="s">
        <v>3078</v>
      </c>
      <c r="AP51" s="78" t="b">
        <v>1</v>
      </c>
      <c r="AQ51" s="78" t="b">
        <v>0</v>
      </c>
      <c r="AR51" s="78" t="b">
        <v>0</v>
      </c>
      <c r="AS51" s="78"/>
      <c r="AT51" s="78">
        <v>0</v>
      </c>
      <c r="AU51" s="78"/>
      <c r="AV51" s="78" t="b">
        <v>0</v>
      </c>
      <c r="AW51" s="78" t="s">
        <v>3483</v>
      </c>
      <c r="AX51" s="82" t="s">
        <v>3532</v>
      </c>
      <c r="AY51" s="78" t="s">
        <v>66</v>
      </c>
      <c r="AZ51" s="78" t="str">
        <f>REPLACE(INDEX(GroupVertices[Group],MATCH(Vertices[[#This Row],[Vertex]],GroupVertices[Vertex],0)),1,1,"")</f>
        <v>1</v>
      </c>
      <c r="BA51" s="48" t="s">
        <v>743</v>
      </c>
      <c r="BB51" s="48" t="s">
        <v>743</v>
      </c>
      <c r="BC51" s="48" t="s">
        <v>806</v>
      </c>
      <c r="BD51" s="48" t="s">
        <v>806</v>
      </c>
      <c r="BE51" s="48"/>
      <c r="BF51" s="48"/>
      <c r="BG51" s="116" t="s">
        <v>4727</v>
      </c>
      <c r="BH51" s="116" t="s">
        <v>4727</v>
      </c>
      <c r="BI51" s="116" t="s">
        <v>4871</v>
      </c>
      <c r="BJ51" s="116" t="s">
        <v>4871</v>
      </c>
      <c r="BK51" s="116">
        <v>1</v>
      </c>
      <c r="BL51" s="120">
        <v>4.3478260869565215</v>
      </c>
      <c r="BM51" s="116">
        <v>0</v>
      </c>
      <c r="BN51" s="120">
        <v>0</v>
      </c>
      <c r="BO51" s="116">
        <v>0</v>
      </c>
      <c r="BP51" s="120">
        <v>0</v>
      </c>
      <c r="BQ51" s="116">
        <v>22</v>
      </c>
      <c r="BR51" s="120">
        <v>95.65217391304348</v>
      </c>
      <c r="BS51" s="116">
        <v>23</v>
      </c>
      <c r="BT51" s="2"/>
      <c r="BU51" s="3"/>
      <c r="BV51" s="3"/>
      <c r="BW51" s="3"/>
      <c r="BX51" s="3"/>
    </row>
    <row r="52" spans="1:76" ht="15">
      <c r="A52" s="64" t="s">
        <v>244</v>
      </c>
      <c r="B52" s="65"/>
      <c r="C52" s="65" t="s">
        <v>64</v>
      </c>
      <c r="D52" s="66">
        <v>162.06120215967005</v>
      </c>
      <c r="E52" s="68"/>
      <c r="F52" s="100" t="s">
        <v>921</v>
      </c>
      <c r="G52" s="65"/>
      <c r="H52" s="69" t="s">
        <v>244</v>
      </c>
      <c r="I52" s="70"/>
      <c r="J52" s="70"/>
      <c r="K52" s="69" t="s">
        <v>3892</v>
      </c>
      <c r="L52" s="73">
        <v>1</v>
      </c>
      <c r="M52" s="74">
        <v>5071.7802734375</v>
      </c>
      <c r="N52" s="74">
        <v>1709.91259765625</v>
      </c>
      <c r="O52" s="75"/>
      <c r="P52" s="76"/>
      <c r="Q52" s="76"/>
      <c r="R52" s="86"/>
      <c r="S52" s="48">
        <v>1</v>
      </c>
      <c r="T52" s="48">
        <v>1</v>
      </c>
      <c r="U52" s="49">
        <v>0</v>
      </c>
      <c r="V52" s="49">
        <v>0</v>
      </c>
      <c r="W52" s="49">
        <v>0</v>
      </c>
      <c r="X52" s="49">
        <v>0.999999</v>
      </c>
      <c r="Y52" s="49">
        <v>0</v>
      </c>
      <c r="Z52" s="49" t="s">
        <v>4288</v>
      </c>
      <c r="AA52" s="71">
        <v>52</v>
      </c>
      <c r="AB52" s="71"/>
      <c r="AC52" s="72"/>
      <c r="AD52" s="78" t="s">
        <v>1931</v>
      </c>
      <c r="AE52" s="78">
        <v>294</v>
      </c>
      <c r="AF52" s="78">
        <v>55</v>
      </c>
      <c r="AG52" s="78">
        <v>237</v>
      </c>
      <c r="AH52" s="78">
        <v>805</v>
      </c>
      <c r="AI52" s="78"/>
      <c r="AJ52" s="78" t="s">
        <v>2286</v>
      </c>
      <c r="AK52" s="78" t="s">
        <v>2618</v>
      </c>
      <c r="AL52" s="82" t="s">
        <v>2818</v>
      </c>
      <c r="AM52" s="78"/>
      <c r="AN52" s="80">
        <v>43026.82469907407</v>
      </c>
      <c r="AO52" s="82" t="s">
        <v>3079</v>
      </c>
      <c r="AP52" s="78" t="b">
        <v>0</v>
      </c>
      <c r="AQ52" s="78" t="b">
        <v>0</v>
      </c>
      <c r="AR52" s="78" t="b">
        <v>1</v>
      </c>
      <c r="AS52" s="78"/>
      <c r="AT52" s="78">
        <v>2</v>
      </c>
      <c r="AU52" s="82" t="s">
        <v>3309</v>
      </c>
      <c r="AV52" s="78" t="b">
        <v>0</v>
      </c>
      <c r="AW52" s="78" t="s">
        <v>3483</v>
      </c>
      <c r="AX52" s="82" t="s">
        <v>3533</v>
      </c>
      <c r="AY52" s="78" t="s">
        <v>66</v>
      </c>
      <c r="AZ52" s="78" t="str">
        <f>REPLACE(INDEX(GroupVertices[Group],MATCH(Vertices[[#This Row],[Vertex]],GroupVertices[Vertex],0)),1,1,"")</f>
        <v>4</v>
      </c>
      <c r="BA52" s="48" t="s">
        <v>745</v>
      </c>
      <c r="BB52" s="48" t="s">
        <v>745</v>
      </c>
      <c r="BC52" s="48" t="s">
        <v>808</v>
      </c>
      <c r="BD52" s="48" t="s">
        <v>808</v>
      </c>
      <c r="BE52" s="48" t="s">
        <v>837</v>
      </c>
      <c r="BF52" s="48" t="s">
        <v>837</v>
      </c>
      <c r="BG52" s="116" t="s">
        <v>4728</v>
      </c>
      <c r="BH52" s="116" t="s">
        <v>4728</v>
      </c>
      <c r="BI52" s="116" t="s">
        <v>4872</v>
      </c>
      <c r="BJ52" s="116" t="s">
        <v>4872</v>
      </c>
      <c r="BK52" s="116">
        <v>1</v>
      </c>
      <c r="BL52" s="120">
        <v>4.3478260869565215</v>
      </c>
      <c r="BM52" s="116">
        <v>0</v>
      </c>
      <c r="BN52" s="120">
        <v>0</v>
      </c>
      <c r="BO52" s="116">
        <v>0</v>
      </c>
      <c r="BP52" s="120">
        <v>0</v>
      </c>
      <c r="BQ52" s="116">
        <v>22</v>
      </c>
      <c r="BR52" s="120">
        <v>95.65217391304348</v>
      </c>
      <c r="BS52" s="116">
        <v>23</v>
      </c>
      <c r="BT52" s="2"/>
      <c r="BU52" s="3"/>
      <c r="BV52" s="3"/>
      <c r="BW52" s="3"/>
      <c r="BX52" s="3"/>
    </row>
    <row r="53" spans="1:76" ht="15">
      <c r="A53" s="64" t="s">
        <v>245</v>
      </c>
      <c r="B53" s="65"/>
      <c r="C53" s="65" t="s">
        <v>64</v>
      </c>
      <c r="D53" s="66">
        <v>162.16135114822103</v>
      </c>
      <c r="E53" s="68"/>
      <c r="F53" s="100" t="s">
        <v>922</v>
      </c>
      <c r="G53" s="65"/>
      <c r="H53" s="69" t="s">
        <v>245</v>
      </c>
      <c r="I53" s="70"/>
      <c r="J53" s="70"/>
      <c r="K53" s="69" t="s">
        <v>3893</v>
      </c>
      <c r="L53" s="73">
        <v>1</v>
      </c>
      <c r="M53" s="74">
        <v>835.1495971679688</v>
      </c>
      <c r="N53" s="74">
        <v>7143.546875</v>
      </c>
      <c r="O53" s="75"/>
      <c r="P53" s="76"/>
      <c r="Q53" s="76"/>
      <c r="R53" s="86"/>
      <c r="S53" s="48">
        <v>0</v>
      </c>
      <c r="T53" s="48">
        <v>2</v>
      </c>
      <c r="U53" s="49">
        <v>0</v>
      </c>
      <c r="V53" s="49">
        <v>0.001546</v>
      </c>
      <c r="W53" s="49">
        <v>0.000754</v>
      </c>
      <c r="X53" s="49">
        <v>0.62637</v>
      </c>
      <c r="Y53" s="49">
        <v>0.5</v>
      </c>
      <c r="Z53" s="49">
        <v>0</v>
      </c>
      <c r="AA53" s="71">
        <v>53</v>
      </c>
      <c r="AB53" s="71"/>
      <c r="AC53" s="72"/>
      <c r="AD53" s="78" t="s">
        <v>1932</v>
      </c>
      <c r="AE53" s="78">
        <v>1532</v>
      </c>
      <c r="AF53" s="78">
        <v>145</v>
      </c>
      <c r="AG53" s="78">
        <v>3996</v>
      </c>
      <c r="AH53" s="78">
        <v>2597</v>
      </c>
      <c r="AI53" s="78"/>
      <c r="AJ53" s="78" t="s">
        <v>2287</v>
      </c>
      <c r="AK53" s="78" t="s">
        <v>2619</v>
      </c>
      <c r="AL53" s="78"/>
      <c r="AM53" s="78"/>
      <c r="AN53" s="80">
        <v>40510.33042824074</v>
      </c>
      <c r="AO53" s="82" t="s">
        <v>3080</v>
      </c>
      <c r="AP53" s="78" t="b">
        <v>0</v>
      </c>
      <c r="AQ53" s="78" t="b">
        <v>0</v>
      </c>
      <c r="AR53" s="78" t="b">
        <v>0</v>
      </c>
      <c r="AS53" s="78"/>
      <c r="AT53" s="78">
        <v>1</v>
      </c>
      <c r="AU53" s="82" t="s">
        <v>3317</v>
      </c>
      <c r="AV53" s="78" t="b">
        <v>0</v>
      </c>
      <c r="AW53" s="78" t="s">
        <v>3483</v>
      </c>
      <c r="AX53" s="82" t="s">
        <v>3534</v>
      </c>
      <c r="AY53" s="78" t="s">
        <v>66</v>
      </c>
      <c r="AZ53" s="78" t="str">
        <f>REPLACE(INDEX(GroupVertices[Group],MATCH(Vertices[[#This Row],[Vertex]],GroupVertices[Vertex],0)),1,1,"")</f>
        <v>1</v>
      </c>
      <c r="BA53" s="48"/>
      <c r="BB53" s="48"/>
      <c r="BC53" s="48"/>
      <c r="BD53" s="48"/>
      <c r="BE53" s="48"/>
      <c r="BF53" s="48"/>
      <c r="BG53" s="116" t="s">
        <v>4729</v>
      </c>
      <c r="BH53" s="116" t="s">
        <v>4729</v>
      </c>
      <c r="BI53" s="116" t="s">
        <v>4873</v>
      </c>
      <c r="BJ53" s="116" t="s">
        <v>4873</v>
      </c>
      <c r="BK53" s="116">
        <v>0</v>
      </c>
      <c r="BL53" s="120">
        <v>0</v>
      </c>
      <c r="BM53" s="116">
        <v>0</v>
      </c>
      <c r="BN53" s="120">
        <v>0</v>
      </c>
      <c r="BO53" s="116">
        <v>0</v>
      </c>
      <c r="BP53" s="120">
        <v>0</v>
      </c>
      <c r="BQ53" s="116">
        <v>9</v>
      </c>
      <c r="BR53" s="120">
        <v>100</v>
      </c>
      <c r="BS53" s="116">
        <v>9</v>
      </c>
      <c r="BT53" s="2"/>
      <c r="BU53" s="3"/>
      <c r="BV53" s="3"/>
      <c r="BW53" s="3"/>
      <c r="BX53" s="3"/>
    </row>
    <row r="54" spans="1:76" ht="15">
      <c r="A54" s="64" t="s">
        <v>431</v>
      </c>
      <c r="B54" s="65"/>
      <c r="C54" s="65" t="s">
        <v>64</v>
      </c>
      <c r="D54" s="66">
        <v>164.932139831465</v>
      </c>
      <c r="E54" s="68"/>
      <c r="F54" s="100" t="s">
        <v>1084</v>
      </c>
      <c r="G54" s="65"/>
      <c r="H54" s="69" t="s">
        <v>431</v>
      </c>
      <c r="I54" s="70"/>
      <c r="J54" s="70"/>
      <c r="K54" s="69" t="s">
        <v>3894</v>
      </c>
      <c r="L54" s="73">
        <v>884.1531677706301</v>
      </c>
      <c r="M54" s="74">
        <v>1090.878173828125</v>
      </c>
      <c r="N54" s="74">
        <v>7727.951171875</v>
      </c>
      <c r="O54" s="75"/>
      <c r="P54" s="76"/>
      <c r="Q54" s="76"/>
      <c r="R54" s="86"/>
      <c r="S54" s="48">
        <v>10</v>
      </c>
      <c r="T54" s="48">
        <v>5</v>
      </c>
      <c r="U54" s="49">
        <v>4627.5</v>
      </c>
      <c r="V54" s="49">
        <v>0.00161</v>
      </c>
      <c r="W54" s="49">
        <v>0.00127</v>
      </c>
      <c r="X54" s="49">
        <v>3.999546</v>
      </c>
      <c r="Y54" s="49">
        <v>0.07142857142857142</v>
      </c>
      <c r="Z54" s="49">
        <v>0</v>
      </c>
      <c r="AA54" s="71">
        <v>54</v>
      </c>
      <c r="AB54" s="71"/>
      <c r="AC54" s="72"/>
      <c r="AD54" s="78" t="s">
        <v>1933</v>
      </c>
      <c r="AE54" s="78">
        <v>885</v>
      </c>
      <c r="AF54" s="78">
        <v>2635</v>
      </c>
      <c r="AG54" s="78">
        <v>55</v>
      </c>
      <c r="AH54" s="78">
        <v>286</v>
      </c>
      <c r="AI54" s="78"/>
      <c r="AJ54" s="78" t="s">
        <v>2288</v>
      </c>
      <c r="AK54" s="78" t="s">
        <v>2581</v>
      </c>
      <c r="AL54" s="82" t="s">
        <v>2819</v>
      </c>
      <c r="AM54" s="78"/>
      <c r="AN54" s="80">
        <v>40277.612905092596</v>
      </c>
      <c r="AO54" s="82" t="s">
        <v>3081</v>
      </c>
      <c r="AP54" s="78" t="b">
        <v>0</v>
      </c>
      <c r="AQ54" s="78" t="b">
        <v>0</v>
      </c>
      <c r="AR54" s="78" t="b">
        <v>1</v>
      </c>
      <c r="AS54" s="78"/>
      <c r="AT54" s="78">
        <v>105</v>
      </c>
      <c r="AU54" s="82" t="s">
        <v>3317</v>
      </c>
      <c r="AV54" s="78" t="b">
        <v>0</v>
      </c>
      <c r="AW54" s="78" t="s">
        <v>3483</v>
      </c>
      <c r="AX54" s="82" t="s">
        <v>3535</v>
      </c>
      <c r="AY54" s="78" t="s">
        <v>66</v>
      </c>
      <c r="AZ54" s="78" t="str">
        <f>REPLACE(INDEX(GroupVertices[Group],MATCH(Vertices[[#This Row],[Vertex]],GroupVertices[Vertex],0)),1,1,"")</f>
        <v>1</v>
      </c>
      <c r="BA54" s="48" t="s">
        <v>4683</v>
      </c>
      <c r="BB54" s="48" t="s">
        <v>4683</v>
      </c>
      <c r="BC54" s="48" t="s">
        <v>4693</v>
      </c>
      <c r="BD54" s="48" t="s">
        <v>4693</v>
      </c>
      <c r="BE54" s="48"/>
      <c r="BF54" s="48"/>
      <c r="BG54" s="116" t="s">
        <v>4730</v>
      </c>
      <c r="BH54" s="116" t="s">
        <v>4730</v>
      </c>
      <c r="BI54" s="116" t="s">
        <v>4874</v>
      </c>
      <c r="BJ54" s="116" t="s">
        <v>4874</v>
      </c>
      <c r="BK54" s="116">
        <v>1</v>
      </c>
      <c r="BL54" s="120">
        <v>1.1904761904761905</v>
      </c>
      <c r="BM54" s="116">
        <v>3</v>
      </c>
      <c r="BN54" s="120">
        <v>3.5714285714285716</v>
      </c>
      <c r="BO54" s="116">
        <v>0</v>
      </c>
      <c r="BP54" s="120">
        <v>0</v>
      </c>
      <c r="BQ54" s="116">
        <v>80</v>
      </c>
      <c r="BR54" s="120">
        <v>95.23809523809524</v>
      </c>
      <c r="BS54" s="116">
        <v>84</v>
      </c>
      <c r="BT54" s="2"/>
      <c r="BU54" s="3"/>
      <c r="BV54" s="3"/>
      <c r="BW54" s="3"/>
      <c r="BX54" s="3"/>
    </row>
    <row r="55" spans="1:76" ht="15">
      <c r="A55" s="64" t="s">
        <v>246</v>
      </c>
      <c r="B55" s="65"/>
      <c r="C55" s="65" t="s">
        <v>64</v>
      </c>
      <c r="D55" s="66">
        <v>162.06565322582787</v>
      </c>
      <c r="E55" s="68"/>
      <c r="F55" s="100" t="s">
        <v>923</v>
      </c>
      <c r="G55" s="65"/>
      <c r="H55" s="69" t="s">
        <v>246</v>
      </c>
      <c r="I55" s="70"/>
      <c r="J55" s="70"/>
      <c r="K55" s="69" t="s">
        <v>3895</v>
      </c>
      <c r="L55" s="73">
        <v>1</v>
      </c>
      <c r="M55" s="74">
        <v>1326.5748291015625</v>
      </c>
      <c r="N55" s="74">
        <v>7829.51953125</v>
      </c>
      <c r="O55" s="75"/>
      <c r="P55" s="76"/>
      <c r="Q55" s="76"/>
      <c r="R55" s="86"/>
      <c r="S55" s="48">
        <v>0</v>
      </c>
      <c r="T55" s="48">
        <v>2</v>
      </c>
      <c r="U55" s="49">
        <v>0</v>
      </c>
      <c r="V55" s="49">
        <v>0.001546</v>
      </c>
      <c r="W55" s="49">
        <v>0.000754</v>
      </c>
      <c r="X55" s="49">
        <v>0.62637</v>
      </c>
      <c r="Y55" s="49">
        <v>0.5</v>
      </c>
      <c r="Z55" s="49">
        <v>0</v>
      </c>
      <c r="AA55" s="71">
        <v>55</v>
      </c>
      <c r="AB55" s="71"/>
      <c r="AC55" s="72"/>
      <c r="AD55" s="78" t="s">
        <v>1934</v>
      </c>
      <c r="AE55" s="78">
        <v>184</v>
      </c>
      <c r="AF55" s="78">
        <v>59</v>
      </c>
      <c r="AG55" s="78">
        <v>254</v>
      </c>
      <c r="AH55" s="78">
        <v>847</v>
      </c>
      <c r="AI55" s="78"/>
      <c r="AJ55" s="78" t="s">
        <v>2289</v>
      </c>
      <c r="AK55" s="78" t="s">
        <v>2620</v>
      </c>
      <c r="AL55" s="78"/>
      <c r="AM55" s="78"/>
      <c r="AN55" s="80">
        <v>43046.63019675926</v>
      </c>
      <c r="AO55" s="82" t="s">
        <v>3082</v>
      </c>
      <c r="AP55" s="78" t="b">
        <v>1</v>
      </c>
      <c r="AQ55" s="78" t="b">
        <v>0</v>
      </c>
      <c r="AR55" s="78" t="b">
        <v>0</v>
      </c>
      <c r="AS55" s="78"/>
      <c r="AT55" s="78">
        <v>0</v>
      </c>
      <c r="AU55" s="78"/>
      <c r="AV55" s="78" t="b">
        <v>0</v>
      </c>
      <c r="AW55" s="78" t="s">
        <v>3483</v>
      </c>
      <c r="AX55" s="82" t="s">
        <v>3536</v>
      </c>
      <c r="AY55" s="78" t="s">
        <v>66</v>
      </c>
      <c r="AZ55" s="78" t="str">
        <f>REPLACE(INDEX(GroupVertices[Group],MATCH(Vertices[[#This Row],[Vertex]],GroupVertices[Vertex],0)),1,1,"")</f>
        <v>1</v>
      </c>
      <c r="BA55" s="48"/>
      <c r="BB55" s="48"/>
      <c r="BC55" s="48"/>
      <c r="BD55" s="48"/>
      <c r="BE55" s="48"/>
      <c r="BF55" s="48"/>
      <c r="BG55" s="116" t="s">
        <v>4731</v>
      </c>
      <c r="BH55" s="116" t="s">
        <v>4731</v>
      </c>
      <c r="BI55" s="116" t="s">
        <v>4875</v>
      </c>
      <c r="BJ55" s="116" t="s">
        <v>4875</v>
      </c>
      <c r="BK55" s="116">
        <v>0</v>
      </c>
      <c r="BL55" s="120">
        <v>0</v>
      </c>
      <c r="BM55" s="116">
        <v>0</v>
      </c>
      <c r="BN55" s="120">
        <v>0</v>
      </c>
      <c r="BO55" s="116">
        <v>0</v>
      </c>
      <c r="BP55" s="120">
        <v>0</v>
      </c>
      <c r="BQ55" s="116">
        <v>22</v>
      </c>
      <c r="BR55" s="120">
        <v>100</v>
      </c>
      <c r="BS55" s="116">
        <v>22</v>
      </c>
      <c r="BT55" s="2"/>
      <c r="BU55" s="3"/>
      <c r="BV55" s="3"/>
      <c r="BW55" s="3"/>
      <c r="BX55" s="3"/>
    </row>
    <row r="56" spans="1:76" ht="15">
      <c r="A56" s="64" t="s">
        <v>247</v>
      </c>
      <c r="B56" s="65"/>
      <c r="C56" s="65" t="s">
        <v>64</v>
      </c>
      <c r="D56" s="66">
        <v>163.2552006565057</v>
      </c>
      <c r="E56" s="68"/>
      <c r="F56" s="100" t="s">
        <v>924</v>
      </c>
      <c r="G56" s="65"/>
      <c r="H56" s="69" t="s">
        <v>247</v>
      </c>
      <c r="I56" s="70"/>
      <c r="J56" s="70"/>
      <c r="K56" s="69" t="s">
        <v>3896</v>
      </c>
      <c r="L56" s="73">
        <v>1</v>
      </c>
      <c r="M56" s="74">
        <v>1022.0062255859375</v>
      </c>
      <c r="N56" s="74">
        <v>7378.88818359375</v>
      </c>
      <c r="O56" s="75"/>
      <c r="P56" s="76"/>
      <c r="Q56" s="76"/>
      <c r="R56" s="86"/>
      <c r="S56" s="48">
        <v>0</v>
      </c>
      <c r="T56" s="48">
        <v>2</v>
      </c>
      <c r="U56" s="49">
        <v>0</v>
      </c>
      <c r="V56" s="49">
        <v>0.001546</v>
      </c>
      <c r="W56" s="49">
        <v>0.000754</v>
      </c>
      <c r="X56" s="49">
        <v>0.62637</v>
      </c>
      <c r="Y56" s="49">
        <v>0.5</v>
      </c>
      <c r="Z56" s="49">
        <v>0</v>
      </c>
      <c r="AA56" s="71">
        <v>56</v>
      </c>
      <c r="AB56" s="71"/>
      <c r="AC56" s="72"/>
      <c r="AD56" s="78" t="s">
        <v>1935</v>
      </c>
      <c r="AE56" s="78">
        <v>53</v>
      </c>
      <c r="AF56" s="78">
        <v>1128</v>
      </c>
      <c r="AG56" s="78">
        <v>1051</v>
      </c>
      <c r="AH56" s="78">
        <v>77</v>
      </c>
      <c r="AI56" s="78"/>
      <c r="AJ56" s="78" t="s">
        <v>2290</v>
      </c>
      <c r="AK56" s="78" t="s">
        <v>2581</v>
      </c>
      <c r="AL56" s="82" t="s">
        <v>2820</v>
      </c>
      <c r="AM56" s="78"/>
      <c r="AN56" s="80">
        <v>41970.21087962963</v>
      </c>
      <c r="AO56" s="82" t="s">
        <v>3083</v>
      </c>
      <c r="AP56" s="78" t="b">
        <v>1</v>
      </c>
      <c r="AQ56" s="78" t="b">
        <v>0</v>
      </c>
      <c r="AR56" s="78" t="b">
        <v>1</v>
      </c>
      <c r="AS56" s="78"/>
      <c r="AT56" s="78">
        <v>38</v>
      </c>
      <c r="AU56" s="82" t="s">
        <v>3309</v>
      </c>
      <c r="AV56" s="78" t="b">
        <v>0</v>
      </c>
      <c r="AW56" s="78" t="s">
        <v>3483</v>
      </c>
      <c r="AX56" s="82" t="s">
        <v>3537</v>
      </c>
      <c r="AY56" s="78" t="s">
        <v>66</v>
      </c>
      <c r="AZ56" s="78" t="str">
        <f>REPLACE(INDEX(GroupVertices[Group],MATCH(Vertices[[#This Row],[Vertex]],GroupVertices[Vertex],0)),1,1,"")</f>
        <v>1</v>
      </c>
      <c r="BA56" s="48"/>
      <c r="BB56" s="48"/>
      <c r="BC56" s="48"/>
      <c r="BD56" s="48"/>
      <c r="BE56" s="48"/>
      <c r="BF56" s="48"/>
      <c r="BG56" s="116" t="s">
        <v>4731</v>
      </c>
      <c r="BH56" s="116" t="s">
        <v>4731</v>
      </c>
      <c r="BI56" s="116" t="s">
        <v>4875</v>
      </c>
      <c r="BJ56" s="116" t="s">
        <v>4875</v>
      </c>
      <c r="BK56" s="116">
        <v>0</v>
      </c>
      <c r="BL56" s="120">
        <v>0</v>
      </c>
      <c r="BM56" s="116">
        <v>0</v>
      </c>
      <c r="BN56" s="120">
        <v>0</v>
      </c>
      <c r="BO56" s="116">
        <v>0</v>
      </c>
      <c r="BP56" s="120">
        <v>0</v>
      </c>
      <c r="BQ56" s="116">
        <v>22</v>
      </c>
      <c r="BR56" s="120">
        <v>100</v>
      </c>
      <c r="BS56" s="116">
        <v>22</v>
      </c>
      <c r="BT56" s="2"/>
      <c r="BU56" s="3"/>
      <c r="BV56" s="3"/>
      <c r="BW56" s="3"/>
      <c r="BX56" s="3"/>
    </row>
    <row r="57" spans="1:76" ht="15">
      <c r="A57" s="64" t="s">
        <v>248</v>
      </c>
      <c r="B57" s="65"/>
      <c r="C57" s="65" t="s">
        <v>64</v>
      </c>
      <c r="D57" s="66">
        <v>162.249259704838</v>
      </c>
      <c r="E57" s="68"/>
      <c r="F57" s="100" t="s">
        <v>925</v>
      </c>
      <c r="G57" s="65"/>
      <c r="H57" s="69" t="s">
        <v>248</v>
      </c>
      <c r="I57" s="70"/>
      <c r="J57" s="70"/>
      <c r="K57" s="69" t="s">
        <v>3897</v>
      </c>
      <c r="L57" s="73">
        <v>1</v>
      </c>
      <c r="M57" s="74">
        <v>1511.7813720703125</v>
      </c>
      <c r="N57" s="74">
        <v>8093.21923828125</v>
      </c>
      <c r="O57" s="75"/>
      <c r="P57" s="76"/>
      <c r="Q57" s="76"/>
      <c r="R57" s="86"/>
      <c r="S57" s="48">
        <v>0</v>
      </c>
      <c r="T57" s="48">
        <v>2</v>
      </c>
      <c r="U57" s="49">
        <v>0</v>
      </c>
      <c r="V57" s="49">
        <v>0.001546</v>
      </c>
      <c r="W57" s="49">
        <v>0.000754</v>
      </c>
      <c r="X57" s="49">
        <v>0.62637</v>
      </c>
      <c r="Y57" s="49">
        <v>0.5</v>
      </c>
      <c r="Z57" s="49">
        <v>0</v>
      </c>
      <c r="AA57" s="71">
        <v>57</v>
      </c>
      <c r="AB57" s="71"/>
      <c r="AC57" s="72"/>
      <c r="AD57" s="78" t="s">
        <v>1936</v>
      </c>
      <c r="AE57" s="78">
        <v>274</v>
      </c>
      <c r="AF57" s="78">
        <v>224</v>
      </c>
      <c r="AG57" s="78">
        <v>156</v>
      </c>
      <c r="AH57" s="78">
        <v>29</v>
      </c>
      <c r="AI57" s="78"/>
      <c r="AJ57" s="78"/>
      <c r="AK57" s="78"/>
      <c r="AL57" s="78"/>
      <c r="AM57" s="78"/>
      <c r="AN57" s="80">
        <v>41570.68195601852</v>
      </c>
      <c r="AO57" s="78"/>
      <c r="AP57" s="78" t="b">
        <v>1</v>
      </c>
      <c r="AQ57" s="78" t="b">
        <v>0</v>
      </c>
      <c r="AR57" s="78" t="b">
        <v>0</v>
      </c>
      <c r="AS57" s="78"/>
      <c r="AT57" s="78">
        <v>12</v>
      </c>
      <c r="AU57" s="82" t="s">
        <v>3309</v>
      </c>
      <c r="AV57" s="78" t="b">
        <v>0</v>
      </c>
      <c r="AW57" s="78" t="s">
        <v>3483</v>
      </c>
      <c r="AX57" s="82" t="s">
        <v>3538</v>
      </c>
      <c r="AY57" s="78" t="s">
        <v>66</v>
      </c>
      <c r="AZ57" s="78" t="str">
        <f>REPLACE(INDEX(GroupVertices[Group],MATCH(Vertices[[#This Row],[Vertex]],GroupVertices[Vertex],0)),1,1,"")</f>
        <v>1</v>
      </c>
      <c r="BA57" s="48"/>
      <c r="BB57" s="48"/>
      <c r="BC57" s="48"/>
      <c r="BD57" s="48"/>
      <c r="BE57" s="48"/>
      <c r="BF57" s="48"/>
      <c r="BG57" s="116" t="s">
        <v>4731</v>
      </c>
      <c r="BH57" s="116" t="s">
        <v>4731</v>
      </c>
      <c r="BI57" s="116" t="s">
        <v>4875</v>
      </c>
      <c r="BJ57" s="116" t="s">
        <v>4875</v>
      </c>
      <c r="BK57" s="116">
        <v>0</v>
      </c>
      <c r="BL57" s="120">
        <v>0</v>
      </c>
      <c r="BM57" s="116">
        <v>0</v>
      </c>
      <c r="BN57" s="120">
        <v>0</v>
      </c>
      <c r="BO57" s="116">
        <v>0</v>
      </c>
      <c r="BP57" s="120">
        <v>0</v>
      </c>
      <c r="BQ57" s="116">
        <v>22</v>
      </c>
      <c r="BR57" s="120">
        <v>100</v>
      </c>
      <c r="BS57" s="116">
        <v>22</v>
      </c>
      <c r="BT57" s="2"/>
      <c r="BU57" s="3"/>
      <c r="BV57" s="3"/>
      <c r="BW57" s="3"/>
      <c r="BX57" s="3"/>
    </row>
    <row r="58" spans="1:76" ht="15">
      <c r="A58" s="64" t="s">
        <v>249</v>
      </c>
      <c r="B58" s="65"/>
      <c r="C58" s="65" t="s">
        <v>64</v>
      </c>
      <c r="D58" s="66">
        <v>162.19918521056252</v>
      </c>
      <c r="E58" s="68"/>
      <c r="F58" s="100" t="s">
        <v>926</v>
      </c>
      <c r="G58" s="65"/>
      <c r="H58" s="69" t="s">
        <v>249</v>
      </c>
      <c r="I58" s="70"/>
      <c r="J58" s="70"/>
      <c r="K58" s="69" t="s">
        <v>3898</v>
      </c>
      <c r="L58" s="73">
        <v>1</v>
      </c>
      <c r="M58" s="74">
        <v>1273.5419921875</v>
      </c>
      <c r="N58" s="74">
        <v>7479.0166015625</v>
      </c>
      <c r="O58" s="75"/>
      <c r="P58" s="76"/>
      <c r="Q58" s="76"/>
      <c r="R58" s="86"/>
      <c r="S58" s="48">
        <v>0</v>
      </c>
      <c r="T58" s="48">
        <v>2</v>
      </c>
      <c r="U58" s="49">
        <v>0</v>
      </c>
      <c r="V58" s="49">
        <v>0.001546</v>
      </c>
      <c r="W58" s="49">
        <v>0.000754</v>
      </c>
      <c r="X58" s="49">
        <v>0.62637</v>
      </c>
      <c r="Y58" s="49">
        <v>0.5</v>
      </c>
      <c r="Z58" s="49">
        <v>0</v>
      </c>
      <c r="AA58" s="71">
        <v>58</v>
      </c>
      <c r="AB58" s="71"/>
      <c r="AC58" s="72"/>
      <c r="AD58" s="78" t="s">
        <v>1937</v>
      </c>
      <c r="AE58" s="78">
        <v>119</v>
      </c>
      <c r="AF58" s="78">
        <v>179</v>
      </c>
      <c r="AG58" s="78">
        <v>205</v>
      </c>
      <c r="AH58" s="78">
        <v>175</v>
      </c>
      <c r="AI58" s="78"/>
      <c r="AJ58" s="78" t="s">
        <v>2291</v>
      </c>
      <c r="AK58" s="78"/>
      <c r="AL58" s="82" t="s">
        <v>2821</v>
      </c>
      <c r="AM58" s="78"/>
      <c r="AN58" s="80">
        <v>42411.778715277775</v>
      </c>
      <c r="AO58" s="78"/>
      <c r="AP58" s="78" t="b">
        <v>1</v>
      </c>
      <c r="AQ58" s="78" t="b">
        <v>0</v>
      </c>
      <c r="AR58" s="78" t="b">
        <v>1</v>
      </c>
      <c r="AS58" s="78"/>
      <c r="AT58" s="78">
        <v>5</v>
      </c>
      <c r="AU58" s="78"/>
      <c r="AV58" s="78" t="b">
        <v>0</v>
      </c>
      <c r="AW58" s="78" t="s">
        <v>3483</v>
      </c>
      <c r="AX58" s="82" t="s">
        <v>3539</v>
      </c>
      <c r="AY58" s="78" t="s">
        <v>66</v>
      </c>
      <c r="AZ58" s="78" t="str">
        <f>REPLACE(INDEX(GroupVertices[Group],MATCH(Vertices[[#This Row],[Vertex]],GroupVertices[Vertex],0)),1,1,"")</f>
        <v>1</v>
      </c>
      <c r="BA58" s="48"/>
      <c r="BB58" s="48"/>
      <c r="BC58" s="48"/>
      <c r="BD58" s="48"/>
      <c r="BE58" s="48"/>
      <c r="BF58" s="48"/>
      <c r="BG58" s="116" t="s">
        <v>4731</v>
      </c>
      <c r="BH58" s="116" t="s">
        <v>4731</v>
      </c>
      <c r="BI58" s="116" t="s">
        <v>4875</v>
      </c>
      <c r="BJ58" s="116" t="s">
        <v>4875</v>
      </c>
      <c r="BK58" s="116">
        <v>0</v>
      </c>
      <c r="BL58" s="120">
        <v>0</v>
      </c>
      <c r="BM58" s="116">
        <v>0</v>
      </c>
      <c r="BN58" s="120">
        <v>0</v>
      </c>
      <c r="BO58" s="116">
        <v>0</v>
      </c>
      <c r="BP58" s="120">
        <v>0</v>
      </c>
      <c r="BQ58" s="116">
        <v>22</v>
      </c>
      <c r="BR58" s="120">
        <v>100</v>
      </c>
      <c r="BS58" s="116">
        <v>22</v>
      </c>
      <c r="BT58" s="2"/>
      <c r="BU58" s="3"/>
      <c r="BV58" s="3"/>
      <c r="BW58" s="3"/>
      <c r="BX58" s="3"/>
    </row>
    <row r="59" spans="1:76" ht="15">
      <c r="A59" s="64" t="s">
        <v>250</v>
      </c>
      <c r="B59" s="65"/>
      <c r="C59" s="65" t="s">
        <v>64</v>
      </c>
      <c r="D59" s="66">
        <v>162.22477884097</v>
      </c>
      <c r="E59" s="68"/>
      <c r="F59" s="100" t="s">
        <v>927</v>
      </c>
      <c r="G59" s="65"/>
      <c r="H59" s="69" t="s">
        <v>250</v>
      </c>
      <c r="I59" s="70"/>
      <c r="J59" s="70"/>
      <c r="K59" s="69" t="s">
        <v>3899</v>
      </c>
      <c r="L59" s="73">
        <v>1</v>
      </c>
      <c r="M59" s="74">
        <v>927.0076293945312</v>
      </c>
      <c r="N59" s="74">
        <v>6005.89697265625</v>
      </c>
      <c r="O59" s="75"/>
      <c r="P59" s="76"/>
      <c r="Q59" s="76"/>
      <c r="R59" s="86"/>
      <c r="S59" s="48">
        <v>1</v>
      </c>
      <c r="T59" s="48">
        <v>1</v>
      </c>
      <c r="U59" s="49">
        <v>0</v>
      </c>
      <c r="V59" s="49">
        <v>0.001517</v>
      </c>
      <c r="W59" s="49">
        <v>0.000731</v>
      </c>
      <c r="X59" s="49">
        <v>0.631175</v>
      </c>
      <c r="Y59" s="49">
        <v>0.5</v>
      </c>
      <c r="Z59" s="49">
        <v>0</v>
      </c>
      <c r="AA59" s="71">
        <v>59</v>
      </c>
      <c r="AB59" s="71"/>
      <c r="AC59" s="72"/>
      <c r="AD59" s="78" t="s">
        <v>1938</v>
      </c>
      <c r="AE59" s="78">
        <v>287</v>
      </c>
      <c r="AF59" s="78">
        <v>202</v>
      </c>
      <c r="AG59" s="78">
        <v>708</v>
      </c>
      <c r="AH59" s="78">
        <v>1034</v>
      </c>
      <c r="AI59" s="78"/>
      <c r="AJ59" s="78" t="s">
        <v>2292</v>
      </c>
      <c r="AK59" s="78" t="s">
        <v>2621</v>
      </c>
      <c r="AL59" s="82" t="s">
        <v>2822</v>
      </c>
      <c r="AM59" s="78"/>
      <c r="AN59" s="80">
        <v>40412.08048611111</v>
      </c>
      <c r="AO59" s="82" t="s">
        <v>3084</v>
      </c>
      <c r="AP59" s="78" t="b">
        <v>0</v>
      </c>
      <c r="AQ59" s="78" t="b">
        <v>0</v>
      </c>
      <c r="AR59" s="78" t="b">
        <v>0</v>
      </c>
      <c r="AS59" s="78"/>
      <c r="AT59" s="78">
        <v>2</v>
      </c>
      <c r="AU59" s="82" t="s">
        <v>3311</v>
      </c>
      <c r="AV59" s="78" t="b">
        <v>0</v>
      </c>
      <c r="AW59" s="78" t="s">
        <v>3483</v>
      </c>
      <c r="AX59" s="82" t="s">
        <v>3540</v>
      </c>
      <c r="AY59" s="78" t="s">
        <v>66</v>
      </c>
      <c r="AZ59" s="78" t="str">
        <f>REPLACE(INDEX(GroupVertices[Group],MATCH(Vertices[[#This Row],[Vertex]],GroupVertices[Vertex],0)),1,1,"")</f>
        <v>1</v>
      </c>
      <c r="BA59" s="48" t="s">
        <v>743</v>
      </c>
      <c r="BB59" s="48" t="s">
        <v>743</v>
      </c>
      <c r="BC59" s="48" t="s">
        <v>806</v>
      </c>
      <c r="BD59" s="48" t="s">
        <v>806</v>
      </c>
      <c r="BE59" s="48"/>
      <c r="BF59" s="48"/>
      <c r="BG59" s="116" t="s">
        <v>4719</v>
      </c>
      <c r="BH59" s="116" t="s">
        <v>4719</v>
      </c>
      <c r="BI59" s="116" t="s">
        <v>4862</v>
      </c>
      <c r="BJ59" s="116" t="s">
        <v>4862</v>
      </c>
      <c r="BK59" s="116">
        <v>1</v>
      </c>
      <c r="BL59" s="120">
        <v>4.761904761904762</v>
      </c>
      <c r="BM59" s="116">
        <v>0</v>
      </c>
      <c r="BN59" s="120">
        <v>0</v>
      </c>
      <c r="BO59" s="116">
        <v>0</v>
      </c>
      <c r="BP59" s="120">
        <v>0</v>
      </c>
      <c r="BQ59" s="116">
        <v>20</v>
      </c>
      <c r="BR59" s="120">
        <v>95.23809523809524</v>
      </c>
      <c r="BS59" s="116">
        <v>21</v>
      </c>
      <c r="BT59" s="2"/>
      <c r="BU59" s="3"/>
      <c r="BV59" s="3"/>
      <c r="BW59" s="3"/>
      <c r="BX59" s="3"/>
    </row>
    <row r="60" spans="1:76" ht="15">
      <c r="A60" s="64" t="s">
        <v>251</v>
      </c>
      <c r="B60" s="65"/>
      <c r="C60" s="65" t="s">
        <v>64</v>
      </c>
      <c r="D60" s="66">
        <v>162.8612813015385</v>
      </c>
      <c r="E60" s="68"/>
      <c r="F60" s="100" t="s">
        <v>3348</v>
      </c>
      <c r="G60" s="65"/>
      <c r="H60" s="69" t="s">
        <v>251</v>
      </c>
      <c r="I60" s="70"/>
      <c r="J60" s="70"/>
      <c r="K60" s="69" t="s">
        <v>3900</v>
      </c>
      <c r="L60" s="73">
        <v>2.145093248324966</v>
      </c>
      <c r="M60" s="74">
        <v>1555.522705078125</v>
      </c>
      <c r="N60" s="74">
        <v>6163.6142578125</v>
      </c>
      <c r="O60" s="75"/>
      <c r="P60" s="76"/>
      <c r="Q60" s="76"/>
      <c r="R60" s="86"/>
      <c r="S60" s="48">
        <v>4</v>
      </c>
      <c r="T60" s="48">
        <v>4</v>
      </c>
      <c r="U60" s="49">
        <v>6</v>
      </c>
      <c r="V60" s="49">
        <v>0.001527</v>
      </c>
      <c r="W60" s="49">
        <v>0.000975</v>
      </c>
      <c r="X60" s="49">
        <v>1.633739</v>
      </c>
      <c r="Y60" s="49">
        <v>0.26666666666666666</v>
      </c>
      <c r="Z60" s="49">
        <v>0.3333333333333333</v>
      </c>
      <c r="AA60" s="71">
        <v>60</v>
      </c>
      <c r="AB60" s="71"/>
      <c r="AC60" s="72"/>
      <c r="AD60" s="78" t="s">
        <v>1939</v>
      </c>
      <c r="AE60" s="78">
        <v>825</v>
      </c>
      <c r="AF60" s="78">
        <v>774</v>
      </c>
      <c r="AG60" s="78">
        <v>989</v>
      </c>
      <c r="AH60" s="78">
        <v>1149</v>
      </c>
      <c r="AI60" s="78"/>
      <c r="AJ60" s="78" t="s">
        <v>2293</v>
      </c>
      <c r="AK60" s="78"/>
      <c r="AL60" s="82" t="s">
        <v>2823</v>
      </c>
      <c r="AM60" s="78"/>
      <c r="AN60" s="80">
        <v>40277.69310185185</v>
      </c>
      <c r="AO60" s="82" t="s">
        <v>3085</v>
      </c>
      <c r="AP60" s="78" t="b">
        <v>0</v>
      </c>
      <c r="AQ60" s="78" t="b">
        <v>0</v>
      </c>
      <c r="AR60" s="78" t="b">
        <v>1</v>
      </c>
      <c r="AS60" s="78"/>
      <c r="AT60" s="78">
        <v>14</v>
      </c>
      <c r="AU60" s="82" t="s">
        <v>3309</v>
      </c>
      <c r="AV60" s="78" t="b">
        <v>0</v>
      </c>
      <c r="AW60" s="78" t="s">
        <v>3483</v>
      </c>
      <c r="AX60" s="82" t="s">
        <v>3541</v>
      </c>
      <c r="AY60" s="78" t="s">
        <v>66</v>
      </c>
      <c r="AZ60" s="78" t="str">
        <f>REPLACE(INDEX(GroupVertices[Group],MATCH(Vertices[[#This Row],[Vertex]],GroupVertices[Vertex],0)),1,1,"")</f>
        <v>1</v>
      </c>
      <c r="BA60" s="48" t="s">
        <v>746</v>
      </c>
      <c r="BB60" s="48" t="s">
        <v>746</v>
      </c>
      <c r="BC60" s="48" t="s">
        <v>809</v>
      </c>
      <c r="BD60" s="48" t="s">
        <v>809</v>
      </c>
      <c r="BE60" s="48" t="s">
        <v>838</v>
      </c>
      <c r="BF60" s="48" t="s">
        <v>838</v>
      </c>
      <c r="BG60" s="116" t="s">
        <v>4732</v>
      </c>
      <c r="BH60" s="116" t="s">
        <v>4732</v>
      </c>
      <c r="BI60" s="116" t="s">
        <v>4876</v>
      </c>
      <c r="BJ60" s="116" t="s">
        <v>4876</v>
      </c>
      <c r="BK60" s="116">
        <v>1</v>
      </c>
      <c r="BL60" s="120">
        <v>2.9411764705882355</v>
      </c>
      <c r="BM60" s="116">
        <v>0</v>
      </c>
      <c r="BN60" s="120">
        <v>0</v>
      </c>
      <c r="BO60" s="116">
        <v>0</v>
      </c>
      <c r="BP60" s="120">
        <v>0</v>
      </c>
      <c r="BQ60" s="116">
        <v>33</v>
      </c>
      <c r="BR60" s="120">
        <v>97.05882352941177</v>
      </c>
      <c r="BS60" s="116">
        <v>34</v>
      </c>
      <c r="BT60" s="2"/>
      <c r="BU60" s="3"/>
      <c r="BV60" s="3"/>
      <c r="BW60" s="3"/>
      <c r="BX60" s="3"/>
    </row>
    <row r="61" spans="1:76" ht="15">
      <c r="A61" s="64" t="s">
        <v>252</v>
      </c>
      <c r="B61" s="65"/>
      <c r="C61" s="65" t="s">
        <v>64</v>
      </c>
      <c r="D61" s="66">
        <v>162.35274699300737</v>
      </c>
      <c r="E61" s="68"/>
      <c r="F61" s="100" t="s">
        <v>928</v>
      </c>
      <c r="G61" s="65"/>
      <c r="H61" s="69" t="s">
        <v>252</v>
      </c>
      <c r="I61" s="70"/>
      <c r="J61" s="70"/>
      <c r="K61" s="69" t="s">
        <v>3901</v>
      </c>
      <c r="L61" s="73">
        <v>1</v>
      </c>
      <c r="M61" s="74">
        <v>1056.6666259765625</v>
      </c>
      <c r="N61" s="74">
        <v>7077.20751953125</v>
      </c>
      <c r="O61" s="75"/>
      <c r="P61" s="76"/>
      <c r="Q61" s="76"/>
      <c r="R61" s="86"/>
      <c r="S61" s="48">
        <v>0</v>
      </c>
      <c r="T61" s="48">
        <v>2</v>
      </c>
      <c r="U61" s="49">
        <v>0</v>
      </c>
      <c r="V61" s="49">
        <v>0.001546</v>
      </c>
      <c r="W61" s="49">
        <v>0.000754</v>
      </c>
      <c r="X61" s="49">
        <v>0.62637</v>
      </c>
      <c r="Y61" s="49">
        <v>0.5</v>
      </c>
      <c r="Z61" s="49">
        <v>0</v>
      </c>
      <c r="AA61" s="71">
        <v>61</v>
      </c>
      <c r="AB61" s="71"/>
      <c r="AC61" s="72"/>
      <c r="AD61" s="78" t="s">
        <v>1940</v>
      </c>
      <c r="AE61" s="78">
        <v>411</v>
      </c>
      <c r="AF61" s="78">
        <v>317</v>
      </c>
      <c r="AG61" s="78">
        <v>3188</v>
      </c>
      <c r="AH61" s="78">
        <v>4210</v>
      </c>
      <c r="AI61" s="78"/>
      <c r="AJ61" s="78" t="s">
        <v>2294</v>
      </c>
      <c r="AK61" s="78" t="s">
        <v>2622</v>
      </c>
      <c r="AL61" s="82" t="s">
        <v>2824</v>
      </c>
      <c r="AM61" s="78"/>
      <c r="AN61" s="80">
        <v>40540.82145833333</v>
      </c>
      <c r="AO61" s="82" t="s">
        <v>3086</v>
      </c>
      <c r="AP61" s="78" t="b">
        <v>0</v>
      </c>
      <c r="AQ61" s="78" t="b">
        <v>0</v>
      </c>
      <c r="AR61" s="78" t="b">
        <v>0</v>
      </c>
      <c r="AS61" s="78"/>
      <c r="AT61" s="78">
        <v>18</v>
      </c>
      <c r="AU61" s="82" t="s">
        <v>3309</v>
      </c>
      <c r="AV61" s="78" t="b">
        <v>0</v>
      </c>
      <c r="AW61" s="78" t="s">
        <v>3483</v>
      </c>
      <c r="AX61" s="82" t="s">
        <v>3542</v>
      </c>
      <c r="AY61" s="78" t="s">
        <v>66</v>
      </c>
      <c r="AZ61" s="78" t="str">
        <f>REPLACE(INDEX(GroupVertices[Group],MATCH(Vertices[[#This Row],[Vertex]],GroupVertices[Vertex],0)),1,1,"")</f>
        <v>1</v>
      </c>
      <c r="BA61" s="48"/>
      <c r="BB61" s="48"/>
      <c r="BC61" s="48"/>
      <c r="BD61" s="48"/>
      <c r="BE61" s="48"/>
      <c r="BF61" s="48"/>
      <c r="BG61" s="116" t="s">
        <v>4731</v>
      </c>
      <c r="BH61" s="116" t="s">
        <v>4731</v>
      </c>
      <c r="BI61" s="116" t="s">
        <v>4875</v>
      </c>
      <c r="BJ61" s="116" t="s">
        <v>4875</v>
      </c>
      <c r="BK61" s="116">
        <v>0</v>
      </c>
      <c r="BL61" s="120">
        <v>0</v>
      </c>
      <c r="BM61" s="116">
        <v>0</v>
      </c>
      <c r="BN61" s="120">
        <v>0</v>
      </c>
      <c r="BO61" s="116">
        <v>0</v>
      </c>
      <c r="BP61" s="120">
        <v>0</v>
      </c>
      <c r="BQ61" s="116">
        <v>22</v>
      </c>
      <c r="BR61" s="120">
        <v>100</v>
      </c>
      <c r="BS61" s="116">
        <v>22</v>
      </c>
      <c r="BT61" s="2"/>
      <c r="BU61" s="3"/>
      <c r="BV61" s="3"/>
      <c r="BW61" s="3"/>
      <c r="BX61" s="3"/>
    </row>
    <row r="62" spans="1:76" ht="15">
      <c r="A62" s="64" t="s">
        <v>253</v>
      </c>
      <c r="B62" s="65"/>
      <c r="C62" s="65" t="s">
        <v>64</v>
      </c>
      <c r="D62" s="66">
        <v>162.24258310560128</v>
      </c>
      <c r="E62" s="68"/>
      <c r="F62" s="100" t="s">
        <v>929</v>
      </c>
      <c r="G62" s="65"/>
      <c r="H62" s="69" t="s">
        <v>253</v>
      </c>
      <c r="I62" s="70"/>
      <c r="J62" s="70"/>
      <c r="K62" s="69" t="s">
        <v>3902</v>
      </c>
      <c r="L62" s="73">
        <v>1</v>
      </c>
      <c r="M62" s="74">
        <v>1909.5123291015625</v>
      </c>
      <c r="N62" s="74">
        <v>6112.7978515625</v>
      </c>
      <c r="O62" s="75"/>
      <c r="P62" s="76"/>
      <c r="Q62" s="76"/>
      <c r="R62" s="86"/>
      <c r="S62" s="48">
        <v>0</v>
      </c>
      <c r="T62" s="48">
        <v>3</v>
      </c>
      <c r="U62" s="49">
        <v>0</v>
      </c>
      <c r="V62" s="49">
        <v>0.00152</v>
      </c>
      <c r="W62" s="49">
        <v>0.000803</v>
      </c>
      <c r="X62" s="49">
        <v>0.863209</v>
      </c>
      <c r="Y62" s="49">
        <v>0.6666666666666666</v>
      </c>
      <c r="Z62" s="49">
        <v>0</v>
      </c>
      <c r="AA62" s="71">
        <v>62</v>
      </c>
      <c r="AB62" s="71"/>
      <c r="AC62" s="72"/>
      <c r="AD62" s="78" t="s">
        <v>1941</v>
      </c>
      <c r="AE62" s="78">
        <v>1896</v>
      </c>
      <c r="AF62" s="78">
        <v>218</v>
      </c>
      <c r="AG62" s="78">
        <v>1596</v>
      </c>
      <c r="AH62" s="78">
        <v>11197</v>
      </c>
      <c r="AI62" s="78"/>
      <c r="AJ62" s="78" t="s">
        <v>2295</v>
      </c>
      <c r="AK62" s="78" t="s">
        <v>2623</v>
      </c>
      <c r="AL62" s="82" t="s">
        <v>2825</v>
      </c>
      <c r="AM62" s="78"/>
      <c r="AN62" s="80">
        <v>42468.96363425926</v>
      </c>
      <c r="AO62" s="82" t="s">
        <v>3087</v>
      </c>
      <c r="AP62" s="78" t="b">
        <v>0</v>
      </c>
      <c r="AQ62" s="78" t="b">
        <v>0</v>
      </c>
      <c r="AR62" s="78" t="b">
        <v>0</v>
      </c>
      <c r="AS62" s="78"/>
      <c r="AT62" s="78">
        <v>0</v>
      </c>
      <c r="AU62" s="82" t="s">
        <v>3309</v>
      </c>
      <c r="AV62" s="78" t="b">
        <v>0</v>
      </c>
      <c r="AW62" s="78" t="s">
        <v>3483</v>
      </c>
      <c r="AX62" s="82" t="s">
        <v>3543</v>
      </c>
      <c r="AY62" s="78" t="s">
        <v>66</v>
      </c>
      <c r="AZ62" s="78" t="str">
        <f>REPLACE(INDEX(GroupVertices[Group],MATCH(Vertices[[#This Row],[Vertex]],GroupVertices[Vertex],0)),1,1,"")</f>
        <v>1</v>
      </c>
      <c r="BA62" s="48"/>
      <c r="BB62" s="48"/>
      <c r="BC62" s="48"/>
      <c r="BD62" s="48"/>
      <c r="BE62" s="48"/>
      <c r="BF62" s="48"/>
      <c r="BG62" s="116" t="s">
        <v>4733</v>
      </c>
      <c r="BH62" s="116" t="s">
        <v>4733</v>
      </c>
      <c r="BI62" s="116" t="s">
        <v>4877</v>
      </c>
      <c r="BJ62" s="116" t="s">
        <v>4877</v>
      </c>
      <c r="BK62" s="116">
        <v>0</v>
      </c>
      <c r="BL62" s="120">
        <v>0</v>
      </c>
      <c r="BM62" s="116">
        <v>0</v>
      </c>
      <c r="BN62" s="120">
        <v>0</v>
      </c>
      <c r="BO62" s="116">
        <v>0</v>
      </c>
      <c r="BP62" s="120">
        <v>0</v>
      </c>
      <c r="BQ62" s="116">
        <v>22</v>
      </c>
      <c r="BR62" s="120">
        <v>100</v>
      </c>
      <c r="BS62" s="116">
        <v>22</v>
      </c>
      <c r="BT62" s="2"/>
      <c r="BU62" s="3"/>
      <c r="BV62" s="3"/>
      <c r="BW62" s="3"/>
      <c r="BX62" s="3"/>
    </row>
    <row r="63" spans="1:76" ht="15">
      <c r="A63" s="64" t="s">
        <v>259</v>
      </c>
      <c r="B63" s="65"/>
      <c r="C63" s="65" t="s">
        <v>64</v>
      </c>
      <c r="D63" s="66">
        <v>164.65394819660114</v>
      </c>
      <c r="E63" s="68"/>
      <c r="F63" s="100" t="s">
        <v>935</v>
      </c>
      <c r="G63" s="65"/>
      <c r="H63" s="69" t="s">
        <v>259</v>
      </c>
      <c r="I63" s="70"/>
      <c r="J63" s="70"/>
      <c r="K63" s="69" t="s">
        <v>3903</v>
      </c>
      <c r="L63" s="73">
        <v>1.3816977494416554</v>
      </c>
      <c r="M63" s="74">
        <v>2126.7939453125</v>
      </c>
      <c r="N63" s="74">
        <v>6639.6005859375</v>
      </c>
      <c r="O63" s="75"/>
      <c r="P63" s="76"/>
      <c r="Q63" s="76"/>
      <c r="R63" s="86"/>
      <c r="S63" s="48">
        <v>4</v>
      </c>
      <c r="T63" s="48">
        <v>2</v>
      </c>
      <c r="U63" s="49">
        <v>2</v>
      </c>
      <c r="V63" s="49">
        <v>0.001524</v>
      </c>
      <c r="W63" s="49">
        <v>0.000921</v>
      </c>
      <c r="X63" s="49">
        <v>1.364903</v>
      </c>
      <c r="Y63" s="49">
        <v>0.4</v>
      </c>
      <c r="Z63" s="49">
        <v>0.2</v>
      </c>
      <c r="AA63" s="71">
        <v>63</v>
      </c>
      <c r="AB63" s="71"/>
      <c r="AC63" s="72"/>
      <c r="AD63" s="78" t="s">
        <v>1942</v>
      </c>
      <c r="AE63" s="78">
        <v>228</v>
      </c>
      <c r="AF63" s="78">
        <v>2385</v>
      </c>
      <c r="AG63" s="78">
        <v>1566</v>
      </c>
      <c r="AH63" s="78">
        <v>8</v>
      </c>
      <c r="AI63" s="78"/>
      <c r="AJ63" s="78" t="s">
        <v>2296</v>
      </c>
      <c r="AK63" s="78" t="s">
        <v>2624</v>
      </c>
      <c r="AL63" s="82" t="s">
        <v>2826</v>
      </c>
      <c r="AM63" s="78"/>
      <c r="AN63" s="80">
        <v>40501.36335648148</v>
      </c>
      <c r="AO63" s="82" t="s">
        <v>3088</v>
      </c>
      <c r="AP63" s="78" t="b">
        <v>1</v>
      </c>
      <c r="AQ63" s="78" t="b">
        <v>0</v>
      </c>
      <c r="AR63" s="78" t="b">
        <v>0</v>
      </c>
      <c r="AS63" s="78"/>
      <c r="AT63" s="78">
        <v>49</v>
      </c>
      <c r="AU63" s="82" t="s">
        <v>3309</v>
      </c>
      <c r="AV63" s="78" t="b">
        <v>0</v>
      </c>
      <c r="AW63" s="78" t="s">
        <v>3483</v>
      </c>
      <c r="AX63" s="82" t="s">
        <v>3544</v>
      </c>
      <c r="AY63" s="78" t="s">
        <v>66</v>
      </c>
      <c r="AZ63" s="78" t="str">
        <f>REPLACE(INDEX(GroupVertices[Group],MATCH(Vertices[[#This Row],[Vertex]],GroupVertices[Vertex],0)),1,1,"")</f>
        <v>1</v>
      </c>
      <c r="BA63" s="48"/>
      <c r="BB63" s="48"/>
      <c r="BC63" s="48"/>
      <c r="BD63" s="48"/>
      <c r="BE63" s="48"/>
      <c r="BF63" s="48"/>
      <c r="BG63" s="116" t="s">
        <v>4733</v>
      </c>
      <c r="BH63" s="116" t="s">
        <v>4733</v>
      </c>
      <c r="BI63" s="116" t="s">
        <v>4877</v>
      </c>
      <c r="BJ63" s="116" t="s">
        <v>4877</v>
      </c>
      <c r="BK63" s="116">
        <v>0</v>
      </c>
      <c r="BL63" s="120">
        <v>0</v>
      </c>
      <c r="BM63" s="116">
        <v>0</v>
      </c>
      <c r="BN63" s="120">
        <v>0</v>
      </c>
      <c r="BO63" s="116">
        <v>0</v>
      </c>
      <c r="BP63" s="120">
        <v>0</v>
      </c>
      <c r="BQ63" s="116">
        <v>22</v>
      </c>
      <c r="BR63" s="120">
        <v>100</v>
      </c>
      <c r="BS63" s="116">
        <v>22</v>
      </c>
      <c r="BT63" s="2"/>
      <c r="BU63" s="3"/>
      <c r="BV63" s="3"/>
      <c r="BW63" s="3"/>
      <c r="BX63" s="3"/>
    </row>
    <row r="64" spans="1:76" ht="15">
      <c r="A64" s="64" t="s">
        <v>254</v>
      </c>
      <c r="B64" s="65"/>
      <c r="C64" s="65" t="s">
        <v>64</v>
      </c>
      <c r="D64" s="66">
        <v>164.24890117623937</v>
      </c>
      <c r="E64" s="68"/>
      <c r="F64" s="100" t="s">
        <v>930</v>
      </c>
      <c r="G64" s="65"/>
      <c r="H64" s="69" t="s">
        <v>254</v>
      </c>
      <c r="I64" s="70"/>
      <c r="J64" s="70"/>
      <c r="K64" s="69" t="s">
        <v>3904</v>
      </c>
      <c r="L64" s="73">
        <v>1</v>
      </c>
      <c r="M64" s="74">
        <v>1807.8016357421875</v>
      </c>
      <c r="N64" s="74">
        <v>7220.0830078125</v>
      </c>
      <c r="O64" s="75"/>
      <c r="P64" s="76"/>
      <c r="Q64" s="76"/>
      <c r="R64" s="86"/>
      <c r="S64" s="48">
        <v>1</v>
      </c>
      <c r="T64" s="48">
        <v>3</v>
      </c>
      <c r="U64" s="49">
        <v>0</v>
      </c>
      <c r="V64" s="49">
        <v>0.00152</v>
      </c>
      <c r="W64" s="49">
        <v>0.000803</v>
      </c>
      <c r="X64" s="49">
        <v>0.863209</v>
      </c>
      <c r="Y64" s="49">
        <v>0.6666666666666666</v>
      </c>
      <c r="Z64" s="49">
        <v>0.3333333333333333</v>
      </c>
      <c r="AA64" s="71">
        <v>64</v>
      </c>
      <c r="AB64" s="71"/>
      <c r="AC64" s="72"/>
      <c r="AD64" s="78" t="s">
        <v>1943</v>
      </c>
      <c r="AE64" s="78">
        <v>1117</v>
      </c>
      <c r="AF64" s="78">
        <v>2021</v>
      </c>
      <c r="AG64" s="78">
        <v>1699</v>
      </c>
      <c r="AH64" s="78">
        <v>1334</v>
      </c>
      <c r="AI64" s="78"/>
      <c r="AJ64" s="78" t="s">
        <v>2297</v>
      </c>
      <c r="AK64" s="78" t="s">
        <v>2621</v>
      </c>
      <c r="AL64" s="82" t="s">
        <v>2827</v>
      </c>
      <c r="AM64" s="78"/>
      <c r="AN64" s="80">
        <v>40645.51961805556</v>
      </c>
      <c r="AO64" s="78"/>
      <c r="AP64" s="78" t="b">
        <v>1</v>
      </c>
      <c r="AQ64" s="78" t="b">
        <v>0</v>
      </c>
      <c r="AR64" s="78" t="b">
        <v>0</v>
      </c>
      <c r="AS64" s="78"/>
      <c r="AT64" s="78">
        <v>51</v>
      </c>
      <c r="AU64" s="82" t="s">
        <v>3309</v>
      </c>
      <c r="AV64" s="78" t="b">
        <v>0</v>
      </c>
      <c r="AW64" s="78" t="s">
        <v>3483</v>
      </c>
      <c r="AX64" s="82" t="s">
        <v>3545</v>
      </c>
      <c r="AY64" s="78" t="s">
        <v>66</v>
      </c>
      <c r="AZ64" s="78" t="str">
        <f>REPLACE(INDEX(GroupVertices[Group],MATCH(Vertices[[#This Row],[Vertex]],GroupVertices[Vertex],0)),1,1,"")</f>
        <v>1</v>
      </c>
      <c r="BA64" s="48"/>
      <c r="BB64" s="48"/>
      <c r="BC64" s="48"/>
      <c r="BD64" s="48"/>
      <c r="BE64" s="48"/>
      <c r="BF64" s="48"/>
      <c r="BG64" s="116" t="s">
        <v>4733</v>
      </c>
      <c r="BH64" s="116" t="s">
        <v>4733</v>
      </c>
      <c r="BI64" s="116" t="s">
        <v>4877</v>
      </c>
      <c r="BJ64" s="116" t="s">
        <v>4877</v>
      </c>
      <c r="BK64" s="116">
        <v>0</v>
      </c>
      <c r="BL64" s="120">
        <v>0</v>
      </c>
      <c r="BM64" s="116">
        <v>0</v>
      </c>
      <c r="BN64" s="120">
        <v>0</v>
      </c>
      <c r="BO64" s="116">
        <v>0</v>
      </c>
      <c r="BP64" s="120">
        <v>0</v>
      </c>
      <c r="BQ64" s="116">
        <v>22</v>
      </c>
      <c r="BR64" s="120">
        <v>100</v>
      </c>
      <c r="BS64" s="116">
        <v>22</v>
      </c>
      <c r="BT64" s="2"/>
      <c r="BU64" s="3"/>
      <c r="BV64" s="3"/>
      <c r="BW64" s="3"/>
      <c r="BX64" s="3"/>
    </row>
    <row r="65" spans="1:76" ht="15">
      <c r="A65" s="64" t="s">
        <v>255</v>
      </c>
      <c r="B65" s="65"/>
      <c r="C65" s="65" t="s">
        <v>64</v>
      </c>
      <c r="D65" s="66">
        <v>168.79789078953308</v>
      </c>
      <c r="E65" s="68"/>
      <c r="F65" s="100" t="s">
        <v>931</v>
      </c>
      <c r="G65" s="65"/>
      <c r="H65" s="69" t="s">
        <v>255</v>
      </c>
      <c r="I65" s="70"/>
      <c r="J65" s="70"/>
      <c r="K65" s="69" t="s">
        <v>3905</v>
      </c>
      <c r="L65" s="73">
        <v>1</v>
      </c>
      <c r="M65" s="74">
        <v>1876.0513916015625</v>
      </c>
      <c r="N65" s="74">
        <v>5990.58154296875</v>
      </c>
      <c r="O65" s="75"/>
      <c r="P65" s="76"/>
      <c r="Q65" s="76"/>
      <c r="R65" s="86"/>
      <c r="S65" s="48">
        <v>0</v>
      </c>
      <c r="T65" s="48">
        <v>3</v>
      </c>
      <c r="U65" s="49">
        <v>0</v>
      </c>
      <c r="V65" s="49">
        <v>0.00152</v>
      </c>
      <c r="W65" s="49">
        <v>0.000803</v>
      </c>
      <c r="X65" s="49">
        <v>0.863209</v>
      </c>
      <c r="Y65" s="49">
        <v>0.6666666666666666</v>
      </c>
      <c r="Z65" s="49">
        <v>0</v>
      </c>
      <c r="AA65" s="71">
        <v>65</v>
      </c>
      <c r="AB65" s="71"/>
      <c r="AC65" s="72"/>
      <c r="AD65" s="78" t="s">
        <v>1944</v>
      </c>
      <c r="AE65" s="78">
        <v>3611</v>
      </c>
      <c r="AF65" s="78">
        <v>6109</v>
      </c>
      <c r="AG65" s="78">
        <v>42232</v>
      </c>
      <c r="AH65" s="78">
        <v>4200</v>
      </c>
      <c r="AI65" s="78"/>
      <c r="AJ65" s="78" t="s">
        <v>2298</v>
      </c>
      <c r="AK65" s="78" t="s">
        <v>2625</v>
      </c>
      <c r="AL65" s="82" t="s">
        <v>2828</v>
      </c>
      <c r="AM65" s="78"/>
      <c r="AN65" s="80">
        <v>40654.819386574076</v>
      </c>
      <c r="AO65" s="78"/>
      <c r="AP65" s="78" t="b">
        <v>0</v>
      </c>
      <c r="AQ65" s="78" t="b">
        <v>0</v>
      </c>
      <c r="AR65" s="78" t="b">
        <v>0</v>
      </c>
      <c r="AS65" s="78"/>
      <c r="AT65" s="78">
        <v>394</v>
      </c>
      <c r="AU65" s="82" t="s">
        <v>3315</v>
      </c>
      <c r="AV65" s="78" t="b">
        <v>0</v>
      </c>
      <c r="AW65" s="78" t="s">
        <v>3483</v>
      </c>
      <c r="AX65" s="82" t="s">
        <v>3546</v>
      </c>
      <c r="AY65" s="78" t="s">
        <v>66</v>
      </c>
      <c r="AZ65" s="78" t="str">
        <f>REPLACE(INDEX(GroupVertices[Group],MATCH(Vertices[[#This Row],[Vertex]],GroupVertices[Vertex],0)),1,1,"")</f>
        <v>1</v>
      </c>
      <c r="BA65" s="48"/>
      <c r="BB65" s="48"/>
      <c r="BC65" s="48"/>
      <c r="BD65" s="48"/>
      <c r="BE65" s="48"/>
      <c r="BF65" s="48"/>
      <c r="BG65" s="116" t="s">
        <v>4733</v>
      </c>
      <c r="BH65" s="116" t="s">
        <v>4733</v>
      </c>
      <c r="BI65" s="116" t="s">
        <v>4877</v>
      </c>
      <c r="BJ65" s="116" t="s">
        <v>4877</v>
      </c>
      <c r="BK65" s="116">
        <v>0</v>
      </c>
      <c r="BL65" s="120">
        <v>0</v>
      </c>
      <c r="BM65" s="116">
        <v>0</v>
      </c>
      <c r="BN65" s="120">
        <v>0</v>
      </c>
      <c r="BO65" s="116">
        <v>0</v>
      </c>
      <c r="BP65" s="120">
        <v>0</v>
      </c>
      <c r="BQ65" s="116">
        <v>22</v>
      </c>
      <c r="BR65" s="120">
        <v>100</v>
      </c>
      <c r="BS65" s="116">
        <v>22</v>
      </c>
      <c r="BT65" s="2"/>
      <c r="BU65" s="3"/>
      <c r="BV65" s="3"/>
      <c r="BW65" s="3"/>
      <c r="BX65" s="3"/>
    </row>
    <row r="66" spans="1:76" ht="15">
      <c r="A66" s="64" t="s">
        <v>256</v>
      </c>
      <c r="B66" s="65"/>
      <c r="C66" s="65" t="s">
        <v>64</v>
      </c>
      <c r="D66" s="66">
        <v>165.90247225387012</v>
      </c>
      <c r="E66" s="68"/>
      <c r="F66" s="100" t="s">
        <v>932</v>
      </c>
      <c r="G66" s="65"/>
      <c r="H66" s="69" t="s">
        <v>256</v>
      </c>
      <c r="I66" s="70"/>
      <c r="J66" s="70"/>
      <c r="K66" s="69" t="s">
        <v>3906</v>
      </c>
      <c r="L66" s="73">
        <v>1</v>
      </c>
      <c r="M66" s="74">
        <v>1471.81494140625</v>
      </c>
      <c r="N66" s="74">
        <v>7912.974609375</v>
      </c>
      <c r="O66" s="75"/>
      <c r="P66" s="76"/>
      <c r="Q66" s="76"/>
      <c r="R66" s="86"/>
      <c r="S66" s="48">
        <v>0</v>
      </c>
      <c r="T66" s="48">
        <v>2</v>
      </c>
      <c r="U66" s="49">
        <v>0</v>
      </c>
      <c r="V66" s="49">
        <v>0.001546</v>
      </c>
      <c r="W66" s="49">
        <v>0.000754</v>
      </c>
      <c r="X66" s="49">
        <v>0.62637</v>
      </c>
      <c r="Y66" s="49">
        <v>0.5</v>
      </c>
      <c r="Z66" s="49">
        <v>0</v>
      </c>
      <c r="AA66" s="71">
        <v>66</v>
      </c>
      <c r="AB66" s="71"/>
      <c r="AC66" s="72"/>
      <c r="AD66" s="78" t="s">
        <v>1945</v>
      </c>
      <c r="AE66" s="78">
        <v>1313</v>
      </c>
      <c r="AF66" s="78">
        <v>3507</v>
      </c>
      <c r="AG66" s="78">
        <v>16025</v>
      </c>
      <c r="AH66" s="78">
        <v>1417</v>
      </c>
      <c r="AI66" s="78"/>
      <c r="AJ66" s="78" t="s">
        <v>2299</v>
      </c>
      <c r="AK66" s="78" t="s">
        <v>2626</v>
      </c>
      <c r="AL66" s="82" t="s">
        <v>2829</v>
      </c>
      <c r="AM66" s="78"/>
      <c r="AN66" s="80">
        <v>40571.656851851854</v>
      </c>
      <c r="AO66" s="82" t="s">
        <v>3089</v>
      </c>
      <c r="AP66" s="78" t="b">
        <v>1</v>
      </c>
      <c r="AQ66" s="78" t="b">
        <v>0</v>
      </c>
      <c r="AR66" s="78" t="b">
        <v>0</v>
      </c>
      <c r="AS66" s="78"/>
      <c r="AT66" s="78">
        <v>187</v>
      </c>
      <c r="AU66" s="82" t="s">
        <v>3309</v>
      </c>
      <c r="AV66" s="78" t="b">
        <v>0</v>
      </c>
      <c r="AW66" s="78" t="s">
        <v>3483</v>
      </c>
      <c r="AX66" s="82" t="s">
        <v>3547</v>
      </c>
      <c r="AY66" s="78" t="s">
        <v>66</v>
      </c>
      <c r="AZ66" s="78" t="str">
        <f>REPLACE(INDEX(GroupVertices[Group],MATCH(Vertices[[#This Row],[Vertex]],GroupVertices[Vertex],0)),1,1,"")</f>
        <v>1</v>
      </c>
      <c r="BA66" s="48"/>
      <c r="BB66" s="48"/>
      <c r="BC66" s="48"/>
      <c r="BD66" s="48"/>
      <c r="BE66" s="48"/>
      <c r="BF66" s="48"/>
      <c r="BG66" s="116" t="s">
        <v>4731</v>
      </c>
      <c r="BH66" s="116" t="s">
        <v>4731</v>
      </c>
      <c r="BI66" s="116" t="s">
        <v>4875</v>
      </c>
      <c r="BJ66" s="116" t="s">
        <v>4875</v>
      </c>
      <c r="BK66" s="116">
        <v>0</v>
      </c>
      <c r="BL66" s="120">
        <v>0</v>
      </c>
      <c r="BM66" s="116">
        <v>0</v>
      </c>
      <c r="BN66" s="120">
        <v>0</v>
      </c>
      <c r="BO66" s="116">
        <v>0</v>
      </c>
      <c r="BP66" s="120">
        <v>0</v>
      </c>
      <c r="BQ66" s="116">
        <v>22</v>
      </c>
      <c r="BR66" s="120">
        <v>100</v>
      </c>
      <c r="BS66" s="116">
        <v>22</v>
      </c>
      <c r="BT66" s="2"/>
      <c r="BU66" s="3"/>
      <c r="BV66" s="3"/>
      <c r="BW66" s="3"/>
      <c r="BX66" s="3"/>
    </row>
    <row r="67" spans="1:76" ht="15">
      <c r="A67" s="64" t="s">
        <v>257</v>
      </c>
      <c r="B67" s="65"/>
      <c r="C67" s="65" t="s">
        <v>64</v>
      </c>
      <c r="D67" s="66">
        <v>162.0968106889326</v>
      </c>
      <c r="E67" s="68"/>
      <c r="F67" s="100" t="s">
        <v>933</v>
      </c>
      <c r="G67" s="65"/>
      <c r="H67" s="69" t="s">
        <v>257</v>
      </c>
      <c r="I67" s="70"/>
      <c r="J67" s="70"/>
      <c r="K67" s="69" t="s">
        <v>3907</v>
      </c>
      <c r="L67" s="73">
        <v>1</v>
      </c>
      <c r="M67" s="74">
        <v>3887.687744140625</v>
      </c>
      <c r="N67" s="74">
        <v>1167.1103515625</v>
      </c>
      <c r="O67" s="75"/>
      <c r="P67" s="76"/>
      <c r="Q67" s="76"/>
      <c r="R67" s="86"/>
      <c r="S67" s="48">
        <v>1</v>
      </c>
      <c r="T67" s="48">
        <v>1</v>
      </c>
      <c r="U67" s="49">
        <v>0</v>
      </c>
      <c r="V67" s="49">
        <v>0</v>
      </c>
      <c r="W67" s="49">
        <v>0</v>
      </c>
      <c r="X67" s="49">
        <v>0.999999</v>
      </c>
      <c r="Y67" s="49">
        <v>0</v>
      </c>
      <c r="Z67" s="49" t="s">
        <v>4288</v>
      </c>
      <c r="AA67" s="71">
        <v>67</v>
      </c>
      <c r="AB67" s="71"/>
      <c r="AC67" s="72"/>
      <c r="AD67" s="78" t="s">
        <v>1946</v>
      </c>
      <c r="AE67" s="78">
        <v>109</v>
      </c>
      <c r="AF67" s="78">
        <v>87</v>
      </c>
      <c r="AG67" s="78">
        <v>692</v>
      </c>
      <c r="AH67" s="78">
        <v>738</v>
      </c>
      <c r="AI67" s="78"/>
      <c r="AJ67" s="78" t="s">
        <v>2300</v>
      </c>
      <c r="AK67" s="78"/>
      <c r="AL67" s="78"/>
      <c r="AM67" s="78"/>
      <c r="AN67" s="80">
        <v>42441.91440972222</v>
      </c>
      <c r="AO67" s="82" t="s">
        <v>3090</v>
      </c>
      <c r="AP67" s="78" t="b">
        <v>1</v>
      </c>
      <c r="AQ67" s="78" t="b">
        <v>0</v>
      </c>
      <c r="AR67" s="78" t="b">
        <v>1</v>
      </c>
      <c r="AS67" s="78"/>
      <c r="AT67" s="78">
        <v>0</v>
      </c>
      <c r="AU67" s="78"/>
      <c r="AV67" s="78" t="b">
        <v>0</v>
      </c>
      <c r="AW67" s="78" t="s">
        <v>3483</v>
      </c>
      <c r="AX67" s="82" t="s">
        <v>3548</v>
      </c>
      <c r="AY67" s="78" t="s">
        <v>66</v>
      </c>
      <c r="AZ67" s="78" t="str">
        <f>REPLACE(INDEX(GroupVertices[Group],MATCH(Vertices[[#This Row],[Vertex]],GroupVertices[Vertex],0)),1,1,"")</f>
        <v>4</v>
      </c>
      <c r="BA67" s="48" t="s">
        <v>747</v>
      </c>
      <c r="BB67" s="48" t="s">
        <v>747</v>
      </c>
      <c r="BC67" s="48" t="s">
        <v>802</v>
      </c>
      <c r="BD67" s="48" t="s">
        <v>802</v>
      </c>
      <c r="BE67" s="48"/>
      <c r="BF67" s="48"/>
      <c r="BG67" s="116" t="s">
        <v>4734</v>
      </c>
      <c r="BH67" s="116" t="s">
        <v>4734</v>
      </c>
      <c r="BI67" s="116" t="s">
        <v>4878</v>
      </c>
      <c r="BJ67" s="116" t="s">
        <v>4878</v>
      </c>
      <c r="BK67" s="116">
        <v>2</v>
      </c>
      <c r="BL67" s="120">
        <v>5</v>
      </c>
      <c r="BM67" s="116">
        <v>0</v>
      </c>
      <c r="BN67" s="120">
        <v>0</v>
      </c>
      <c r="BO67" s="116">
        <v>0</v>
      </c>
      <c r="BP67" s="120">
        <v>0</v>
      </c>
      <c r="BQ67" s="116">
        <v>38</v>
      </c>
      <c r="BR67" s="120">
        <v>95</v>
      </c>
      <c r="BS67" s="116">
        <v>40</v>
      </c>
      <c r="BT67" s="2"/>
      <c r="BU67" s="3"/>
      <c r="BV67" s="3"/>
      <c r="BW67" s="3"/>
      <c r="BX67" s="3"/>
    </row>
    <row r="68" spans="1:76" ht="15">
      <c r="A68" s="64" t="s">
        <v>258</v>
      </c>
      <c r="B68" s="65"/>
      <c r="C68" s="65" t="s">
        <v>64</v>
      </c>
      <c r="D68" s="66">
        <v>162.4072725534407</v>
      </c>
      <c r="E68" s="68"/>
      <c r="F68" s="100" t="s">
        <v>934</v>
      </c>
      <c r="G68" s="65"/>
      <c r="H68" s="69" t="s">
        <v>258</v>
      </c>
      <c r="I68" s="70"/>
      <c r="J68" s="70"/>
      <c r="K68" s="69" t="s">
        <v>3908</v>
      </c>
      <c r="L68" s="73">
        <v>1</v>
      </c>
      <c r="M68" s="74">
        <v>1650.4847412109375</v>
      </c>
      <c r="N68" s="74">
        <v>8086.9580078125</v>
      </c>
      <c r="O68" s="75"/>
      <c r="P68" s="76"/>
      <c r="Q68" s="76"/>
      <c r="R68" s="86"/>
      <c r="S68" s="48">
        <v>0</v>
      </c>
      <c r="T68" s="48">
        <v>2</v>
      </c>
      <c r="U68" s="49">
        <v>0</v>
      </c>
      <c r="V68" s="49">
        <v>0.001546</v>
      </c>
      <c r="W68" s="49">
        <v>0.000754</v>
      </c>
      <c r="X68" s="49">
        <v>0.62637</v>
      </c>
      <c r="Y68" s="49">
        <v>0.5</v>
      </c>
      <c r="Z68" s="49">
        <v>0</v>
      </c>
      <c r="AA68" s="71">
        <v>68</v>
      </c>
      <c r="AB68" s="71"/>
      <c r="AC68" s="72"/>
      <c r="AD68" s="78" t="s">
        <v>1947</v>
      </c>
      <c r="AE68" s="78">
        <v>406</v>
      </c>
      <c r="AF68" s="78">
        <v>366</v>
      </c>
      <c r="AG68" s="78">
        <v>423</v>
      </c>
      <c r="AH68" s="78">
        <v>1141</v>
      </c>
      <c r="AI68" s="78"/>
      <c r="AJ68" s="78" t="s">
        <v>2301</v>
      </c>
      <c r="AK68" s="78"/>
      <c r="AL68" s="82" t="s">
        <v>2830</v>
      </c>
      <c r="AM68" s="78"/>
      <c r="AN68" s="80">
        <v>42231.563935185186</v>
      </c>
      <c r="AO68" s="82" t="s">
        <v>3091</v>
      </c>
      <c r="AP68" s="78" t="b">
        <v>0</v>
      </c>
      <c r="AQ68" s="78" t="b">
        <v>0</v>
      </c>
      <c r="AR68" s="78" t="b">
        <v>0</v>
      </c>
      <c r="AS68" s="78"/>
      <c r="AT68" s="78">
        <v>9</v>
      </c>
      <c r="AU68" s="82" t="s">
        <v>3309</v>
      </c>
      <c r="AV68" s="78" t="b">
        <v>0</v>
      </c>
      <c r="AW68" s="78" t="s">
        <v>3483</v>
      </c>
      <c r="AX68" s="82" t="s">
        <v>3549</v>
      </c>
      <c r="AY68" s="78" t="s">
        <v>66</v>
      </c>
      <c r="AZ68" s="78" t="str">
        <f>REPLACE(INDEX(GroupVertices[Group],MATCH(Vertices[[#This Row],[Vertex]],GroupVertices[Vertex],0)),1,1,"")</f>
        <v>1</v>
      </c>
      <c r="BA68" s="48"/>
      <c r="BB68" s="48"/>
      <c r="BC68" s="48"/>
      <c r="BD68" s="48"/>
      <c r="BE68" s="48"/>
      <c r="BF68" s="48"/>
      <c r="BG68" s="116" t="s">
        <v>4731</v>
      </c>
      <c r="BH68" s="116" t="s">
        <v>4731</v>
      </c>
      <c r="BI68" s="116" t="s">
        <v>4875</v>
      </c>
      <c r="BJ68" s="116" t="s">
        <v>4875</v>
      </c>
      <c r="BK68" s="116">
        <v>0</v>
      </c>
      <c r="BL68" s="120">
        <v>0</v>
      </c>
      <c r="BM68" s="116">
        <v>0</v>
      </c>
      <c r="BN68" s="120">
        <v>0</v>
      </c>
      <c r="BO68" s="116">
        <v>0</v>
      </c>
      <c r="BP68" s="120">
        <v>0</v>
      </c>
      <c r="BQ68" s="116">
        <v>22</v>
      </c>
      <c r="BR68" s="120">
        <v>100</v>
      </c>
      <c r="BS68" s="116">
        <v>22</v>
      </c>
      <c r="BT68" s="2"/>
      <c r="BU68" s="3"/>
      <c r="BV68" s="3"/>
      <c r="BW68" s="3"/>
      <c r="BX68" s="3"/>
    </row>
    <row r="69" spans="1:76" ht="15">
      <c r="A69" s="64" t="s">
        <v>260</v>
      </c>
      <c r="B69" s="65"/>
      <c r="C69" s="65" t="s">
        <v>64</v>
      </c>
      <c r="D69" s="66">
        <v>162.0378340623415</v>
      </c>
      <c r="E69" s="68"/>
      <c r="F69" s="100" t="s">
        <v>936</v>
      </c>
      <c r="G69" s="65"/>
      <c r="H69" s="69" t="s">
        <v>260</v>
      </c>
      <c r="I69" s="70"/>
      <c r="J69" s="70"/>
      <c r="K69" s="69" t="s">
        <v>3909</v>
      </c>
      <c r="L69" s="73">
        <v>1</v>
      </c>
      <c r="M69" s="74">
        <v>1306.19140625</v>
      </c>
      <c r="N69" s="74">
        <v>6436.6435546875</v>
      </c>
      <c r="O69" s="75"/>
      <c r="P69" s="76"/>
      <c r="Q69" s="76"/>
      <c r="R69" s="86"/>
      <c r="S69" s="48">
        <v>0</v>
      </c>
      <c r="T69" s="48">
        <v>2</v>
      </c>
      <c r="U69" s="49">
        <v>0</v>
      </c>
      <c r="V69" s="49">
        <v>0.001517</v>
      </c>
      <c r="W69" s="49">
        <v>0.000733</v>
      </c>
      <c r="X69" s="49">
        <v>0.646567</v>
      </c>
      <c r="Y69" s="49">
        <v>1</v>
      </c>
      <c r="Z69" s="49">
        <v>0</v>
      </c>
      <c r="AA69" s="71">
        <v>69</v>
      </c>
      <c r="AB69" s="71"/>
      <c r="AC69" s="72"/>
      <c r="AD69" s="78" t="s">
        <v>1948</v>
      </c>
      <c r="AE69" s="78">
        <v>106</v>
      </c>
      <c r="AF69" s="78">
        <v>34</v>
      </c>
      <c r="AG69" s="78">
        <v>13</v>
      </c>
      <c r="AH69" s="78">
        <v>21</v>
      </c>
      <c r="AI69" s="78"/>
      <c r="AJ69" s="78"/>
      <c r="AK69" s="78"/>
      <c r="AL69" s="78"/>
      <c r="AM69" s="78"/>
      <c r="AN69" s="80">
        <v>41743.64771990741</v>
      </c>
      <c r="AO69" s="82" t="s">
        <v>3092</v>
      </c>
      <c r="AP69" s="78" t="b">
        <v>1</v>
      </c>
      <c r="AQ69" s="78" t="b">
        <v>0</v>
      </c>
      <c r="AR69" s="78" t="b">
        <v>1</v>
      </c>
      <c r="AS69" s="78"/>
      <c r="AT69" s="78">
        <v>2</v>
      </c>
      <c r="AU69" s="82" t="s">
        <v>3309</v>
      </c>
      <c r="AV69" s="78" t="b">
        <v>0</v>
      </c>
      <c r="AW69" s="78" t="s">
        <v>3483</v>
      </c>
      <c r="AX69" s="82" t="s">
        <v>3550</v>
      </c>
      <c r="AY69" s="78" t="s">
        <v>66</v>
      </c>
      <c r="AZ69" s="78" t="str">
        <f>REPLACE(INDEX(GroupVertices[Group],MATCH(Vertices[[#This Row],[Vertex]],GroupVertices[Vertex],0)),1,1,"")</f>
        <v>1</v>
      </c>
      <c r="BA69" s="48"/>
      <c r="BB69" s="48"/>
      <c r="BC69" s="48"/>
      <c r="BD69" s="48"/>
      <c r="BE69" s="48"/>
      <c r="BF69" s="48"/>
      <c r="BG69" s="116" t="s">
        <v>4724</v>
      </c>
      <c r="BH69" s="116" t="s">
        <v>4724</v>
      </c>
      <c r="BI69" s="116" t="s">
        <v>4868</v>
      </c>
      <c r="BJ69" s="116" t="s">
        <v>4868</v>
      </c>
      <c r="BK69" s="116">
        <v>2</v>
      </c>
      <c r="BL69" s="120">
        <v>8</v>
      </c>
      <c r="BM69" s="116">
        <v>0</v>
      </c>
      <c r="BN69" s="120">
        <v>0</v>
      </c>
      <c r="BO69" s="116">
        <v>0</v>
      </c>
      <c r="BP69" s="120">
        <v>0</v>
      </c>
      <c r="BQ69" s="116">
        <v>23</v>
      </c>
      <c r="BR69" s="120">
        <v>92</v>
      </c>
      <c r="BS69" s="116">
        <v>25</v>
      </c>
      <c r="BT69" s="2"/>
      <c r="BU69" s="3"/>
      <c r="BV69" s="3"/>
      <c r="BW69" s="3"/>
      <c r="BX69" s="3"/>
    </row>
    <row r="70" spans="1:76" ht="15">
      <c r="A70" s="64" t="s">
        <v>261</v>
      </c>
      <c r="B70" s="65"/>
      <c r="C70" s="65" t="s">
        <v>64</v>
      </c>
      <c r="D70" s="66">
        <v>162.92248346120854</v>
      </c>
      <c r="E70" s="68"/>
      <c r="F70" s="100" t="s">
        <v>3349</v>
      </c>
      <c r="G70" s="65"/>
      <c r="H70" s="69" t="s">
        <v>261</v>
      </c>
      <c r="I70" s="70"/>
      <c r="J70" s="70"/>
      <c r="K70" s="69" t="s">
        <v>3910</v>
      </c>
      <c r="L70" s="73">
        <v>1</v>
      </c>
      <c r="M70" s="74">
        <v>4282.38525390625</v>
      </c>
      <c r="N70" s="74">
        <v>1709.91259765625</v>
      </c>
      <c r="O70" s="75"/>
      <c r="P70" s="76"/>
      <c r="Q70" s="76"/>
      <c r="R70" s="86"/>
      <c r="S70" s="48">
        <v>1</v>
      </c>
      <c r="T70" s="48">
        <v>1</v>
      </c>
      <c r="U70" s="49">
        <v>0</v>
      </c>
      <c r="V70" s="49">
        <v>0</v>
      </c>
      <c r="W70" s="49">
        <v>0</v>
      </c>
      <c r="X70" s="49">
        <v>0.999999</v>
      </c>
      <c r="Y70" s="49">
        <v>0</v>
      </c>
      <c r="Z70" s="49" t="s">
        <v>4288</v>
      </c>
      <c r="AA70" s="71">
        <v>70</v>
      </c>
      <c r="AB70" s="71"/>
      <c r="AC70" s="72"/>
      <c r="AD70" s="78" t="s">
        <v>1949</v>
      </c>
      <c r="AE70" s="78">
        <v>617</v>
      </c>
      <c r="AF70" s="78">
        <v>829</v>
      </c>
      <c r="AG70" s="78">
        <v>28382</v>
      </c>
      <c r="AH70" s="78">
        <v>37859</v>
      </c>
      <c r="AI70" s="78"/>
      <c r="AJ70" s="78" t="s">
        <v>2302</v>
      </c>
      <c r="AK70" s="78"/>
      <c r="AL70" s="78"/>
      <c r="AM70" s="78"/>
      <c r="AN70" s="80">
        <v>40848.665821759256</v>
      </c>
      <c r="AO70" s="82" t="s">
        <v>3093</v>
      </c>
      <c r="AP70" s="78" t="b">
        <v>0</v>
      </c>
      <c r="AQ70" s="78" t="b">
        <v>0</v>
      </c>
      <c r="AR70" s="78" t="b">
        <v>1</v>
      </c>
      <c r="AS70" s="78"/>
      <c r="AT70" s="78">
        <v>17</v>
      </c>
      <c r="AU70" s="82" t="s">
        <v>3309</v>
      </c>
      <c r="AV70" s="78" t="b">
        <v>0</v>
      </c>
      <c r="AW70" s="78" t="s">
        <v>3483</v>
      </c>
      <c r="AX70" s="82" t="s">
        <v>3551</v>
      </c>
      <c r="AY70" s="78" t="s">
        <v>66</v>
      </c>
      <c r="AZ70" s="78" t="str">
        <f>REPLACE(INDEX(GroupVertices[Group],MATCH(Vertices[[#This Row],[Vertex]],GroupVertices[Vertex],0)),1,1,"")</f>
        <v>4</v>
      </c>
      <c r="BA70" s="48" t="s">
        <v>748</v>
      </c>
      <c r="BB70" s="48" t="s">
        <v>748</v>
      </c>
      <c r="BC70" s="48" t="s">
        <v>802</v>
      </c>
      <c r="BD70" s="48" t="s">
        <v>802</v>
      </c>
      <c r="BE70" s="48"/>
      <c r="BF70" s="48"/>
      <c r="BG70" s="116" t="s">
        <v>4735</v>
      </c>
      <c r="BH70" s="116" t="s">
        <v>4735</v>
      </c>
      <c r="BI70" s="116" t="s">
        <v>4879</v>
      </c>
      <c r="BJ70" s="116" t="s">
        <v>4879</v>
      </c>
      <c r="BK70" s="116">
        <v>1</v>
      </c>
      <c r="BL70" s="120">
        <v>2.2222222222222223</v>
      </c>
      <c r="BM70" s="116">
        <v>3</v>
      </c>
      <c r="BN70" s="120">
        <v>6.666666666666667</v>
      </c>
      <c r="BO70" s="116">
        <v>0</v>
      </c>
      <c r="BP70" s="120">
        <v>0</v>
      </c>
      <c r="BQ70" s="116">
        <v>41</v>
      </c>
      <c r="BR70" s="120">
        <v>91.11111111111111</v>
      </c>
      <c r="BS70" s="116">
        <v>45</v>
      </c>
      <c r="BT70" s="2"/>
      <c r="BU70" s="3"/>
      <c r="BV70" s="3"/>
      <c r="BW70" s="3"/>
      <c r="BX70" s="3"/>
    </row>
    <row r="71" spans="1:76" ht="15">
      <c r="A71" s="64" t="s">
        <v>262</v>
      </c>
      <c r="B71" s="65"/>
      <c r="C71" s="65" t="s">
        <v>64</v>
      </c>
      <c r="D71" s="66">
        <v>196.94309487197873</v>
      </c>
      <c r="E71" s="68"/>
      <c r="F71" s="100" t="s">
        <v>3350</v>
      </c>
      <c r="G71" s="65"/>
      <c r="H71" s="69" t="s">
        <v>262</v>
      </c>
      <c r="I71" s="70"/>
      <c r="J71" s="70"/>
      <c r="K71" s="69" t="s">
        <v>3911</v>
      </c>
      <c r="L71" s="73">
        <v>1</v>
      </c>
      <c r="M71" s="74">
        <v>8589.134765625</v>
      </c>
      <c r="N71" s="74">
        <v>2482.104736328125</v>
      </c>
      <c r="O71" s="75"/>
      <c r="P71" s="76"/>
      <c r="Q71" s="76"/>
      <c r="R71" s="86"/>
      <c r="S71" s="48">
        <v>2</v>
      </c>
      <c r="T71" s="48">
        <v>1</v>
      </c>
      <c r="U71" s="49">
        <v>0</v>
      </c>
      <c r="V71" s="49">
        <v>1</v>
      </c>
      <c r="W71" s="49">
        <v>0</v>
      </c>
      <c r="X71" s="49">
        <v>1.298244</v>
      </c>
      <c r="Y71" s="49">
        <v>0</v>
      </c>
      <c r="Z71" s="49">
        <v>0</v>
      </c>
      <c r="AA71" s="71">
        <v>71</v>
      </c>
      <c r="AB71" s="71"/>
      <c r="AC71" s="72"/>
      <c r="AD71" s="78" t="s">
        <v>1950</v>
      </c>
      <c r="AE71" s="78">
        <v>17</v>
      </c>
      <c r="AF71" s="78">
        <v>31402</v>
      </c>
      <c r="AG71" s="78">
        <v>13112</v>
      </c>
      <c r="AH71" s="78">
        <v>455</v>
      </c>
      <c r="AI71" s="78"/>
      <c r="AJ71" s="78" t="s">
        <v>2303</v>
      </c>
      <c r="AK71" s="78" t="s">
        <v>2627</v>
      </c>
      <c r="AL71" s="82" t="s">
        <v>2831</v>
      </c>
      <c r="AM71" s="78"/>
      <c r="AN71" s="80">
        <v>41456.66296296296</v>
      </c>
      <c r="AO71" s="82" t="s">
        <v>3094</v>
      </c>
      <c r="AP71" s="78" t="b">
        <v>0</v>
      </c>
      <c r="AQ71" s="78" t="b">
        <v>0</v>
      </c>
      <c r="AR71" s="78" t="b">
        <v>1</v>
      </c>
      <c r="AS71" s="78"/>
      <c r="AT71" s="78">
        <v>708</v>
      </c>
      <c r="AU71" s="82" t="s">
        <v>3309</v>
      </c>
      <c r="AV71" s="78" t="b">
        <v>0</v>
      </c>
      <c r="AW71" s="78" t="s">
        <v>3483</v>
      </c>
      <c r="AX71" s="82" t="s">
        <v>3552</v>
      </c>
      <c r="AY71" s="78" t="s">
        <v>66</v>
      </c>
      <c r="AZ71" s="78" t="str">
        <f>REPLACE(INDEX(GroupVertices[Group],MATCH(Vertices[[#This Row],[Vertex]],GroupVertices[Vertex],0)),1,1,"")</f>
        <v>32</v>
      </c>
      <c r="BA71" s="48" t="s">
        <v>749</v>
      </c>
      <c r="BB71" s="48" t="s">
        <v>749</v>
      </c>
      <c r="BC71" s="48" t="s">
        <v>802</v>
      </c>
      <c r="BD71" s="48" t="s">
        <v>802</v>
      </c>
      <c r="BE71" s="48"/>
      <c r="BF71" s="48"/>
      <c r="BG71" s="116" t="s">
        <v>4480</v>
      </c>
      <c r="BH71" s="116" t="s">
        <v>4480</v>
      </c>
      <c r="BI71" s="116" t="s">
        <v>4589</v>
      </c>
      <c r="BJ71" s="116" t="s">
        <v>4589</v>
      </c>
      <c r="BK71" s="116">
        <v>0</v>
      </c>
      <c r="BL71" s="120">
        <v>0</v>
      </c>
      <c r="BM71" s="116">
        <v>0</v>
      </c>
      <c r="BN71" s="120">
        <v>0</v>
      </c>
      <c r="BO71" s="116">
        <v>0</v>
      </c>
      <c r="BP71" s="120">
        <v>0</v>
      </c>
      <c r="BQ71" s="116">
        <v>14</v>
      </c>
      <c r="BR71" s="120">
        <v>100</v>
      </c>
      <c r="BS71" s="116">
        <v>14</v>
      </c>
      <c r="BT71" s="2"/>
      <c r="BU71" s="3"/>
      <c r="BV71" s="3"/>
      <c r="BW71" s="3"/>
      <c r="BX71" s="3"/>
    </row>
    <row r="72" spans="1:76" ht="15">
      <c r="A72" s="64" t="s">
        <v>263</v>
      </c>
      <c r="B72" s="65"/>
      <c r="C72" s="65" t="s">
        <v>64</v>
      </c>
      <c r="D72" s="66">
        <v>162.03672129580204</v>
      </c>
      <c r="E72" s="68"/>
      <c r="F72" s="100" t="s">
        <v>937</v>
      </c>
      <c r="G72" s="65"/>
      <c r="H72" s="69" t="s">
        <v>263</v>
      </c>
      <c r="I72" s="70"/>
      <c r="J72" s="70"/>
      <c r="K72" s="69" t="s">
        <v>3912</v>
      </c>
      <c r="L72" s="73">
        <v>1</v>
      </c>
      <c r="M72" s="74">
        <v>8589.134765625</v>
      </c>
      <c r="N72" s="74">
        <v>2223.30712890625</v>
      </c>
      <c r="O72" s="75"/>
      <c r="P72" s="76"/>
      <c r="Q72" s="76"/>
      <c r="R72" s="86"/>
      <c r="S72" s="48">
        <v>0</v>
      </c>
      <c r="T72" s="48">
        <v>1</v>
      </c>
      <c r="U72" s="49">
        <v>0</v>
      </c>
      <c r="V72" s="49">
        <v>1</v>
      </c>
      <c r="W72" s="49">
        <v>0</v>
      </c>
      <c r="X72" s="49">
        <v>0.701753</v>
      </c>
      <c r="Y72" s="49">
        <v>0</v>
      </c>
      <c r="Z72" s="49">
        <v>0</v>
      </c>
      <c r="AA72" s="71">
        <v>72</v>
      </c>
      <c r="AB72" s="71"/>
      <c r="AC72" s="72"/>
      <c r="AD72" s="78" t="s">
        <v>1951</v>
      </c>
      <c r="AE72" s="78">
        <v>935</v>
      </c>
      <c r="AF72" s="78">
        <v>33</v>
      </c>
      <c r="AG72" s="78">
        <v>1068</v>
      </c>
      <c r="AH72" s="78">
        <v>46739</v>
      </c>
      <c r="AI72" s="78"/>
      <c r="AJ72" s="78" t="s">
        <v>2304</v>
      </c>
      <c r="AK72" s="78" t="s">
        <v>2581</v>
      </c>
      <c r="AL72" s="78"/>
      <c r="AM72" s="78"/>
      <c r="AN72" s="80">
        <v>42416.62880787037</v>
      </c>
      <c r="AO72" s="82" t="s">
        <v>3095</v>
      </c>
      <c r="AP72" s="78" t="b">
        <v>0</v>
      </c>
      <c r="AQ72" s="78" t="b">
        <v>0</v>
      </c>
      <c r="AR72" s="78" t="b">
        <v>0</v>
      </c>
      <c r="AS72" s="78"/>
      <c r="AT72" s="78">
        <v>0</v>
      </c>
      <c r="AU72" s="82" t="s">
        <v>3309</v>
      </c>
      <c r="AV72" s="78" t="b">
        <v>0</v>
      </c>
      <c r="AW72" s="78" t="s">
        <v>3483</v>
      </c>
      <c r="AX72" s="82" t="s">
        <v>3553</v>
      </c>
      <c r="AY72" s="78" t="s">
        <v>66</v>
      </c>
      <c r="AZ72" s="78" t="str">
        <f>REPLACE(INDEX(GroupVertices[Group],MATCH(Vertices[[#This Row],[Vertex]],GroupVertices[Vertex],0)),1,1,"")</f>
        <v>32</v>
      </c>
      <c r="BA72" s="48" t="s">
        <v>749</v>
      </c>
      <c r="BB72" s="48" t="s">
        <v>749</v>
      </c>
      <c r="BC72" s="48" t="s">
        <v>802</v>
      </c>
      <c r="BD72" s="48" t="s">
        <v>802</v>
      </c>
      <c r="BE72" s="48"/>
      <c r="BF72" s="48"/>
      <c r="BG72" s="116" t="s">
        <v>4736</v>
      </c>
      <c r="BH72" s="116" t="s">
        <v>4736</v>
      </c>
      <c r="BI72" s="116" t="s">
        <v>4880</v>
      </c>
      <c r="BJ72" s="116" t="s">
        <v>4880</v>
      </c>
      <c r="BK72" s="116">
        <v>0</v>
      </c>
      <c r="BL72" s="120">
        <v>0</v>
      </c>
      <c r="BM72" s="116">
        <v>0</v>
      </c>
      <c r="BN72" s="120">
        <v>0</v>
      </c>
      <c r="BO72" s="116">
        <v>0</v>
      </c>
      <c r="BP72" s="120">
        <v>0</v>
      </c>
      <c r="BQ72" s="116">
        <v>16</v>
      </c>
      <c r="BR72" s="120">
        <v>100</v>
      </c>
      <c r="BS72" s="116">
        <v>16</v>
      </c>
      <c r="BT72" s="2"/>
      <c r="BU72" s="3"/>
      <c r="BV72" s="3"/>
      <c r="BW72" s="3"/>
      <c r="BX72" s="3"/>
    </row>
    <row r="73" spans="1:76" ht="15">
      <c r="A73" s="64" t="s">
        <v>264</v>
      </c>
      <c r="B73" s="65"/>
      <c r="C73" s="65" t="s">
        <v>64</v>
      </c>
      <c r="D73" s="66">
        <v>168.4451437965257</v>
      </c>
      <c r="E73" s="68"/>
      <c r="F73" s="100" t="s">
        <v>3351</v>
      </c>
      <c r="G73" s="65"/>
      <c r="H73" s="69" t="s">
        <v>264</v>
      </c>
      <c r="I73" s="70"/>
      <c r="J73" s="70"/>
      <c r="K73" s="69" t="s">
        <v>3913</v>
      </c>
      <c r="L73" s="73">
        <v>1</v>
      </c>
      <c r="M73" s="74">
        <v>8589.134765625</v>
      </c>
      <c r="N73" s="74">
        <v>1611.603515625</v>
      </c>
      <c r="O73" s="75"/>
      <c r="P73" s="76"/>
      <c r="Q73" s="76"/>
      <c r="R73" s="86"/>
      <c r="S73" s="48">
        <v>2</v>
      </c>
      <c r="T73" s="48">
        <v>1</v>
      </c>
      <c r="U73" s="49">
        <v>0</v>
      </c>
      <c r="V73" s="49">
        <v>1</v>
      </c>
      <c r="W73" s="49">
        <v>0</v>
      </c>
      <c r="X73" s="49">
        <v>1.298244</v>
      </c>
      <c r="Y73" s="49">
        <v>0</v>
      </c>
      <c r="Z73" s="49">
        <v>0</v>
      </c>
      <c r="AA73" s="71">
        <v>73</v>
      </c>
      <c r="AB73" s="71"/>
      <c r="AC73" s="72"/>
      <c r="AD73" s="78" t="s">
        <v>1952</v>
      </c>
      <c r="AE73" s="78">
        <v>70</v>
      </c>
      <c r="AF73" s="78">
        <v>5792</v>
      </c>
      <c r="AG73" s="78">
        <v>2698</v>
      </c>
      <c r="AH73" s="78">
        <v>349</v>
      </c>
      <c r="AI73" s="78"/>
      <c r="AJ73" s="78" t="s">
        <v>2305</v>
      </c>
      <c r="AK73" s="78" t="s">
        <v>2628</v>
      </c>
      <c r="AL73" s="82" t="s">
        <v>2832</v>
      </c>
      <c r="AM73" s="78"/>
      <c r="AN73" s="80">
        <v>40011.26771990741</v>
      </c>
      <c r="AO73" s="82" t="s">
        <v>3096</v>
      </c>
      <c r="AP73" s="78" t="b">
        <v>0</v>
      </c>
      <c r="AQ73" s="78" t="b">
        <v>0</v>
      </c>
      <c r="AR73" s="78" t="b">
        <v>1</v>
      </c>
      <c r="AS73" s="78"/>
      <c r="AT73" s="78">
        <v>208</v>
      </c>
      <c r="AU73" s="82" t="s">
        <v>3309</v>
      </c>
      <c r="AV73" s="78" t="b">
        <v>1</v>
      </c>
      <c r="AW73" s="78" t="s">
        <v>3483</v>
      </c>
      <c r="AX73" s="82" t="s">
        <v>3554</v>
      </c>
      <c r="AY73" s="78" t="s">
        <v>66</v>
      </c>
      <c r="AZ73" s="78" t="str">
        <f>REPLACE(INDEX(GroupVertices[Group],MATCH(Vertices[[#This Row],[Vertex]],GroupVertices[Vertex],0)),1,1,"")</f>
        <v>31</v>
      </c>
      <c r="BA73" s="48" t="s">
        <v>750</v>
      </c>
      <c r="BB73" s="48" t="s">
        <v>750</v>
      </c>
      <c r="BC73" s="48" t="s">
        <v>802</v>
      </c>
      <c r="BD73" s="48" t="s">
        <v>802</v>
      </c>
      <c r="BE73" s="48"/>
      <c r="BF73" s="48"/>
      <c r="BG73" s="116" t="s">
        <v>4737</v>
      </c>
      <c r="BH73" s="116" t="s">
        <v>4737</v>
      </c>
      <c r="BI73" s="116" t="s">
        <v>4881</v>
      </c>
      <c r="BJ73" s="116" t="s">
        <v>4881</v>
      </c>
      <c r="BK73" s="116">
        <v>0</v>
      </c>
      <c r="BL73" s="120">
        <v>0</v>
      </c>
      <c r="BM73" s="116">
        <v>3</v>
      </c>
      <c r="BN73" s="120">
        <v>7.6923076923076925</v>
      </c>
      <c r="BO73" s="116">
        <v>0</v>
      </c>
      <c r="BP73" s="120">
        <v>0</v>
      </c>
      <c r="BQ73" s="116">
        <v>36</v>
      </c>
      <c r="BR73" s="120">
        <v>92.3076923076923</v>
      </c>
      <c r="BS73" s="116">
        <v>39</v>
      </c>
      <c r="BT73" s="2"/>
      <c r="BU73" s="3"/>
      <c r="BV73" s="3"/>
      <c r="BW73" s="3"/>
      <c r="BX73" s="3"/>
    </row>
    <row r="74" spans="1:76" ht="15">
      <c r="A74" s="64" t="s">
        <v>265</v>
      </c>
      <c r="B74" s="65"/>
      <c r="C74" s="65" t="s">
        <v>64</v>
      </c>
      <c r="D74" s="66">
        <v>162.07678089122243</v>
      </c>
      <c r="E74" s="68"/>
      <c r="F74" s="100" t="s">
        <v>938</v>
      </c>
      <c r="G74" s="65"/>
      <c r="H74" s="69" t="s">
        <v>265</v>
      </c>
      <c r="I74" s="70"/>
      <c r="J74" s="70"/>
      <c r="K74" s="69" t="s">
        <v>3914</v>
      </c>
      <c r="L74" s="73">
        <v>1</v>
      </c>
      <c r="M74" s="74">
        <v>8589.134765625</v>
      </c>
      <c r="N74" s="74">
        <v>1352.805908203125</v>
      </c>
      <c r="O74" s="75"/>
      <c r="P74" s="76"/>
      <c r="Q74" s="76"/>
      <c r="R74" s="86"/>
      <c r="S74" s="48">
        <v>0</v>
      </c>
      <c r="T74" s="48">
        <v>1</v>
      </c>
      <c r="U74" s="49">
        <v>0</v>
      </c>
      <c r="V74" s="49">
        <v>1</v>
      </c>
      <c r="W74" s="49">
        <v>0</v>
      </c>
      <c r="X74" s="49">
        <v>0.701753</v>
      </c>
      <c r="Y74" s="49">
        <v>0</v>
      </c>
      <c r="Z74" s="49">
        <v>0</v>
      </c>
      <c r="AA74" s="71">
        <v>74</v>
      </c>
      <c r="AB74" s="71"/>
      <c r="AC74" s="72"/>
      <c r="AD74" s="78" t="s">
        <v>1953</v>
      </c>
      <c r="AE74" s="78">
        <v>250</v>
      </c>
      <c r="AF74" s="78">
        <v>69</v>
      </c>
      <c r="AG74" s="78">
        <v>1261</v>
      </c>
      <c r="AH74" s="78">
        <v>2363</v>
      </c>
      <c r="AI74" s="78"/>
      <c r="AJ74" s="78"/>
      <c r="AK74" s="78"/>
      <c r="AL74" s="78"/>
      <c r="AM74" s="78"/>
      <c r="AN74" s="80">
        <v>41880.34112268518</v>
      </c>
      <c r="AO74" s="82" t="s">
        <v>3097</v>
      </c>
      <c r="AP74" s="78" t="b">
        <v>0</v>
      </c>
      <c r="AQ74" s="78" t="b">
        <v>0</v>
      </c>
      <c r="AR74" s="78" t="b">
        <v>0</v>
      </c>
      <c r="AS74" s="78"/>
      <c r="AT74" s="78">
        <v>2</v>
      </c>
      <c r="AU74" s="82" t="s">
        <v>3309</v>
      </c>
      <c r="AV74" s="78" t="b">
        <v>0</v>
      </c>
      <c r="AW74" s="78" t="s">
        <v>3483</v>
      </c>
      <c r="AX74" s="82" t="s">
        <v>3555</v>
      </c>
      <c r="AY74" s="78" t="s">
        <v>66</v>
      </c>
      <c r="AZ74" s="78" t="str">
        <f>REPLACE(INDEX(GroupVertices[Group],MATCH(Vertices[[#This Row],[Vertex]],GroupVertices[Vertex],0)),1,1,"")</f>
        <v>31</v>
      </c>
      <c r="BA74" s="48"/>
      <c r="BB74" s="48"/>
      <c r="BC74" s="48"/>
      <c r="BD74" s="48"/>
      <c r="BE74" s="48"/>
      <c r="BF74" s="48"/>
      <c r="BG74" s="116" t="s">
        <v>4738</v>
      </c>
      <c r="BH74" s="116" t="s">
        <v>4738</v>
      </c>
      <c r="BI74" s="116" t="s">
        <v>4882</v>
      </c>
      <c r="BJ74" s="116" t="s">
        <v>4882</v>
      </c>
      <c r="BK74" s="116">
        <v>0</v>
      </c>
      <c r="BL74" s="120">
        <v>0</v>
      </c>
      <c r="BM74" s="116">
        <v>2</v>
      </c>
      <c r="BN74" s="120">
        <v>9.523809523809524</v>
      </c>
      <c r="BO74" s="116">
        <v>0</v>
      </c>
      <c r="BP74" s="120">
        <v>0</v>
      </c>
      <c r="BQ74" s="116">
        <v>19</v>
      </c>
      <c r="BR74" s="120">
        <v>90.47619047619048</v>
      </c>
      <c r="BS74" s="116">
        <v>21</v>
      </c>
      <c r="BT74" s="2"/>
      <c r="BU74" s="3"/>
      <c r="BV74" s="3"/>
      <c r="BW74" s="3"/>
      <c r="BX74" s="3"/>
    </row>
    <row r="75" spans="1:76" ht="15">
      <c r="A75" s="64" t="s">
        <v>266</v>
      </c>
      <c r="B75" s="65"/>
      <c r="C75" s="65" t="s">
        <v>64</v>
      </c>
      <c r="D75" s="66">
        <v>162.14799794974758</v>
      </c>
      <c r="E75" s="68"/>
      <c r="F75" s="100" t="s">
        <v>939</v>
      </c>
      <c r="G75" s="65"/>
      <c r="H75" s="69" t="s">
        <v>266</v>
      </c>
      <c r="I75" s="70"/>
      <c r="J75" s="70"/>
      <c r="K75" s="69" t="s">
        <v>3915</v>
      </c>
      <c r="L75" s="73">
        <v>1.0954244373604138</v>
      </c>
      <c r="M75" s="74">
        <v>194.9122772216797</v>
      </c>
      <c r="N75" s="74">
        <v>9646.09375</v>
      </c>
      <c r="O75" s="75"/>
      <c r="P75" s="76"/>
      <c r="Q75" s="76"/>
      <c r="R75" s="86"/>
      <c r="S75" s="48">
        <v>0</v>
      </c>
      <c r="T75" s="48">
        <v>3</v>
      </c>
      <c r="U75" s="49">
        <v>0.5</v>
      </c>
      <c r="V75" s="49">
        <v>0.000919</v>
      </c>
      <c r="W75" s="49">
        <v>4.7E-05</v>
      </c>
      <c r="X75" s="49">
        <v>0.802085</v>
      </c>
      <c r="Y75" s="49">
        <v>0.3333333333333333</v>
      </c>
      <c r="Z75" s="49">
        <v>0</v>
      </c>
      <c r="AA75" s="71">
        <v>75</v>
      </c>
      <c r="AB75" s="71"/>
      <c r="AC75" s="72"/>
      <c r="AD75" s="78" t="s">
        <v>1954</v>
      </c>
      <c r="AE75" s="78">
        <v>217</v>
      </c>
      <c r="AF75" s="78">
        <v>133</v>
      </c>
      <c r="AG75" s="78">
        <v>703</v>
      </c>
      <c r="AH75" s="78">
        <v>1765</v>
      </c>
      <c r="AI75" s="78"/>
      <c r="AJ75" s="78" t="s">
        <v>2306</v>
      </c>
      <c r="AK75" s="78"/>
      <c r="AL75" s="78"/>
      <c r="AM75" s="78"/>
      <c r="AN75" s="80">
        <v>40022.54939814815</v>
      </c>
      <c r="AO75" s="82" t="s">
        <v>3098</v>
      </c>
      <c r="AP75" s="78" t="b">
        <v>0</v>
      </c>
      <c r="AQ75" s="78" t="b">
        <v>0</v>
      </c>
      <c r="AR75" s="78" t="b">
        <v>0</v>
      </c>
      <c r="AS75" s="78"/>
      <c r="AT75" s="78">
        <v>1</v>
      </c>
      <c r="AU75" s="82" t="s">
        <v>3316</v>
      </c>
      <c r="AV75" s="78" t="b">
        <v>0</v>
      </c>
      <c r="AW75" s="78" t="s">
        <v>3483</v>
      </c>
      <c r="AX75" s="82" t="s">
        <v>3556</v>
      </c>
      <c r="AY75" s="78" t="s">
        <v>66</v>
      </c>
      <c r="AZ75" s="78" t="str">
        <f>REPLACE(INDEX(GroupVertices[Group],MATCH(Vertices[[#This Row],[Vertex]],GroupVertices[Vertex],0)),1,1,"")</f>
        <v>1</v>
      </c>
      <c r="BA75" s="48"/>
      <c r="BB75" s="48"/>
      <c r="BC75" s="48"/>
      <c r="BD75" s="48"/>
      <c r="BE75" s="48"/>
      <c r="BF75" s="48"/>
      <c r="BG75" s="116" t="s">
        <v>4739</v>
      </c>
      <c r="BH75" s="116" t="s">
        <v>4739</v>
      </c>
      <c r="BI75" s="116" t="s">
        <v>4883</v>
      </c>
      <c r="BJ75" s="116" t="s">
        <v>4883</v>
      </c>
      <c r="BK75" s="116">
        <v>1</v>
      </c>
      <c r="BL75" s="120">
        <v>4.761904761904762</v>
      </c>
      <c r="BM75" s="116">
        <v>1</v>
      </c>
      <c r="BN75" s="120">
        <v>4.761904761904762</v>
      </c>
      <c r="BO75" s="116">
        <v>0</v>
      </c>
      <c r="BP75" s="120">
        <v>0</v>
      </c>
      <c r="BQ75" s="116">
        <v>19</v>
      </c>
      <c r="BR75" s="120">
        <v>90.47619047619048</v>
      </c>
      <c r="BS75" s="116">
        <v>21</v>
      </c>
      <c r="BT75" s="2"/>
      <c r="BU75" s="3"/>
      <c r="BV75" s="3"/>
      <c r="BW75" s="3"/>
      <c r="BX75" s="3"/>
    </row>
    <row r="76" spans="1:76" ht="15">
      <c r="A76" s="64" t="s">
        <v>459</v>
      </c>
      <c r="B76" s="65"/>
      <c r="C76" s="65" t="s">
        <v>64</v>
      </c>
      <c r="D76" s="66">
        <v>225.08941172096382</v>
      </c>
      <c r="E76" s="68"/>
      <c r="F76" s="100" t="s">
        <v>3352</v>
      </c>
      <c r="G76" s="65"/>
      <c r="H76" s="69" t="s">
        <v>459</v>
      </c>
      <c r="I76" s="70"/>
      <c r="J76" s="70"/>
      <c r="K76" s="69" t="s">
        <v>3916</v>
      </c>
      <c r="L76" s="73">
        <v>31.026889559127266</v>
      </c>
      <c r="M76" s="74">
        <v>644.2861938476562</v>
      </c>
      <c r="N76" s="74">
        <v>8763.716796875</v>
      </c>
      <c r="O76" s="75"/>
      <c r="P76" s="76"/>
      <c r="Q76" s="76"/>
      <c r="R76" s="86"/>
      <c r="S76" s="48">
        <v>4</v>
      </c>
      <c r="T76" s="48">
        <v>0</v>
      </c>
      <c r="U76" s="49">
        <v>157.333333</v>
      </c>
      <c r="V76" s="49">
        <v>0.001172</v>
      </c>
      <c r="W76" s="49">
        <v>0.000194</v>
      </c>
      <c r="X76" s="49">
        <v>1.031697</v>
      </c>
      <c r="Y76" s="49">
        <v>0.3333333333333333</v>
      </c>
      <c r="Z76" s="49">
        <v>0</v>
      </c>
      <c r="AA76" s="71">
        <v>76</v>
      </c>
      <c r="AB76" s="71"/>
      <c r="AC76" s="72"/>
      <c r="AD76" s="78" t="s">
        <v>1955</v>
      </c>
      <c r="AE76" s="78">
        <v>1381</v>
      </c>
      <c r="AF76" s="78">
        <v>56696</v>
      </c>
      <c r="AG76" s="78">
        <v>5039</v>
      </c>
      <c r="AH76" s="78">
        <v>4143</v>
      </c>
      <c r="AI76" s="78"/>
      <c r="AJ76" s="78" t="s">
        <v>2307</v>
      </c>
      <c r="AK76" s="78" t="s">
        <v>2629</v>
      </c>
      <c r="AL76" s="82" t="s">
        <v>2833</v>
      </c>
      <c r="AM76" s="78"/>
      <c r="AN76" s="80">
        <v>39954.63234953704</v>
      </c>
      <c r="AO76" s="82" t="s">
        <v>3099</v>
      </c>
      <c r="AP76" s="78" t="b">
        <v>0</v>
      </c>
      <c r="AQ76" s="78" t="b">
        <v>0</v>
      </c>
      <c r="AR76" s="78" t="b">
        <v>1</v>
      </c>
      <c r="AS76" s="78"/>
      <c r="AT76" s="78">
        <v>1561</v>
      </c>
      <c r="AU76" s="82" t="s">
        <v>3312</v>
      </c>
      <c r="AV76" s="78" t="b">
        <v>1</v>
      </c>
      <c r="AW76" s="78" t="s">
        <v>3483</v>
      </c>
      <c r="AX76" s="82" t="s">
        <v>3557</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460</v>
      </c>
      <c r="B77" s="65"/>
      <c r="C77" s="65" t="s">
        <v>64</v>
      </c>
      <c r="D77" s="66">
        <v>163.02263244975953</v>
      </c>
      <c r="E77" s="68"/>
      <c r="F77" s="100" t="s">
        <v>3353</v>
      </c>
      <c r="G77" s="65"/>
      <c r="H77" s="69" t="s">
        <v>460</v>
      </c>
      <c r="I77" s="70"/>
      <c r="J77" s="70"/>
      <c r="K77" s="69" t="s">
        <v>3917</v>
      </c>
      <c r="L77" s="73">
        <v>31.026889559127266</v>
      </c>
      <c r="M77" s="74">
        <v>475.4336853027344</v>
      </c>
      <c r="N77" s="74">
        <v>8436.60546875</v>
      </c>
      <c r="O77" s="75"/>
      <c r="P77" s="76"/>
      <c r="Q77" s="76"/>
      <c r="R77" s="86"/>
      <c r="S77" s="48">
        <v>4</v>
      </c>
      <c r="T77" s="48">
        <v>0</v>
      </c>
      <c r="U77" s="49">
        <v>157.333333</v>
      </c>
      <c r="V77" s="49">
        <v>0.001172</v>
      </c>
      <c r="W77" s="49">
        <v>0.000194</v>
      </c>
      <c r="X77" s="49">
        <v>1.031697</v>
      </c>
      <c r="Y77" s="49">
        <v>0.3333333333333333</v>
      </c>
      <c r="Z77" s="49">
        <v>0</v>
      </c>
      <c r="AA77" s="71">
        <v>77</v>
      </c>
      <c r="AB77" s="71"/>
      <c r="AC77" s="72"/>
      <c r="AD77" s="78" t="s">
        <v>1956</v>
      </c>
      <c r="AE77" s="78">
        <v>128</v>
      </c>
      <c r="AF77" s="78">
        <v>919</v>
      </c>
      <c r="AG77" s="78">
        <v>1265</v>
      </c>
      <c r="AH77" s="78">
        <v>1347</v>
      </c>
      <c r="AI77" s="78"/>
      <c r="AJ77" s="78" t="s">
        <v>2308</v>
      </c>
      <c r="AK77" s="78"/>
      <c r="AL77" s="82" t="s">
        <v>2834</v>
      </c>
      <c r="AM77" s="78"/>
      <c r="AN77" s="80">
        <v>40142.66670138889</v>
      </c>
      <c r="AO77" s="82" t="s">
        <v>3100</v>
      </c>
      <c r="AP77" s="78" t="b">
        <v>0</v>
      </c>
      <c r="AQ77" s="78" t="b">
        <v>0</v>
      </c>
      <c r="AR77" s="78" t="b">
        <v>0</v>
      </c>
      <c r="AS77" s="78"/>
      <c r="AT77" s="78">
        <v>37</v>
      </c>
      <c r="AU77" s="82" t="s">
        <v>3318</v>
      </c>
      <c r="AV77" s="78" t="b">
        <v>0</v>
      </c>
      <c r="AW77" s="78" t="s">
        <v>3483</v>
      </c>
      <c r="AX77" s="82" t="s">
        <v>3558</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430</v>
      </c>
      <c r="B78" s="65"/>
      <c r="C78" s="65" t="s">
        <v>64</v>
      </c>
      <c r="D78" s="66">
        <v>165.18028676976357</v>
      </c>
      <c r="E78" s="68"/>
      <c r="F78" s="100" t="s">
        <v>1083</v>
      </c>
      <c r="G78" s="65"/>
      <c r="H78" s="69" t="s">
        <v>430</v>
      </c>
      <c r="I78" s="70"/>
      <c r="J78" s="70"/>
      <c r="K78" s="69" t="s">
        <v>3918</v>
      </c>
      <c r="L78" s="73">
        <v>31.12231399648768</v>
      </c>
      <c r="M78" s="74">
        <v>818.015380859375</v>
      </c>
      <c r="N78" s="74">
        <v>9005.0234375</v>
      </c>
      <c r="O78" s="75"/>
      <c r="P78" s="76"/>
      <c r="Q78" s="76"/>
      <c r="R78" s="86"/>
      <c r="S78" s="48">
        <v>3</v>
      </c>
      <c r="T78" s="48">
        <v>2</v>
      </c>
      <c r="U78" s="49">
        <v>157.833333</v>
      </c>
      <c r="V78" s="49">
        <v>0.001174</v>
      </c>
      <c r="W78" s="49">
        <v>0.000208</v>
      </c>
      <c r="X78" s="49">
        <v>1.256554</v>
      </c>
      <c r="Y78" s="49">
        <v>0.35</v>
      </c>
      <c r="Z78" s="49">
        <v>0</v>
      </c>
      <c r="AA78" s="71">
        <v>78</v>
      </c>
      <c r="AB78" s="71"/>
      <c r="AC78" s="72"/>
      <c r="AD78" s="78" t="s">
        <v>1957</v>
      </c>
      <c r="AE78" s="78">
        <v>818</v>
      </c>
      <c r="AF78" s="78">
        <v>2858</v>
      </c>
      <c r="AG78" s="78">
        <v>12047</v>
      </c>
      <c r="AH78" s="78">
        <v>5772</v>
      </c>
      <c r="AI78" s="78"/>
      <c r="AJ78" s="78" t="s">
        <v>2309</v>
      </c>
      <c r="AK78" s="78" t="s">
        <v>2630</v>
      </c>
      <c r="AL78" s="82" t="s">
        <v>2835</v>
      </c>
      <c r="AM78" s="78"/>
      <c r="AN78" s="80">
        <v>39990.77425925926</v>
      </c>
      <c r="AO78" s="82" t="s">
        <v>3101</v>
      </c>
      <c r="AP78" s="78" t="b">
        <v>0</v>
      </c>
      <c r="AQ78" s="78" t="b">
        <v>0</v>
      </c>
      <c r="AR78" s="78" t="b">
        <v>1</v>
      </c>
      <c r="AS78" s="78"/>
      <c r="AT78" s="78">
        <v>141</v>
      </c>
      <c r="AU78" s="82" t="s">
        <v>3316</v>
      </c>
      <c r="AV78" s="78" t="b">
        <v>0</v>
      </c>
      <c r="AW78" s="78" t="s">
        <v>3483</v>
      </c>
      <c r="AX78" s="82" t="s">
        <v>3559</v>
      </c>
      <c r="AY78" s="78" t="s">
        <v>66</v>
      </c>
      <c r="AZ78" s="78" t="str">
        <f>REPLACE(INDEX(GroupVertices[Group],MATCH(Vertices[[#This Row],[Vertex]],GroupVertices[Vertex],0)),1,1,"")</f>
        <v>1</v>
      </c>
      <c r="BA78" s="48"/>
      <c r="BB78" s="48"/>
      <c r="BC78" s="48"/>
      <c r="BD78" s="48"/>
      <c r="BE78" s="48"/>
      <c r="BF78" s="48"/>
      <c r="BG78" s="116" t="s">
        <v>4740</v>
      </c>
      <c r="BH78" s="116" t="s">
        <v>4740</v>
      </c>
      <c r="BI78" s="116" t="s">
        <v>4884</v>
      </c>
      <c r="BJ78" s="116" t="s">
        <v>4884</v>
      </c>
      <c r="BK78" s="116">
        <v>1</v>
      </c>
      <c r="BL78" s="120">
        <v>2.7027027027027026</v>
      </c>
      <c r="BM78" s="116">
        <v>4</v>
      </c>
      <c r="BN78" s="120">
        <v>10.81081081081081</v>
      </c>
      <c r="BO78" s="116">
        <v>0</v>
      </c>
      <c r="BP78" s="120">
        <v>0</v>
      </c>
      <c r="BQ78" s="116">
        <v>32</v>
      </c>
      <c r="BR78" s="120">
        <v>86.48648648648648</v>
      </c>
      <c r="BS78" s="116">
        <v>37</v>
      </c>
      <c r="BT78" s="2"/>
      <c r="BU78" s="3"/>
      <c r="BV78" s="3"/>
      <c r="BW78" s="3"/>
      <c r="BX78" s="3"/>
    </row>
    <row r="79" spans="1:76" ht="15">
      <c r="A79" s="64" t="s">
        <v>267</v>
      </c>
      <c r="B79" s="65"/>
      <c r="C79" s="65" t="s">
        <v>64</v>
      </c>
      <c r="D79" s="66">
        <v>162.46179811387398</v>
      </c>
      <c r="E79" s="68"/>
      <c r="F79" s="100" t="s">
        <v>940</v>
      </c>
      <c r="G79" s="65"/>
      <c r="H79" s="69" t="s">
        <v>267</v>
      </c>
      <c r="I79" s="70"/>
      <c r="J79" s="70"/>
      <c r="K79" s="69" t="s">
        <v>3919</v>
      </c>
      <c r="L79" s="73">
        <v>1</v>
      </c>
      <c r="M79" s="74">
        <v>4677.08251953125</v>
      </c>
      <c r="N79" s="74">
        <v>2252.7158203125</v>
      </c>
      <c r="O79" s="75"/>
      <c r="P79" s="76"/>
      <c r="Q79" s="76"/>
      <c r="R79" s="86"/>
      <c r="S79" s="48">
        <v>1</v>
      </c>
      <c r="T79" s="48">
        <v>1</v>
      </c>
      <c r="U79" s="49">
        <v>0</v>
      </c>
      <c r="V79" s="49">
        <v>0</v>
      </c>
      <c r="W79" s="49">
        <v>0</v>
      </c>
      <c r="X79" s="49">
        <v>0.999999</v>
      </c>
      <c r="Y79" s="49">
        <v>0</v>
      </c>
      <c r="Z79" s="49" t="s">
        <v>4288</v>
      </c>
      <c r="AA79" s="71">
        <v>79</v>
      </c>
      <c r="AB79" s="71"/>
      <c r="AC79" s="72"/>
      <c r="AD79" s="78" t="s">
        <v>1958</v>
      </c>
      <c r="AE79" s="78">
        <v>1915</v>
      </c>
      <c r="AF79" s="78">
        <v>415</v>
      </c>
      <c r="AG79" s="78">
        <v>990</v>
      </c>
      <c r="AH79" s="78">
        <v>1</v>
      </c>
      <c r="AI79" s="78"/>
      <c r="AJ79" s="78" t="s">
        <v>2310</v>
      </c>
      <c r="AK79" s="78" t="s">
        <v>2602</v>
      </c>
      <c r="AL79" s="82" t="s">
        <v>2836</v>
      </c>
      <c r="AM79" s="78"/>
      <c r="AN79" s="80">
        <v>41234.8055787037</v>
      </c>
      <c r="AO79" s="82" t="s">
        <v>3102</v>
      </c>
      <c r="AP79" s="78" t="b">
        <v>0</v>
      </c>
      <c r="AQ79" s="78" t="b">
        <v>0</v>
      </c>
      <c r="AR79" s="78" t="b">
        <v>0</v>
      </c>
      <c r="AS79" s="78"/>
      <c r="AT79" s="78">
        <v>23</v>
      </c>
      <c r="AU79" s="82" t="s">
        <v>3309</v>
      </c>
      <c r="AV79" s="78" t="b">
        <v>0</v>
      </c>
      <c r="AW79" s="78" t="s">
        <v>3483</v>
      </c>
      <c r="AX79" s="82" t="s">
        <v>3560</v>
      </c>
      <c r="AY79" s="78" t="s">
        <v>66</v>
      </c>
      <c r="AZ79" s="78" t="str">
        <f>REPLACE(INDEX(GroupVertices[Group],MATCH(Vertices[[#This Row],[Vertex]],GroupVertices[Vertex],0)),1,1,"")</f>
        <v>4</v>
      </c>
      <c r="BA79" s="48" t="s">
        <v>751</v>
      </c>
      <c r="BB79" s="48" t="s">
        <v>751</v>
      </c>
      <c r="BC79" s="48" t="s">
        <v>810</v>
      </c>
      <c r="BD79" s="48" t="s">
        <v>810</v>
      </c>
      <c r="BE79" s="48"/>
      <c r="BF79" s="48"/>
      <c r="BG79" s="116" t="s">
        <v>4741</v>
      </c>
      <c r="BH79" s="116" t="s">
        <v>4741</v>
      </c>
      <c r="BI79" s="116" t="s">
        <v>4885</v>
      </c>
      <c r="BJ79" s="116" t="s">
        <v>4885</v>
      </c>
      <c r="BK79" s="116">
        <v>0</v>
      </c>
      <c r="BL79" s="120">
        <v>0</v>
      </c>
      <c r="BM79" s="116">
        <v>0</v>
      </c>
      <c r="BN79" s="120">
        <v>0</v>
      </c>
      <c r="BO79" s="116">
        <v>0</v>
      </c>
      <c r="BP79" s="120">
        <v>0</v>
      </c>
      <c r="BQ79" s="116">
        <v>11</v>
      </c>
      <c r="BR79" s="120">
        <v>100</v>
      </c>
      <c r="BS79" s="116">
        <v>11</v>
      </c>
      <c r="BT79" s="2"/>
      <c r="BU79" s="3"/>
      <c r="BV79" s="3"/>
      <c r="BW79" s="3"/>
      <c r="BX79" s="3"/>
    </row>
    <row r="80" spans="1:76" ht="15">
      <c r="A80" s="64" t="s">
        <v>268</v>
      </c>
      <c r="B80" s="65"/>
      <c r="C80" s="65" t="s">
        <v>64</v>
      </c>
      <c r="D80" s="66">
        <v>162.2748533352455</v>
      </c>
      <c r="E80" s="68"/>
      <c r="F80" s="100" t="s">
        <v>941</v>
      </c>
      <c r="G80" s="65"/>
      <c r="H80" s="69" t="s">
        <v>268</v>
      </c>
      <c r="I80" s="70"/>
      <c r="J80" s="70"/>
      <c r="K80" s="69" t="s">
        <v>3920</v>
      </c>
      <c r="L80" s="73">
        <v>1</v>
      </c>
      <c r="M80" s="74">
        <v>1878.9510498046875</v>
      </c>
      <c r="N80" s="74">
        <v>7941.0341796875</v>
      </c>
      <c r="O80" s="75"/>
      <c r="P80" s="76"/>
      <c r="Q80" s="76"/>
      <c r="R80" s="86"/>
      <c r="S80" s="48">
        <v>0</v>
      </c>
      <c r="T80" s="48">
        <v>1</v>
      </c>
      <c r="U80" s="49">
        <v>0</v>
      </c>
      <c r="V80" s="49">
        <v>0.001515</v>
      </c>
      <c r="W80" s="49">
        <v>0.000654</v>
      </c>
      <c r="X80" s="49">
        <v>0.399729</v>
      </c>
      <c r="Y80" s="49">
        <v>0</v>
      </c>
      <c r="Z80" s="49">
        <v>0</v>
      </c>
      <c r="AA80" s="71">
        <v>80</v>
      </c>
      <c r="AB80" s="71"/>
      <c r="AC80" s="72"/>
      <c r="AD80" s="78" t="s">
        <v>1959</v>
      </c>
      <c r="AE80" s="78">
        <v>496</v>
      </c>
      <c r="AF80" s="78">
        <v>247</v>
      </c>
      <c r="AG80" s="78">
        <v>211</v>
      </c>
      <c r="AH80" s="78">
        <v>428</v>
      </c>
      <c r="AI80" s="78"/>
      <c r="AJ80" s="78" t="s">
        <v>2311</v>
      </c>
      <c r="AK80" s="78" t="s">
        <v>2610</v>
      </c>
      <c r="AL80" s="82" t="s">
        <v>2837</v>
      </c>
      <c r="AM80" s="78"/>
      <c r="AN80" s="80">
        <v>43682.70627314815</v>
      </c>
      <c r="AO80" s="78"/>
      <c r="AP80" s="78" t="b">
        <v>1</v>
      </c>
      <c r="AQ80" s="78" t="b">
        <v>0</v>
      </c>
      <c r="AR80" s="78" t="b">
        <v>0</v>
      </c>
      <c r="AS80" s="78"/>
      <c r="AT80" s="78">
        <v>3</v>
      </c>
      <c r="AU80" s="78"/>
      <c r="AV80" s="78" t="b">
        <v>0</v>
      </c>
      <c r="AW80" s="78" t="s">
        <v>3483</v>
      </c>
      <c r="AX80" s="82" t="s">
        <v>3561</v>
      </c>
      <c r="AY80" s="78" t="s">
        <v>66</v>
      </c>
      <c r="AZ80" s="78" t="str">
        <f>REPLACE(INDEX(GroupVertices[Group],MATCH(Vertices[[#This Row],[Vertex]],GroupVertices[Vertex],0)),1,1,"")</f>
        <v>1</v>
      </c>
      <c r="BA80" s="48"/>
      <c r="BB80" s="48"/>
      <c r="BC80" s="48"/>
      <c r="BD80" s="48"/>
      <c r="BE80" s="48" t="s">
        <v>839</v>
      </c>
      <c r="BF80" s="48" t="s">
        <v>839</v>
      </c>
      <c r="BG80" s="116" t="s">
        <v>4742</v>
      </c>
      <c r="BH80" s="116" t="s">
        <v>4742</v>
      </c>
      <c r="BI80" s="116" t="s">
        <v>4886</v>
      </c>
      <c r="BJ80" s="116" t="s">
        <v>4886</v>
      </c>
      <c r="BK80" s="116">
        <v>1</v>
      </c>
      <c r="BL80" s="120">
        <v>5.882352941176471</v>
      </c>
      <c r="BM80" s="116">
        <v>0</v>
      </c>
      <c r="BN80" s="120">
        <v>0</v>
      </c>
      <c r="BO80" s="116">
        <v>0</v>
      </c>
      <c r="BP80" s="120">
        <v>0</v>
      </c>
      <c r="BQ80" s="116">
        <v>16</v>
      </c>
      <c r="BR80" s="120">
        <v>94.11764705882354</v>
      </c>
      <c r="BS80" s="116">
        <v>17</v>
      </c>
      <c r="BT80" s="2"/>
      <c r="BU80" s="3"/>
      <c r="BV80" s="3"/>
      <c r="BW80" s="3"/>
      <c r="BX80" s="3"/>
    </row>
    <row r="81" spans="1:76" ht="15">
      <c r="A81" s="64" t="s">
        <v>269</v>
      </c>
      <c r="B81" s="65"/>
      <c r="C81" s="65" t="s">
        <v>64</v>
      </c>
      <c r="D81" s="66">
        <v>163.13279633716562</v>
      </c>
      <c r="E81" s="68"/>
      <c r="F81" s="100" t="s">
        <v>942</v>
      </c>
      <c r="G81" s="65"/>
      <c r="H81" s="69" t="s">
        <v>269</v>
      </c>
      <c r="I81" s="70"/>
      <c r="J81" s="70"/>
      <c r="K81" s="69" t="s">
        <v>3921</v>
      </c>
      <c r="L81" s="73">
        <v>1</v>
      </c>
      <c r="M81" s="74">
        <v>1440.0889892578125</v>
      </c>
      <c r="N81" s="74">
        <v>5041.17919921875</v>
      </c>
      <c r="O81" s="75"/>
      <c r="P81" s="76"/>
      <c r="Q81" s="76"/>
      <c r="R81" s="86"/>
      <c r="S81" s="48">
        <v>0</v>
      </c>
      <c r="T81" s="48">
        <v>1</v>
      </c>
      <c r="U81" s="49">
        <v>0</v>
      </c>
      <c r="V81" s="49">
        <v>0.001515</v>
      </c>
      <c r="W81" s="49">
        <v>0.000654</v>
      </c>
      <c r="X81" s="49">
        <v>0.399729</v>
      </c>
      <c r="Y81" s="49">
        <v>0</v>
      </c>
      <c r="Z81" s="49">
        <v>0</v>
      </c>
      <c r="AA81" s="71">
        <v>81</v>
      </c>
      <c r="AB81" s="71"/>
      <c r="AC81" s="72"/>
      <c r="AD81" s="78" t="s">
        <v>1960</v>
      </c>
      <c r="AE81" s="78">
        <v>494</v>
      </c>
      <c r="AF81" s="78">
        <v>1018</v>
      </c>
      <c r="AG81" s="78">
        <v>7411</v>
      </c>
      <c r="AH81" s="78">
        <v>2769</v>
      </c>
      <c r="AI81" s="78"/>
      <c r="AJ81" s="78" t="s">
        <v>2312</v>
      </c>
      <c r="AK81" s="78" t="s">
        <v>2631</v>
      </c>
      <c r="AL81" s="82" t="s">
        <v>2838</v>
      </c>
      <c r="AM81" s="78"/>
      <c r="AN81" s="80">
        <v>40333.62231481481</v>
      </c>
      <c r="AO81" s="82" t="s">
        <v>3103</v>
      </c>
      <c r="AP81" s="78" t="b">
        <v>1</v>
      </c>
      <c r="AQ81" s="78" t="b">
        <v>0</v>
      </c>
      <c r="AR81" s="78" t="b">
        <v>0</v>
      </c>
      <c r="AS81" s="78"/>
      <c r="AT81" s="78">
        <v>76</v>
      </c>
      <c r="AU81" s="82" t="s">
        <v>3309</v>
      </c>
      <c r="AV81" s="78" t="b">
        <v>0</v>
      </c>
      <c r="AW81" s="78" t="s">
        <v>3483</v>
      </c>
      <c r="AX81" s="82" t="s">
        <v>3562</v>
      </c>
      <c r="AY81" s="78" t="s">
        <v>66</v>
      </c>
      <c r="AZ81" s="78" t="str">
        <f>REPLACE(INDEX(GroupVertices[Group],MATCH(Vertices[[#This Row],[Vertex]],GroupVertices[Vertex],0)),1,1,"")</f>
        <v>1</v>
      </c>
      <c r="BA81" s="48"/>
      <c r="BB81" s="48"/>
      <c r="BC81" s="48"/>
      <c r="BD81" s="48"/>
      <c r="BE81" s="48" t="s">
        <v>839</v>
      </c>
      <c r="BF81" s="48" t="s">
        <v>839</v>
      </c>
      <c r="BG81" s="116" t="s">
        <v>4742</v>
      </c>
      <c r="BH81" s="116" t="s">
        <v>4742</v>
      </c>
      <c r="BI81" s="116" t="s">
        <v>4886</v>
      </c>
      <c r="BJ81" s="116" t="s">
        <v>4886</v>
      </c>
      <c r="BK81" s="116">
        <v>1</v>
      </c>
      <c r="BL81" s="120">
        <v>5.882352941176471</v>
      </c>
      <c r="BM81" s="116">
        <v>0</v>
      </c>
      <c r="BN81" s="120">
        <v>0</v>
      </c>
      <c r="BO81" s="116">
        <v>0</v>
      </c>
      <c r="BP81" s="120">
        <v>0</v>
      </c>
      <c r="BQ81" s="116">
        <v>16</v>
      </c>
      <c r="BR81" s="120">
        <v>94.11764705882354</v>
      </c>
      <c r="BS81" s="116">
        <v>17</v>
      </c>
      <c r="BT81" s="2"/>
      <c r="BU81" s="3"/>
      <c r="BV81" s="3"/>
      <c r="BW81" s="3"/>
      <c r="BX81" s="3"/>
    </row>
    <row r="82" spans="1:76" ht="15">
      <c r="A82" s="64" t="s">
        <v>270</v>
      </c>
      <c r="B82" s="65"/>
      <c r="C82" s="65" t="s">
        <v>64</v>
      </c>
      <c r="D82" s="66">
        <v>169.9629573563429</v>
      </c>
      <c r="E82" s="68"/>
      <c r="F82" s="100" t="s">
        <v>943</v>
      </c>
      <c r="G82" s="65"/>
      <c r="H82" s="69" t="s">
        <v>270</v>
      </c>
      <c r="I82" s="70"/>
      <c r="J82" s="70"/>
      <c r="K82" s="69" t="s">
        <v>3922</v>
      </c>
      <c r="L82" s="73">
        <v>1</v>
      </c>
      <c r="M82" s="74">
        <v>2205.143310546875</v>
      </c>
      <c r="N82" s="74">
        <v>6123.79541015625</v>
      </c>
      <c r="O82" s="75"/>
      <c r="P82" s="76"/>
      <c r="Q82" s="76"/>
      <c r="R82" s="86"/>
      <c r="S82" s="48">
        <v>0</v>
      </c>
      <c r="T82" s="48">
        <v>1</v>
      </c>
      <c r="U82" s="49">
        <v>0</v>
      </c>
      <c r="V82" s="49">
        <v>0.001515</v>
      </c>
      <c r="W82" s="49">
        <v>0.000654</v>
      </c>
      <c r="X82" s="49">
        <v>0.399729</v>
      </c>
      <c r="Y82" s="49">
        <v>0</v>
      </c>
      <c r="Z82" s="49">
        <v>0</v>
      </c>
      <c r="AA82" s="71">
        <v>82</v>
      </c>
      <c r="AB82" s="71"/>
      <c r="AC82" s="72"/>
      <c r="AD82" s="78" t="s">
        <v>1961</v>
      </c>
      <c r="AE82" s="78">
        <v>2065</v>
      </c>
      <c r="AF82" s="78">
        <v>7156</v>
      </c>
      <c r="AG82" s="78">
        <v>30579</v>
      </c>
      <c r="AH82" s="78">
        <v>11824</v>
      </c>
      <c r="AI82" s="78"/>
      <c r="AJ82" s="78" t="s">
        <v>2313</v>
      </c>
      <c r="AK82" s="78" t="s">
        <v>2598</v>
      </c>
      <c r="AL82" s="82" t="s">
        <v>2839</v>
      </c>
      <c r="AM82" s="78"/>
      <c r="AN82" s="80">
        <v>39728.589583333334</v>
      </c>
      <c r="AO82" s="82" t="s">
        <v>3104</v>
      </c>
      <c r="AP82" s="78" t="b">
        <v>0</v>
      </c>
      <c r="AQ82" s="78" t="b">
        <v>0</v>
      </c>
      <c r="AR82" s="78" t="b">
        <v>1</v>
      </c>
      <c r="AS82" s="78"/>
      <c r="AT82" s="78">
        <v>498</v>
      </c>
      <c r="AU82" s="82" t="s">
        <v>3315</v>
      </c>
      <c r="AV82" s="78" t="b">
        <v>0</v>
      </c>
      <c r="AW82" s="78" t="s">
        <v>3483</v>
      </c>
      <c r="AX82" s="82" t="s">
        <v>3563</v>
      </c>
      <c r="AY82" s="78" t="s">
        <v>66</v>
      </c>
      <c r="AZ82" s="78" t="str">
        <f>REPLACE(INDEX(GroupVertices[Group],MATCH(Vertices[[#This Row],[Vertex]],GroupVertices[Vertex],0)),1,1,"")</f>
        <v>1</v>
      </c>
      <c r="BA82" s="48" t="s">
        <v>743</v>
      </c>
      <c r="BB82" s="48" t="s">
        <v>743</v>
      </c>
      <c r="BC82" s="48" t="s">
        <v>806</v>
      </c>
      <c r="BD82" s="48" t="s">
        <v>806</v>
      </c>
      <c r="BE82" s="48" t="s">
        <v>839</v>
      </c>
      <c r="BF82" s="48" t="s">
        <v>839</v>
      </c>
      <c r="BG82" s="116" t="s">
        <v>4743</v>
      </c>
      <c r="BH82" s="116" t="s">
        <v>4836</v>
      </c>
      <c r="BI82" s="116" t="s">
        <v>4887</v>
      </c>
      <c r="BJ82" s="116" t="s">
        <v>4886</v>
      </c>
      <c r="BK82" s="116">
        <v>2</v>
      </c>
      <c r="BL82" s="120">
        <v>5.2631578947368425</v>
      </c>
      <c r="BM82" s="116">
        <v>0</v>
      </c>
      <c r="BN82" s="120">
        <v>0</v>
      </c>
      <c r="BO82" s="116">
        <v>0</v>
      </c>
      <c r="BP82" s="120">
        <v>0</v>
      </c>
      <c r="BQ82" s="116">
        <v>36</v>
      </c>
      <c r="BR82" s="120">
        <v>94.73684210526316</v>
      </c>
      <c r="BS82" s="116">
        <v>38</v>
      </c>
      <c r="BT82" s="2"/>
      <c r="BU82" s="3"/>
      <c r="BV82" s="3"/>
      <c r="BW82" s="3"/>
      <c r="BX82" s="3"/>
    </row>
    <row r="83" spans="1:76" ht="15">
      <c r="A83" s="64" t="s">
        <v>271</v>
      </c>
      <c r="B83" s="65"/>
      <c r="C83" s="65" t="s">
        <v>64</v>
      </c>
      <c r="D83" s="66">
        <v>163.25853895612406</v>
      </c>
      <c r="E83" s="68"/>
      <c r="F83" s="100" t="s">
        <v>944</v>
      </c>
      <c r="G83" s="65"/>
      <c r="H83" s="69" t="s">
        <v>271</v>
      </c>
      <c r="I83" s="70"/>
      <c r="J83" s="70"/>
      <c r="K83" s="69" t="s">
        <v>3923</v>
      </c>
      <c r="L83" s="73">
        <v>1</v>
      </c>
      <c r="M83" s="74">
        <v>1540.13916015625</v>
      </c>
      <c r="N83" s="74">
        <v>5062.65185546875</v>
      </c>
      <c r="O83" s="75"/>
      <c r="P83" s="76"/>
      <c r="Q83" s="76"/>
      <c r="R83" s="86"/>
      <c r="S83" s="48">
        <v>0</v>
      </c>
      <c r="T83" s="48">
        <v>1</v>
      </c>
      <c r="U83" s="49">
        <v>0</v>
      </c>
      <c r="V83" s="49">
        <v>0.001515</v>
      </c>
      <c r="W83" s="49">
        <v>0.000654</v>
      </c>
      <c r="X83" s="49">
        <v>0.399729</v>
      </c>
      <c r="Y83" s="49">
        <v>0</v>
      </c>
      <c r="Z83" s="49">
        <v>0</v>
      </c>
      <c r="AA83" s="71">
        <v>83</v>
      </c>
      <c r="AB83" s="71"/>
      <c r="AC83" s="72"/>
      <c r="AD83" s="78" t="s">
        <v>1962</v>
      </c>
      <c r="AE83" s="78">
        <v>1039</v>
      </c>
      <c r="AF83" s="78">
        <v>1131</v>
      </c>
      <c r="AG83" s="78">
        <v>990</v>
      </c>
      <c r="AH83" s="78">
        <v>1611</v>
      </c>
      <c r="AI83" s="78"/>
      <c r="AJ83" s="78" t="s">
        <v>2314</v>
      </c>
      <c r="AK83" s="78"/>
      <c r="AL83" s="82" t="s">
        <v>2840</v>
      </c>
      <c r="AM83" s="78"/>
      <c r="AN83" s="80">
        <v>41427.799525462964</v>
      </c>
      <c r="AO83" s="82" t="s">
        <v>3105</v>
      </c>
      <c r="AP83" s="78" t="b">
        <v>0</v>
      </c>
      <c r="AQ83" s="78" t="b">
        <v>0</v>
      </c>
      <c r="AR83" s="78" t="b">
        <v>1</v>
      </c>
      <c r="AS83" s="78"/>
      <c r="AT83" s="78">
        <v>46</v>
      </c>
      <c r="AU83" s="82" t="s">
        <v>3312</v>
      </c>
      <c r="AV83" s="78" t="b">
        <v>0</v>
      </c>
      <c r="AW83" s="78" t="s">
        <v>3483</v>
      </c>
      <c r="AX83" s="82" t="s">
        <v>3564</v>
      </c>
      <c r="AY83" s="78" t="s">
        <v>66</v>
      </c>
      <c r="AZ83" s="78" t="str">
        <f>REPLACE(INDEX(GroupVertices[Group],MATCH(Vertices[[#This Row],[Vertex]],GroupVertices[Vertex],0)),1,1,"")</f>
        <v>1</v>
      </c>
      <c r="BA83" s="48"/>
      <c r="BB83" s="48"/>
      <c r="BC83" s="48"/>
      <c r="BD83" s="48"/>
      <c r="BE83" s="48" t="s">
        <v>839</v>
      </c>
      <c r="BF83" s="48" t="s">
        <v>839</v>
      </c>
      <c r="BG83" s="116" t="s">
        <v>4742</v>
      </c>
      <c r="BH83" s="116" t="s">
        <v>4742</v>
      </c>
      <c r="BI83" s="116" t="s">
        <v>4886</v>
      </c>
      <c r="BJ83" s="116" t="s">
        <v>4886</v>
      </c>
      <c r="BK83" s="116">
        <v>1</v>
      </c>
      <c r="BL83" s="120">
        <v>5.882352941176471</v>
      </c>
      <c r="BM83" s="116">
        <v>0</v>
      </c>
      <c r="BN83" s="120">
        <v>0</v>
      </c>
      <c r="BO83" s="116">
        <v>0</v>
      </c>
      <c r="BP83" s="120">
        <v>0</v>
      </c>
      <c r="BQ83" s="116">
        <v>16</v>
      </c>
      <c r="BR83" s="120">
        <v>94.11764705882354</v>
      </c>
      <c r="BS83" s="116">
        <v>17</v>
      </c>
      <c r="BT83" s="2"/>
      <c r="BU83" s="3"/>
      <c r="BV83" s="3"/>
      <c r="BW83" s="3"/>
      <c r="BX83" s="3"/>
    </row>
    <row r="84" spans="1:76" ht="15">
      <c r="A84" s="64" t="s">
        <v>272</v>
      </c>
      <c r="B84" s="65"/>
      <c r="C84" s="65" t="s">
        <v>64</v>
      </c>
      <c r="D84" s="66">
        <v>162.80898127418408</v>
      </c>
      <c r="E84" s="68"/>
      <c r="F84" s="100" t="s">
        <v>945</v>
      </c>
      <c r="G84" s="65"/>
      <c r="H84" s="69" t="s">
        <v>272</v>
      </c>
      <c r="I84" s="70"/>
      <c r="J84" s="70"/>
      <c r="K84" s="69" t="s">
        <v>3924</v>
      </c>
      <c r="L84" s="73">
        <v>1</v>
      </c>
      <c r="M84" s="74">
        <v>5071.7802734375</v>
      </c>
      <c r="N84" s="74">
        <v>2252.7158203125</v>
      </c>
      <c r="O84" s="75"/>
      <c r="P84" s="76"/>
      <c r="Q84" s="76"/>
      <c r="R84" s="86"/>
      <c r="S84" s="48">
        <v>1</v>
      </c>
      <c r="T84" s="48">
        <v>1</v>
      </c>
      <c r="U84" s="49">
        <v>0</v>
      </c>
      <c r="V84" s="49">
        <v>0</v>
      </c>
      <c r="W84" s="49">
        <v>0</v>
      </c>
      <c r="X84" s="49">
        <v>0.999999</v>
      </c>
      <c r="Y84" s="49">
        <v>0</v>
      </c>
      <c r="Z84" s="49" t="s">
        <v>4288</v>
      </c>
      <c r="AA84" s="71">
        <v>84</v>
      </c>
      <c r="AB84" s="71"/>
      <c r="AC84" s="72"/>
      <c r="AD84" s="78" t="s">
        <v>1963</v>
      </c>
      <c r="AE84" s="78">
        <v>329</v>
      </c>
      <c r="AF84" s="78">
        <v>727</v>
      </c>
      <c r="AG84" s="78">
        <v>6435</v>
      </c>
      <c r="AH84" s="78">
        <v>7436</v>
      </c>
      <c r="AI84" s="78"/>
      <c r="AJ84" s="78" t="s">
        <v>2315</v>
      </c>
      <c r="AK84" s="78" t="s">
        <v>2632</v>
      </c>
      <c r="AL84" s="82" t="s">
        <v>2841</v>
      </c>
      <c r="AM84" s="78"/>
      <c r="AN84" s="80">
        <v>40011.295798611114</v>
      </c>
      <c r="AO84" s="82" t="s">
        <v>3106</v>
      </c>
      <c r="AP84" s="78" t="b">
        <v>0</v>
      </c>
      <c r="AQ84" s="78" t="b">
        <v>0</v>
      </c>
      <c r="AR84" s="78" t="b">
        <v>0</v>
      </c>
      <c r="AS84" s="78"/>
      <c r="AT84" s="78">
        <v>42</v>
      </c>
      <c r="AU84" s="82" t="s">
        <v>3309</v>
      </c>
      <c r="AV84" s="78" t="b">
        <v>0</v>
      </c>
      <c r="AW84" s="78" t="s">
        <v>3483</v>
      </c>
      <c r="AX84" s="82" t="s">
        <v>3565</v>
      </c>
      <c r="AY84" s="78" t="s">
        <v>66</v>
      </c>
      <c r="AZ84" s="78" t="str">
        <f>REPLACE(INDEX(GroupVertices[Group],MATCH(Vertices[[#This Row],[Vertex]],GroupVertices[Vertex],0)),1,1,"")</f>
        <v>4</v>
      </c>
      <c r="BA84" s="48" t="s">
        <v>748</v>
      </c>
      <c r="BB84" s="48" t="s">
        <v>748</v>
      </c>
      <c r="BC84" s="48" t="s">
        <v>802</v>
      </c>
      <c r="BD84" s="48" t="s">
        <v>802</v>
      </c>
      <c r="BE84" s="48"/>
      <c r="BF84" s="48"/>
      <c r="BG84" s="116" t="s">
        <v>4744</v>
      </c>
      <c r="BH84" s="116" t="s">
        <v>4744</v>
      </c>
      <c r="BI84" s="116" t="s">
        <v>4888</v>
      </c>
      <c r="BJ84" s="116" t="s">
        <v>4888</v>
      </c>
      <c r="BK84" s="116">
        <v>0</v>
      </c>
      <c r="BL84" s="120">
        <v>0</v>
      </c>
      <c r="BM84" s="116">
        <v>1</v>
      </c>
      <c r="BN84" s="120">
        <v>20</v>
      </c>
      <c r="BO84" s="116">
        <v>0</v>
      </c>
      <c r="BP84" s="120">
        <v>0</v>
      </c>
      <c r="BQ84" s="116">
        <v>4</v>
      </c>
      <c r="BR84" s="120">
        <v>80</v>
      </c>
      <c r="BS84" s="116">
        <v>5</v>
      </c>
      <c r="BT84" s="2"/>
      <c r="BU84" s="3"/>
      <c r="BV84" s="3"/>
      <c r="BW84" s="3"/>
      <c r="BX84" s="3"/>
    </row>
    <row r="85" spans="1:76" ht="15">
      <c r="A85" s="64" t="s">
        <v>273</v>
      </c>
      <c r="B85" s="65"/>
      <c r="C85" s="65" t="s">
        <v>64</v>
      </c>
      <c r="D85" s="66">
        <v>162.80564297456573</v>
      </c>
      <c r="E85" s="68"/>
      <c r="F85" s="100" t="s">
        <v>946</v>
      </c>
      <c r="G85" s="65"/>
      <c r="H85" s="69" t="s">
        <v>273</v>
      </c>
      <c r="I85" s="70"/>
      <c r="J85" s="70"/>
      <c r="K85" s="69" t="s">
        <v>3925</v>
      </c>
      <c r="L85" s="73">
        <v>1</v>
      </c>
      <c r="M85" s="74">
        <v>1525.7821044921875</v>
      </c>
      <c r="N85" s="74">
        <v>7129.68896484375</v>
      </c>
      <c r="O85" s="75"/>
      <c r="P85" s="76"/>
      <c r="Q85" s="76"/>
      <c r="R85" s="86"/>
      <c r="S85" s="48">
        <v>0</v>
      </c>
      <c r="T85" s="48">
        <v>1</v>
      </c>
      <c r="U85" s="49">
        <v>0</v>
      </c>
      <c r="V85" s="49">
        <v>0.001515</v>
      </c>
      <c r="W85" s="49">
        <v>0.000654</v>
      </c>
      <c r="X85" s="49">
        <v>0.399729</v>
      </c>
      <c r="Y85" s="49">
        <v>0</v>
      </c>
      <c r="Z85" s="49">
        <v>0</v>
      </c>
      <c r="AA85" s="71">
        <v>85</v>
      </c>
      <c r="AB85" s="71"/>
      <c r="AC85" s="72"/>
      <c r="AD85" s="78" t="s">
        <v>1964</v>
      </c>
      <c r="AE85" s="78">
        <v>1296</v>
      </c>
      <c r="AF85" s="78">
        <v>724</v>
      </c>
      <c r="AG85" s="78">
        <v>2682</v>
      </c>
      <c r="AH85" s="78">
        <v>1182</v>
      </c>
      <c r="AI85" s="78"/>
      <c r="AJ85" s="78" t="s">
        <v>2316</v>
      </c>
      <c r="AK85" s="78" t="s">
        <v>2633</v>
      </c>
      <c r="AL85" s="82" t="s">
        <v>2842</v>
      </c>
      <c r="AM85" s="78"/>
      <c r="AN85" s="80">
        <v>39501.90655092592</v>
      </c>
      <c r="AO85" s="82" t="s">
        <v>3107</v>
      </c>
      <c r="AP85" s="78" t="b">
        <v>0</v>
      </c>
      <c r="AQ85" s="78" t="b">
        <v>0</v>
      </c>
      <c r="AR85" s="78" t="b">
        <v>1</v>
      </c>
      <c r="AS85" s="78"/>
      <c r="AT85" s="78">
        <v>51</v>
      </c>
      <c r="AU85" s="82" t="s">
        <v>3309</v>
      </c>
      <c r="AV85" s="78" t="b">
        <v>0</v>
      </c>
      <c r="AW85" s="78" t="s">
        <v>3483</v>
      </c>
      <c r="AX85" s="82" t="s">
        <v>3566</v>
      </c>
      <c r="AY85" s="78" t="s">
        <v>66</v>
      </c>
      <c r="AZ85" s="78" t="str">
        <f>REPLACE(INDEX(GroupVertices[Group],MATCH(Vertices[[#This Row],[Vertex]],GroupVertices[Vertex],0)),1,1,"")</f>
        <v>1</v>
      </c>
      <c r="BA85" s="48"/>
      <c r="BB85" s="48"/>
      <c r="BC85" s="48"/>
      <c r="BD85" s="48"/>
      <c r="BE85" s="48" t="s">
        <v>839</v>
      </c>
      <c r="BF85" s="48" t="s">
        <v>839</v>
      </c>
      <c r="BG85" s="116" t="s">
        <v>4742</v>
      </c>
      <c r="BH85" s="116" t="s">
        <v>4742</v>
      </c>
      <c r="BI85" s="116" t="s">
        <v>4886</v>
      </c>
      <c r="BJ85" s="116" t="s">
        <v>4886</v>
      </c>
      <c r="BK85" s="116">
        <v>1</v>
      </c>
      <c r="BL85" s="120">
        <v>5.882352941176471</v>
      </c>
      <c r="BM85" s="116">
        <v>0</v>
      </c>
      <c r="BN85" s="120">
        <v>0</v>
      </c>
      <c r="BO85" s="116">
        <v>0</v>
      </c>
      <c r="BP85" s="120">
        <v>0</v>
      </c>
      <c r="BQ85" s="116">
        <v>16</v>
      </c>
      <c r="BR85" s="120">
        <v>94.11764705882354</v>
      </c>
      <c r="BS85" s="116">
        <v>17</v>
      </c>
      <c r="BT85" s="2"/>
      <c r="BU85" s="3"/>
      <c r="BV85" s="3"/>
      <c r="BW85" s="3"/>
      <c r="BX85" s="3"/>
    </row>
    <row r="86" spans="1:76" ht="15">
      <c r="A86" s="64" t="s">
        <v>274</v>
      </c>
      <c r="B86" s="65"/>
      <c r="C86" s="65" t="s">
        <v>64</v>
      </c>
      <c r="D86" s="66">
        <v>162.00333829961838</v>
      </c>
      <c r="E86" s="68"/>
      <c r="F86" s="100" t="s">
        <v>917</v>
      </c>
      <c r="G86" s="65"/>
      <c r="H86" s="69" t="s">
        <v>274</v>
      </c>
      <c r="I86" s="70"/>
      <c r="J86" s="70"/>
      <c r="K86" s="69" t="s">
        <v>3926</v>
      </c>
      <c r="L86" s="73">
        <v>1</v>
      </c>
      <c r="M86" s="74">
        <v>9631.916015625</v>
      </c>
      <c r="N86" s="74">
        <v>3120.276123046875</v>
      </c>
      <c r="O86" s="75"/>
      <c r="P86" s="76"/>
      <c r="Q86" s="76"/>
      <c r="R86" s="86"/>
      <c r="S86" s="48">
        <v>0</v>
      </c>
      <c r="T86" s="48">
        <v>1</v>
      </c>
      <c r="U86" s="49">
        <v>0</v>
      </c>
      <c r="V86" s="49">
        <v>1</v>
      </c>
      <c r="W86" s="49">
        <v>0</v>
      </c>
      <c r="X86" s="49">
        <v>0.999999</v>
      </c>
      <c r="Y86" s="49">
        <v>0</v>
      </c>
      <c r="Z86" s="49">
        <v>0</v>
      </c>
      <c r="AA86" s="71">
        <v>86</v>
      </c>
      <c r="AB86" s="71"/>
      <c r="AC86" s="72"/>
      <c r="AD86" s="78" t="s">
        <v>1965</v>
      </c>
      <c r="AE86" s="78">
        <v>110</v>
      </c>
      <c r="AF86" s="78">
        <v>3</v>
      </c>
      <c r="AG86" s="78">
        <v>44</v>
      </c>
      <c r="AH86" s="78">
        <v>58</v>
      </c>
      <c r="AI86" s="78"/>
      <c r="AJ86" s="78"/>
      <c r="AK86" s="78"/>
      <c r="AL86" s="78"/>
      <c r="AM86" s="78"/>
      <c r="AN86" s="80">
        <v>42818.746296296296</v>
      </c>
      <c r="AO86" s="78"/>
      <c r="AP86" s="78" t="b">
        <v>1</v>
      </c>
      <c r="AQ86" s="78" t="b">
        <v>1</v>
      </c>
      <c r="AR86" s="78" t="b">
        <v>0</v>
      </c>
      <c r="AS86" s="78"/>
      <c r="AT86" s="78">
        <v>0</v>
      </c>
      <c r="AU86" s="78"/>
      <c r="AV86" s="78" t="b">
        <v>0</v>
      </c>
      <c r="AW86" s="78" t="s">
        <v>3483</v>
      </c>
      <c r="AX86" s="82" t="s">
        <v>3567</v>
      </c>
      <c r="AY86" s="78" t="s">
        <v>66</v>
      </c>
      <c r="AZ86" s="78" t="str">
        <f>REPLACE(INDEX(GroupVertices[Group],MATCH(Vertices[[#This Row],[Vertex]],GroupVertices[Vertex],0)),1,1,"")</f>
        <v>30</v>
      </c>
      <c r="BA86" s="48" t="s">
        <v>752</v>
      </c>
      <c r="BB86" s="48" t="s">
        <v>752</v>
      </c>
      <c r="BC86" s="48" t="s">
        <v>4361</v>
      </c>
      <c r="BD86" s="48" t="s">
        <v>4361</v>
      </c>
      <c r="BE86" s="48"/>
      <c r="BF86" s="48"/>
      <c r="BG86" s="116" t="s">
        <v>4745</v>
      </c>
      <c r="BH86" s="116" t="s">
        <v>4745</v>
      </c>
      <c r="BI86" s="116" t="s">
        <v>4889</v>
      </c>
      <c r="BJ86" s="116" t="s">
        <v>4889</v>
      </c>
      <c r="BK86" s="116">
        <v>1</v>
      </c>
      <c r="BL86" s="120">
        <v>3.7037037037037037</v>
      </c>
      <c r="BM86" s="116">
        <v>0</v>
      </c>
      <c r="BN86" s="120">
        <v>0</v>
      </c>
      <c r="BO86" s="116">
        <v>0</v>
      </c>
      <c r="BP86" s="120">
        <v>0</v>
      </c>
      <c r="BQ86" s="116">
        <v>26</v>
      </c>
      <c r="BR86" s="120">
        <v>96.29629629629629</v>
      </c>
      <c r="BS86" s="116">
        <v>27</v>
      </c>
      <c r="BT86" s="2"/>
      <c r="BU86" s="3"/>
      <c r="BV86" s="3"/>
      <c r="BW86" s="3"/>
      <c r="BX86" s="3"/>
    </row>
    <row r="87" spans="1:76" ht="15">
      <c r="A87" s="64" t="s">
        <v>461</v>
      </c>
      <c r="B87" s="65"/>
      <c r="C87" s="65" t="s">
        <v>64</v>
      </c>
      <c r="D87" s="66">
        <v>162.95920475701055</v>
      </c>
      <c r="E87" s="68"/>
      <c r="F87" s="100" t="s">
        <v>3354</v>
      </c>
      <c r="G87" s="65"/>
      <c r="H87" s="69" t="s">
        <v>461</v>
      </c>
      <c r="I87" s="70"/>
      <c r="J87" s="70"/>
      <c r="K87" s="69" t="s">
        <v>3927</v>
      </c>
      <c r="L87" s="73">
        <v>1</v>
      </c>
      <c r="M87" s="74">
        <v>9631.916015625</v>
      </c>
      <c r="N87" s="74">
        <v>3432.009765625</v>
      </c>
      <c r="O87" s="75"/>
      <c r="P87" s="76"/>
      <c r="Q87" s="76"/>
      <c r="R87" s="86"/>
      <c r="S87" s="48">
        <v>1</v>
      </c>
      <c r="T87" s="48">
        <v>0</v>
      </c>
      <c r="U87" s="49">
        <v>0</v>
      </c>
      <c r="V87" s="49">
        <v>1</v>
      </c>
      <c r="W87" s="49">
        <v>0</v>
      </c>
      <c r="X87" s="49">
        <v>0.999999</v>
      </c>
      <c r="Y87" s="49">
        <v>0</v>
      </c>
      <c r="Z87" s="49">
        <v>0</v>
      </c>
      <c r="AA87" s="71">
        <v>87</v>
      </c>
      <c r="AB87" s="71"/>
      <c r="AC87" s="72"/>
      <c r="AD87" s="78" t="s">
        <v>1966</v>
      </c>
      <c r="AE87" s="78">
        <v>2131</v>
      </c>
      <c r="AF87" s="78">
        <v>862</v>
      </c>
      <c r="AG87" s="78">
        <v>7940</v>
      </c>
      <c r="AH87" s="78">
        <v>5450</v>
      </c>
      <c r="AI87" s="78"/>
      <c r="AJ87" s="78" t="s">
        <v>2317</v>
      </c>
      <c r="AK87" s="78" t="s">
        <v>2634</v>
      </c>
      <c r="AL87" s="82" t="s">
        <v>2843</v>
      </c>
      <c r="AM87" s="78"/>
      <c r="AN87" s="80">
        <v>42452.46770833333</v>
      </c>
      <c r="AO87" s="82" t="s">
        <v>3108</v>
      </c>
      <c r="AP87" s="78" t="b">
        <v>0</v>
      </c>
      <c r="AQ87" s="78" t="b">
        <v>0</v>
      </c>
      <c r="AR87" s="78" t="b">
        <v>1</v>
      </c>
      <c r="AS87" s="78"/>
      <c r="AT87" s="78">
        <v>18</v>
      </c>
      <c r="AU87" s="82" t="s">
        <v>3309</v>
      </c>
      <c r="AV87" s="78" t="b">
        <v>0</v>
      </c>
      <c r="AW87" s="78" t="s">
        <v>3483</v>
      </c>
      <c r="AX87" s="82" t="s">
        <v>3568</v>
      </c>
      <c r="AY87" s="78" t="s">
        <v>65</v>
      </c>
      <c r="AZ87" s="78" t="str">
        <f>REPLACE(INDEX(GroupVertices[Group],MATCH(Vertices[[#This Row],[Vertex]],GroupVertices[Vertex],0)),1,1,"")</f>
        <v>30</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275</v>
      </c>
      <c r="B88" s="65"/>
      <c r="C88" s="65" t="s">
        <v>64</v>
      </c>
      <c r="D88" s="66">
        <v>162.00333829961838</v>
      </c>
      <c r="E88" s="68"/>
      <c r="F88" s="100" t="s">
        <v>3355</v>
      </c>
      <c r="G88" s="65"/>
      <c r="H88" s="69" t="s">
        <v>275</v>
      </c>
      <c r="I88" s="70"/>
      <c r="J88" s="70"/>
      <c r="K88" s="69" t="s">
        <v>3928</v>
      </c>
      <c r="L88" s="73">
        <v>1</v>
      </c>
      <c r="M88" s="74">
        <v>3887.687744140625</v>
      </c>
      <c r="N88" s="74">
        <v>1709.91259765625</v>
      </c>
      <c r="O88" s="75"/>
      <c r="P88" s="76"/>
      <c r="Q88" s="76"/>
      <c r="R88" s="86"/>
      <c r="S88" s="48">
        <v>1</v>
      </c>
      <c r="T88" s="48">
        <v>1</v>
      </c>
      <c r="U88" s="49">
        <v>0</v>
      </c>
      <c r="V88" s="49">
        <v>0</v>
      </c>
      <c r="W88" s="49">
        <v>0</v>
      </c>
      <c r="X88" s="49">
        <v>0.999999</v>
      </c>
      <c r="Y88" s="49">
        <v>0</v>
      </c>
      <c r="Z88" s="49" t="s">
        <v>4288</v>
      </c>
      <c r="AA88" s="71">
        <v>88</v>
      </c>
      <c r="AB88" s="71"/>
      <c r="AC88" s="72"/>
      <c r="AD88" s="78" t="s">
        <v>1967</v>
      </c>
      <c r="AE88" s="78">
        <v>19</v>
      </c>
      <c r="AF88" s="78">
        <v>3</v>
      </c>
      <c r="AG88" s="78">
        <v>184</v>
      </c>
      <c r="AH88" s="78">
        <v>5</v>
      </c>
      <c r="AI88" s="78"/>
      <c r="AJ88" s="78" t="s">
        <v>2318</v>
      </c>
      <c r="AK88" s="78"/>
      <c r="AL88" s="78"/>
      <c r="AM88" s="78"/>
      <c r="AN88" s="80">
        <v>43633.08222222222</v>
      </c>
      <c r="AO88" s="78"/>
      <c r="AP88" s="78" t="b">
        <v>1</v>
      </c>
      <c r="AQ88" s="78" t="b">
        <v>0</v>
      </c>
      <c r="AR88" s="78" t="b">
        <v>0</v>
      </c>
      <c r="AS88" s="78"/>
      <c r="AT88" s="78">
        <v>0</v>
      </c>
      <c r="AU88" s="78"/>
      <c r="AV88" s="78" t="b">
        <v>0</v>
      </c>
      <c r="AW88" s="78" t="s">
        <v>3483</v>
      </c>
      <c r="AX88" s="82" t="s">
        <v>3569</v>
      </c>
      <c r="AY88" s="78" t="s">
        <v>66</v>
      </c>
      <c r="AZ88" s="78" t="str">
        <f>REPLACE(INDEX(GroupVertices[Group],MATCH(Vertices[[#This Row],[Vertex]],GroupVertices[Vertex],0)),1,1,"")</f>
        <v>4</v>
      </c>
      <c r="BA88" s="48" t="s">
        <v>753</v>
      </c>
      <c r="BB88" s="48" t="s">
        <v>753</v>
      </c>
      <c r="BC88" s="48" t="s">
        <v>812</v>
      </c>
      <c r="BD88" s="48" t="s">
        <v>812</v>
      </c>
      <c r="BE88" s="48" t="s">
        <v>840</v>
      </c>
      <c r="BF88" s="48" t="s">
        <v>840</v>
      </c>
      <c r="BG88" s="116" t="s">
        <v>4746</v>
      </c>
      <c r="BH88" s="116" t="s">
        <v>4746</v>
      </c>
      <c r="BI88" s="116" t="s">
        <v>4890</v>
      </c>
      <c r="BJ88" s="116" t="s">
        <v>4890</v>
      </c>
      <c r="BK88" s="116">
        <v>0</v>
      </c>
      <c r="BL88" s="120">
        <v>0</v>
      </c>
      <c r="BM88" s="116">
        <v>0</v>
      </c>
      <c r="BN88" s="120">
        <v>0</v>
      </c>
      <c r="BO88" s="116">
        <v>0</v>
      </c>
      <c r="BP88" s="120">
        <v>0</v>
      </c>
      <c r="BQ88" s="116">
        <v>9</v>
      </c>
      <c r="BR88" s="120">
        <v>100</v>
      </c>
      <c r="BS88" s="116">
        <v>9</v>
      </c>
      <c r="BT88" s="2"/>
      <c r="BU88" s="3"/>
      <c r="BV88" s="3"/>
      <c r="BW88" s="3"/>
      <c r="BX88" s="3"/>
    </row>
    <row r="89" spans="1:76" ht="15">
      <c r="A89" s="64" t="s">
        <v>276</v>
      </c>
      <c r="B89" s="65"/>
      <c r="C89" s="65" t="s">
        <v>64</v>
      </c>
      <c r="D89" s="66">
        <v>162.0022255330789</v>
      </c>
      <c r="E89" s="68"/>
      <c r="F89" s="100" t="s">
        <v>3356</v>
      </c>
      <c r="G89" s="65"/>
      <c r="H89" s="69" t="s">
        <v>276</v>
      </c>
      <c r="I89" s="70"/>
      <c r="J89" s="70"/>
      <c r="K89" s="69" t="s">
        <v>3929</v>
      </c>
      <c r="L89" s="73">
        <v>1</v>
      </c>
      <c r="M89" s="74">
        <v>4282.38525390625</v>
      </c>
      <c r="N89" s="74">
        <v>624.30712890625</v>
      </c>
      <c r="O89" s="75"/>
      <c r="P89" s="76"/>
      <c r="Q89" s="76"/>
      <c r="R89" s="86"/>
      <c r="S89" s="48">
        <v>1</v>
      </c>
      <c r="T89" s="48">
        <v>1</v>
      </c>
      <c r="U89" s="49">
        <v>0</v>
      </c>
      <c r="V89" s="49">
        <v>0</v>
      </c>
      <c r="W89" s="49">
        <v>0</v>
      </c>
      <c r="X89" s="49">
        <v>0.999999</v>
      </c>
      <c r="Y89" s="49">
        <v>0</v>
      </c>
      <c r="Z89" s="49" t="s">
        <v>4288</v>
      </c>
      <c r="AA89" s="71">
        <v>89</v>
      </c>
      <c r="AB89" s="71"/>
      <c r="AC89" s="72"/>
      <c r="AD89" s="78" t="s">
        <v>1968</v>
      </c>
      <c r="AE89" s="78">
        <v>18</v>
      </c>
      <c r="AF89" s="78">
        <v>2</v>
      </c>
      <c r="AG89" s="78">
        <v>305</v>
      </c>
      <c r="AH89" s="78">
        <v>3</v>
      </c>
      <c r="AI89" s="78"/>
      <c r="AJ89" s="78" t="s">
        <v>2319</v>
      </c>
      <c r="AK89" s="78"/>
      <c r="AL89" s="78"/>
      <c r="AM89" s="78"/>
      <c r="AN89" s="80">
        <v>43633.24978009259</v>
      </c>
      <c r="AO89" s="78"/>
      <c r="AP89" s="78" t="b">
        <v>1</v>
      </c>
      <c r="AQ89" s="78" t="b">
        <v>0</v>
      </c>
      <c r="AR89" s="78" t="b">
        <v>0</v>
      </c>
      <c r="AS89" s="78"/>
      <c r="AT89" s="78">
        <v>0</v>
      </c>
      <c r="AU89" s="78"/>
      <c r="AV89" s="78" t="b">
        <v>0</v>
      </c>
      <c r="AW89" s="78" t="s">
        <v>3483</v>
      </c>
      <c r="AX89" s="82" t="s">
        <v>3570</v>
      </c>
      <c r="AY89" s="78" t="s">
        <v>66</v>
      </c>
      <c r="AZ89" s="78" t="str">
        <f>REPLACE(INDEX(GroupVertices[Group],MATCH(Vertices[[#This Row],[Vertex]],GroupVertices[Vertex],0)),1,1,"")</f>
        <v>4</v>
      </c>
      <c r="BA89" s="48" t="s">
        <v>753</v>
      </c>
      <c r="BB89" s="48" t="s">
        <v>753</v>
      </c>
      <c r="BC89" s="48" t="s">
        <v>812</v>
      </c>
      <c r="BD89" s="48" t="s">
        <v>812</v>
      </c>
      <c r="BE89" s="48" t="s">
        <v>840</v>
      </c>
      <c r="BF89" s="48" t="s">
        <v>840</v>
      </c>
      <c r="BG89" s="116" t="s">
        <v>4747</v>
      </c>
      <c r="BH89" s="116" t="s">
        <v>4747</v>
      </c>
      <c r="BI89" s="116" t="s">
        <v>4891</v>
      </c>
      <c r="BJ89" s="116" t="s">
        <v>4891</v>
      </c>
      <c r="BK89" s="116">
        <v>0</v>
      </c>
      <c r="BL89" s="120">
        <v>0</v>
      </c>
      <c r="BM89" s="116">
        <v>0</v>
      </c>
      <c r="BN89" s="120">
        <v>0</v>
      </c>
      <c r="BO89" s="116">
        <v>0</v>
      </c>
      <c r="BP89" s="120">
        <v>0</v>
      </c>
      <c r="BQ89" s="116">
        <v>9</v>
      </c>
      <c r="BR89" s="120">
        <v>100</v>
      </c>
      <c r="BS89" s="116">
        <v>9</v>
      </c>
      <c r="BT89" s="2"/>
      <c r="BU89" s="3"/>
      <c r="BV89" s="3"/>
      <c r="BW89" s="3"/>
      <c r="BX89" s="3"/>
    </row>
    <row r="90" spans="1:76" ht="15">
      <c r="A90" s="64" t="s">
        <v>277</v>
      </c>
      <c r="B90" s="65"/>
      <c r="C90" s="65" t="s">
        <v>64</v>
      </c>
      <c r="D90" s="66">
        <v>162.0022255330789</v>
      </c>
      <c r="E90" s="68"/>
      <c r="F90" s="100" t="s">
        <v>3357</v>
      </c>
      <c r="G90" s="65"/>
      <c r="H90" s="69" t="s">
        <v>277</v>
      </c>
      <c r="I90" s="70"/>
      <c r="J90" s="70"/>
      <c r="K90" s="69" t="s">
        <v>3930</v>
      </c>
      <c r="L90" s="73">
        <v>1</v>
      </c>
      <c r="M90" s="74">
        <v>4677.08251953125</v>
      </c>
      <c r="N90" s="74">
        <v>624.30712890625</v>
      </c>
      <c r="O90" s="75"/>
      <c r="P90" s="76"/>
      <c r="Q90" s="76"/>
      <c r="R90" s="86"/>
      <c r="S90" s="48">
        <v>1</v>
      </c>
      <c r="T90" s="48">
        <v>1</v>
      </c>
      <c r="U90" s="49">
        <v>0</v>
      </c>
      <c r="V90" s="49">
        <v>0</v>
      </c>
      <c r="W90" s="49">
        <v>0</v>
      </c>
      <c r="X90" s="49">
        <v>0.999999</v>
      </c>
      <c r="Y90" s="49">
        <v>0</v>
      </c>
      <c r="Z90" s="49" t="s">
        <v>4288</v>
      </c>
      <c r="AA90" s="71">
        <v>90</v>
      </c>
      <c r="AB90" s="71"/>
      <c r="AC90" s="72"/>
      <c r="AD90" s="78" t="s">
        <v>1969</v>
      </c>
      <c r="AE90" s="78">
        <v>20</v>
      </c>
      <c r="AF90" s="78">
        <v>2</v>
      </c>
      <c r="AG90" s="78">
        <v>374</v>
      </c>
      <c r="AH90" s="78">
        <v>3</v>
      </c>
      <c r="AI90" s="78"/>
      <c r="AJ90" s="78" t="s">
        <v>2320</v>
      </c>
      <c r="AK90" s="78"/>
      <c r="AL90" s="78"/>
      <c r="AM90" s="78"/>
      <c r="AN90" s="80">
        <v>43633.26765046296</v>
      </c>
      <c r="AO90" s="78"/>
      <c r="AP90" s="78" t="b">
        <v>1</v>
      </c>
      <c r="AQ90" s="78" t="b">
        <v>0</v>
      </c>
      <c r="AR90" s="78" t="b">
        <v>0</v>
      </c>
      <c r="AS90" s="78"/>
      <c r="AT90" s="78">
        <v>0</v>
      </c>
      <c r="AU90" s="78"/>
      <c r="AV90" s="78" t="b">
        <v>0</v>
      </c>
      <c r="AW90" s="78" t="s">
        <v>3483</v>
      </c>
      <c r="AX90" s="82" t="s">
        <v>3571</v>
      </c>
      <c r="AY90" s="78" t="s">
        <v>66</v>
      </c>
      <c r="AZ90" s="78" t="str">
        <f>REPLACE(INDEX(GroupVertices[Group],MATCH(Vertices[[#This Row],[Vertex]],GroupVertices[Vertex],0)),1,1,"")</f>
        <v>4</v>
      </c>
      <c r="BA90" s="48" t="s">
        <v>753</v>
      </c>
      <c r="BB90" s="48" t="s">
        <v>753</v>
      </c>
      <c r="BC90" s="48" t="s">
        <v>812</v>
      </c>
      <c r="BD90" s="48" t="s">
        <v>812</v>
      </c>
      <c r="BE90" s="48" t="s">
        <v>840</v>
      </c>
      <c r="BF90" s="48" t="s">
        <v>840</v>
      </c>
      <c r="BG90" s="116" t="s">
        <v>4748</v>
      </c>
      <c r="BH90" s="116" t="s">
        <v>4748</v>
      </c>
      <c r="BI90" s="116" t="s">
        <v>4892</v>
      </c>
      <c r="BJ90" s="116" t="s">
        <v>4892</v>
      </c>
      <c r="BK90" s="116">
        <v>0</v>
      </c>
      <c r="BL90" s="120">
        <v>0</v>
      </c>
      <c r="BM90" s="116">
        <v>0</v>
      </c>
      <c r="BN90" s="120">
        <v>0</v>
      </c>
      <c r="BO90" s="116">
        <v>0</v>
      </c>
      <c r="BP90" s="120">
        <v>0</v>
      </c>
      <c r="BQ90" s="116">
        <v>6</v>
      </c>
      <c r="BR90" s="120">
        <v>100</v>
      </c>
      <c r="BS90" s="116">
        <v>6</v>
      </c>
      <c r="BT90" s="2"/>
      <c r="BU90" s="3"/>
      <c r="BV90" s="3"/>
      <c r="BW90" s="3"/>
      <c r="BX90" s="3"/>
    </row>
    <row r="91" spans="1:76" ht="15">
      <c r="A91" s="64" t="s">
        <v>278</v>
      </c>
      <c r="B91" s="65"/>
      <c r="C91" s="65" t="s">
        <v>64</v>
      </c>
      <c r="D91" s="66">
        <v>162.0022255330789</v>
      </c>
      <c r="E91" s="68"/>
      <c r="F91" s="100" t="s">
        <v>3358</v>
      </c>
      <c r="G91" s="65"/>
      <c r="H91" s="69" t="s">
        <v>278</v>
      </c>
      <c r="I91" s="70"/>
      <c r="J91" s="70"/>
      <c r="K91" s="69" t="s">
        <v>3931</v>
      </c>
      <c r="L91" s="73">
        <v>1</v>
      </c>
      <c r="M91" s="74">
        <v>5071.7802734375</v>
      </c>
      <c r="N91" s="74">
        <v>624.30712890625</v>
      </c>
      <c r="O91" s="75"/>
      <c r="P91" s="76"/>
      <c r="Q91" s="76"/>
      <c r="R91" s="86"/>
      <c r="S91" s="48">
        <v>1</v>
      </c>
      <c r="T91" s="48">
        <v>1</v>
      </c>
      <c r="U91" s="49">
        <v>0</v>
      </c>
      <c r="V91" s="49">
        <v>0</v>
      </c>
      <c r="W91" s="49">
        <v>0</v>
      </c>
      <c r="X91" s="49">
        <v>0.999999</v>
      </c>
      <c r="Y91" s="49">
        <v>0</v>
      </c>
      <c r="Z91" s="49" t="s">
        <v>4288</v>
      </c>
      <c r="AA91" s="71">
        <v>91</v>
      </c>
      <c r="AB91" s="71"/>
      <c r="AC91" s="72"/>
      <c r="AD91" s="78" t="s">
        <v>1970</v>
      </c>
      <c r="AE91" s="78">
        <v>16</v>
      </c>
      <c r="AF91" s="78">
        <v>2</v>
      </c>
      <c r="AG91" s="78">
        <v>386</v>
      </c>
      <c r="AH91" s="78">
        <v>2</v>
      </c>
      <c r="AI91" s="78"/>
      <c r="AJ91" s="78" t="s">
        <v>2321</v>
      </c>
      <c r="AK91" s="78"/>
      <c r="AL91" s="78"/>
      <c r="AM91" s="78"/>
      <c r="AN91" s="80">
        <v>43633.28053240741</v>
      </c>
      <c r="AO91" s="78"/>
      <c r="AP91" s="78" t="b">
        <v>1</v>
      </c>
      <c r="AQ91" s="78" t="b">
        <v>0</v>
      </c>
      <c r="AR91" s="78" t="b">
        <v>0</v>
      </c>
      <c r="AS91" s="78"/>
      <c r="AT91" s="78">
        <v>0</v>
      </c>
      <c r="AU91" s="78"/>
      <c r="AV91" s="78" t="b">
        <v>0</v>
      </c>
      <c r="AW91" s="78" t="s">
        <v>3483</v>
      </c>
      <c r="AX91" s="82" t="s">
        <v>3572</v>
      </c>
      <c r="AY91" s="78" t="s">
        <v>66</v>
      </c>
      <c r="AZ91" s="78" t="str">
        <f>REPLACE(INDEX(GroupVertices[Group],MATCH(Vertices[[#This Row],[Vertex]],GroupVertices[Vertex],0)),1,1,"")</f>
        <v>4</v>
      </c>
      <c r="BA91" s="48" t="s">
        <v>753</v>
      </c>
      <c r="BB91" s="48" t="s">
        <v>753</v>
      </c>
      <c r="BC91" s="48" t="s">
        <v>812</v>
      </c>
      <c r="BD91" s="48" t="s">
        <v>812</v>
      </c>
      <c r="BE91" s="48" t="s">
        <v>840</v>
      </c>
      <c r="BF91" s="48" t="s">
        <v>840</v>
      </c>
      <c r="BG91" s="116" t="s">
        <v>4749</v>
      </c>
      <c r="BH91" s="116" t="s">
        <v>4749</v>
      </c>
      <c r="BI91" s="116" t="s">
        <v>4893</v>
      </c>
      <c r="BJ91" s="116" t="s">
        <v>4893</v>
      </c>
      <c r="BK91" s="116">
        <v>0</v>
      </c>
      <c r="BL91" s="120">
        <v>0</v>
      </c>
      <c r="BM91" s="116">
        <v>0</v>
      </c>
      <c r="BN91" s="120">
        <v>0</v>
      </c>
      <c r="BO91" s="116">
        <v>0</v>
      </c>
      <c r="BP91" s="120">
        <v>0</v>
      </c>
      <c r="BQ91" s="116">
        <v>13</v>
      </c>
      <c r="BR91" s="120">
        <v>100</v>
      </c>
      <c r="BS91" s="116">
        <v>13</v>
      </c>
      <c r="BT91" s="2"/>
      <c r="BU91" s="3"/>
      <c r="BV91" s="3"/>
      <c r="BW91" s="3"/>
      <c r="BX91" s="3"/>
    </row>
    <row r="92" spans="1:76" ht="15">
      <c r="A92" s="64" t="s">
        <v>279</v>
      </c>
      <c r="B92" s="65"/>
      <c r="C92" s="65" t="s">
        <v>64</v>
      </c>
      <c r="D92" s="66">
        <v>162.00111276653945</v>
      </c>
      <c r="E92" s="68"/>
      <c r="F92" s="100" t="s">
        <v>3359</v>
      </c>
      <c r="G92" s="65"/>
      <c r="H92" s="69" t="s">
        <v>279</v>
      </c>
      <c r="I92" s="70"/>
      <c r="J92" s="70"/>
      <c r="K92" s="69" t="s">
        <v>3932</v>
      </c>
      <c r="L92" s="73">
        <v>1</v>
      </c>
      <c r="M92" s="74">
        <v>3887.687744140625</v>
      </c>
      <c r="N92" s="74">
        <v>624.30712890625</v>
      </c>
      <c r="O92" s="75"/>
      <c r="P92" s="76"/>
      <c r="Q92" s="76"/>
      <c r="R92" s="86"/>
      <c r="S92" s="48">
        <v>1</v>
      </c>
      <c r="T92" s="48">
        <v>1</v>
      </c>
      <c r="U92" s="49">
        <v>0</v>
      </c>
      <c r="V92" s="49">
        <v>0</v>
      </c>
      <c r="W92" s="49">
        <v>0</v>
      </c>
      <c r="X92" s="49">
        <v>0.999999</v>
      </c>
      <c r="Y92" s="49">
        <v>0</v>
      </c>
      <c r="Z92" s="49" t="s">
        <v>4288</v>
      </c>
      <c r="AA92" s="71">
        <v>92</v>
      </c>
      <c r="AB92" s="71"/>
      <c r="AC92" s="72"/>
      <c r="AD92" s="78" t="s">
        <v>1971</v>
      </c>
      <c r="AE92" s="78">
        <v>15</v>
      </c>
      <c r="AF92" s="78">
        <v>1</v>
      </c>
      <c r="AG92" s="78">
        <v>375</v>
      </c>
      <c r="AH92" s="78">
        <v>1</v>
      </c>
      <c r="AI92" s="78"/>
      <c r="AJ92" s="78" t="s">
        <v>2322</v>
      </c>
      <c r="AK92" s="78"/>
      <c r="AL92" s="78"/>
      <c r="AM92" s="78"/>
      <c r="AN92" s="80">
        <v>43633.29179398148</v>
      </c>
      <c r="AO92" s="78"/>
      <c r="AP92" s="78" t="b">
        <v>1</v>
      </c>
      <c r="AQ92" s="78" t="b">
        <v>0</v>
      </c>
      <c r="AR92" s="78" t="b">
        <v>0</v>
      </c>
      <c r="AS92" s="78"/>
      <c r="AT92" s="78">
        <v>0</v>
      </c>
      <c r="AU92" s="78"/>
      <c r="AV92" s="78" t="b">
        <v>0</v>
      </c>
      <c r="AW92" s="78" t="s">
        <v>3483</v>
      </c>
      <c r="AX92" s="82" t="s">
        <v>3573</v>
      </c>
      <c r="AY92" s="78" t="s">
        <v>66</v>
      </c>
      <c r="AZ92" s="78" t="str">
        <f>REPLACE(INDEX(GroupVertices[Group],MATCH(Vertices[[#This Row],[Vertex]],GroupVertices[Vertex],0)),1,1,"")</f>
        <v>4</v>
      </c>
      <c r="BA92" s="48" t="s">
        <v>753</v>
      </c>
      <c r="BB92" s="48" t="s">
        <v>753</v>
      </c>
      <c r="BC92" s="48" t="s">
        <v>812</v>
      </c>
      <c r="BD92" s="48" t="s">
        <v>812</v>
      </c>
      <c r="BE92" s="48" t="s">
        <v>840</v>
      </c>
      <c r="BF92" s="48" t="s">
        <v>840</v>
      </c>
      <c r="BG92" s="116" t="s">
        <v>4750</v>
      </c>
      <c r="BH92" s="116" t="s">
        <v>4750</v>
      </c>
      <c r="BI92" s="116" t="s">
        <v>4894</v>
      </c>
      <c r="BJ92" s="116" t="s">
        <v>4894</v>
      </c>
      <c r="BK92" s="116">
        <v>0</v>
      </c>
      <c r="BL92" s="120">
        <v>0</v>
      </c>
      <c r="BM92" s="116">
        <v>0</v>
      </c>
      <c r="BN92" s="120">
        <v>0</v>
      </c>
      <c r="BO92" s="116">
        <v>0</v>
      </c>
      <c r="BP92" s="120">
        <v>0</v>
      </c>
      <c r="BQ92" s="116">
        <v>11</v>
      </c>
      <c r="BR92" s="120">
        <v>100</v>
      </c>
      <c r="BS92" s="116">
        <v>11</v>
      </c>
      <c r="BT92" s="2"/>
      <c r="BU92" s="3"/>
      <c r="BV92" s="3"/>
      <c r="BW92" s="3"/>
      <c r="BX92" s="3"/>
    </row>
    <row r="93" spans="1:76" ht="15">
      <c r="A93" s="64" t="s">
        <v>280</v>
      </c>
      <c r="B93" s="65"/>
      <c r="C93" s="65" t="s">
        <v>64</v>
      </c>
      <c r="D93" s="66">
        <v>162.00445106615783</v>
      </c>
      <c r="E93" s="68"/>
      <c r="F93" s="100" t="s">
        <v>3360</v>
      </c>
      <c r="G93" s="65"/>
      <c r="H93" s="69" t="s">
        <v>280</v>
      </c>
      <c r="I93" s="70"/>
      <c r="J93" s="70"/>
      <c r="K93" s="69" t="s">
        <v>3933</v>
      </c>
      <c r="L93" s="73">
        <v>1</v>
      </c>
      <c r="M93" s="74">
        <v>4282.38525390625</v>
      </c>
      <c r="N93" s="74">
        <v>1167.1103515625</v>
      </c>
      <c r="O93" s="75"/>
      <c r="P93" s="76"/>
      <c r="Q93" s="76"/>
      <c r="R93" s="86"/>
      <c r="S93" s="48">
        <v>1</v>
      </c>
      <c r="T93" s="48">
        <v>1</v>
      </c>
      <c r="U93" s="49">
        <v>0</v>
      </c>
      <c r="V93" s="49">
        <v>0</v>
      </c>
      <c r="W93" s="49">
        <v>0</v>
      </c>
      <c r="X93" s="49">
        <v>0.999999</v>
      </c>
      <c r="Y93" s="49">
        <v>0</v>
      </c>
      <c r="Z93" s="49" t="s">
        <v>4288</v>
      </c>
      <c r="AA93" s="71">
        <v>93</v>
      </c>
      <c r="AB93" s="71"/>
      <c r="AC93" s="72"/>
      <c r="AD93" s="78" t="s">
        <v>1972</v>
      </c>
      <c r="AE93" s="78">
        <v>22</v>
      </c>
      <c r="AF93" s="78">
        <v>4</v>
      </c>
      <c r="AG93" s="78">
        <v>303</v>
      </c>
      <c r="AH93" s="78">
        <v>0</v>
      </c>
      <c r="AI93" s="78"/>
      <c r="AJ93" s="78" t="s">
        <v>2323</v>
      </c>
      <c r="AK93" s="78"/>
      <c r="AL93" s="78"/>
      <c r="AM93" s="78"/>
      <c r="AN93" s="80">
        <v>43633.30498842592</v>
      </c>
      <c r="AO93" s="78"/>
      <c r="AP93" s="78" t="b">
        <v>1</v>
      </c>
      <c r="AQ93" s="78" t="b">
        <v>0</v>
      </c>
      <c r="AR93" s="78" t="b">
        <v>0</v>
      </c>
      <c r="AS93" s="78"/>
      <c r="AT93" s="78">
        <v>0</v>
      </c>
      <c r="AU93" s="78"/>
      <c r="AV93" s="78" t="b">
        <v>0</v>
      </c>
      <c r="AW93" s="78" t="s">
        <v>3483</v>
      </c>
      <c r="AX93" s="82" t="s">
        <v>3574</v>
      </c>
      <c r="AY93" s="78" t="s">
        <v>66</v>
      </c>
      <c r="AZ93" s="78" t="str">
        <f>REPLACE(INDEX(GroupVertices[Group],MATCH(Vertices[[#This Row],[Vertex]],GroupVertices[Vertex],0)),1,1,"")</f>
        <v>4</v>
      </c>
      <c r="BA93" s="48" t="s">
        <v>753</v>
      </c>
      <c r="BB93" s="48" t="s">
        <v>753</v>
      </c>
      <c r="BC93" s="48" t="s">
        <v>812</v>
      </c>
      <c r="BD93" s="48" t="s">
        <v>812</v>
      </c>
      <c r="BE93" s="48" t="s">
        <v>840</v>
      </c>
      <c r="BF93" s="48" t="s">
        <v>840</v>
      </c>
      <c r="BG93" s="116" t="s">
        <v>4751</v>
      </c>
      <c r="BH93" s="116" t="s">
        <v>4751</v>
      </c>
      <c r="BI93" s="116" t="s">
        <v>4895</v>
      </c>
      <c r="BJ93" s="116" t="s">
        <v>4895</v>
      </c>
      <c r="BK93" s="116">
        <v>0</v>
      </c>
      <c r="BL93" s="120">
        <v>0</v>
      </c>
      <c r="BM93" s="116">
        <v>0</v>
      </c>
      <c r="BN93" s="120">
        <v>0</v>
      </c>
      <c r="BO93" s="116">
        <v>0</v>
      </c>
      <c r="BP93" s="120">
        <v>0</v>
      </c>
      <c r="BQ93" s="116">
        <v>4</v>
      </c>
      <c r="BR93" s="120">
        <v>100</v>
      </c>
      <c r="BS93" s="116">
        <v>4</v>
      </c>
      <c r="BT93" s="2"/>
      <c r="BU93" s="3"/>
      <c r="BV93" s="3"/>
      <c r="BW93" s="3"/>
      <c r="BX93" s="3"/>
    </row>
    <row r="94" spans="1:76" ht="15">
      <c r="A94" s="64" t="s">
        <v>281</v>
      </c>
      <c r="B94" s="65"/>
      <c r="C94" s="65" t="s">
        <v>64</v>
      </c>
      <c r="D94" s="66">
        <v>162.0022255330789</v>
      </c>
      <c r="E94" s="68"/>
      <c r="F94" s="100" t="s">
        <v>3361</v>
      </c>
      <c r="G94" s="65"/>
      <c r="H94" s="69" t="s">
        <v>281</v>
      </c>
      <c r="I94" s="70"/>
      <c r="J94" s="70"/>
      <c r="K94" s="69" t="s">
        <v>3934</v>
      </c>
      <c r="L94" s="73">
        <v>1</v>
      </c>
      <c r="M94" s="74">
        <v>4677.08251953125</v>
      </c>
      <c r="N94" s="74">
        <v>1167.1103515625</v>
      </c>
      <c r="O94" s="75"/>
      <c r="P94" s="76"/>
      <c r="Q94" s="76"/>
      <c r="R94" s="86"/>
      <c r="S94" s="48">
        <v>1</v>
      </c>
      <c r="T94" s="48">
        <v>1</v>
      </c>
      <c r="U94" s="49">
        <v>0</v>
      </c>
      <c r="V94" s="49">
        <v>0</v>
      </c>
      <c r="W94" s="49">
        <v>0</v>
      </c>
      <c r="X94" s="49">
        <v>0.999999</v>
      </c>
      <c r="Y94" s="49">
        <v>0</v>
      </c>
      <c r="Z94" s="49" t="s">
        <v>4288</v>
      </c>
      <c r="AA94" s="71">
        <v>94</v>
      </c>
      <c r="AB94" s="71"/>
      <c r="AC94" s="72"/>
      <c r="AD94" s="78" t="s">
        <v>1973</v>
      </c>
      <c r="AE94" s="78">
        <v>21</v>
      </c>
      <c r="AF94" s="78">
        <v>2</v>
      </c>
      <c r="AG94" s="78">
        <v>380</v>
      </c>
      <c r="AH94" s="78">
        <v>1</v>
      </c>
      <c r="AI94" s="78"/>
      <c r="AJ94" s="78" t="s">
        <v>2324</v>
      </c>
      <c r="AK94" s="78"/>
      <c r="AL94" s="78"/>
      <c r="AM94" s="78"/>
      <c r="AN94" s="80">
        <v>43633.31862268518</v>
      </c>
      <c r="AO94" s="78"/>
      <c r="AP94" s="78" t="b">
        <v>1</v>
      </c>
      <c r="AQ94" s="78" t="b">
        <v>0</v>
      </c>
      <c r="AR94" s="78" t="b">
        <v>0</v>
      </c>
      <c r="AS94" s="78"/>
      <c r="AT94" s="78">
        <v>0</v>
      </c>
      <c r="AU94" s="78"/>
      <c r="AV94" s="78" t="b">
        <v>0</v>
      </c>
      <c r="AW94" s="78" t="s">
        <v>3483</v>
      </c>
      <c r="AX94" s="82" t="s">
        <v>3575</v>
      </c>
      <c r="AY94" s="78" t="s">
        <v>66</v>
      </c>
      <c r="AZ94" s="78" t="str">
        <f>REPLACE(INDEX(GroupVertices[Group],MATCH(Vertices[[#This Row],[Vertex]],GroupVertices[Vertex],0)),1,1,"")</f>
        <v>4</v>
      </c>
      <c r="BA94" s="48" t="s">
        <v>753</v>
      </c>
      <c r="BB94" s="48" t="s">
        <v>753</v>
      </c>
      <c r="BC94" s="48" t="s">
        <v>812</v>
      </c>
      <c r="BD94" s="48" t="s">
        <v>812</v>
      </c>
      <c r="BE94" s="48" t="s">
        <v>840</v>
      </c>
      <c r="BF94" s="48" t="s">
        <v>840</v>
      </c>
      <c r="BG94" s="116" t="s">
        <v>4752</v>
      </c>
      <c r="BH94" s="116" t="s">
        <v>4752</v>
      </c>
      <c r="BI94" s="116" t="s">
        <v>4896</v>
      </c>
      <c r="BJ94" s="116" t="s">
        <v>4896</v>
      </c>
      <c r="BK94" s="116">
        <v>0</v>
      </c>
      <c r="BL94" s="120">
        <v>0</v>
      </c>
      <c r="BM94" s="116">
        <v>0</v>
      </c>
      <c r="BN94" s="120">
        <v>0</v>
      </c>
      <c r="BO94" s="116">
        <v>0</v>
      </c>
      <c r="BP94" s="120">
        <v>0</v>
      </c>
      <c r="BQ94" s="116">
        <v>7</v>
      </c>
      <c r="BR94" s="120">
        <v>100</v>
      </c>
      <c r="BS94" s="116">
        <v>7</v>
      </c>
      <c r="BT94" s="2"/>
      <c r="BU94" s="3"/>
      <c r="BV94" s="3"/>
      <c r="BW94" s="3"/>
      <c r="BX94" s="3"/>
    </row>
    <row r="95" spans="1:76" ht="15">
      <c r="A95" s="64" t="s">
        <v>282</v>
      </c>
      <c r="B95" s="65"/>
      <c r="C95" s="65" t="s">
        <v>64</v>
      </c>
      <c r="D95" s="66">
        <v>162.00445106615783</v>
      </c>
      <c r="E95" s="68"/>
      <c r="F95" s="100" t="s">
        <v>3362</v>
      </c>
      <c r="G95" s="65"/>
      <c r="H95" s="69" t="s">
        <v>282</v>
      </c>
      <c r="I95" s="70"/>
      <c r="J95" s="70"/>
      <c r="K95" s="69" t="s">
        <v>3935</v>
      </c>
      <c r="L95" s="73">
        <v>1</v>
      </c>
      <c r="M95" s="74">
        <v>5071.7802734375</v>
      </c>
      <c r="N95" s="74">
        <v>1167.1103515625</v>
      </c>
      <c r="O95" s="75"/>
      <c r="P95" s="76"/>
      <c r="Q95" s="76"/>
      <c r="R95" s="86"/>
      <c r="S95" s="48">
        <v>1</v>
      </c>
      <c r="T95" s="48">
        <v>1</v>
      </c>
      <c r="U95" s="49">
        <v>0</v>
      </c>
      <c r="V95" s="49">
        <v>0</v>
      </c>
      <c r="W95" s="49">
        <v>0</v>
      </c>
      <c r="X95" s="49">
        <v>0.999999</v>
      </c>
      <c r="Y95" s="49">
        <v>0</v>
      </c>
      <c r="Z95" s="49" t="s">
        <v>4288</v>
      </c>
      <c r="AA95" s="71">
        <v>95</v>
      </c>
      <c r="AB95" s="71"/>
      <c r="AC95" s="72"/>
      <c r="AD95" s="78" t="s">
        <v>1974</v>
      </c>
      <c r="AE95" s="78">
        <v>18</v>
      </c>
      <c r="AF95" s="78">
        <v>4</v>
      </c>
      <c r="AG95" s="78">
        <v>379</v>
      </c>
      <c r="AH95" s="78">
        <v>3</v>
      </c>
      <c r="AI95" s="78"/>
      <c r="AJ95" s="78" t="s">
        <v>2325</v>
      </c>
      <c r="AK95" s="78"/>
      <c r="AL95" s="78"/>
      <c r="AM95" s="78"/>
      <c r="AN95" s="80">
        <v>43633.32923611111</v>
      </c>
      <c r="AO95" s="78"/>
      <c r="AP95" s="78" t="b">
        <v>1</v>
      </c>
      <c r="AQ95" s="78" t="b">
        <v>0</v>
      </c>
      <c r="AR95" s="78" t="b">
        <v>0</v>
      </c>
      <c r="AS95" s="78"/>
      <c r="AT95" s="78">
        <v>0</v>
      </c>
      <c r="AU95" s="78"/>
      <c r="AV95" s="78" t="b">
        <v>0</v>
      </c>
      <c r="AW95" s="78" t="s">
        <v>3483</v>
      </c>
      <c r="AX95" s="82" t="s">
        <v>3576</v>
      </c>
      <c r="AY95" s="78" t="s">
        <v>66</v>
      </c>
      <c r="AZ95" s="78" t="str">
        <f>REPLACE(INDEX(GroupVertices[Group],MATCH(Vertices[[#This Row],[Vertex]],GroupVertices[Vertex],0)),1,1,"")</f>
        <v>4</v>
      </c>
      <c r="BA95" s="48" t="s">
        <v>753</v>
      </c>
      <c r="BB95" s="48" t="s">
        <v>753</v>
      </c>
      <c r="BC95" s="48" t="s">
        <v>812</v>
      </c>
      <c r="BD95" s="48" t="s">
        <v>812</v>
      </c>
      <c r="BE95" s="48" t="s">
        <v>840</v>
      </c>
      <c r="BF95" s="48" t="s">
        <v>840</v>
      </c>
      <c r="BG95" s="116" t="s">
        <v>4753</v>
      </c>
      <c r="BH95" s="116" t="s">
        <v>4753</v>
      </c>
      <c r="BI95" s="116" t="s">
        <v>4897</v>
      </c>
      <c r="BJ95" s="116" t="s">
        <v>4897</v>
      </c>
      <c r="BK95" s="116">
        <v>0</v>
      </c>
      <c r="BL95" s="120">
        <v>0</v>
      </c>
      <c r="BM95" s="116">
        <v>0</v>
      </c>
      <c r="BN95" s="120">
        <v>0</v>
      </c>
      <c r="BO95" s="116">
        <v>0</v>
      </c>
      <c r="BP95" s="120">
        <v>0</v>
      </c>
      <c r="BQ95" s="116">
        <v>12</v>
      </c>
      <c r="BR95" s="120">
        <v>100</v>
      </c>
      <c r="BS95" s="116">
        <v>12</v>
      </c>
      <c r="BT95" s="2"/>
      <c r="BU95" s="3"/>
      <c r="BV95" s="3"/>
      <c r="BW95" s="3"/>
      <c r="BX95" s="3"/>
    </row>
    <row r="96" spans="1:76" ht="15">
      <c r="A96" s="64" t="s">
        <v>283</v>
      </c>
      <c r="B96" s="65"/>
      <c r="C96" s="65" t="s">
        <v>64</v>
      </c>
      <c r="D96" s="66">
        <v>162</v>
      </c>
      <c r="E96" s="68"/>
      <c r="F96" s="100" t="s">
        <v>3363</v>
      </c>
      <c r="G96" s="65"/>
      <c r="H96" s="69" t="s">
        <v>283</v>
      </c>
      <c r="I96" s="70"/>
      <c r="J96" s="70"/>
      <c r="K96" s="69" t="s">
        <v>3936</v>
      </c>
      <c r="L96" s="73">
        <v>1</v>
      </c>
      <c r="M96" s="74">
        <v>3887.687744140625</v>
      </c>
      <c r="N96" s="74">
        <v>3338.321533203125</v>
      </c>
      <c r="O96" s="75"/>
      <c r="P96" s="76"/>
      <c r="Q96" s="76"/>
      <c r="R96" s="86"/>
      <c r="S96" s="48">
        <v>1</v>
      </c>
      <c r="T96" s="48">
        <v>1</v>
      </c>
      <c r="U96" s="49">
        <v>0</v>
      </c>
      <c r="V96" s="49">
        <v>0</v>
      </c>
      <c r="W96" s="49">
        <v>0</v>
      </c>
      <c r="X96" s="49">
        <v>0.999999</v>
      </c>
      <c r="Y96" s="49">
        <v>0</v>
      </c>
      <c r="Z96" s="49" t="s">
        <v>4288</v>
      </c>
      <c r="AA96" s="71">
        <v>96</v>
      </c>
      <c r="AB96" s="71"/>
      <c r="AC96" s="72"/>
      <c r="AD96" s="78" t="s">
        <v>1975</v>
      </c>
      <c r="AE96" s="78">
        <v>10</v>
      </c>
      <c r="AF96" s="78">
        <v>0</v>
      </c>
      <c r="AG96" s="78">
        <v>360</v>
      </c>
      <c r="AH96" s="78">
        <v>1</v>
      </c>
      <c r="AI96" s="78"/>
      <c r="AJ96" s="78" t="s">
        <v>2326</v>
      </c>
      <c r="AK96" s="78"/>
      <c r="AL96" s="78"/>
      <c r="AM96" s="78"/>
      <c r="AN96" s="80">
        <v>43634.78895833333</v>
      </c>
      <c r="AO96" s="78"/>
      <c r="AP96" s="78" t="b">
        <v>1</v>
      </c>
      <c r="AQ96" s="78" t="b">
        <v>0</v>
      </c>
      <c r="AR96" s="78" t="b">
        <v>0</v>
      </c>
      <c r="AS96" s="78"/>
      <c r="AT96" s="78">
        <v>0</v>
      </c>
      <c r="AU96" s="78"/>
      <c r="AV96" s="78" t="b">
        <v>0</v>
      </c>
      <c r="AW96" s="78" t="s">
        <v>3483</v>
      </c>
      <c r="AX96" s="82" t="s">
        <v>3577</v>
      </c>
      <c r="AY96" s="78" t="s">
        <v>66</v>
      </c>
      <c r="AZ96" s="78" t="str">
        <f>REPLACE(INDEX(GroupVertices[Group],MATCH(Vertices[[#This Row],[Vertex]],GroupVertices[Vertex],0)),1,1,"")</f>
        <v>4</v>
      </c>
      <c r="BA96" s="48" t="s">
        <v>753</v>
      </c>
      <c r="BB96" s="48" t="s">
        <v>753</v>
      </c>
      <c r="BC96" s="48" t="s">
        <v>812</v>
      </c>
      <c r="BD96" s="48" t="s">
        <v>812</v>
      </c>
      <c r="BE96" s="48" t="s">
        <v>840</v>
      </c>
      <c r="BF96" s="48" t="s">
        <v>840</v>
      </c>
      <c r="BG96" s="116" t="s">
        <v>4754</v>
      </c>
      <c r="BH96" s="116" t="s">
        <v>4754</v>
      </c>
      <c r="BI96" s="116" t="s">
        <v>4898</v>
      </c>
      <c r="BJ96" s="116" t="s">
        <v>4898</v>
      </c>
      <c r="BK96" s="116">
        <v>0</v>
      </c>
      <c r="BL96" s="120">
        <v>0</v>
      </c>
      <c r="BM96" s="116">
        <v>0</v>
      </c>
      <c r="BN96" s="120">
        <v>0</v>
      </c>
      <c r="BO96" s="116">
        <v>0</v>
      </c>
      <c r="BP96" s="120">
        <v>0</v>
      </c>
      <c r="BQ96" s="116">
        <v>3</v>
      </c>
      <c r="BR96" s="120">
        <v>100</v>
      </c>
      <c r="BS96" s="116">
        <v>3</v>
      </c>
      <c r="BT96" s="2"/>
      <c r="BU96" s="3"/>
      <c r="BV96" s="3"/>
      <c r="BW96" s="3"/>
      <c r="BX96" s="3"/>
    </row>
    <row r="97" spans="1:76" ht="15">
      <c r="A97" s="64" t="s">
        <v>284</v>
      </c>
      <c r="B97" s="65"/>
      <c r="C97" s="65" t="s">
        <v>64</v>
      </c>
      <c r="D97" s="66">
        <v>162.00111276653945</v>
      </c>
      <c r="E97" s="68"/>
      <c r="F97" s="100" t="s">
        <v>3364</v>
      </c>
      <c r="G97" s="65"/>
      <c r="H97" s="69" t="s">
        <v>284</v>
      </c>
      <c r="I97" s="70"/>
      <c r="J97" s="70"/>
      <c r="K97" s="69" t="s">
        <v>3937</v>
      </c>
      <c r="L97" s="73">
        <v>1</v>
      </c>
      <c r="M97" s="74">
        <v>4282.38525390625</v>
      </c>
      <c r="N97" s="74">
        <v>3338.321533203125</v>
      </c>
      <c r="O97" s="75"/>
      <c r="P97" s="76"/>
      <c r="Q97" s="76"/>
      <c r="R97" s="86"/>
      <c r="S97" s="48">
        <v>1</v>
      </c>
      <c r="T97" s="48">
        <v>1</v>
      </c>
      <c r="U97" s="49">
        <v>0</v>
      </c>
      <c r="V97" s="49">
        <v>0</v>
      </c>
      <c r="W97" s="49">
        <v>0</v>
      </c>
      <c r="X97" s="49">
        <v>0.999999</v>
      </c>
      <c r="Y97" s="49">
        <v>0</v>
      </c>
      <c r="Z97" s="49" t="s">
        <v>4288</v>
      </c>
      <c r="AA97" s="71">
        <v>97</v>
      </c>
      <c r="AB97" s="71"/>
      <c r="AC97" s="72"/>
      <c r="AD97" s="78" t="s">
        <v>1976</v>
      </c>
      <c r="AE97" s="78">
        <v>18</v>
      </c>
      <c r="AF97" s="78">
        <v>1</v>
      </c>
      <c r="AG97" s="78">
        <v>539</v>
      </c>
      <c r="AH97" s="78">
        <v>2</v>
      </c>
      <c r="AI97" s="78"/>
      <c r="AJ97" s="78" t="s">
        <v>2327</v>
      </c>
      <c r="AK97" s="78"/>
      <c r="AL97" s="78"/>
      <c r="AM97" s="78"/>
      <c r="AN97" s="80">
        <v>43634.81398148148</v>
      </c>
      <c r="AO97" s="78"/>
      <c r="AP97" s="78" t="b">
        <v>1</v>
      </c>
      <c r="AQ97" s="78" t="b">
        <v>0</v>
      </c>
      <c r="AR97" s="78" t="b">
        <v>0</v>
      </c>
      <c r="AS97" s="78"/>
      <c r="AT97" s="78">
        <v>0</v>
      </c>
      <c r="AU97" s="78"/>
      <c r="AV97" s="78" t="b">
        <v>0</v>
      </c>
      <c r="AW97" s="78" t="s">
        <v>3483</v>
      </c>
      <c r="AX97" s="82" t="s">
        <v>3578</v>
      </c>
      <c r="AY97" s="78" t="s">
        <v>66</v>
      </c>
      <c r="AZ97" s="78" t="str">
        <f>REPLACE(INDEX(GroupVertices[Group],MATCH(Vertices[[#This Row],[Vertex]],GroupVertices[Vertex],0)),1,1,"")</f>
        <v>4</v>
      </c>
      <c r="BA97" s="48" t="s">
        <v>753</v>
      </c>
      <c r="BB97" s="48" t="s">
        <v>753</v>
      </c>
      <c r="BC97" s="48" t="s">
        <v>812</v>
      </c>
      <c r="BD97" s="48" t="s">
        <v>812</v>
      </c>
      <c r="BE97" s="48" t="s">
        <v>840</v>
      </c>
      <c r="BF97" s="48" t="s">
        <v>840</v>
      </c>
      <c r="BG97" s="116" t="s">
        <v>4755</v>
      </c>
      <c r="BH97" s="116" t="s">
        <v>4755</v>
      </c>
      <c r="BI97" s="116" t="s">
        <v>4899</v>
      </c>
      <c r="BJ97" s="116" t="s">
        <v>4899</v>
      </c>
      <c r="BK97" s="116">
        <v>0</v>
      </c>
      <c r="BL97" s="120">
        <v>0</v>
      </c>
      <c r="BM97" s="116">
        <v>0</v>
      </c>
      <c r="BN97" s="120">
        <v>0</v>
      </c>
      <c r="BO97" s="116">
        <v>0</v>
      </c>
      <c r="BP97" s="120">
        <v>0</v>
      </c>
      <c r="BQ97" s="116">
        <v>9</v>
      </c>
      <c r="BR97" s="120">
        <v>100</v>
      </c>
      <c r="BS97" s="116">
        <v>9</v>
      </c>
      <c r="BT97" s="2"/>
      <c r="BU97" s="3"/>
      <c r="BV97" s="3"/>
      <c r="BW97" s="3"/>
      <c r="BX97" s="3"/>
    </row>
    <row r="98" spans="1:76" ht="15">
      <c r="A98" s="64" t="s">
        <v>285</v>
      </c>
      <c r="B98" s="65"/>
      <c r="C98" s="65" t="s">
        <v>64</v>
      </c>
      <c r="D98" s="66">
        <v>162.00556383269728</v>
      </c>
      <c r="E98" s="68"/>
      <c r="F98" s="100" t="s">
        <v>3365</v>
      </c>
      <c r="G98" s="65"/>
      <c r="H98" s="69" t="s">
        <v>285</v>
      </c>
      <c r="I98" s="70"/>
      <c r="J98" s="70"/>
      <c r="K98" s="69" t="s">
        <v>3938</v>
      </c>
      <c r="L98" s="73">
        <v>1</v>
      </c>
      <c r="M98" s="74">
        <v>4677.08251953125</v>
      </c>
      <c r="N98" s="74">
        <v>3338.321533203125</v>
      </c>
      <c r="O98" s="75"/>
      <c r="P98" s="76"/>
      <c r="Q98" s="76"/>
      <c r="R98" s="86"/>
      <c r="S98" s="48">
        <v>1</v>
      </c>
      <c r="T98" s="48">
        <v>1</v>
      </c>
      <c r="U98" s="49">
        <v>0</v>
      </c>
      <c r="V98" s="49">
        <v>0</v>
      </c>
      <c r="W98" s="49">
        <v>0</v>
      </c>
      <c r="X98" s="49">
        <v>0.999999</v>
      </c>
      <c r="Y98" s="49">
        <v>0</v>
      </c>
      <c r="Z98" s="49" t="s">
        <v>4288</v>
      </c>
      <c r="AA98" s="71">
        <v>98</v>
      </c>
      <c r="AB98" s="71"/>
      <c r="AC98" s="72"/>
      <c r="AD98" s="78" t="s">
        <v>1977</v>
      </c>
      <c r="AE98" s="78">
        <v>15</v>
      </c>
      <c r="AF98" s="78">
        <v>5</v>
      </c>
      <c r="AG98" s="78">
        <v>363</v>
      </c>
      <c r="AH98" s="78">
        <v>6</v>
      </c>
      <c r="AI98" s="78"/>
      <c r="AJ98" s="78" t="s">
        <v>2328</v>
      </c>
      <c r="AK98" s="78"/>
      <c r="AL98" s="78"/>
      <c r="AM98" s="78"/>
      <c r="AN98" s="80">
        <v>43635.06693287037</v>
      </c>
      <c r="AO98" s="78"/>
      <c r="AP98" s="78" t="b">
        <v>1</v>
      </c>
      <c r="AQ98" s="78" t="b">
        <v>0</v>
      </c>
      <c r="AR98" s="78" t="b">
        <v>0</v>
      </c>
      <c r="AS98" s="78"/>
      <c r="AT98" s="78">
        <v>0</v>
      </c>
      <c r="AU98" s="78"/>
      <c r="AV98" s="78" t="b">
        <v>0</v>
      </c>
      <c r="AW98" s="78" t="s">
        <v>3483</v>
      </c>
      <c r="AX98" s="82" t="s">
        <v>3579</v>
      </c>
      <c r="AY98" s="78" t="s">
        <v>66</v>
      </c>
      <c r="AZ98" s="78" t="str">
        <f>REPLACE(INDEX(GroupVertices[Group],MATCH(Vertices[[#This Row],[Vertex]],GroupVertices[Vertex],0)),1,1,"")</f>
        <v>4</v>
      </c>
      <c r="BA98" s="48" t="s">
        <v>753</v>
      </c>
      <c r="BB98" s="48" t="s">
        <v>753</v>
      </c>
      <c r="BC98" s="48" t="s">
        <v>812</v>
      </c>
      <c r="BD98" s="48" t="s">
        <v>812</v>
      </c>
      <c r="BE98" s="48" t="s">
        <v>840</v>
      </c>
      <c r="BF98" s="48" t="s">
        <v>840</v>
      </c>
      <c r="BG98" s="116" t="s">
        <v>4756</v>
      </c>
      <c r="BH98" s="116" t="s">
        <v>4756</v>
      </c>
      <c r="BI98" s="116" t="s">
        <v>4900</v>
      </c>
      <c r="BJ98" s="116" t="s">
        <v>4900</v>
      </c>
      <c r="BK98" s="116">
        <v>0</v>
      </c>
      <c r="BL98" s="120">
        <v>0</v>
      </c>
      <c r="BM98" s="116">
        <v>0</v>
      </c>
      <c r="BN98" s="120">
        <v>0</v>
      </c>
      <c r="BO98" s="116">
        <v>0</v>
      </c>
      <c r="BP98" s="120">
        <v>0</v>
      </c>
      <c r="BQ98" s="116">
        <v>11</v>
      </c>
      <c r="BR98" s="120">
        <v>100</v>
      </c>
      <c r="BS98" s="116">
        <v>11</v>
      </c>
      <c r="BT98" s="2"/>
      <c r="BU98" s="3"/>
      <c r="BV98" s="3"/>
      <c r="BW98" s="3"/>
      <c r="BX98" s="3"/>
    </row>
    <row r="99" spans="1:76" ht="15">
      <c r="A99" s="64" t="s">
        <v>286</v>
      </c>
      <c r="B99" s="65"/>
      <c r="C99" s="65" t="s">
        <v>64</v>
      </c>
      <c r="D99" s="66">
        <v>162.0022255330789</v>
      </c>
      <c r="E99" s="68"/>
      <c r="F99" s="100" t="s">
        <v>3366</v>
      </c>
      <c r="G99" s="65"/>
      <c r="H99" s="69" t="s">
        <v>286</v>
      </c>
      <c r="I99" s="70"/>
      <c r="J99" s="70"/>
      <c r="K99" s="69" t="s">
        <v>3939</v>
      </c>
      <c r="L99" s="73">
        <v>1</v>
      </c>
      <c r="M99" s="74">
        <v>5071.7802734375</v>
      </c>
      <c r="N99" s="74">
        <v>3881.124755859375</v>
      </c>
      <c r="O99" s="75"/>
      <c r="P99" s="76"/>
      <c r="Q99" s="76"/>
      <c r="R99" s="86"/>
      <c r="S99" s="48">
        <v>1</v>
      </c>
      <c r="T99" s="48">
        <v>1</v>
      </c>
      <c r="U99" s="49">
        <v>0</v>
      </c>
      <c r="V99" s="49">
        <v>0</v>
      </c>
      <c r="W99" s="49">
        <v>0</v>
      </c>
      <c r="X99" s="49">
        <v>0.999999</v>
      </c>
      <c r="Y99" s="49">
        <v>0</v>
      </c>
      <c r="Z99" s="49" t="s">
        <v>4288</v>
      </c>
      <c r="AA99" s="71">
        <v>99</v>
      </c>
      <c r="AB99" s="71"/>
      <c r="AC99" s="72"/>
      <c r="AD99" s="78" t="s">
        <v>1978</v>
      </c>
      <c r="AE99" s="78">
        <v>10</v>
      </c>
      <c r="AF99" s="78">
        <v>2</v>
      </c>
      <c r="AG99" s="78">
        <v>304</v>
      </c>
      <c r="AH99" s="78">
        <v>1</v>
      </c>
      <c r="AI99" s="78"/>
      <c r="AJ99" s="78" t="s">
        <v>2329</v>
      </c>
      <c r="AK99" s="78"/>
      <c r="AL99" s="78"/>
      <c r="AM99" s="78"/>
      <c r="AN99" s="80">
        <v>43635.09489583333</v>
      </c>
      <c r="AO99" s="78"/>
      <c r="AP99" s="78" t="b">
        <v>1</v>
      </c>
      <c r="AQ99" s="78" t="b">
        <v>0</v>
      </c>
      <c r="AR99" s="78" t="b">
        <v>0</v>
      </c>
      <c r="AS99" s="78"/>
      <c r="AT99" s="78">
        <v>0</v>
      </c>
      <c r="AU99" s="78"/>
      <c r="AV99" s="78" t="b">
        <v>0</v>
      </c>
      <c r="AW99" s="78" t="s">
        <v>3483</v>
      </c>
      <c r="AX99" s="82" t="s">
        <v>3580</v>
      </c>
      <c r="AY99" s="78" t="s">
        <v>66</v>
      </c>
      <c r="AZ99" s="78" t="str">
        <f>REPLACE(INDEX(GroupVertices[Group],MATCH(Vertices[[#This Row],[Vertex]],GroupVertices[Vertex],0)),1,1,"")</f>
        <v>4</v>
      </c>
      <c r="BA99" s="48" t="s">
        <v>753</v>
      </c>
      <c r="BB99" s="48" t="s">
        <v>753</v>
      </c>
      <c r="BC99" s="48" t="s">
        <v>812</v>
      </c>
      <c r="BD99" s="48" t="s">
        <v>812</v>
      </c>
      <c r="BE99" s="48" t="s">
        <v>840</v>
      </c>
      <c r="BF99" s="48" t="s">
        <v>840</v>
      </c>
      <c r="BG99" s="116" t="s">
        <v>4757</v>
      </c>
      <c r="BH99" s="116" t="s">
        <v>4757</v>
      </c>
      <c r="BI99" s="116" t="s">
        <v>4901</v>
      </c>
      <c r="BJ99" s="116" t="s">
        <v>4901</v>
      </c>
      <c r="BK99" s="116">
        <v>0</v>
      </c>
      <c r="BL99" s="120">
        <v>0</v>
      </c>
      <c r="BM99" s="116">
        <v>0</v>
      </c>
      <c r="BN99" s="120">
        <v>0</v>
      </c>
      <c r="BO99" s="116">
        <v>0</v>
      </c>
      <c r="BP99" s="120">
        <v>0</v>
      </c>
      <c r="BQ99" s="116">
        <v>9</v>
      </c>
      <c r="BR99" s="120">
        <v>100</v>
      </c>
      <c r="BS99" s="116">
        <v>9</v>
      </c>
      <c r="BT99" s="2"/>
      <c r="BU99" s="3"/>
      <c r="BV99" s="3"/>
      <c r="BW99" s="3"/>
      <c r="BX99" s="3"/>
    </row>
    <row r="100" spans="1:76" ht="15">
      <c r="A100" s="64" t="s">
        <v>287</v>
      </c>
      <c r="B100" s="65"/>
      <c r="C100" s="65" t="s">
        <v>64</v>
      </c>
      <c r="D100" s="66">
        <v>162.00445106615783</v>
      </c>
      <c r="E100" s="68"/>
      <c r="F100" s="100" t="s">
        <v>3367</v>
      </c>
      <c r="G100" s="65"/>
      <c r="H100" s="69" t="s">
        <v>287</v>
      </c>
      <c r="I100" s="70"/>
      <c r="J100" s="70"/>
      <c r="K100" s="69" t="s">
        <v>3940</v>
      </c>
      <c r="L100" s="73">
        <v>1</v>
      </c>
      <c r="M100" s="74">
        <v>3887.687744140625</v>
      </c>
      <c r="N100" s="74">
        <v>3881.124755859375</v>
      </c>
      <c r="O100" s="75"/>
      <c r="P100" s="76"/>
      <c r="Q100" s="76"/>
      <c r="R100" s="86"/>
      <c r="S100" s="48">
        <v>1</v>
      </c>
      <c r="T100" s="48">
        <v>1</v>
      </c>
      <c r="U100" s="49">
        <v>0</v>
      </c>
      <c r="V100" s="49">
        <v>0</v>
      </c>
      <c r="W100" s="49">
        <v>0</v>
      </c>
      <c r="X100" s="49">
        <v>0.999999</v>
      </c>
      <c r="Y100" s="49">
        <v>0</v>
      </c>
      <c r="Z100" s="49" t="s">
        <v>4288</v>
      </c>
      <c r="AA100" s="71">
        <v>100</v>
      </c>
      <c r="AB100" s="71"/>
      <c r="AC100" s="72"/>
      <c r="AD100" s="78" t="s">
        <v>1979</v>
      </c>
      <c r="AE100" s="78">
        <v>17</v>
      </c>
      <c r="AF100" s="78">
        <v>4</v>
      </c>
      <c r="AG100" s="78">
        <v>368</v>
      </c>
      <c r="AH100" s="78">
        <v>3</v>
      </c>
      <c r="AI100" s="78"/>
      <c r="AJ100" s="78" t="s">
        <v>2330</v>
      </c>
      <c r="AK100" s="78"/>
      <c r="AL100" s="78"/>
      <c r="AM100" s="78"/>
      <c r="AN100" s="80">
        <v>43635.12721064815</v>
      </c>
      <c r="AO100" s="78"/>
      <c r="AP100" s="78" t="b">
        <v>1</v>
      </c>
      <c r="AQ100" s="78" t="b">
        <v>0</v>
      </c>
      <c r="AR100" s="78" t="b">
        <v>0</v>
      </c>
      <c r="AS100" s="78"/>
      <c r="AT100" s="78">
        <v>0</v>
      </c>
      <c r="AU100" s="78"/>
      <c r="AV100" s="78" t="b">
        <v>0</v>
      </c>
      <c r="AW100" s="78" t="s">
        <v>3483</v>
      </c>
      <c r="AX100" s="82" t="s">
        <v>3581</v>
      </c>
      <c r="AY100" s="78" t="s">
        <v>66</v>
      </c>
      <c r="AZ100" s="78" t="str">
        <f>REPLACE(INDEX(GroupVertices[Group],MATCH(Vertices[[#This Row],[Vertex]],GroupVertices[Vertex],0)),1,1,"")</f>
        <v>4</v>
      </c>
      <c r="BA100" s="48" t="s">
        <v>753</v>
      </c>
      <c r="BB100" s="48" t="s">
        <v>753</v>
      </c>
      <c r="BC100" s="48" t="s">
        <v>812</v>
      </c>
      <c r="BD100" s="48" t="s">
        <v>812</v>
      </c>
      <c r="BE100" s="48" t="s">
        <v>840</v>
      </c>
      <c r="BF100" s="48" t="s">
        <v>840</v>
      </c>
      <c r="BG100" s="116" t="s">
        <v>4758</v>
      </c>
      <c r="BH100" s="116" t="s">
        <v>4758</v>
      </c>
      <c r="BI100" s="116" t="s">
        <v>4902</v>
      </c>
      <c r="BJ100" s="116" t="s">
        <v>4902</v>
      </c>
      <c r="BK100" s="116">
        <v>0</v>
      </c>
      <c r="BL100" s="120">
        <v>0</v>
      </c>
      <c r="BM100" s="116">
        <v>0</v>
      </c>
      <c r="BN100" s="120">
        <v>0</v>
      </c>
      <c r="BO100" s="116">
        <v>0</v>
      </c>
      <c r="BP100" s="120">
        <v>0</v>
      </c>
      <c r="BQ100" s="116">
        <v>14</v>
      </c>
      <c r="BR100" s="120">
        <v>100</v>
      </c>
      <c r="BS100" s="116">
        <v>14</v>
      </c>
      <c r="BT100" s="2"/>
      <c r="BU100" s="3"/>
      <c r="BV100" s="3"/>
      <c r="BW100" s="3"/>
      <c r="BX100" s="3"/>
    </row>
    <row r="101" spans="1:76" ht="15">
      <c r="A101" s="64" t="s">
        <v>288</v>
      </c>
      <c r="B101" s="65"/>
      <c r="C101" s="65" t="s">
        <v>64</v>
      </c>
      <c r="D101" s="66">
        <v>162.00445106615783</v>
      </c>
      <c r="E101" s="68"/>
      <c r="F101" s="100" t="s">
        <v>3368</v>
      </c>
      <c r="G101" s="65"/>
      <c r="H101" s="69" t="s">
        <v>288</v>
      </c>
      <c r="I101" s="70"/>
      <c r="J101" s="70"/>
      <c r="K101" s="69" t="s">
        <v>3941</v>
      </c>
      <c r="L101" s="73">
        <v>1</v>
      </c>
      <c r="M101" s="74">
        <v>4282.38525390625</v>
      </c>
      <c r="N101" s="74">
        <v>3881.124755859375</v>
      </c>
      <c r="O101" s="75"/>
      <c r="P101" s="76"/>
      <c r="Q101" s="76"/>
      <c r="R101" s="86"/>
      <c r="S101" s="48">
        <v>1</v>
      </c>
      <c r="T101" s="48">
        <v>1</v>
      </c>
      <c r="U101" s="49">
        <v>0</v>
      </c>
      <c r="V101" s="49">
        <v>0</v>
      </c>
      <c r="W101" s="49">
        <v>0</v>
      </c>
      <c r="X101" s="49">
        <v>0.999999</v>
      </c>
      <c r="Y101" s="49">
        <v>0</v>
      </c>
      <c r="Z101" s="49" t="s">
        <v>4288</v>
      </c>
      <c r="AA101" s="71">
        <v>101</v>
      </c>
      <c r="AB101" s="71"/>
      <c r="AC101" s="72"/>
      <c r="AD101" s="78" t="s">
        <v>1980</v>
      </c>
      <c r="AE101" s="78">
        <v>20</v>
      </c>
      <c r="AF101" s="78">
        <v>4</v>
      </c>
      <c r="AG101" s="78">
        <v>371</v>
      </c>
      <c r="AH101" s="78">
        <v>4</v>
      </c>
      <c r="AI101" s="78"/>
      <c r="AJ101" s="78" t="s">
        <v>2331</v>
      </c>
      <c r="AK101" s="78"/>
      <c r="AL101" s="78"/>
      <c r="AM101" s="78"/>
      <c r="AN101" s="80">
        <v>43635.14971064815</v>
      </c>
      <c r="AO101" s="78"/>
      <c r="AP101" s="78" t="b">
        <v>1</v>
      </c>
      <c r="AQ101" s="78" t="b">
        <v>0</v>
      </c>
      <c r="AR101" s="78" t="b">
        <v>0</v>
      </c>
      <c r="AS101" s="78"/>
      <c r="AT101" s="78">
        <v>0</v>
      </c>
      <c r="AU101" s="78"/>
      <c r="AV101" s="78" t="b">
        <v>0</v>
      </c>
      <c r="AW101" s="78" t="s">
        <v>3483</v>
      </c>
      <c r="AX101" s="82" t="s">
        <v>3582</v>
      </c>
      <c r="AY101" s="78" t="s">
        <v>66</v>
      </c>
      <c r="AZ101" s="78" t="str">
        <f>REPLACE(INDEX(GroupVertices[Group],MATCH(Vertices[[#This Row],[Vertex]],GroupVertices[Vertex],0)),1,1,"")</f>
        <v>4</v>
      </c>
      <c r="BA101" s="48" t="s">
        <v>753</v>
      </c>
      <c r="BB101" s="48" t="s">
        <v>753</v>
      </c>
      <c r="BC101" s="48" t="s">
        <v>812</v>
      </c>
      <c r="BD101" s="48" t="s">
        <v>812</v>
      </c>
      <c r="BE101" s="48" t="s">
        <v>840</v>
      </c>
      <c r="BF101" s="48" t="s">
        <v>840</v>
      </c>
      <c r="BG101" s="116" t="s">
        <v>4759</v>
      </c>
      <c r="BH101" s="116" t="s">
        <v>4759</v>
      </c>
      <c r="BI101" s="116" t="s">
        <v>4903</v>
      </c>
      <c r="BJ101" s="116" t="s">
        <v>4903</v>
      </c>
      <c r="BK101" s="116">
        <v>0</v>
      </c>
      <c r="BL101" s="120">
        <v>0</v>
      </c>
      <c r="BM101" s="116">
        <v>0</v>
      </c>
      <c r="BN101" s="120">
        <v>0</v>
      </c>
      <c r="BO101" s="116">
        <v>0</v>
      </c>
      <c r="BP101" s="120">
        <v>0</v>
      </c>
      <c r="BQ101" s="116">
        <v>14</v>
      </c>
      <c r="BR101" s="120">
        <v>100</v>
      </c>
      <c r="BS101" s="116">
        <v>14</v>
      </c>
      <c r="BT101" s="2"/>
      <c r="BU101" s="3"/>
      <c r="BV101" s="3"/>
      <c r="BW101" s="3"/>
      <c r="BX101" s="3"/>
    </row>
    <row r="102" spans="1:76" ht="15">
      <c r="A102" s="64" t="s">
        <v>289</v>
      </c>
      <c r="B102" s="65"/>
      <c r="C102" s="65" t="s">
        <v>64</v>
      </c>
      <c r="D102" s="66">
        <v>162.1669149809183</v>
      </c>
      <c r="E102" s="68"/>
      <c r="F102" s="100" t="s">
        <v>947</v>
      </c>
      <c r="G102" s="65"/>
      <c r="H102" s="69" t="s">
        <v>289</v>
      </c>
      <c r="I102" s="70"/>
      <c r="J102" s="70"/>
      <c r="K102" s="69" t="s">
        <v>3942</v>
      </c>
      <c r="L102" s="73">
        <v>1.1908488747208277</v>
      </c>
      <c r="M102" s="74">
        <v>5988.64013671875</v>
      </c>
      <c r="N102" s="74">
        <v>2623.26708984375</v>
      </c>
      <c r="O102" s="75"/>
      <c r="P102" s="76"/>
      <c r="Q102" s="76"/>
      <c r="R102" s="86"/>
      <c r="S102" s="48">
        <v>0</v>
      </c>
      <c r="T102" s="48">
        <v>3</v>
      </c>
      <c r="U102" s="49">
        <v>1</v>
      </c>
      <c r="V102" s="49">
        <v>0.001149</v>
      </c>
      <c r="W102" s="49">
        <v>7.4E-05</v>
      </c>
      <c r="X102" s="49">
        <v>0.98153</v>
      </c>
      <c r="Y102" s="49">
        <v>0.3333333333333333</v>
      </c>
      <c r="Z102" s="49">
        <v>0</v>
      </c>
      <c r="AA102" s="71">
        <v>102</v>
      </c>
      <c r="AB102" s="71"/>
      <c r="AC102" s="72"/>
      <c r="AD102" s="78" t="s">
        <v>1981</v>
      </c>
      <c r="AE102" s="78">
        <v>504</v>
      </c>
      <c r="AF102" s="78">
        <v>150</v>
      </c>
      <c r="AG102" s="78">
        <v>776</v>
      </c>
      <c r="AH102" s="78">
        <v>1899</v>
      </c>
      <c r="AI102" s="78"/>
      <c r="AJ102" s="78" t="s">
        <v>2332</v>
      </c>
      <c r="AK102" s="78" t="s">
        <v>2595</v>
      </c>
      <c r="AL102" s="78"/>
      <c r="AM102" s="78"/>
      <c r="AN102" s="80">
        <v>39916.12267361111</v>
      </c>
      <c r="AO102" s="82" t="s">
        <v>3109</v>
      </c>
      <c r="AP102" s="78" t="b">
        <v>0</v>
      </c>
      <c r="AQ102" s="78" t="b">
        <v>0</v>
      </c>
      <c r="AR102" s="78" t="b">
        <v>0</v>
      </c>
      <c r="AS102" s="78"/>
      <c r="AT102" s="78">
        <v>8</v>
      </c>
      <c r="AU102" s="82" t="s">
        <v>3309</v>
      </c>
      <c r="AV102" s="78" t="b">
        <v>0</v>
      </c>
      <c r="AW102" s="78" t="s">
        <v>3483</v>
      </c>
      <c r="AX102" s="82" t="s">
        <v>3583</v>
      </c>
      <c r="AY102" s="78" t="s">
        <v>66</v>
      </c>
      <c r="AZ102" s="78" t="str">
        <f>REPLACE(INDEX(GroupVertices[Group],MATCH(Vertices[[#This Row],[Vertex]],GroupVertices[Vertex],0)),1,1,"")</f>
        <v>9</v>
      </c>
      <c r="BA102" s="48"/>
      <c r="BB102" s="48"/>
      <c r="BC102" s="48"/>
      <c r="BD102" s="48"/>
      <c r="BE102" s="48"/>
      <c r="BF102" s="48"/>
      <c r="BG102" s="116" t="s">
        <v>4760</v>
      </c>
      <c r="BH102" s="116" t="s">
        <v>4760</v>
      </c>
      <c r="BI102" s="116" t="s">
        <v>4904</v>
      </c>
      <c r="BJ102" s="116" t="s">
        <v>4904</v>
      </c>
      <c r="BK102" s="116">
        <v>2</v>
      </c>
      <c r="BL102" s="120">
        <v>11.764705882352942</v>
      </c>
      <c r="BM102" s="116">
        <v>0</v>
      </c>
      <c r="BN102" s="120">
        <v>0</v>
      </c>
      <c r="BO102" s="116">
        <v>0</v>
      </c>
      <c r="BP102" s="120">
        <v>0</v>
      </c>
      <c r="BQ102" s="116">
        <v>15</v>
      </c>
      <c r="BR102" s="120">
        <v>88.23529411764706</v>
      </c>
      <c r="BS102" s="116">
        <v>17</v>
      </c>
      <c r="BT102" s="2"/>
      <c r="BU102" s="3"/>
      <c r="BV102" s="3"/>
      <c r="BW102" s="3"/>
      <c r="BX102" s="3"/>
    </row>
    <row r="103" spans="1:76" ht="15">
      <c r="A103" s="64" t="s">
        <v>462</v>
      </c>
      <c r="B103" s="65"/>
      <c r="C103" s="65" t="s">
        <v>64</v>
      </c>
      <c r="D103" s="66">
        <v>162.23368097328563</v>
      </c>
      <c r="E103" s="68"/>
      <c r="F103" s="100" t="s">
        <v>3369</v>
      </c>
      <c r="G103" s="65"/>
      <c r="H103" s="69" t="s">
        <v>462</v>
      </c>
      <c r="I103" s="70"/>
      <c r="J103" s="70"/>
      <c r="K103" s="69" t="s">
        <v>3943</v>
      </c>
      <c r="L103" s="73">
        <v>1</v>
      </c>
      <c r="M103" s="74">
        <v>5725.74658203125</v>
      </c>
      <c r="N103" s="74">
        <v>2749.274169921875</v>
      </c>
      <c r="O103" s="75"/>
      <c r="P103" s="76"/>
      <c r="Q103" s="76"/>
      <c r="R103" s="86"/>
      <c r="S103" s="48">
        <v>2</v>
      </c>
      <c r="T103" s="48">
        <v>0</v>
      </c>
      <c r="U103" s="49">
        <v>0</v>
      </c>
      <c r="V103" s="49">
        <v>0.001148</v>
      </c>
      <c r="W103" s="49">
        <v>6.9E-05</v>
      </c>
      <c r="X103" s="49">
        <v>0.680881</v>
      </c>
      <c r="Y103" s="49">
        <v>0.5</v>
      </c>
      <c r="Z103" s="49">
        <v>0</v>
      </c>
      <c r="AA103" s="71">
        <v>103</v>
      </c>
      <c r="AB103" s="71"/>
      <c r="AC103" s="72"/>
      <c r="AD103" s="78" t="s">
        <v>1982</v>
      </c>
      <c r="AE103" s="78">
        <v>457</v>
      </c>
      <c r="AF103" s="78">
        <v>210</v>
      </c>
      <c r="AG103" s="78">
        <v>499</v>
      </c>
      <c r="AH103" s="78">
        <v>1011</v>
      </c>
      <c r="AI103" s="78"/>
      <c r="AJ103" s="78" t="s">
        <v>2333</v>
      </c>
      <c r="AK103" s="78"/>
      <c r="AL103" s="82" t="s">
        <v>2844</v>
      </c>
      <c r="AM103" s="78"/>
      <c r="AN103" s="80">
        <v>41729.26795138889</v>
      </c>
      <c r="AO103" s="82" t="s">
        <v>3110</v>
      </c>
      <c r="AP103" s="78" t="b">
        <v>1</v>
      </c>
      <c r="AQ103" s="78" t="b">
        <v>0</v>
      </c>
      <c r="AR103" s="78" t="b">
        <v>0</v>
      </c>
      <c r="AS103" s="78" t="s">
        <v>1829</v>
      </c>
      <c r="AT103" s="78">
        <v>3</v>
      </c>
      <c r="AU103" s="82" t="s">
        <v>3309</v>
      </c>
      <c r="AV103" s="78" t="b">
        <v>0</v>
      </c>
      <c r="AW103" s="78" t="s">
        <v>3483</v>
      </c>
      <c r="AX103" s="82" t="s">
        <v>3584</v>
      </c>
      <c r="AY103" s="78" t="s">
        <v>65</v>
      </c>
      <c r="AZ103" s="78" t="str">
        <f>REPLACE(INDEX(GroupVertices[Group],MATCH(Vertices[[#This Row],[Vertex]],GroupVertices[Vertex],0)),1,1,"")</f>
        <v>9</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463</v>
      </c>
      <c r="B104" s="65"/>
      <c r="C104" s="65" t="s">
        <v>64</v>
      </c>
      <c r="D104" s="66">
        <v>165.49408693388997</v>
      </c>
      <c r="E104" s="68"/>
      <c r="F104" s="100" t="s">
        <v>3370</v>
      </c>
      <c r="G104" s="65"/>
      <c r="H104" s="69" t="s">
        <v>463</v>
      </c>
      <c r="I104" s="70"/>
      <c r="J104" s="70"/>
      <c r="K104" s="69" t="s">
        <v>3944</v>
      </c>
      <c r="L104" s="73">
        <v>1</v>
      </c>
      <c r="M104" s="74">
        <v>6260.9384765625</v>
      </c>
      <c r="N104" s="74">
        <v>2635.4765625</v>
      </c>
      <c r="O104" s="75"/>
      <c r="P104" s="76"/>
      <c r="Q104" s="76"/>
      <c r="R104" s="86"/>
      <c r="S104" s="48">
        <v>2</v>
      </c>
      <c r="T104" s="48">
        <v>0</v>
      </c>
      <c r="U104" s="49">
        <v>0</v>
      </c>
      <c r="V104" s="49">
        <v>0.001148</v>
      </c>
      <c r="W104" s="49">
        <v>6.9E-05</v>
      </c>
      <c r="X104" s="49">
        <v>0.680881</v>
      </c>
      <c r="Y104" s="49">
        <v>0.5</v>
      </c>
      <c r="Z104" s="49">
        <v>0</v>
      </c>
      <c r="AA104" s="71">
        <v>104</v>
      </c>
      <c r="AB104" s="71"/>
      <c r="AC104" s="72"/>
      <c r="AD104" s="78" t="s">
        <v>1983</v>
      </c>
      <c r="AE104" s="78">
        <v>630</v>
      </c>
      <c r="AF104" s="78">
        <v>3140</v>
      </c>
      <c r="AG104" s="78">
        <v>1335</v>
      </c>
      <c r="AH104" s="78">
        <v>1212</v>
      </c>
      <c r="AI104" s="78"/>
      <c r="AJ104" s="78" t="s">
        <v>2334</v>
      </c>
      <c r="AK104" s="78" t="s">
        <v>2635</v>
      </c>
      <c r="AL104" s="82" t="s">
        <v>2845</v>
      </c>
      <c r="AM104" s="78"/>
      <c r="AN104" s="80">
        <v>40154.53737268518</v>
      </c>
      <c r="AO104" s="82" t="s">
        <v>3111</v>
      </c>
      <c r="AP104" s="78" t="b">
        <v>0</v>
      </c>
      <c r="AQ104" s="78" t="b">
        <v>0</v>
      </c>
      <c r="AR104" s="78" t="b">
        <v>1</v>
      </c>
      <c r="AS104" s="78"/>
      <c r="AT104" s="78">
        <v>22</v>
      </c>
      <c r="AU104" s="82" t="s">
        <v>3309</v>
      </c>
      <c r="AV104" s="78" t="b">
        <v>0</v>
      </c>
      <c r="AW104" s="78" t="s">
        <v>3483</v>
      </c>
      <c r="AX104" s="82" t="s">
        <v>3585</v>
      </c>
      <c r="AY104" s="78" t="s">
        <v>65</v>
      </c>
      <c r="AZ104" s="78" t="str">
        <f>REPLACE(INDEX(GroupVertices[Group],MATCH(Vertices[[#This Row],[Vertex]],GroupVertices[Vertex],0)),1,1,"")</f>
        <v>9</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302</v>
      </c>
      <c r="B105" s="65"/>
      <c r="C105" s="65" t="s">
        <v>64</v>
      </c>
      <c r="D105" s="66">
        <v>193.11183967663376</v>
      </c>
      <c r="E105" s="68"/>
      <c r="F105" s="100" t="s">
        <v>959</v>
      </c>
      <c r="G105" s="65"/>
      <c r="H105" s="69" t="s">
        <v>302</v>
      </c>
      <c r="I105" s="70"/>
      <c r="J105" s="70"/>
      <c r="K105" s="69" t="s">
        <v>3945</v>
      </c>
      <c r="L105" s="73">
        <v>975.665203199267</v>
      </c>
      <c r="M105" s="74">
        <v>6060.48583984375</v>
      </c>
      <c r="N105" s="74">
        <v>3513.087158203125</v>
      </c>
      <c r="O105" s="75"/>
      <c r="P105" s="76"/>
      <c r="Q105" s="76"/>
      <c r="R105" s="86"/>
      <c r="S105" s="48">
        <v>3</v>
      </c>
      <c r="T105" s="48">
        <v>11</v>
      </c>
      <c r="U105" s="49">
        <v>5107</v>
      </c>
      <c r="V105" s="49">
        <v>0.001577</v>
      </c>
      <c r="W105" s="49">
        <v>0.000795</v>
      </c>
      <c r="X105" s="49">
        <v>3.866064</v>
      </c>
      <c r="Y105" s="49">
        <v>0.04487179487179487</v>
      </c>
      <c r="Z105" s="49">
        <v>0.07692307692307693</v>
      </c>
      <c r="AA105" s="71">
        <v>105</v>
      </c>
      <c r="AB105" s="71"/>
      <c r="AC105" s="72"/>
      <c r="AD105" s="78" t="s">
        <v>1984</v>
      </c>
      <c r="AE105" s="78">
        <v>944</v>
      </c>
      <c r="AF105" s="78">
        <v>27959</v>
      </c>
      <c r="AG105" s="78">
        <v>11275</v>
      </c>
      <c r="AH105" s="78">
        <v>2595</v>
      </c>
      <c r="AI105" s="78"/>
      <c r="AJ105" s="78" t="s">
        <v>2335</v>
      </c>
      <c r="AK105" s="78" t="s">
        <v>2636</v>
      </c>
      <c r="AL105" s="82" t="s">
        <v>2846</v>
      </c>
      <c r="AM105" s="78"/>
      <c r="AN105" s="80">
        <v>39765.0909837963</v>
      </c>
      <c r="AO105" s="82" t="s">
        <v>3112</v>
      </c>
      <c r="AP105" s="78" t="b">
        <v>0</v>
      </c>
      <c r="AQ105" s="78" t="b">
        <v>0</v>
      </c>
      <c r="AR105" s="78" t="b">
        <v>0</v>
      </c>
      <c r="AS105" s="78"/>
      <c r="AT105" s="78">
        <v>1309</v>
      </c>
      <c r="AU105" s="82" t="s">
        <v>3319</v>
      </c>
      <c r="AV105" s="78" t="b">
        <v>0</v>
      </c>
      <c r="AW105" s="78" t="s">
        <v>3483</v>
      </c>
      <c r="AX105" s="82" t="s">
        <v>3586</v>
      </c>
      <c r="AY105" s="78" t="s">
        <v>66</v>
      </c>
      <c r="AZ105" s="78" t="str">
        <f>REPLACE(INDEX(GroupVertices[Group],MATCH(Vertices[[#This Row],[Vertex]],GroupVertices[Vertex],0)),1,1,"")</f>
        <v>9</v>
      </c>
      <c r="BA105" s="48" t="s">
        <v>4684</v>
      </c>
      <c r="BB105" s="48" t="s">
        <v>4684</v>
      </c>
      <c r="BC105" s="48" t="s">
        <v>4694</v>
      </c>
      <c r="BD105" s="48" t="s">
        <v>4701</v>
      </c>
      <c r="BE105" s="48" t="s">
        <v>4705</v>
      </c>
      <c r="BF105" s="48" t="s">
        <v>4705</v>
      </c>
      <c r="BG105" s="116" t="s">
        <v>4761</v>
      </c>
      <c r="BH105" s="116" t="s">
        <v>4837</v>
      </c>
      <c r="BI105" s="116" t="s">
        <v>4905</v>
      </c>
      <c r="BJ105" s="116" t="s">
        <v>4905</v>
      </c>
      <c r="BK105" s="116">
        <v>4</v>
      </c>
      <c r="BL105" s="120">
        <v>4</v>
      </c>
      <c r="BM105" s="116">
        <v>1</v>
      </c>
      <c r="BN105" s="120">
        <v>1</v>
      </c>
      <c r="BO105" s="116">
        <v>0</v>
      </c>
      <c r="BP105" s="120">
        <v>0</v>
      </c>
      <c r="BQ105" s="116">
        <v>95</v>
      </c>
      <c r="BR105" s="120">
        <v>95</v>
      </c>
      <c r="BS105" s="116">
        <v>100</v>
      </c>
      <c r="BT105" s="2"/>
      <c r="BU105" s="3"/>
      <c r="BV105" s="3"/>
      <c r="BW105" s="3"/>
      <c r="BX105" s="3"/>
    </row>
    <row r="106" spans="1:76" ht="15">
      <c r="A106" s="64" t="s">
        <v>290</v>
      </c>
      <c r="B106" s="65"/>
      <c r="C106" s="65" t="s">
        <v>64</v>
      </c>
      <c r="D106" s="66">
        <v>162.00890213231565</v>
      </c>
      <c r="E106" s="68"/>
      <c r="F106" s="100" t="s">
        <v>3371</v>
      </c>
      <c r="G106" s="65"/>
      <c r="H106" s="69" t="s">
        <v>290</v>
      </c>
      <c r="I106" s="70"/>
      <c r="J106" s="70"/>
      <c r="K106" s="69" t="s">
        <v>3946</v>
      </c>
      <c r="L106" s="73">
        <v>1</v>
      </c>
      <c r="M106" s="74">
        <v>2578.5322265625</v>
      </c>
      <c r="N106" s="74">
        <v>6243.09716796875</v>
      </c>
      <c r="O106" s="75"/>
      <c r="P106" s="76"/>
      <c r="Q106" s="76"/>
      <c r="R106" s="86"/>
      <c r="S106" s="48">
        <v>0</v>
      </c>
      <c r="T106" s="48">
        <v>1</v>
      </c>
      <c r="U106" s="49">
        <v>0</v>
      </c>
      <c r="V106" s="49">
        <v>0.001515</v>
      </c>
      <c r="W106" s="49">
        <v>0.000654</v>
      </c>
      <c r="X106" s="49">
        <v>0.399729</v>
      </c>
      <c r="Y106" s="49">
        <v>0</v>
      </c>
      <c r="Z106" s="49">
        <v>0</v>
      </c>
      <c r="AA106" s="71">
        <v>106</v>
      </c>
      <c r="AB106" s="71"/>
      <c r="AC106" s="72"/>
      <c r="AD106" s="78" t="s">
        <v>1985</v>
      </c>
      <c r="AE106" s="78">
        <v>56</v>
      </c>
      <c r="AF106" s="78">
        <v>8</v>
      </c>
      <c r="AG106" s="78">
        <v>1</v>
      </c>
      <c r="AH106" s="78">
        <v>3</v>
      </c>
      <c r="AI106" s="78"/>
      <c r="AJ106" s="78" t="s">
        <v>2336</v>
      </c>
      <c r="AK106" s="78" t="s">
        <v>2637</v>
      </c>
      <c r="AL106" s="82" t="s">
        <v>2847</v>
      </c>
      <c r="AM106" s="78"/>
      <c r="AN106" s="80">
        <v>43668.21287037037</v>
      </c>
      <c r="AO106" s="78"/>
      <c r="AP106" s="78" t="b">
        <v>1</v>
      </c>
      <c r="AQ106" s="78" t="b">
        <v>0</v>
      </c>
      <c r="AR106" s="78" t="b">
        <v>0</v>
      </c>
      <c r="AS106" s="78"/>
      <c r="AT106" s="78">
        <v>0</v>
      </c>
      <c r="AU106" s="78"/>
      <c r="AV106" s="78" t="b">
        <v>0</v>
      </c>
      <c r="AW106" s="78" t="s">
        <v>3483</v>
      </c>
      <c r="AX106" s="82" t="s">
        <v>3587</v>
      </c>
      <c r="AY106" s="78" t="s">
        <v>66</v>
      </c>
      <c r="AZ106" s="78" t="str">
        <f>REPLACE(INDEX(GroupVertices[Group],MATCH(Vertices[[#This Row],[Vertex]],GroupVertices[Vertex],0)),1,1,"")</f>
        <v>1</v>
      </c>
      <c r="BA106" s="48" t="s">
        <v>754</v>
      </c>
      <c r="BB106" s="48" t="s">
        <v>754</v>
      </c>
      <c r="BC106" s="48" t="s">
        <v>813</v>
      </c>
      <c r="BD106" s="48" t="s">
        <v>813</v>
      </c>
      <c r="BE106" s="48" t="s">
        <v>841</v>
      </c>
      <c r="BF106" s="48" t="s">
        <v>841</v>
      </c>
      <c r="BG106" s="116" t="s">
        <v>4762</v>
      </c>
      <c r="BH106" s="116" t="s">
        <v>4762</v>
      </c>
      <c r="BI106" s="116" t="s">
        <v>4906</v>
      </c>
      <c r="BJ106" s="116" t="s">
        <v>4906</v>
      </c>
      <c r="BK106" s="116">
        <v>1</v>
      </c>
      <c r="BL106" s="120">
        <v>2.5641025641025643</v>
      </c>
      <c r="BM106" s="116">
        <v>0</v>
      </c>
      <c r="BN106" s="120">
        <v>0</v>
      </c>
      <c r="BO106" s="116">
        <v>0</v>
      </c>
      <c r="BP106" s="120">
        <v>0</v>
      </c>
      <c r="BQ106" s="116">
        <v>38</v>
      </c>
      <c r="BR106" s="120">
        <v>97.43589743589743</v>
      </c>
      <c r="BS106" s="116">
        <v>39</v>
      </c>
      <c r="BT106" s="2"/>
      <c r="BU106" s="3"/>
      <c r="BV106" s="3"/>
      <c r="BW106" s="3"/>
      <c r="BX106" s="3"/>
    </row>
    <row r="107" spans="1:76" ht="15">
      <c r="A107" s="64" t="s">
        <v>291</v>
      </c>
      <c r="B107" s="65"/>
      <c r="C107" s="65" t="s">
        <v>64</v>
      </c>
      <c r="D107" s="66">
        <v>163.3197411157941</v>
      </c>
      <c r="E107" s="68"/>
      <c r="F107" s="100" t="s">
        <v>948</v>
      </c>
      <c r="G107" s="65"/>
      <c r="H107" s="69" t="s">
        <v>291</v>
      </c>
      <c r="I107" s="70"/>
      <c r="J107" s="70"/>
      <c r="K107" s="69" t="s">
        <v>3947</v>
      </c>
      <c r="L107" s="73">
        <v>1</v>
      </c>
      <c r="M107" s="74">
        <v>1387.0225830078125</v>
      </c>
      <c r="N107" s="74">
        <v>5933.0048828125</v>
      </c>
      <c r="O107" s="75"/>
      <c r="P107" s="76"/>
      <c r="Q107" s="76"/>
      <c r="R107" s="86"/>
      <c r="S107" s="48">
        <v>1</v>
      </c>
      <c r="T107" s="48">
        <v>1</v>
      </c>
      <c r="U107" s="49">
        <v>0</v>
      </c>
      <c r="V107" s="49">
        <v>0.001517</v>
      </c>
      <c r="W107" s="49">
        <v>0.00071</v>
      </c>
      <c r="X107" s="49">
        <v>0.695181</v>
      </c>
      <c r="Y107" s="49">
        <v>0.5</v>
      </c>
      <c r="Z107" s="49">
        <v>0</v>
      </c>
      <c r="AA107" s="71">
        <v>107</v>
      </c>
      <c r="AB107" s="71"/>
      <c r="AC107" s="72"/>
      <c r="AD107" s="78" t="s">
        <v>1986</v>
      </c>
      <c r="AE107" s="78">
        <v>249</v>
      </c>
      <c r="AF107" s="78">
        <v>1186</v>
      </c>
      <c r="AG107" s="78">
        <v>784</v>
      </c>
      <c r="AH107" s="78">
        <v>314</v>
      </c>
      <c r="AI107" s="78"/>
      <c r="AJ107" s="78" t="s">
        <v>2337</v>
      </c>
      <c r="AK107" s="78" t="s">
        <v>2638</v>
      </c>
      <c r="AL107" s="82" t="s">
        <v>2848</v>
      </c>
      <c r="AM107" s="78"/>
      <c r="AN107" s="80">
        <v>39842.9380787037</v>
      </c>
      <c r="AO107" s="82" t="s">
        <v>3113</v>
      </c>
      <c r="AP107" s="78" t="b">
        <v>0</v>
      </c>
      <c r="AQ107" s="78" t="b">
        <v>0</v>
      </c>
      <c r="AR107" s="78" t="b">
        <v>1</v>
      </c>
      <c r="AS107" s="78"/>
      <c r="AT107" s="78">
        <v>46</v>
      </c>
      <c r="AU107" s="82" t="s">
        <v>3309</v>
      </c>
      <c r="AV107" s="78" t="b">
        <v>0</v>
      </c>
      <c r="AW107" s="78" t="s">
        <v>3483</v>
      </c>
      <c r="AX107" s="82" t="s">
        <v>3588</v>
      </c>
      <c r="AY107" s="78" t="s">
        <v>66</v>
      </c>
      <c r="AZ107" s="78" t="str">
        <f>REPLACE(INDEX(GroupVertices[Group],MATCH(Vertices[[#This Row],[Vertex]],GroupVertices[Vertex],0)),1,1,"")</f>
        <v>1</v>
      </c>
      <c r="BA107" s="48" t="s">
        <v>743</v>
      </c>
      <c r="BB107" s="48" t="s">
        <v>743</v>
      </c>
      <c r="BC107" s="48" t="s">
        <v>806</v>
      </c>
      <c r="BD107" s="48" t="s">
        <v>806</v>
      </c>
      <c r="BE107" s="48"/>
      <c r="BF107" s="48"/>
      <c r="BG107" s="116" t="s">
        <v>4719</v>
      </c>
      <c r="BH107" s="116" t="s">
        <v>4719</v>
      </c>
      <c r="BI107" s="116" t="s">
        <v>4862</v>
      </c>
      <c r="BJ107" s="116" t="s">
        <v>4862</v>
      </c>
      <c r="BK107" s="116">
        <v>1</v>
      </c>
      <c r="BL107" s="120">
        <v>4.761904761904762</v>
      </c>
      <c r="BM107" s="116">
        <v>0</v>
      </c>
      <c r="BN107" s="120">
        <v>0</v>
      </c>
      <c r="BO107" s="116">
        <v>0</v>
      </c>
      <c r="BP107" s="120">
        <v>0</v>
      </c>
      <c r="BQ107" s="116">
        <v>20</v>
      </c>
      <c r="BR107" s="120">
        <v>95.23809523809524</v>
      </c>
      <c r="BS107" s="116">
        <v>21</v>
      </c>
      <c r="BT107" s="2"/>
      <c r="BU107" s="3"/>
      <c r="BV107" s="3"/>
      <c r="BW107" s="3"/>
      <c r="BX107" s="3"/>
    </row>
    <row r="108" spans="1:76" ht="15">
      <c r="A108" s="64" t="s">
        <v>292</v>
      </c>
      <c r="B108" s="65"/>
      <c r="C108" s="65" t="s">
        <v>64</v>
      </c>
      <c r="D108" s="66">
        <v>162.00556383269728</v>
      </c>
      <c r="E108" s="68"/>
      <c r="F108" s="100" t="s">
        <v>949</v>
      </c>
      <c r="G108" s="65"/>
      <c r="H108" s="69" t="s">
        <v>292</v>
      </c>
      <c r="I108" s="70"/>
      <c r="J108" s="70"/>
      <c r="K108" s="69" t="s">
        <v>3948</v>
      </c>
      <c r="L108" s="73">
        <v>1</v>
      </c>
      <c r="M108" s="74">
        <v>1737.2381591796875</v>
      </c>
      <c r="N108" s="74">
        <v>5578.97802734375</v>
      </c>
      <c r="O108" s="75"/>
      <c r="P108" s="76"/>
      <c r="Q108" s="76"/>
      <c r="R108" s="86"/>
      <c r="S108" s="48">
        <v>0</v>
      </c>
      <c r="T108" s="48">
        <v>2</v>
      </c>
      <c r="U108" s="49">
        <v>0</v>
      </c>
      <c r="V108" s="49">
        <v>0.001517</v>
      </c>
      <c r="W108" s="49">
        <v>0.00071</v>
      </c>
      <c r="X108" s="49">
        <v>0.695181</v>
      </c>
      <c r="Y108" s="49">
        <v>0.5</v>
      </c>
      <c r="Z108" s="49">
        <v>0</v>
      </c>
      <c r="AA108" s="71">
        <v>108</v>
      </c>
      <c r="AB108" s="71"/>
      <c r="AC108" s="72"/>
      <c r="AD108" s="78" t="s">
        <v>1987</v>
      </c>
      <c r="AE108" s="78">
        <v>29</v>
      </c>
      <c r="AF108" s="78">
        <v>5</v>
      </c>
      <c r="AG108" s="78">
        <v>29</v>
      </c>
      <c r="AH108" s="78">
        <v>6</v>
      </c>
      <c r="AI108" s="78"/>
      <c r="AJ108" s="78" t="s">
        <v>2338</v>
      </c>
      <c r="AK108" s="78" t="s">
        <v>2603</v>
      </c>
      <c r="AL108" s="82" t="s">
        <v>2849</v>
      </c>
      <c r="AM108" s="78"/>
      <c r="AN108" s="80">
        <v>42464.58856481482</v>
      </c>
      <c r="AO108" s="82" t="s">
        <v>3114</v>
      </c>
      <c r="AP108" s="78" t="b">
        <v>0</v>
      </c>
      <c r="AQ108" s="78" t="b">
        <v>0</v>
      </c>
      <c r="AR108" s="78" t="b">
        <v>0</v>
      </c>
      <c r="AS108" s="78"/>
      <c r="AT108" s="78">
        <v>0</v>
      </c>
      <c r="AU108" s="82" t="s">
        <v>3309</v>
      </c>
      <c r="AV108" s="78" t="b">
        <v>0</v>
      </c>
      <c r="AW108" s="78" t="s">
        <v>3483</v>
      </c>
      <c r="AX108" s="82" t="s">
        <v>3589</v>
      </c>
      <c r="AY108" s="78" t="s">
        <v>66</v>
      </c>
      <c r="AZ108" s="78" t="str">
        <f>REPLACE(INDEX(GroupVertices[Group],MATCH(Vertices[[#This Row],[Vertex]],GroupVertices[Vertex],0)),1,1,"")</f>
        <v>1</v>
      </c>
      <c r="BA108" s="48"/>
      <c r="BB108" s="48"/>
      <c r="BC108" s="48"/>
      <c r="BD108" s="48"/>
      <c r="BE108" s="48"/>
      <c r="BF108" s="48"/>
      <c r="BG108" s="116" t="s">
        <v>4763</v>
      </c>
      <c r="BH108" s="116" t="s">
        <v>4763</v>
      </c>
      <c r="BI108" s="116" t="s">
        <v>4907</v>
      </c>
      <c r="BJ108" s="116" t="s">
        <v>4907</v>
      </c>
      <c r="BK108" s="116">
        <v>0</v>
      </c>
      <c r="BL108" s="120">
        <v>0</v>
      </c>
      <c r="BM108" s="116">
        <v>0</v>
      </c>
      <c r="BN108" s="120">
        <v>0</v>
      </c>
      <c r="BO108" s="116">
        <v>0</v>
      </c>
      <c r="BP108" s="120">
        <v>0</v>
      </c>
      <c r="BQ108" s="116">
        <v>3</v>
      </c>
      <c r="BR108" s="120">
        <v>100</v>
      </c>
      <c r="BS108" s="116">
        <v>3</v>
      </c>
      <c r="BT108" s="2"/>
      <c r="BU108" s="3"/>
      <c r="BV108" s="3"/>
      <c r="BW108" s="3"/>
      <c r="BX108" s="3"/>
    </row>
    <row r="109" spans="1:76" ht="15">
      <c r="A109" s="64" t="s">
        <v>293</v>
      </c>
      <c r="B109" s="65"/>
      <c r="C109" s="65" t="s">
        <v>64</v>
      </c>
      <c r="D109" s="66">
        <v>162.01335319847345</v>
      </c>
      <c r="E109" s="68"/>
      <c r="F109" s="100" t="s">
        <v>950</v>
      </c>
      <c r="G109" s="65"/>
      <c r="H109" s="69" t="s">
        <v>293</v>
      </c>
      <c r="I109" s="70"/>
      <c r="J109" s="70"/>
      <c r="K109" s="69" t="s">
        <v>3949</v>
      </c>
      <c r="L109" s="73">
        <v>1</v>
      </c>
      <c r="M109" s="74">
        <v>7882.57763671875</v>
      </c>
      <c r="N109" s="74">
        <v>4170.17138671875</v>
      </c>
      <c r="O109" s="75"/>
      <c r="P109" s="76"/>
      <c r="Q109" s="76"/>
      <c r="R109" s="86"/>
      <c r="S109" s="48">
        <v>0</v>
      </c>
      <c r="T109" s="48">
        <v>1</v>
      </c>
      <c r="U109" s="49">
        <v>0</v>
      </c>
      <c r="V109" s="49">
        <v>0.2</v>
      </c>
      <c r="W109" s="49">
        <v>0</v>
      </c>
      <c r="X109" s="49">
        <v>0.693693</v>
      </c>
      <c r="Y109" s="49">
        <v>0</v>
      </c>
      <c r="Z109" s="49">
        <v>0</v>
      </c>
      <c r="AA109" s="71">
        <v>109</v>
      </c>
      <c r="AB109" s="71"/>
      <c r="AC109" s="72"/>
      <c r="AD109" s="78" t="s">
        <v>1988</v>
      </c>
      <c r="AE109" s="78">
        <v>59</v>
      </c>
      <c r="AF109" s="78">
        <v>12</v>
      </c>
      <c r="AG109" s="78">
        <v>18</v>
      </c>
      <c r="AH109" s="78">
        <v>22</v>
      </c>
      <c r="AI109" s="78"/>
      <c r="AJ109" s="78" t="s">
        <v>2339</v>
      </c>
      <c r="AK109" s="78"/>
      <c r="AL109" s="78"/>
      <c r="AM109" s="78"/>
      <c r="AN109" s="80">
        <v>43689.4878125</v>
      </c>
      <c r="AO109" s="82" t="s">
        <v>3115</v>
      </c>
      <c r="AP109" s="78" t="b">
        <v>1</v>
      </c>
      <c r="AQ109" s="78" t="b">
        <v>0</v>
      </c>
      <c r="AR109" s="78" t="b">
        <v>0</v>
      </c>
      <c r="AS109" s="78"/>
      <c r="AT109" s="78">
        <v>0</v>
      </c>
      <c r="AU109" s="78"/>
      <c r="AV109" s="78" t="b">
        <v>0</v>
      </c>
      <c r="AW109" s="78" t="s">
        <v>3483</v>
      </c>
      <c r="AX109" s="82" t="s">
        <v>3590</v>
      </c>
      <c r="AY109" s="78" t="s">
        <v>66</v>
      </c>
      <c r="AZ109" s="78" t="str">
        <f>REPLACE(INDEX(GroupVertices[Group],MATCH(Vertices[[#This Row],[Vertex]],GroupVertices[Vertex],0)),1,1,"")</f>
        <v>17</v>
      </c>
      <c r="BA109" s="48"/>
      <c r="BB109" s="48"/>
      <c r="BC109" s="48"/>
      <c r="BD109" s="48"/>
      <c r="BE109" s="48"/>
      <c r="BF109" s="48"/>
      <c r="BG109" s="116" t="s">
        <v>4764</v>
      </c>
      <c r="BH109" s="116" t="s">
        <v>4764</v>
      </c>
      <c r="BI109" s="116" t="s">
        <v>4908</v>
      </c>
      <c r="BJ109" s="116" t="s">
        <v>4908</v>
      </c>
      <c r="BK109" s="116">
        <v>0</v>
      </c>
      <c r="BL109" s="120">
        <v>0</v>
      </c>
      <c r="BM109" s="116">
        <v>0</v>
      </c>
      <c r="BN109" s="120">
        <v>0</v>
      </c>
      <c r="BO109" s="116">
        <v>0</v>
      </c>
      <c r="BP109" s="120">
        <v>0</v>
      </c>
      <c r="BQ109" s="116">
        <v>17</v>
      </c>
      <c r="BR109" s="120">
        <v>100</v>
      </c>
      <c r="BS109" s="116">
        <v>17</v>
      </c>
      <c r="BT109" s="2"/>
      <c r="BU109" s="3"/>
      <c r="BV109" s="3"/>
      <c r="BW109" s="3"/>
      <c r="BX109" s="3"/>
    </row>
    <row r="110" spans="1:76" ht="15">
      <c r="A110" s="64" t="s">
        <v>464</v>
      </c>
      <c r="B110" s="65"/>
      <c r="C110" s="65" t="s">
        <v>64</v>
      </c>
      <c r="D110" s="66">
        <v>165.855736059213</v>
      </c>
      <c r="E110" s="68"/>
      <c r="F110" s="100" t="s">
        <v>3372</v>
      </c>
      <c r="G110" s="65"/>
      <c r="H110" s="69" t="s">
        <v>464</v>
      </c>
      <c r="I110" s="70"/>
      <c r="J110" s="70"/>
      <c r="K110" s="69" t="s">
        <v>3950</v>
      </c>
      <c r="L110" s="73">
        <v>1</v>
      </c>
      <c r="M110" s="74">
        <v>5464.041015625</v>
      </c>
      <c r="N110" s="74">
        <v>1550.934814453125</v>
      </c>
      <c r="O110" s="75"/>
      <c r="P110" s="76"/>
      <c r="Q110" s="76"/>
      <c r="R110" s="86"/>
      <c r="S110" s="48">
        <v>1</v>
      </c>
      <c r="T110" s="48">
        <v>0</v>
      </c>
      <c r="U110" s="49">
        <v>0</v>
      </c>
      <c r="V110" s="49">
        <v>0.001134</v>
      </c>
      <c r="W110" s="49">
        <v>8.7E-05</v>
      </c>
      <c r="X110" s="49">
        <v>0.349804</v>
      </c>
      <c r="Y110" s="49">
        <v>0</v>
      </c>
      <c r="Z110" s="49">
        <v>0</v>
      </c>
      <c r="AA110" s="71">
        <v>110</v>
      </c>
      <c r="AB110" s="71"/>
      <c r="AC110" s="72"/>
      <c r="AD110" s="78" t="s">
        <v>1989</v>
      </c>
      <c r="AE110" s="78">
        <v>1447</v>
      </c>
      <c r="AF110" s="78">
        <v>3465</v>
      </c>
      <c r="AG110" s="78">
        <v>61480</v>
      </c>
      <c r="AH110" s="78">
        <v>67952</v>
      </c>
      <c r="AI110" s="78"/>
      <c r="AJ110" s="78" t="s">
        <v>2340</v>
      </c>
      <c r="AK110" s="78" t="s">
        <v>2602</v>
      </c>
      <c r="AL110" s="82" t="s">
        <v>2850</v>
      </c>
      <c r="AM110" s="78"/>
      <c r="AN110" s="80">
        <v>39891.67201388889</v>
      </c>
      <c r="AO110" s="82" t="s">
        <v>3116</v>
      </c>
      <c r="AP110" s="78" t="b">
        <v>0</v>
      </c>
      <c r="AQ110" s="78" t="b">
        <v>0</v>
      </c>
      <c r="AR110" s="78" t="b">
        <v>0</v>
      </c>
      <c r="AS110" s="78"/>
      <c r="AT110" s="78">
        <v>119</v>
      </c>
      <c r="AU110" s="82" t="s">
        <v>3313</v>
      </c>
      <c r="AV110" s="78" t="b">
        <v>0</v>
      </c>
      <c r="AW110" s="78" t="s">
        <v>3483</v>
      </c>
      <c r="AX110" s="82" t="s">
        <v>3591</v>
      </c>
      <c r="AY110" s="78" t="s">
        <v>65</v>
      </c>
      <c r="AZ110" s="78" t="str">
        <f>REPLACE(INDEX(GroupVertices[Group],MATCH(Vertices[[#This Row],[Vertex]],GroupVertices[Vertex],0)),1,1,"")</f>
        <v>8</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406</v>
      </c>
      <c r="B111" s="65"/>
      <c r="C111" s="65" t="s">
        <v>64</v>
      </c>
      <c r="D111" s="66">
        <v>166.01708720743403</v>
      </c>
      <c r="E111" s="68"/>
      <c r="F111" s="100" t="s">
        <v>1061</v>
      </c>
      <c r="G111" s="65"/>
      <c r="H111" s="69" t="s">
        <v>406</v>
      </c>
      <c r="I111" s="70"/>
      <c r="J111" s="70"/>
      <c r="K111" s="69" t="s">
        <v>3951</v>
      </c>
      <c r="L111" s="73">
        <v>112.45574283696337</v>
      </c>
      <c r="M111" s="74">
        <v>5903.25341796875</v>
      </c>
      <c r="N111" s="74">
        <v>949.3729248046875</v>
      </c>
      <c r="O111" s="75"/>
      <c r="P111" s="76"/>
      <c r="Q111" s="76"/>
      <c r="R111" s="86"/>
      <c r="S111" s="48">
        <v>5</v>
      </c>
      <c r="T111" s="48">
        <v>1</v>
      </c>
      <c r="U111" s="49">
        <v>584</v>
      </c>
      <c r="V111" s="49">
        <v>0.001541</v>
      </c>
      <c r="W111" s="49">
        <v>0.000932</v>
      </c>
      <c r="X111" s="49">
        <v>1.484963</v>
      </c>
      <c r="Y111" s="49">
        <v>0.4</v>
      </c>
      <c r="Z111" s="49">
        <v>0</v>
      </c>
      <c r="AA111" s="71">
        <v>111</v>
      </c>
      <c r="AB111" s="71"/>
      <c r="AC111" s="72"/>
      <c r="AD111" s="78" t="s">
        <v>1990</v>
      </c>
      <c r="AE111" s="78">
        <v>662</v>
      </c>
      <c r="AF111" s="78">
        <v>3610</v>
      </c>
      <c r="AG111" s="78">
        <v>6514</v>
      </c>
      <c r="AH111" s="78">
        <v>1402</v>
      </c>
      <c r="AI111" s="78"/>
      <c r="AJ111" s="78" t="s">
        <v>2341</v>
      </c>
      <c r="AK111" s="78" t="s">
        <v>2596</v>
      </c>
      <c r="AL111" s="82" t="s">
        <v>2851</v>
      </c>
      <c r="AM111" s="78"/>
      <c r="AN111" s="80">
        <v>39964.26097222222</v>
      </c>
      <c r="AO111" s="78"/>
      <c r="AP111" s="78" t="b">
        <v>0</v>
      </c>
      <c r="AQ111" s="78" t="b">
        <v>0</v>
      </c>
      <c r="AR111" s="78" t="b">
        <v>1</v>
      </c>
      <c r="AS111" s="78"/>
      <c r="AT111" s="78">
        <v>215</v>
      </c>
      <c r="AU111" s="82" t="s">
        <v>3312</v>
      </c>
      <c r="AV111" s="78" t="b">
        <v>0</v>
      </c>
      <c r="AW111" s="78" t="s">
        <v>3483</v>
      </c>
      <c r="AX111" s="82" t="s">
        <v>3592</v>
      </c>
      <c r="AY111" s="78" t="s">
        <v>66</v>
      </c>
      <c r="AZ111" s="78" t="str">
        <f>REPLACE(INDEX(GroupVertices[Group],MATCH(Vertices[[#This Row],[Vertex]],GroupVertices[Vertex],0)),1,1,"")</f>
        <v>8</v>
      </c>
      <c r="BA111" s="48" t="s">
        <v>4685</v>
      </c>
      <c r="BB111" s="48" t="s">
        <v>4685</v>
      </c>
      <c r="BC111" s="48" t="s">
        <v>4695</v>
      </c>
      <c r="BD111" s="48" t="s">
        <v>4695</v>
      </c>
      <c r="BE111" s="48" t="s">
        <v>839</v>
      </c>
      <c r="BF111" s="48" t="s">
        <v>839</v>
      </c>
      <c r="BG111" s="116" t="s">
        <v>4765</v>
      </c>
      <c r="BH111" s="116" t="s">
        <v>4806</v>
      </c>
      <c r="BI111" s="116" t="s">
        <v>4909</v>
      </c>
      <c r="BJ111" s="116" t="s">
        <v>4909</v>
      </c>
      <c r="BK111" s="116">
        <v>1</v>
      </c>
      <c r="BL111" s="120">
        <v>2.272727272727273</v>
      </c>
      <c r="BM111" s="116">
        <v>0</v>
      </c>
      <c r="BN111" s="120">
        <v>0</v>
      </c>
      <c r="BO111" s="116">
        <v>0</v>
      </c>
      <c r="BP111" s="120">
        <v>0</v>
      </c>
      <c r="BQ111" s="116">
        <v>43</v>
      </c>
      <c r="BR111" s="120">
        <v>97.72727272727273</v>
      </c>
      <c r="BS111" s="116">
        <v>44</v>
      </c>
      <c r="BT111" s="2"/>
      <c r="BU111" s="3"/>
      <c r="BV111" s="3"/>
      <c r="BW111" s="3"/>
      <c r="BX111" s="3"/>
    </row>
    <row r="112" spans="1:76" ht="15">
      <c r="A112" s="64" t="s">
        <v>465</v>
      </c>
      <c r="B112" s="65"/>
      <c r="C112" s="65" t="s">
        <v>64</v>
      </c>
      <c r="D112" s="66">
        <v>162.0845702569986</v>
      </c>
      <c r="E112" s="68"/>
      <c r="F112" s="100" t="s">
        <v>3373</v>
      </c>
      <c r="G112" s="65"/>
      <c r="H112" s="69" t="s">
        <v>465</v>
      </c>
      <c r="I112" s="70"/>
      <c r="J112" s="70"/>
      <c r="K112" s="69" t="s">
        <v>3952</v>
      </c>
      <c r="L112" s="73">
        <v>1</v>
      </c>
      <c r="M112" s="74">
        <v>6659.5029296875</v>
      </c>
      <c r="N112" s="74">
        <v>1296.6937255859375</v>
      </c>
      <c r="O112" s="75"/>
      <c r="P112" s="76"/>
      <c r="Q112" s="76"/>
      <c r="R112" s="86"/>
      <c r="S112" s="48">
        <v>4</v>
      </c>
      <c r="T112" s="48">
        <v>0</v>
      </c>
      <c r="U112" s="49">
        <v>0</v>
      </c>
      <c r="V112" s="49">
        <v>0.001153</v>
      </c>
      <c r="W112" s="49">
        <v>0.000273</v>
      </c>
      <c r="X112" s="49">
        <v>0.92892</v>
      </c>
      <c r="Y112" s="49">
        <v>0.75</v>
      </c>
      <c r="Z112" s="49">
        <v>0</v>
      </c>
      <c r="AA112" s="71">
        <v>112</v>
      </c>
      <c r="AB112" s="71"/>
      <c r="AC112" s="72"/>
      <c r="AD112" s="78" t="s">
        <v>1991</v>
      </c>
      <c r="AE112" s="78">
        <v>193</v>
      </c>
      <c r="AF112" s="78">
        <v>76</v>
      </c>
      <c r="AG112" s="78">
        <v>10</v>
      </c>
      <c r="AH112" s="78">
        <v>6</v>
      </c>
      <c r="AI112" s="78"/>
      <c r="AJ112" s="78" t="s">
        <v>2342</v>
      </c>
      <c r="AK112" s="78"/>
      <c r="AL112" s="82" t="s">
        <v>2852</v>
      </c>
      <c r="AM112" s="78"/>
      <c r="AN112" s="80">
        <v>40277.789131944446</v>
      </c>
      <c r="AO112" s="82" t="s">
        <v>3117</v>
      </c>
      <c r="AP112" s="78" t="b">
        <v>0</v>
      </c>
      <c r="AQ112" s="78" t="b">
        <v>0</v>
      </c>
      <c r="AR112" s="78" t="b">
        <v>0</v>
      </c>
      <c r="AS112" s="78"/>
      <c r="AT112" s="78">
        <v>1</v>
      </c>
      <c r="AU112" s="82" t="s">
        <v>3309</v>
      </c>
      <c r="AV112" s="78" t="b">
        <v>0</v>
      </c>
      <c r="AW112" s="78" t="s">
        <v>3483</v>
      </c>
      <c r="AX112" s="82" t="s">
        <v>3593</v>
      </c>
      <c r="AY112" s="78" t="s">
        <v>65</v>
      </c>
      <c r="AZ112" s="78" t="str">
        <f>REPLACE(INDEX(GroupVertices[Group],MATCH(Vertices[[#This Row],[Vertex]],GroupVertices[Vertex],0)),1,1,"")</f>
        <v>8</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466</v>
      </c>
      <c r="B113" s="65"/>
      <c r="C113" s="65" t="s">
        <v>64</v>
      </c>
      <c r="D113" s="66">
        <v>170.1799468315367</v>
      </c>
      <c r="E113" s="68"/>
      <c r="F113" s="100" t="s">
        <v>3374</v>
      </c>
      <c r="G113" s="65"/>
      <c r="H113" s="69" t="s">
        <v>466</v>
      </c>
      <c r="I113" s="70"/>
      <c r="J113" s="70"/>
      <c r="K113" s="69" t="s">
        <v>3953</v>
      </c>
      <c r="L113" s="73">
        <v>1</v>
      </c>
      <c r="M113" s="74">
        <v>6531.552734375</v>
      </c>
      <c r="N113" s="74">
        <v>1682.53076171875</v>
      </c>
      <c r="O113" s="75"/>
      <c r="P113" s="76"/>
      <c r="Q113" s="76"/>
      <c r="R113" s="86"/>
      <c r="S113" s="48">
        <v>4</v>
      </c>
      <c r="T113" s="48">
        <v>0</v>
      </c>
      <c r="U113" s="49">
        <v>0</v>
      </c>
      <c r="V113" s="49">
        <v>0.001153</v>
      </c>
      <c r="W113" s="49">
        <v>0.000273</v>
      </c>
      <c r="X113" s="49">
        <v>0.92892</v>
      </c>
      <c r="Y113" s="49">
        <v>0.75</v>
      </c>
      <c r="Z113" s="49">
        <v>0</v>
      </c>
      <c r="AA113" s="71">
        <v>113</v>
      </c>
      <c r="AB113" s="71"/>
      <c r="AC113" s="72"/>
      <c r="AD113" s="78" t="s">
        <v>1992</v>
      </c>
      <c r="AE113" s="78">
        <v>827</v>
      </c>
      <c r="AF113" s="78">
        <v>7351</v>
      </c>
      <c r="AG113" s="78">
        <v>5340</v>
      </c>
      <c r="AH113" s="78">
        <v>22381</v>
      </c>
      <c r="AI113" s="78"/>
      <c r="AJ113" s="78" t="s">
        <v>2343</v>
      </c>
      <c r="AK113" s="78" t="s">
        <v>2639</v>
      </c>
      <c r="AL113" s="82" t="s">
        <v>2853</v>
      </c>
      <c r="AM113" s="78"/>
      <c r="AN113" s="80">
        <v>42103.09112268518</v>
      </c>
      <c r="AO113" s="82" t="s">
        <v>3118</v>
      </c>
      <c r="AP113" s="78" t="b">
        <v>1</v>
      </c>
      <c r="AQ113" s="78" t="b">
        <v>0</v>
      </c>
      <c r="AR113" s="78" t="b">
        <v>0</v>
      </c>
      <c r="AS113" s="78"/>
      <c r="AT113" s="78">
        <v>540</v>
      </c>
      <c r="AU113" s="82" t="s">
        <v>3309</v>
      </c>
      <c r="AV113" s="78" t="b">
        <v>0</v>
      </c>
      <c r="AW113" s="78" t="s">
        <v>3483</v>
      </c>
      <c r="AX113" s="82" t="s">
        <v>3594</v>
      </c>
      <c r="AY113" s="78" t="s">
        <v>65</v>
      </c>
      <c r="AZ113" s="78" t="str">
        <f>REPLACE(INDEX(GroupVertices[Group],MATCH(Vertices[[#This Row],[Vertex]],GroupVertices[Vertex],0)),1,1,"")</f>
        <v>8</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296</v>
      </c>
      <c r="B114" s="65"/>
      <c r="C114" s="65" t="s">
        <v>64</v>
      </c>
      <c r="D114" s="66">
        <v>163.66803704264365</v>
      </c>
      <c r="E114" s="68"/>
      <c r="F114" s="100" t="s">
        <v>953</v>
      </c>
      <c r="G114" s="65"/>
      <c r="H114" s="69" t="s">
        <v>296</v>
      </c>
      <c r="I114" s="70"/>
      <c r="J114" s="70"/>
      <c r="K114" s="69" t="s">
        <v>3954</v>
      </c>
      <c r="L114" s="73">
        <v>77.05327657624983</v>
      </c>
      <c r="M114" s="74">
        <v>6152.224609375</v>
      </c>
      <c r="N114" s="74">
        <v>1195.1376953125</v>
      </c>
      <c r="O114" s="75"/>
      <c r="P114" s="76"/>
      <c r="Q114" s="76"/>
      <c r="R114" s="86"/>
      <c r="S114" s="48">
        <v>3</v>
      </c>
      <c r="T114" s="48">
        <v>6</v>
      </c>
      <c r="U114" s="49">
        <v>398.5</v>
      </c>
      <c r="V114" s="49">
        <v>0.001543</v>
      </c>
      <c r="W114" s="49">
        <v>0.000967</v>
      </c>
      <c r="X114" s="49">
        <v>1.590658</v>
      </c>
      <c r="Y114" s="49">
        <v>0.38095238095238093</v>
      </c>
      <c r="Z114" s="49">
        <v>0.2857142857142857</v>
      </c>
      <c r="AA114" s="71">
        <v>114</v>
      </c>
      <c r="AB114" s="71"/>
      <c r="AC114" s="72"/>
      <c r="AD114" s="78" t="s">
        <v>1993</v>
      </c>
      <c r="AE114" s="78">
        <v>655</v>
      </c>
      <c r="AF114" s="78">
        <v>1499</v>
      </c>
      <c r="AG114" s="78">
        <v>1176</v>
      </c>
      <c r="AH114" s="78">
        <v>1366</v>
      </c>
      <c r="AI114" s="78"/>
      <c r="AJ114" s="78" t="s">
        <v>2344</v>
      </c>
      <c r="AK114" s="78" t="s">
        <v>2602</v>
      </c>
      <c r="AL114" s="82" t="s">
        <v>2854</v>
      </c>
      <c r="AM114" s="78"/>
      <c r="AN114" s="80">
        <v>39587.03569444444</v>
      </c>
      <c r="AO114" s="82" t="s">
        <v>3119</v>
      </c>
      <c r="AP114" s="78" t="b">
        <v>1</v>
      </c>
      <c r="AQ114" s="78" t="b">
        <v>0</v>
      </c>
      <c r="AR114" s="78" t="b">
        <v>1</v>
      </c>
      <c r="AS114" s="78"/>
      <c r="AT114" s="78">
        <v>43</v>
      </c>
      <c r="AU114" s="82" t="s">
        <v>3309</v>
      </c>
      <c r="AV114" s="78" t="b">
        <v>0</v>
      </c>
      <c r="AW114" s="78" t="s">
        <v>3483</v>
      </c>
      <c r="AX114" s="82" t="s">
        <v>3595</v>
      </c>
      <c r="AY114" s="78" t="s">
        <v>66</v>
      </c>
      <c r="AZ114" s="78" t="str">
        <f>REPLACE(INDEX(GroupVertices[Group],MATCH(Vertices[[#This Row],[Vertex]],GroupVertices[Vertex],0)),1,1,"")</f>
        <v>8</v>
      </c>
      <c r="BA114" s="48" t="s">
        <v>743</v>
      </c>
      <c r="BB114" s="48" t="s">
        <v>743</v>
      </c>
      <c r="BC114" s="48" t="s">
        <v>806</v>
      </c>
      <c r="BD114" s="48" t="s">
        <v>806</v>
      </c>
      <c r="BE114" s="48"/>
      <c r="BF114" s="48"/>
      <c r="BG114" s="116" t="s">
        <v>4766</v>
      </c>
      <c r="BH114" s="116" t="s">
        <v>4767</v>
      </c>
      <c r="BI114" s="116" t="s">
        <v>4866</v>
      </c>
      <c r="BJ114" s="116" t="s">
        <v>4866</v>
      </c>
      <c r="BK114" s="116">
        <v>3</v>
      </c>
      <c r="BL114" s="120">
        <v>7.317073170731708</v>
      </c>
      <c r="BM114" s="116">
        <v>0</v>
      </c>
      <c r="BN114" s="120">
        <v>0</v>
      </c>
      <c r="BO114" s="116">
        <v>0</v>
      </c>
      <c r="BP114" s="120">
        <v>0</v>
      </c>
      <c r="BQ114" s="116">
        <v>38</v>
      </c>
      <c r="BR114" s="120">
        <v>92.6829268292683</v>
      </c>
      <c r="BS114" s="116">
        <v>41</v>
      </c>
      <c r="BT114" s="2"/>
      <c r="BU114" s="3"/>
      <c r="BV114" s="3"/>
      <c r="BW114" s="3"/>
      <c r="BX114" s="3"/>
    </row>
    <row r="115" spans="1:76" ht="15">
      <c r="A115" s="64" t="s">
        <v>297</v>
      </c>
      <c r="B115" s="65"/>
      <c r="C115" s="65" t="s">
        <v>64</v>
      </c>
      <c r="D115" s="66">
        <v>163.10831547329758</v>
      </c>
      <c r="E115" s="68"/>
      <c r="F115" s="100" t="s">
        <v>954</v>
      </c>
      <c r="G115" s="65"/>
      <c r="H115" s="69" t="s">
        <v>297</v>
      </c>
      <c r="I115" s="70"/>
      <c r="J115" s="70"/>
      <c r="K115" s="69" t="s">
        <v>3955</v>
      </c>
      <c r="L115" s="73">
        <v>1.4771221868020692</v>
      </c>
      <c r="M115" s="74">
        <v>6368.21240234375</v>
      </c>
      <c r="N115" s="74">
        <v>1015.9571533203125</v>
      </c>
      <c r="O115" s="75"/>
      <c r="P115" s="76"/>
      <c r="Q115" s="76"/>
      <c r="R115" s="86"/>
      <c r="S115" s="48">
        <v>3</v>
      </c>
      <c r="T115" s="48">
        <v>5</v>
      </c>
      <c r="U115" s="49">
        <v>2.5</v>
      </c>
      <c r="V115" s="49">
        <v>0.001157</v>
      </c>
      <c r="W115" s="49">
        <v>0.000361</v>
      </c>
      <c r="X115" s="49">
        <v>1.34372</v>
      </c>
      <c r="Y115" s="49">
        <v>0.43333333333333335</v>
      </c>
      <c r="Z115" s="49">
        <v>0.3333333333333333</v>
      </c>
      <c r="AA115" s="71">
        <v>115</v>
      </c>
      <c r="AB115" s="71"/>
      <c r="AC115" s="72"/>
      <c r="AD115" s="78" t="s">
        <v>1994</v>
      </c>
      <c r="AE115" s="78">
        <v>598</v>
      </c>
      <c r="AF115" s="78">
        <v>996</v>
      </c>
      <c r="AG115" s="78">
        <v>1171</v>
      </c>
      <c r="AH115" s="78">
        <v>1199</v>
      </c>
      <c r="AI115" s="78"/>
      <c r="AJ115" s="78" t="s">
        <v>2345</v>
      </c>
      <c r="AK115" s="78" t="s">
        <v>2596</v>
      </c>
      <c r="AL115" s="78"/>
      <c r="AM115" s="78"/>
      <c r="AN115" s="80">
        <v>42951.740011574075</v>
      </c>
      <c r="AO115" s="82" t="s">
        <v>3120</v>
      </c>
      <c r="AP115" s="78" t="b">
        <v>0</v>
      </c>
      <c r="AQ115" s="78" t="b">
        <v>0</v>
      </c>
      <c r="AR115" s="78" t="b">
        <v>0</v>
      </c>
      <c r="AS115" s="78"/>
      <c r="AT115" s="78">
        <v>12</v>
      </c>
      <c r="AU115" s="82" t="s">
        <v>3309</v>
      </c>
      <c r="AV115" s="78" t="b">
        <v>0</v>
      </c>
      <c r="AW115" s="78" t="s">
        <v>3483</v>
      </c>
      <c r="AX115" s="82" t="s">
        <v>3596</v>
      </c>
      <c r="AY115" s="78" t="s">
        <v>66</v>
      </c>
      <c r="AZ115" s="78" t="str">
        <f>REPLACE(INDEX(GroupVertices[Group],MATCH(Vertices[[#This Row],[Vertex]],GroupVertices[Vertex],0)),1,1,"")</f>
        <v>8</v>
      </c>
      <c r="BA115" s="48"/>
      <c r="BB115" s="48"/>
      <c r="BC115" s="48"/>
      <c r="BD115" s="48"/>
      <c r="BE115" s="48"/>
      <c r="BF115" s="48"/>
      <c r="BG115" s="116" t="s">
        <v>4767</v>
      </c>
      <c r="BH115" s="116" t="s">
        <v>4767</v>
      </c>
      <c r="BI115" s="116" t="s">
        <v>4866</v>
      </c>
      <c r="BJ115" s="116" t="s">
        <v>4866</v>
      </c>
      <c r="BK115" s="116">
        <v>2</v>
      </c>
      <c r="BL115" s="120">
        <v>10</v>
      </c>
      <c r="BM115" s="116">
        <v>0</v>
      </c>
      <c r="BN115" s="120">
        <v>0</v>
      </c>
      <c r="BO115" s="116">
        <v>0</v>
      </c>
      <c r="BP115" s="120">
        <v>0</v>
      </c>
      <c r="BQ115" s="116">
        <v>18</v>
      </c>
      <c r="BR115" s="120">
        <v>90</v>
      </c>
      <c r="BS115" s="116">
        <v>20</v>
      </c>
      <c r="BT115" s="2"/>
      <c r="BU115" s="3"/>
      <c r="BV115" s="3"/>
      <c r="BW115" s="3"/>
      <c r="BX115" s="3"/>
    </row>
    <row r="116" spans="1:76" ht="15">
      <c r="A116" s="64" t="s">
        <v>295</v>
      </c>
      <c r="B116" s="65"/>
      <c r="C116" s="65" t="s">
        <v>64</v>
      </c>
      <c r="D116" s="66">
        <v>162.26928950254822</v>
      </c>
      <c r="E116" s="68"/>
      <c r="F116" s="100" t="s">
        <v>952</v>
      </c>
      <c r="G116" s="65"/>
      <c r="H116" s="69" t="s">
        <v>295</v>
      </c>
      <c r="I116" s="70"/>
      <c r="J116" s="70"/>
      <c r="K116" s="69" t="s">
        <v>3956</v>
      </c>
      <c r="L116" s="73">
        <v>103.39042128772405</v>
      </c>
      <c r="M116" s="74">
        <v>6358.716796875</v>
      </c>
      <c r="N116" s="74">
        <v>1308.4427490234375</v>
      </c>
      <c r="O116" s="75"/>
      <c r="P116" s="76"/>
      <c r="Q116" s="76"/>
      <c r="R116" s="86"/>
      <c r="S116" s="48">
        <v>3</v>
      </c>
      <c r="T116" s="48">
        <v>7</v>
      </c>
      <c r="U116" s="49">
        <v>536.5</v>
      </c>
      <c r="V116" s="49">
        <v>0.001572</v>
      </c>
      <c r="W116" s="49">
        <v>0.001025</v>
      </c>
      <c r="X116" s="49">
        <v>1.840986</v>
      </c>
      <c r="Y116" s="49">
        <v>0.30357142857142855</v>
      </c>
      <c r="Z116" s="49">
        <v>0.25</v>
      </c>
      <c r="AA116" s="71">
        <v>116</v>
      </c>
      <c r="AB116" s="71"/>
      <c r="AC116" s="72"/>
      <c r="AD116" s="78" t="s">
        <v>1995</v>
      </c>
      <c r="AE116" s="78">
        <v>252</v>
      </c>
      <c r="AF116" s="78">
        <v>242</v>
      </c>
      <c r="AG116" s="78">
        <v>327</v>
      </c>
      <c r="AH116" s="78">
        <v>1273</v>
      </c>
      <c r="AI116" s="78"/>
      <c r="AJ116" s="78" t="s">
        <v>2346</v>
      </c>
      <c r="AK116" s="78" t="s">
        <v>2596</v>
      </c>
      <c r="AL116" s="82" t="s">
        <v>2855</v>
      </c>
      <c r="AM116" s="78"/>
      <c r="AN116" s="80">
        <v>40681.34866898148</v>
      </c>
      <c r="AO116" s="82" t="s">
        <v>3121</v>
      </c>
      <c r="AP116" s="78" t="b">
        <v>0</v>
      </c>
      <c r="AQ116" s="78" t="b">
        <v>0</v>
      </c>
      <c r="AR116" s="78" t="b">
        <v>0</v>
      </c>
      <c r="AS116" s="78"/>
      <c r="AT116" s="78">
        <v>1</v>
      </c>
      <c r="AU116" s="82" t="s">
        <v>3309</v>
      </c>
      <c r="AV116" s="78" t="b">
        <v>0</v>
      </c>
      <c r="AW116" s="78" t="s">
        <v>3483</v>
      </c>
      <c r="AX116" s="82" t="s">
        <v>3597</v>
      </c>
      <c r="AY116" s="78" t="s">
        <v>66</v>
      </c>
      <c r="AZ116" s="78" t="str">
        <f>REPLACE(INDEX(GroupVertices[Group],MATCH(Vertices[[#This Row],[Vertex]],GroupVertices[Vertex],0)),1,1,"")</f>
        <v>8</v>
      </c>
      <c r="BA116" s="48" t="s">
        <v>4686</v>
      </c>
      <c r="BB116" s="48" t="s">
        <v>4686</v>
      </c>
      <c r="BC116" s="48" t="s">
        <v>4696</v>
      </c>
      <c r="BD116" s="48" t="s">
        <v>4696</v>
      </c>
      <c r="BE116" s="48" t="s">
        <v>437</v>
      </c>
      <c r="BF116" s="48" t="s">
        <v>437</v>
      </c>
      <c r="BG116" s="116" t="s">
        <v>4768</v>
      </c>
      <c r="BH116" s="116" t="s">
        <v>4838</v>
      </c>
      <c r="BI116" s="116" t="s">
        <v>4910</v>
      </c>
      <c r="BJ116" s="116" t="s">
        <v>4910</v>
      </c>
      <c r="BK116" s="116">
        <v>3</v>
      </c>
      <c r="BL116" s="120">
        <v>5.555555555555555</v>
      </c>
      <c r="BM116" s="116">
        <v>0</v>
      </c>
      <c r="BN116" s="120">
        <v>0</v>
      </c>
      <c r="BO116" s="116">
        <v>0</v>
      </c>
      <c r="BP116" s="120">
        <v>0</v>
      </c>
      <c r="BQ116" s="116">
        <v>51</v>
      </c>
      <c r="BR116" s="120">
        <v>94.44444444444444</v>
      </c>
      <c r="BS116" s="116">
        <v>54</v>
      </c>
      <c r="BT116" s="2"/>
      <c r="BU116" s="3"/>
      <c r="BV116" s="3"/>
      <c r="BW116" s="3"/>
      <c r="BX116" s="3"/>
    </row>
    <row r="117" spans="1:76" ht="15">
      <c r="A117" s="64" t="s">
        <v>298</v>
      </c>
      <c r="B117" s="65"/>
      <c r="C117" s="65" t="s">
        <v>64</v>
      </c>
      <c r="D117" s="66">
        <v>164.0842117284</v>
      </c>
      <c r="E117" s="68"/>
      <c r="F117" s="100" t="s">
        <v>955</v>
      </c>
      <c r="G117" s="65"/>
      <c r="H117" s="69" t="s">
        <v>298</v>
      </c>
      <c r="I117" s="70"/>
      <c r="J117" s="70"/>
      <c r="K117" s="69" t="s">
        <v>3957</v>
      </c>
      <c r="L117" s="73">
        <v>1</v>
      </c>
      <c r="M117" s="74">
        <v>4677.08251953125</v>
      </c>
      <c r="N117" s="74">
        <v>3881.124755859375</v>
      </c>
      <c r="O117" s="75"/>
      <c r="P117" s="76"/>
      <c r="Q117" s="76"/>
      <c r="R117" s="86"/>
      <c r="S117" s="48">
        <v>1</v>
      </c>
      <c r="T117" s="48">
        <v>1</v>
      </c>
      <c r="U117" s="49">
        <v>0</v>
      </c>
      <c r="V117" s="49">
        <v>0</v>
      </c>
      <c r="W117" s="49">
        <v>0</v>
      </c>
      <c r="X117" s="49">
        <v>0.999999</v>
      </c>
      <c r="Y117" s="49">
        <v>0</v>
      </c>
      <c r="Z117" s="49" t="s">
        <v>4288</v>
      </c>
      <c r="AA117" s="71">
        <v>117</v>
      </c>
      <c r="AB117" s="71"/>
      <c r="AC117" s="72"/>
      <c r="AD117" s="78" t="s">
        <v>1996</v>
      </c>
      <c r="AE117" s="78">
        <v>1567</v>
      </c>
      <c r="AF117" s="78">
        <v>1873</v>
      </c>
      <c r="AG117" s="78">
        <v>42776</v>
      </c>
      <c r="AH117" s="78">
        <v>18257</v>
      </c>
      <c r="AI117" s="78"/>
      <c r="AJ117" s="78" t="s">
        <v>2347</v>
      </c>
      <c r="AK117" s="78" t="s">
        <v>2640</v>
      </c>
      <c r="AL117" s="82" t="s">
        <v>2856</v>
      </c>
      <c r="AM117" s="78"/>
      <c r="AN117" s="80">
        <v>39845.6362037037</v>
      </c>
      <c r="AO117" s="82" t="s">
        <v>3122</v>
      </c>
      <c r="AP117" s="78" t="b">
        <v>0</v>
      </c>
      <c r="AQ117" s="78" t="b">
        <v>0</v>
      </c>
      <c r="AR117" s="78" t="b">
        <v>1</v>
      </c>
      <c r="AS117" s="78"/>
      <c r="AT117" s="78">
        <v>172</v>
      </c>
      <c r="AU117" s="82" t="s">
        <v>3317</v>
      </c>
      <c r="AV117" s="78" t="b">
        <v>0</v>
      </c>
      <c r="AW117" s="78" t="s">
        <v>3483</v>
      </c>
      <c r="AX117" s="82" t="s">
        <v>3598</v>
      </c>
      <c r="AY117" s="78" t="s">
        <v>66</v>
      </c>
      <c r="AZ117" s="78" t="str">
        <f>REPLACE(INDEX(GroupVertices[Group],MATCH(Vertices[[#This Row],[Vertex]],GroupVertices[Vertex],0)),1,1,"")</f>
        <v>4</v>
      </c>
      <c r="BA117" s="48"/>
      <c r="BB117" s="48"/>
      <c r="BC117" s="48"/>
      <c r="BD117" s="48"/>
      <c r="BE117" s="48"/>
      <c r="BF117" s="48"/>
      <c r="BG117" s="116" t="s">
        <v>4769</v>
      </c>
      <c r="BH117" s="116" t="s">
        <v>4769</v>
      </c>
      <c r="BI117" s="116" t="s">
        <v>4911</v>
      </c>
      <c r="BJ117" s="116" t="s">
        <v>4911</v>
      </c>
      <c r="BK117" s="116">
        <v>1</v>
      </c>
      <c r="BL117" s="120">
        <v>4.761904761904762</v>
      </c>
      <c r="BM117" s="116">
        <v>0</v>
      </c>
      <c r="BN117" s="120">
        <v>0</v>
      </c>
      <c r="BO117" s="116">
        <v>0</v>
      </c>
      <c r="BP117" s="120">
        <v>0</v>
      </c>
      <c r="BQ117" s="116">
        <v>20</v>
      </c>
      <c r="BR117" s="120">
        <v>95.23809523809524</v>
      </c>
      <c r="BS117" s="116">
        <v>21</v>
      </c>
      <c r="BT117" s="2"/>
      <c r="BU117" s="3"/>
      <c r="BV117" s="3"/>
      <c r="BW117" s="3"/>
      <c r="BX117" s="3"/>
    </row>
    <row r="118" spans="1:76" ht="15">
      <c r="A118" s="64" t="s">
        <v>299</v>
      </c>
      <c r="B118" s="65"/>
      <c r="C118" s="65" t="s">
        <v>64</v>
      </c>
      <c r="D118" s="66">
        <v>162.18360647901014</v>
      </c>
      <c r="E118" s="68"/>
      <c r="F118" s="100" t="s">
        <v>956</v>
      </c>
      <c r="G118" s="65"/>
      <c r="H118" s="69" t="s">
        <v>299</v>
      </c>
      <c r="I118" s="70"/>
      <c r="J118" s="70"/>
      <c r="K118" s="69" t="s">
        <v>3958</v>
      </c>
      <c r="L118" s="73">
        <v>1</v>
      </c>
      <c r="M118" s="74">
        <v>5071.7802734375</v>
      </c>
      <c r="N118" s="74">
        <v>2795.51904296875</v>
      </c>
      <c r="O118" s="75"/>
      <c r="P118" s="76"/>
      <c r="Q118" s="76"/>
      <c r="R118" s="86"/>
      <c r="S118" s="48">
        <v>1</v>
      </c>
      <c r="T118" s="48">
        <v>1</v>
      </c>
      <c r="U118" s="49">
        <v>0</v>
      </c>
      <c r="V118" s="49">
        <v>0</v>
      </c>
      <c r="W118" s="49">
        <v>0</v>
      </c>
      <c r="X118" s="49">
        <v>0.999999</v>
      </c>
      <c r="Y118" s="49">
        <v>0</v>
      </c>
      <c r="Z118" s="49" t="s">
        <v>4288</v>
      </c>
      <c r="AA118" s="71">
        <v>118</v>
      </c>
      <c r="AB118" s="71"/>
      <c r="AC118" s="72"/>
      <c r="AD118" s="78" t="s">
        <v>1997</v>
      </c>
      <c r="AE118" s="78">
        <v>361</v>
      </c>
      <c r="AF118" s="78">
        <v>165</v>
      </c>
      <c r="AG118" s="78">
        <v>596</v>
      </c>
      <c r="AH118" s="78">
        <v>1965</v>
      </c>
      <c r="AI118" s="78"/>
      <c r="AJ118" s="78" t="s">
        <v>2348</v>
      </c>
      <c r="AK118" s="78" t="s">
        <v>2641</v>
      </c>
      <c r="AL118" s="78"/>
      <c r="AM118" s="78"/>
      <c r="AN118" s="80">
        <v>41927.588472222225</v>
      </c>
      <c r="AO118" s="82" t="s">
        <v>3123</v>
      </c>
      <c r="AP118" s="78" t="b">
        <v>1</v>
      </c>
      <c r="AQ118" s="78" t="b">
        <v>0</v>
      </c>
      <c r="AR118" s="78" t="b">
        <v>1</v>
      </c>
      <c r="AS118" s="78"/>
      <c r="AT118" s="78">
        <v>5</v>
      </c>
      <c r="AU118" s="82" t="s">
        <v>3309</v>
      </c>
      <c r="AV118" s="78" t="b">
        <v>0</v>
      </c>
      <c r="AW118" s="78" t="s">
        <v>3483</v>
      </c>
      <c r="AX118" s="82" t="s">
        <v>3599</v>
      </c>
      <c r="AY118" s="78" t="s">
        <v>66</v>
      </c>
      <c r="AZ118" s="78" t="str">
        <f>REPLACE(INDEX(GroupVertices[Group],MATCH(Vertices[[#This Row],[Vertex]],GroupVertices[Vertex],0)),1,1,"")</f>
        <v>4</v>
      </c>
      <c r="BA118" s="48" t="s">
        <v>757</v>
      </c>
      <c r="BB118" s="48" t="s">
        <v>757</v>
      </c>
      <c r="BC118" s="48" t="s">
        <v>802</v>
      </c>
      <c r="BD118" s="48" t="s">
        <v>802</v>
      </c>
      <c r="BE118" s="48" t="s">
        <v>843</v>
      </c>
      <c r="BF118" s="48" t="s">
        <v>843</v>
      </c>
      <c r="BG118" s="116" t="s">
        <v>4770</v>
      </c>
      <c r="BH118" s="116" t="s">
        <v>4770</v>
      </c>
      <c r="BI118" s="116" t="s">
        <v>4912</v>
      </c>
      <c r="BJ118" s="116" t="s">
        <v>4912</v>
      </c>
      <c r="BK118" s="116">
        <v>0</v>
      </c>
      <c r="BL118" s="120">
        <v>0</v>
      </c>
      <c r="BM118" s="116">
        <v>1</v>
      </c>
      <c r="BN118" s="120">
        <v>2.9411764705882355</v>
      </c>
      <c r="BO118" s="116">
        <v>0</v>
      </c>
      <c r="BP118" s="120">
        <v>0</v>
      </c>
      <c r="BQ118" s="116">
        <v>33</v>
      </c>
      <c r="BR118" s="120">
        <v>97.05882352941177</v>
      </c>
      <c r="BS118" s="116">
        <v>34</v>
      </c>
      <c r="BT118" s="2"/>
      <c r="BU118" s="3"/>
      <c r="BV118" s="3"/>
      <c r="BW118" s="3"/>
      <c r="BX118" s="3"/>
    </row>
    <row r="119" spans="1:76" ht="15">
      <c r="A119" s="64" t="s">
        <v>300</v>
      </c>
      <c r="B119" s="65"/>
      <c r="C119" s="65" t="s">
        <v>64</v>
      </c>
      <c r="D119" s="66">
        <v>170.2923362520217</v>
      </c>
      <c r="E119" s="68"/>
      <c r="F119" s="100" t="s">
        <v>957</v>
      </c>
      <c r="G119" s="65"/>
      <c r="H119" s="69" t="s">
        <v>300</v>
      </c>
      <c r="I119" s="70"/>
      <c r="J119" s="70"/>
      <c r="K119" s="69" t="s">
        <v>3959</v>
      </c>
      <c r="L119" s="73">
        <v>91.84406436711397</v>
      </c>
      <c r="M119" s="74">
        <v>8751.56640625</v>
      </c>
      <c r="N119" s="74">
        <v>8699.845703125</v>
      </c>
      <c r="O119" s="75"/>
      <c r="P119" s="76"/>
      <c r="Q119" s="76"/>
      <c r="R119" s="86"/>
      <c r="S119" s="48">
        <v>0</v>
      </c>
      <c r="T119" s="48">
        <v>2</v>
      </c>
      <c r="U119" s="49">
        <v>476</v>
      </c>
      <c r="V119" s="49">
        <v>0.000935</v>
      </c>
      <c r="W119" s="49">
        <v>1E-05</v>
      </c>
      <c r="X119" s="49">
        <v>0.922036</v>
      </c>
      <c r="Y119" s="49">
        <v>0</v>
      </c>
      <c r="Z119" s="49">
        <v>0</v>
      </c>
      <c r="AA119" s="71">
        <v>119</v>
      </c>
      <c r="AB119" s="71"/>
      <c r="AC119" s="72"/>
      <c r="AD119" s="78" t="s">
        <v>1998</v>
      </c>
      <c r="AE119" s="78">
        <v>1177</v>
      </c>
      <c r="AF119" s="78">
        <v>7452</v>
      </c>
      <c r="AG119" s="78">
        <v>3157</v>
      </c>
      <c r="AH119" s="78">
        <v>16383</v>
      </c>
      <c r="AI119" s="78"/>
      <c r="AJ119" s="78" t="s">
        <v>2349</v>
      </c>
      <c r="AK119" s="78" t="s">
        <v>2642</v>
      </c>
      <c r="AL119" s="82" t="s">
        <v>2857</v>
      </c>
      <c r="AM119" s="78"/>
      <c r="AN119" s="80">
        <v>39163.735034722224</v>
      </c>
      <c r="AO119" s="82" t="s">
        <v>3124</v>
      </c>
      <c r="AP119" s="78" t="b">
        <v>0</v>
      </c>
      <c r="AQ119" s="78" t="b">
        <v>0</v>
      </c>
      <c r="AR119" s="78" t="b">
        <v>1</v>
      </c>
      <c r="AS119" s="78"/>
      <c r="AT119" s="78">
        <v>435</v>
      </c>
      <c r="AU119" s="82" t="s">
        <v>3309</v>
      </c>
      <c r="AV119" s="78" t="b">
        <v>0</v>
      </c>
      <c r="AW119" s="78" t="s">
        <v>3483</v>
      </c>
      <c r="AX119" s="82" t="s">
        <v>3600</v>
      </c>
      <c r="AY119" s="78" t="s">
        <v>66</v>
      </c>
      <c r="AZ119" s="78" t="str">
        <f>REPLACE(INDEX(GroupVertices[Group],MATCH(Vertices[[#This Row],[Vertex]],GroupVertices[Vertex],0)),1,1,"")</f>
        <v>6</v>
      </c>
      <c r="BA119" s="48"/>
      <c r="BB119" s="48"/>
      <c r="BC119" s="48"/>
      <c r="BD119" s="48"/>
      <c r="BE119" s="48"/>
      <c r="BF119" s="48"/>
      <c r="BG119" s="116" t="s">
        <v>4771</v>
      </c>
      <c r="BH119" s="116" t="s">
        <v>4771</v>
      </c>
      <c r="BI119" s="116" t="s">
        <v>4913</v>
      </c>
      <c r="BJ119" s="116" t="s">
        <v>4913</v>
      </c>
      <c r="BK119" s="116">
        <v>1</v>
      </c>
      <c r="BL119" s="120">
        <v>3.3333333333333335</v>
      </c>
      <c r="BM119" s="116">
        <v>0</v>
      </c>
      <c r="BN119" s="120">
        <v>0</v>
      </c>
      <c r="BO119" s="116">
        <v>0</v>
      </c>
      <c r="BP119" s="120">
        <v>0</v>
      </c>
      <c r="BQ119" s="116">
        <v>29</v>
      </c>
      <c r="BR119" s="120">
        <v>96.66666666666667</v>
      </c>
      <c r="BS119" s="116">
        <v>30</v>
      </c>
      <c r="BT119" s="2"/>
      <c r="BU119" s="3"/>
      <c r="BV119" s="3"/>
      <c r="BW119" s="3"/>
      <c r="BX119" s="3"/>
    </row>
    <row r="120" spans="1:76" ht="15">
      <c r="A120" s="64" t="s">
        <v>467</v>
      </c>
      <c r="B120" s="65"/>
      <c r="C120" s="65" t="s">
        <v>64</v>
      </c>
      <c r="D120" s="66">
        <v>163.17619423220435</v>
      </c>
      <c r="E120" s="68"/>
      <c r="F120" s="100" t="s">
        <v>3375</v>
      </c>
      <c r="G120" s="65"/>
      <c r="H120" s="69" t="s">
        <v>467</v>
      </c>
      <c r="I120" s="70"/>
      <c r="J120" s="70"/>
      <c r="K120" s="69" t="s">
        <v>3960</v>
      </c>
      <c r="L120" s="73">
        <v>1</v>
      </c>
      <c r="M120" s="74">
        <v>8381.228515625</v>
      </c>
      <c r="N120" s="74">
        <v>8740.90234375</v>
      </c>
      <c r="O120" s="75"/>
      <c r="P120" s="76"/>
      <c r="Q120" s="76"/>
      <c r="R120" s="86"/>
      <c r="S120" s="48">
        <v>1</v>
      </c>
      <c r="T120" s="48">
        <v>0</v>
      </c>
      <c r="U120" s="49">
        <v>0</v>
      </c>
      <c r="V120" s="49">
        <v>0.000765</v>
      </c>
      <c r="W120" s="49">
        <v>1E-06</v>
      </c>
      <c r="X120" s="49">
        <v>0.541865</v>
      </c>
      <c r="Y120" s="49">
        <v>0</v>
      </c>
      <c r="Z120" s="49">
        <v>0</v>
      </c>
      <c r="AA120" s="71">
        <v>120</v>
      </c>
      <c r="AB120" s="71"/>
      <c r="AC120" s="72"/>
      <c r="AD120" s="78" t="s">
        <v>1999</v>
      </c>
      <c r="AE120" s="78">
        <v>3330</v>
      </c>
      <c r="AF120" s="78">
        <v>1057</v>
      </c>
      <c r="AG120" s="78">
        <v>6474</v>
      </c>
      <c r="AH120" s="78">
        <v>5949</v>
      </c>
      <c r="AI120" s="78"/>
      <c r="AJ120" s="78" t="s">
        <v>2350</v>
      </c>
      <c r="AK120" s="78" t="s">
        <v>2643</v>
      </c>
      <c r="AL120" s="78"/>
      <c r="AM120" s="78"/>
      <c r="AN120" s="80">
        <v>40582.581782407404</v>
      </c>
      <c r="AO120" s="82" t="s">
        <v>3125</v>
      </c>
      <c r="AP120" s="78" t="b">
        <v>1</v>
      </c>
      <c r="AQ120" s="78" t="b">
        <v>0</v>
      </c>
      <c r="AR120" s="78" t="b">
        <v>1</v>
      </c>
      <c r="AS120" s="78"/>
      <c r="AT120" s="78">
        <v>34</v>
      </c>
      <c r="AU120" s="82" t="s">
        <v>3309</v>
      </c>
      <c r="AV120" s="78" t="b">
        <v>0</v>
      </c>
      <c r="AW120" s="78" t="s">
        <v>3483</v>
      </c>
      <c r="AX120" s="82" t="s">
        <v>3601</v>
      </c>
      <c r="AY120" s="78" t="s">
        <v>65</v>
      </c>
      <c r="AZ120" s="78" t="str">
        <f>REPLACE(INDEX(GroupVertices[Group],MATCH(Vertices[[#This Row],[Vertex]],GroupVertices[Vertex],0)),1,1,"")</f>
        <v>6</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432</v>
      </c>
      <c r="B121" s="65"/>
      <c r="C121" s="65" t="s">
        <v>64</v>
      </c>
      <c r="D121" s="66">
        <v>186.10808707730143</v>
      </c>
      <c r="E121" s="68"/>
      <c r="F121" s="100" t="s">
        <v>1085</v>
      </c>
      <c r="G121" s="65"/>
      <c r="H121" s="69" t="s">
        <v>432</v>
      </c>
      <c r="I121" s="70"/>
      <c r="J121" s="70"/>
      <c r="K121" s="69" t="s">
        <v>3961</v>
      </c>
      <c r="L121" s="73">
        <v>564.1950293011625</v>
      </c>
      <c r="M121" s="74">
        <v>9193.6650390625</v>
      </c>
      <c r="N121" s="74">
        <v>8918.75</v>
      </c>
      <c r="O121" s="75"/>
      <c r="P121" s="76"/>
      <c r="Q121" s="76"/>
      <c r="R121" s="86"/>
      <c r="S121" s="48">
        <v>9</v>
      </c>
      <c r="T121" s="48">
        <v>1</v>
      </c>
      <c r="U121" s="49">
        <v>2951</v>
      </c>
      <c r="V121" s="49">
        <v>0.0012</v>
      </c>
      <c r="W121" s="49">
        <v>0.000128</v>
      </c>
      <c r="X121" s="49">
        <v>3.297711</v>
      </c>
      <c r="Y121" s="49">
        <v>0.017857142857142856</v>
      </c>
      <c r="Z121" s="49">
        <v>0</v>
      </c>
      <c r="AA121" s="71">
        <v>121</v>
      </c>
      <c r="AB121" s="71"/>
      <c r="AC121" s="72"/>
      <c r="AD121" s="78" t="s">
        <v>2000</v>
      </c>
      <c r="AE121" s="78">
        <v>2986</v>
      </c>
      <c r="AF121" s="78">
        <v>21665</v>
      </c>
      <c r="AG121" s="78">
        <v>16065</v>
      </c>
      <c r="AH121" s="78">
        <v>10864</v>
      </c>
      <c r="AI121" s="78"/>
      <c r="AJ121" s="78" t="s">
        <v>2351</v>
      </c>
      <c r="AK121" s="78" t="s">
        <v>2602</v>
      </c>
      <c r="AL121" s="82" t="s">
        <v>2858</v>
      </c>
      <c r="AM121" s="78"/>
      <c r="AN121" s="80">
        <v>39832.90510416667</v>
      </c>
      <c r="AO121" s="82" t="s">
        <v>3126</v>
      </c>
      <c r="AP121" s="78" t="b">
        <v>1</v>
      </c>
      <c r="AQ121" s="78" t="b">
        <v>0</v>
      </c>
      <c r="AR121" s="78" t="b">
        <v>0</v>
      </c>
      <c r="AS121" s="78"/>
      <c r="AT121" s="78">
        <v>755</v>
      </c>
      <c r="AU121" s="82" t="s">
        <v>3309</v>
      </c>
      <c r="AV121" s="78" t="b">
        <v>1</v>
      </c>
      <c r="AW121" s="78" t="s">
        <v>3483</v>
      </c>
      <c r="AX121" s="82" t="s">
        <v>3602</v>
      </c>
      <c r="AY121" s="78" t="s">
        <v>66</v>
      </c>
      <c r="AZ121" s="78" t="str">
        <f>REPLACE(INDEX(GroupVertices[Group],MATCH(Vertices[[#This Row],[Vertex]],GroupVertices[Vertex],0)),1,1,"")</f>
        <v>6</v>
      </c>
      <c r="BA121" s="48" t="s">
        <v>776</v>
      </c>
      <c r="BB121" s="48" t="s">
        <v>776</v>
      </c>
      <c r="BC121" s="48" t="s">
        <v>822</v>
      </c>
      <c r="BD121" s="48" t="s">
        <v>822</v>
      </c>
      <c r="BE121" s="48"/>
      <c r="BF121" s="48"/>
      <c r="BG121" s="116" t="s">
        <v>4772</v>
      </c>
      <c r="BH121" s="116" t="s">
        <v>4772</v>
      </c>
      <c r="BI121" s="116" t="s">
        <v>4914</v>
      </c>
      <c r="BJ121" s="116" t="s">
        <v>4914</v>
      </c>
      <c r="BK121" s="116">
        <v>0</v>
      </c>
      <c r="BL121" s="120">
        <v>0</v>
      </c>
      <c r="BM121" s="116">
        <v>1</v>
      </c>
      <c r="BN121" s="120">
        <v>6.25</v>
      </c>
      <c r="BO121" s="116">
        <v>0</v>
      </c>
      <c r="BP121" s="120">
        <v>0</v>
      </c>
      <c r="BQ121" s="116">
        <v>15</v>
      </c>
      <c r="BR121" s="120">
        <v>93.75</v>
      </c>
      <c r="BS121" s="116">
        <v>16</v>
      </c>
      <c r="BT121" s="2"/>
      <c r="BU121" s="3"/>
      <c r="BV121" s="3"/>
      <c r="BW121" s="3"/>
      <c r="BX121" s="3"/>
    </row>
    <row r="122" spans="1:76" ht="15">
      <c r="A122" s="64" t="s">
        <v>301</v>
      </c>
      <c r="B122" s="65"/>
      <c r="C122" s="65" t="s">
        <v>64</v>
      </c>
      <c r="D122" s="66">
        <v>162.22811714058835</v>
      </c>
      <c r="E122" s="68"/>
      <c r="F122" s="100" t="s">
        <v>958</v>
      </c>
      <c r="G122" s="65"/>
      <c r="H122" s="69" t="s">
        <v>301</v>
      </c>
      <c r="I122" s="70"/>
      <c r="J122" s="70"/>
      <c r="K122" s="69" t="s">
        <v>3962</v>
      </c>
      <c r="L122" s="73">
        <v>1</v>
      </c>
      <c r="M122" s="74">
        <v>3887.687744140625</v>
      </c>
      <c r="N122" s="74">
        <v>2252.7158203125</v>
      </c>
      <c r="O122" s="75"/>
      <c r="P122" s="76"/>
      <c r="Q122" s="76"/>
      <c r="R122" s="86"/>
      <c r="S122" s="48">
        <v>1</v>
      </c>
      <c r="T122" s="48">
        <v>1</v>
      </c>
      <c r="U122" s="49">
        <v>0</v>
      </c>
      <c r="V122" s="49">
        <v>0</v>
      </c>
      <c r="W122" s="49">
        <v>0</v>
      </c>
      <c r="X122" s="49">
        <v>0.999999</v>
      </c>
      <c r="Y122" s="49">
        <v>0</v>
      </c>
      <c r="Z122" s="49" t="s">
        <v>4288</v>
      </c>
      <c r="AA122" s="71">
        <v>122</v>
      </c>
      <c r="AB122" s="71"/>
      <c r="AC122" s="72"/>
      <c r="AD122" s="78" t="s">
        <v>2001</v>
      </c>
      <c r="AE122" s="78">
        <v>109</v>
      </c>
      <c r="AF122" s="78">
        <v>205</v>
      </c>
      <c r="AG122" s="78">
        <v>105</v>
      </c>
      <c r="AH122" s="78">
        <v>97</v>
      </c>
      <c r="AI122" s="78"/>
      <c r="AJ122" s="78" t="s">
        <v>2352</v>
      </c>
      <c r="AK122" s="78"/>
      <c r="AL122" s="82" t="s">
        <v>2859</v>
      </c>
      <c r="AM122" s="78"/>
      <c r="AN122" s="80">
        <v>40558.194756944446</v>
      </c>
      <c r="AO122" s="78"/>
      <c r="AP122" s="78" t="b">
        <v>1</v>
      </c>
      <c r="AQ122" s="78" t="b">
        <v>0</v>
      </c>
      <c r="AR122" s="78" t="b">
        <v>0</v>
      </c>
      <c r="AS122" s="78"/>
      <c r="AT122" s="78">
        <v>17</v>
      </c>
      <c r="AU122" s="82" t="s">
        <v>3309</v>
      </c>
      <c r="AV122" s="78" t="b">
        <v>0</v>
      </c>
      <c r="AW122" s="78" t="s">
        <v>3483</v>
      </c>
      <c r="AX122" s="82" t="s">
        <v>3603</v>
      </c>
      <c r="AY122" s="78" t="s">
        <v>66</v>
      </c>
      <c r="AZ122" s="78" t="str">
        <f>REPLACE(INDEX(GroupVertices[Group],MATCH(Vertices[[#This Row],[Vertex]],GroupVertices[Vertex],0)),1,1,"")</f>
        <v>4</v>
      </c>
      <c r="BA122" s="48" t="s">
        <v>758</v>
      </c>
      <c r="BB122" s="48" t="s">
        <v>758</v>
      </c>
      <c r="BC122" s="48" t="s">
        <v>815</v>
      </c>
      <c r="BD122" s="48" t="s">
        <v>815</v>
      </c>
      <c r="BE122" s="48"/>
      <c r="BF122" s="48"/>
      <c r="BG122" s="116" t="s">
        <v>4773</v>
      </c>
      <c r="BH122" s="116" t="s">
        <v>4773</v>
      </c>
      <c r="BI122" s="116" t="s">
        <v>4915</v>
      </c>
      <c r="BJ122" s="116" t="s">
        <v>4915</v>
      </c>
      <c r="BK122" s="116">
        <v>0</v>
      </c>
      <c r="BL122" s="120">
        <v>0</v>
      </c>
      <c r="BM122" s="116">
        <v>0</v>
      </c>
      <c r="BN122" s="120">
        <v>0</v>
      </c>
      <c r="BO122" s="116">
        <v>0</v>
      </c>
      <c r="BP122" s="120">
        <v>0</v>
      </c>
      <c r="BQ122" s="116">
        <v>6</v>
      </c>
      <c r="BR122" s="120">
        <v>100</v>
      </c>
      <c r="BS122" s="116">
        <v>6</v>
      </c>
      <c r="BT122" s="2"/>
      <c r="BU122" s="3"/>
      <c r="BV122" s="3"/>
      <c r="BW122" s="3"/>
      <c r="BX122" s="3"/>
    </row>
    <row r="123" spans="1:76" ht="15">
      <c r="A123" s="64" t="s">
        <v>468</v>
      </c>
      <c r="B123" s="65"/>
      <c r="C123" s="65" t="s">
        <v>64</v>
      </c>
      <c r="D123" s="66">
        <v>162.04896172773604</v>
      </c>
      <c r="E123" s="68"/>
      <c r="F123" s="100" t="s">
        <v>3376</v>
      </c>
      <c r="G123" s="65"/>
      <c r="H123" s="69" t="s">
        <v>468</v>
      </c>
      <c r="I123" s="70"/>
      <c r="J123" s="70"/>
      <c r="K123" s="69" t="s">
        <v>3963</v>
      </c>
      <c r="L123" s="73">
        <v>1</v>
      </c>
      <c r="M123" s="74">
        <v>6560.64501953125</v>
      </c>
      <c r="N123" s="74">
        <v>3036.463134765625</v>
      </c>
      <c r="O123" s="75"/>
      <c r="P123" s="76"/>
      <c r="Q123" s="76"/>
      <c r="R123" s="86"/>
      <c r="S123" s="48">
        <v>1</v>
      </c>
      <c r="T123" s="48">
        <v>0</v>
      </c>
      <c r="U123" s="49">
        <v>0</v>
      </c>
      <c r="V123" s="49">
        <v>0.001147</v>
      </c>
      <c r="W123" s="49">
        <v>6.3E-05</v>
      </c>
      <c r="X123" s="49">
        <v>0.402781</v>
      </c>
      <c r="Y123" s="49">
        <v>0</v>
      </c>
      <c r="Z123" s="49">
        <v>0</v>
      </c>
      <c r="AA123" s="71">
        <v>123</v>
      </c>
      <c r="AB123" s="71"/>
      <c r="AC123" s="72"/>
      <c r="AD123" s="78" t="s">
        <v>2002</v>
      </c>
      <c r="AE123" s="78">
        <v>49</v>
      </c>
      <c r="AF123" s="78">
        <v>44</v>
      </c>
      <c r="AG123" s="78">
        <v>20</v>
      </c>
      <c r="AH123" s="78">
        <v>69</v>
      </c>
      <c r="AI123" s="78"/>
      <c r="AJ123" s="78" t="s">
        <v>2353</v>
      </c>
      <c r="AK123" s="78" t="s">
        <v>2644</v>
      </c>
      <c r="AL123" s="82" t="s">
        <v>2860</v>
      </c>
      <c r="AM123" s="78"/>
      <c r="AN123" s="80">
        <v>43138.260034722225</v>
      </c>
      <c r="AO123" s="78"/>
      <c r="AP123" s="78" t="b">
        <v>1</v>
      </c>
      <c r="AQ123" s="78" t="b">
        <v>0</v>
      </c>
      <c r="AR123" s="78" t="b">
        <v>0</v>
      </c>
      <c r="AS123" s="78" t="s">
        <v>1829</v>
      </c>
      <c r="AT123" s="78">
        <v>0</v>
      </c>
      <c r="AU123" s="78"/>
      <c r="AV123" s="78" t="b">
        <v>0</v>
      </c>
      <c r="AW123" s="78" t="s">
        <v>3483</v>
      </c>
      <c r="AX123" s="82" t="s">
        <v>3604</v>
      </c>
      <c r="AY123" s="78" t="s">
        <v>65</v>
      </c>
      <c r="AZ123" s="78" t="str">
        <f>REPLACE(INDEX(GroupVertices[Group],MATCH(Vertices[[#This Row],[Vertex]],GroupVertices[Vertex],0)),1,1,"")</f>
        <v>9</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469</v>
      </c>
      <c r="B124" s="65"/>
      <c r="C124" s="65" t="s">
        <v>64</v>
      </c>
      <c r="D124" s="66">
        <v>162.60979606362156</v>
      </c>
      <c r="E124" s="68"/>
      <c r="F124" s="100" t="s">
        <v>3377</v>
      </c>
      <c r="G124" s="65"/>
      <c r="H124" s="69" t="s">
        <v>469</v>
      </c>
      <c r="I124" s="70"/>
      <c r="J124" s="70"/>
      <c r="K124" s="69" t="s">
        <v>3964</v>
      </c>
      <c r="L124" s="73">
        <v>1</v>
      </c>
      <c r="M124" s="74">
        <v>5464.041015625</v>
      </c>
      <c r="N124" s="74">
        <v>3267.42236328125</v>
      </c>
      <c r="O124" s="75"/>
      <c r="P124" s="76"/>
      <c r="Q124" s="76"/>
      <c r="R124" s="86"/>
      <c r="S124" s="48">
        <v>1</v>
      </c>
      <c r="T124" s="48">
        <v>0</v>
      </c>
      <c r="U124" s="49">
        <v>0</v>
      </c>
      <c r="V124" s="49">
        <v>0.001147</v>
      </c>
      <c r="W124" s="49">
        <v>6.3E-05</v>
      </c>
      <c r="X124" s="49">
        <v>0.402781</v>
      </c>
      <c r="Y124" s="49">
        <v>0</v>
      </c>
      <c r="Z124" s="49">
        <v>0</v>
      </c>
      <c r="AA124" s="71">
        <v>124</v>
      </c>
      <c r="AB124" s="71"/>
      <c r="AC124" s="72"/>
      <c r="AD124" s="78" t="s">
        <v>2003</v>
      </c>
      <c r="AE124" s="78">
        <v>627</v>
      </c>
      <c r="AF124" s="78">
        <v>548</v>
      </c>
      <c r="AG124" s="78">
        <v>2821</v>
      </c>
      <c r="AH124" s="78">
        <v>2429</v>
      </c>
      <c r="AI124" s="78"/>
      <c r="AJ124" s="78" t="s">
        <v>2354</v>
      </c>
      <c r="AK124" s="78" t="s">
        <v>2644</v>
      </c>
      <c r="AL124" s="78"/>
      <c r="AM124" s="78"/>
      <c r="AN124" s="80">
        <v>41321.82230324074</v>
      </c>
      <c r="AO124" s="82" t="s">
        <v>3127</v>
      </c>
      <c r="AP124" s="78" t="b">
        <v>1</v>
      </c>
      <c r="AQ124" s="78" t="b">
        <v>0</v>
      </c>
      <c r="AR124" s="78" t="b">
        <v>1</v>
      </c>
      <c r="AS124" s="78"/>
      <c r="AT124" s="78">
        <v>33</v>
      </c>
      <c r="AU124" s="82" t="s">
        <v>3309</v>
      </c>
      <c r="AV124" s="78" t="b">
        <v>0</v>
      </c>
      <c r="AW124" s="78" t="s">
        <v>3483</v>
      </c>
      <c r="AX124" s="82" t="s">
        <v>3605</v>
      </c>
      <c r="AY124" s="78" t="s">
        <v>65</v>
      </c>
      <c r="AZ124" s="78" t="str">
        <f>REPLACE(INDEX(GroupVertices[Group],MATCH(Vertices[[#This Row],[Vertex]],GroupVertices[Vertex],0)),1,1,"")</f>
        <v>9</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470</v>
      </c>
      <c r="B125" s="65"/>
      <c r="C125" s="65" t="s">
        <v>64</v>
      </c>
      <c r="D125" s="66">
        <v>163.54340719022466</v>
      </c>
      <c r="E125" s="68"/>
      <c r="F125" s="100" t="s">
        <v>3378</v>
      </c>
      <c r="G125" s="65"/>
      <c r="H125" s="69" t="s">
        <v>470</v>
      </c>
      <c r="I125" s="70"/>
      <c r="J125" s="70"/>
      <c r="K125" s="69" t="s">
        <v>3965</v>
      </c>
      <c r="L125" s="73">
        <v>1</v>
      </c>
      <c r="M125" s="74">
        <v>6659.5029296875</v>
      </c>
      <c r="N125" s="74">
        <v>3633.719970703125</v>
      </c>
      <c r="O125" s="75"/>
      <c r="P125" s="76"/>
      <c r="Q125" s="76"/>
      <c r="R125" s="86"/>
      <c r="S125" s="48">
        <v>1</v>
      </c>
      <c r="T125" s="48">
        <v>0</v>
      </c>
      <c r="U125" s="49">
        <v>0</v>
      </c>
      <c r="V125" s="49">
        <v>0.001147</v>
      </c>
      <c r="W125" s="49">
        <v>6.3E-05</v>
      </c>
      <c r="X125" s="49">
        <v>0.402781</v>
      </c>
      <c r="Y125" s="49">
        <v>0</v>
      </c>
      <c r="Z125" s="49">
        <v>0</v>
      </c>
      <c r="AA125" s="71">
        <v>125</v>
      </c>
      <c r="AB125" s="71"/>
      <c r="AC125" s="72"/>
      <c r="AD125" s="78" t="s">
        <v>2004</v>
      </c>
      <c r="AE125" s="78">
        <v>206</v>
      </c>
      <c r="AF125" s="78">
        <v>1387</v>
      </c>
      <c r="AG125" s="78">
        <v>1324</v>
      </c>
      <c r="AH125" s="78">
        <v>451</v>
      </c>
      <c r="AI125" s="78"/>
      <c r="AJ125" s="78" t="s">
        <v>2355</v>
      </c>
      <c r="AK125" s="78" t="s">
        <v>2645</v>
      </c>
      <c r="AL125" s="78"/>
      <c r="AM125" s="78"/>
      <c r="AN125" s="80">
        <v>39921.24292824074</v>
      </c>
      <c r="AO125" s="82" t="s">
        <v>3128</v>
      </c>
      <c r="AP125" s="78" t="b">
        <v>0</v>
      </c>
      <c r="AQ125" s="78" t="b">
        <v>0</v>
      </c>
      <c r="AR125" s="78" t="b">
        <v>1</v>
      </c>
      <c r="AS125" s="78"/>
      <c r="AT125" s="78">
        <v>82</v>
      </c>
      <c r="AU125" s="82" t="s">
        <v>3316</v>
      </c>
      <c r="AV125" s="78" t="b">
        <v>0</v>
      </c>
      <c r="AW125" s="78" t="s">
        <v>3483</v>
      </c>
      <c r="AX125" s="82" t="s">
        <v>3606</v>
      </c>
      <c r="AY125" s="78" t="s">
        <v>65</v>
      </c>
      <c r="AZ125" s="78" t="str">
        <f>REPLACE(INDEX(GroupVertices[Group],MATCH(Vertices[[#This Row],[Vertex]],GroupVertices[Vertex],0)),1,1,"")</f>
        <v>9</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303</v>
      </c>
      <c r="B126" s="65"/>
      <c r="C126" s="65" t="s">
        <v>64</v>
      </c>
      <c r="D126" s="66">
        <v>165.87687862346263</v>
      </c>
      <c r="E126" s="68"/>
      <c r="F126" s="100" t="s">
        <v>960</v>
      </c>
      <c r="G126" s="65"/>
      <c r="H126" s="69" t="s">
        <v>303</v>
      </c>
      <c r="I126" s="70"/>
      <c r="J126" s="70"/>
      <c r="K126" s="69" t="s">
        <v>3966</v>
      </c>
      <c r="L126" s="73">
        <v>1</v>
      </c>
      <c r="M126" s="74">
        <v>8553.4013671875</v>
      </c>
      <c r="N126" s="74">
        <v>3120.276123046875</v>
      </c>
      <c r="O126" s="75"/>
      <c r="P126" s="76"/>
      <c r="Q126" s="76"/>
      <c r="R126" s="86"/>
      <c r="S126" s="48">
        <v>0</v>
      </c>
      <c r="T126" s="48">
        <v>1</v>
      </c>
      <c r="U126" s="49">
        <v>0</v>
      </c>
      <c r="V126" s="49">
        <v>1</v>
      </c>
      <c r="W126" s="49">
        <v>0</v>
      </c>
      <c r="X126" s="49">
        <v>0.999999</v>
      </c>
      <c r="Y126" s="49">
        <v>0</v>
      </c>
      <c r="Z126" s="49">
        <v>0</v>
      </c>
      <c r="AA126" s="71">
        <v>126</v>
      </c>
      <c r="AB126" s="71"/>
      <c r="AC126" s="72"/>
      <c r="AD126" s="78" t="s">
        <v>2005</v>
      </c>
      <c r="AE126" s="78">
        <v>936</v>
      </c>
      <c r="AF126" s="78">
        <v>3484</v>
      </c>
      <c r="AG126" s="78">
        <v>2961</v>
      </c>
      <c r="AH126" s="78">
        <v>12564</v>
      </c>
      <c r="AI126" s="78"/>
      <c r="AJ126" s="78" t="s">
        <v>2356</v>
      </c>
      <c r="AK126" s="78" t="s">
        <v>2615</v>
      </c>
      <c r="AL126" s="82" t="s">
        <v>2861</v>
      </c>
      <c r="AM126" s="78"/>
      <c r="AN126" s="80">
        <v>41986.75664351852</v>
      </c>
      <c r="AO126" s="82" t="s">
        <v>3129</v>
      </c>
      <c r="AP126" s="78" t="b">
        <v>0</v>
      </c>
      <c r="AQ126" s="78" t="b">
        <v>0</v>
      </c>
      <c r="AR126" s="78" t="b">
        <v>0</v>
      </c>
      <c r="AS126" s="78"/>
      <c r="AT126" s="78">
        <v>80</v>
      </c>
      <c r="AU126" s="82" t="s">
        <v>3309</v>
      </c>
      <c r="AV126" s="78" t="b">
        <v>0</v>
      </c>
      <c r="AW126" s="78" t="s">
        <v>3483</v>
      </c>
      <c r="AX126" s="82" t="s">
        <v>3607</v>
      </c>
      <c r="AY126" s="78" t="s">
        <v>66</v>
      </c>
      <c r="AZ126" s="78" t="str">
        <f>REPLACE(INDEX(GroupVertices[Group],MATCH(Vertices[[#This Row],[Vertex]],GroupVertices[Vertex],0)),1,1,"")</f>
        <v>29</v>
      </c>
      <c r="BA126" s="48" t="s">
        <v>761</v>
      </c>
      <c r="BB126" s="48" t="s">
        <v>761</v>
      </c>
      <c r="BC126" s="48" t="s">
        <v>802</v>
      </c>
      <c r="BD126" s="48" t="s">
        <v>802</v>
      </c>
      <c r="BE126" s="48"/>
      <c r="BF126" s="48"/>
      <c r="BG126" s="116" t="s">
        <v>4774</v>
      </c>
      <c r="BH126" s="116" t="s">
        <v>4774</v>
      </c>
      <c r="BI126" s="116" t="s">
        <v>4916</v>
      </c>
      <c r="BJ126" s="116" t="s">
        <v>4916</v>
      </c>
      <c r="BK126" s="116">
        <v>2</v>
      </c>
      <c r="BL126" s="120">
        <v>7.142857142857143</v>
      </c>
      <c r="BM126" s="116">
        <v>0</v>
      </c>
      <c r="BN126" s="120">
        <v>0</v>
      </c>
      <c r="BO126" s="116">
        <v>0</v>
      </c>
      <c r="BP126" s="120">
        <v>0</v>
      </c>
      <c r="BQ126" s="116">
        <v>26</v>
      </c>
      <c r="BR126" s="120">
        <v>92.85714285714286</v>
      </c>
      <c r="BS126" s="116">
        <v>28</v>
      </c>
      <c r="BT126" s="2"/>
      <c r="BU126" s="3"/>
      <c r="BV126" s="3"/>
      <c r="BW126" s="3"/>
      <c r="BX126" s="3"/>
    </row>
    <row r="127" spans="1:76" ht="15">
      <c r="A127" s="64" t="s">
        <v>471</v>
      </c>
      <c r="B127" s="65"/>
      <c r="C127" s="65" t="s">
        <v>64</v>
      </c>
      <c r="D127" s="66">
        <v>163.3453347462016</v>
      </c>
      <c r="E127" s="68"/>
      <c r="F127" s="100" t="s">
        <v>3379</v>
      </c>
      <c r="G127" s="65"/>
      <c r="H127" s="69" t="s">
        <v>471</v>
      </c>
      <c r="I127" s="70"/>
      <c r="J127" s="70"/>
      <c r="K127" s="69" t="s">
        <v>3967</v>
      </c>
      <c r="L127" s="73">
        <v>1</v>
      </c>
      <c r="M127" s="74">
        <v>8553.4013671875</v>
      </c>
      <c r="N127" s="74">
        <v>3432.009765625</v>
      </c>
      <c r="O127" s="75"/>
      <c r="P127" s="76"/>
      <c r="Q127" s="76"/>
      <c r="R127" s="86"/>
      <c r="S127" s="48">
        <v>1</v>
      </c>
      <c r="T127" s="48">
        <v>0</v>
      </c>
      <c r="U127" s="49">
        <v>0</v>
      </c>
      <c r="V127" s="49">
        <v>1</v>
      </c>
      <c r="W127" s="49">
        <v>0</v>
      </c>
      <c r="X127" s="49">
        <v>0.999999</v>
      </c>
      <c r="Y127" s="49">
        <v>0</v>
      </c>
      <c r="Z127" s="49">
        <v>0</v>
      </c>
      <c r="AA127" s="71">
        <v>127</v>
      </c>
      <c r="AB127" s="71"/>
      <c r="AC127" s="72"/>
      <c r="AD127" s="78" t="s">
        <v>2006</v>
      </c>
      <c r="AE127" s="78">
        <v>837</v>
      </c>
      <c r="AF127" s="78">
        <v>1209</v>
      </c>
      <c r="AG127" s="78">
        <v>21898</v>
      </c>
      <c r="AH127" s="78">
        <v>10560</v>
      </c>
      <c r="AI127" s="78"/>
      <c r="AJ127" s="78" t="s">
        <v>2357</v>
      </c>
      <c r="AK127" s="78"/>
      <c r="AL127" s="82" t="s">
        <v>2862</v>
      </c>
      <c r="AM127" s="78"/>
      <c r="AN127" s="80">
        <v>41294.714421296296</v>
      </c>
      <c r="AO127" s="82" t="s">
        <v>3130</v>
      </c>
      <c r="AP127" s="78" t="b">
        <v>1</v>
      </c>
      <c r="AQ127" s="78" t="b">
        <v>0</v>
      </c>
      <c r="AR127" s="78" t="b">
        <v>1</v>
      </c>
      <c r="AS127" s="78"/>
      <c r="AT127" s="78">
        <v>8</v>
      </c>
      <c r="AU127" s="82" t="s">
        <v>3309</v>
      </c>
      <c r="AV127" s="78" t="b">
        <v>0</v>
      </c>
      <c r="AW127" s="78" t="s">
        <v>3483</v>
      </c>
      <c r="AX127" s="82" t="s">
        <v>3608</v>
      </c>
      <c r="AY127" s="78" t="s">
        <v>65</v>
      </c>
      <c r="AZ127" s="78" t="str">
        <f>REPLACE(INDEX(GroupVertices[Group],MATCH(Vertices[[#This Row],[Vertex]],GroupVertices[Vertex],0)),1,1,"")</f>
        <v>29</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472</v>
      </c>
      <c r="B128" s="65"/>
      <c r="C128" s="65" t="s">
        <v>64</v>
      </c>
      <c r="D128" s="66">
        <v>171.34946446450434</v>
      </c>
      <c r="E128" s="68"/>
      <c r="F128" s="100" t="s">
        <v>3380</v>
      </c>
      <c r="G128" s="65"/>
      <c r="H128" s="69" t="s">
        <v>472</v>
      </c>
      <c r="I128" s="70"/>
      <c r="J128" s="70"/>
      <c r="K128" s="69" t="s">
        <v>3968</v>
      </c>
      <c r="L128" s="73">
        <v>1</v>
      </c>
      <c r="M128" s="74">
        <v>6213.9013671875</v>
      </c>
      <c r="N128" s="74">
        <v>4552.48583984375</v>
      </c>
      <c r="O128" s="75"/>
      <c r="P128" s="76"/>
      <c r="Q128" s="76"/>
      <c r="R128" s="86"/>
      <c r="S128" s="48">
        <v>2</v>
      </c>
      <c r="T128" s="48">
        <v>0</v>
      </c>
      <c r="U128" s="49">
        <v>0</v>
      </c>
      <c r="V128" s="49">
        <v>0.001148</v>
      </c>
      <c r="W128" s="49">
        <v>7E-05</v>
      </c>
      <c r="X128" s="49">
        <v>0.662804</v>
      </c>
      <c r="Y128" s="49">
        <v>1</v>
      </c>
      <c r="Z128" s="49">
        <v>0</v>
      </c>
      <c r="AA128" s="71">
        <v>128</v>
      </c>
      <c r="AB128" s="71"/>
      <c r="AC128" s="72"/>
      <c r="AD128" s="78" t="s">
        <v>2007</v>
      </c>
      <c r="AE128" s="78">
        <v>8696</v>
      </c>
      <c r="AF128" s="78">
        <v>8402</v>
      </c>
      <c r="AG128" s="78">
        <v>4923</v>
      </c>
      <c r="AH128" s="78">
        <v>8525</v>
      </c>
      <c r="AI128" s="78"/>
      <c r="AJ128" s="78" t="s">
        <v>2358</v>
      </c>
      <c r="AK128" s="78" t="s">
        <v>1854</v>
      </c>
      <c r="AL128" s="78"/>
      <c r="AM128" s="78"/>
      <c r="AN128" s="80">
        <v>43302.649675925924</v>
      </c>
      <c r="AO128" s="82" t="s">
        <v>3131</v>
      </c>
      <c r="AP128" s="78" t="b">
        <v>1</v>
      </c>
      <c r="AQ128" s="78" t="b">
        <v>0</v>
      </c>
      <c r="AR128" s="78" t="b">
        <v>0</v>
      </c>
      <c r="AS128" s="78"/>
      <c r="AT128" s="78">
        <v>4</v>
      </c>
      <c r="AU128" s="78"/>
      <c r="AV128" s="78" t="b">
        <v>0</v>
      </c>
      <c r="AW128" s="78" t="s">
        <v>3483</v>
      </c>
      <c r="AX128" s="82" t="s">
        <v>3609</v>
      </c>
      <c r="AY128" s="78" t="s">
        <v>65</v>
      </c>
      <c r="AZ128" s="78" t="str">
        <f>REPLACE(INDEX(GroupVertices[Group],MATCH(Vertices[[#This Row],[Vertex]],GroupVertices[Vertex],0)),1,1,"")</f>
        <v>9</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304</v>
      </c>
      <c r="B129" s="65"/>
      <c r="C129" s="65" t="s">
        <v>64</v>
      </c>
      <c r="D129" s="66">
        <v>178.67258106066038</v>
      </c>
      <c r="E129" s="68"/>
      <c r="F129" s="100" t="s">
        <v>961</v>
      </c>
      <c r="G129" s="65"/>
      <c r="H129" s="69" t="s">
        <v>304</v>
      </c>
      <c r="I129" s="70"/>
      <c r="J129" s="70"/>
      <c r="K129" s="69" t="s">
        <v>3969</v>
      </c>
      <c r="L129" s="73">
        <v>2.145093248324966</v>
      </c>
      <c r="M129" s="74">
        <v>5986.21826171875</v>
      </c>
      <c r="N129" s="74">
        <v>4222.8642578125</v>
      </c>
      <c r="O129" s="75"/>
      <c r="P129" s="76"/>
      <c r="Q129" s="76"/>
      <c r="R129" s="86"/>
      <c r="S129" s="48">
        <v>1</v>
      </c>
      <c r="T129" s="48">
        <v>5</v>
      </c>
      <c r="U129" s="49">
        <v>6</v>
      </c>
      <c r="V129" s="49">
        <v>0.001152</v>
      </c>
      <c r="W129" s="49">
        <v>8.5E-05</v>
      </c>
      <c r="X129" s="49">
        <v>1.529548</v>
      </c>
      <c r="Y129" s="49">
        <v>0.2</v>
      </c>
      <c r="Z129" s="49">
        <v>0.2</v>
      </c>
      <c r="AA129" s="71">
        <v>129</v>
      </c>
      <c r="AB129" s="71"/>
      <c r="AC129" s="72"/>
      <c r="AD129" s="78" t="s">
        <v>2008</v>
      </c>
      <c r="AE129" s="78">
        <v>15342</v>
      </c>
      <c r="AF129" s="78">
        <v>14983</v>
      </c>
      <c r="AG129" s="78">
        <v>211962</v>
      </c>
      <c r="AH129" s="78">
        <v>182713</v>
      </c>
      <c r="AI129" s="78"/>
      <c r="AJ129" s="78" t="s">
        <v>2359</v>
      </c>
      <c r="AK129" s="78" t="s">
        <v>2646</v>
      </c>
      <c r="AL129" s="82" t="s">
        <v>2863</v>
      </c>
      <c r="AM129" s="78"/>
      <c r="AN129" s="80">
        <v>40809.939884259256</v>
      </c>
      <c r="AO129" s="82" t="s">
        <v>3132</v>
      </c>
      <c r="AP129" s="78" t="b">
        <v>1</v>
      </c>
      <c r="AQ129" s="78" t="b">
        <v>0</v>
      </c>
      <c r="AR129" s="78" t="b">
        <v>1</v>
      </c>
      <c r="AS129" s="78"/>
      <c r="AT129" s="78">
        <v>115</v>
      </c>
      <c r="AU129" s="82" t="s">
        <v>3309</v>
      </c>
      <c r="AV129" s="78" t="b">
        <v>0</v>
      </c>
      <c r="AW129" s="78" t="s">
        <v>3483</v>
      </c>
      <c r="AX129" s="82" t="s">
        <v>3610</v>
      </c>
      <c r="AY129" s="78" t="s">
        <v>66</v>
      </c>
      <c r="AZ129" s="78" t="str">
        <f>REPLACE(INDEX(GroupVertices[Group],MATCH(Vertices[[#This Row],[Vertex]],GroupVertices[Vertex],0)),1,1,"")</f>
        <v>9</v>
      </c>
      <c r="BA129" s="48"/>
      <c r="BB129" s="48"/>
      <c r="BC129" s="48"/>
      <c r="BD129" s="48"/>
      <c r="BE129" s="48"/>
      <c r="BF129" s="48"/>
      <c r="BG129" s="116" t="s">
        <v>4775</v>
      </c>
      <c r="BH129" s="116" t="s">
        <v>4775</v>
      </c>
      <c r="BI129" s="116" t="s">
        <v>4917</v>
      </c>
      <c r="BJ129" s="116" t="s">
        <v>4917</v>
      </c>
      <c r="BK129" s="116">
        <v>0</v>
      </c>
      <c r="BL129" s="120">
        <v>0</v>
      </c>
      <c r="BM129" s="116">
        <v>0</v>
      </c>
      <c r="BN129" s="120">
        <v>0</v>
      </c>
      <c r="BO129" s="116">
        <v>0</v>
      </c>
      <c r="BP129" s="120">
        <v>0</v>
      </c>
      <c r="BQ129" s="116">
        <v>16</v>
      </c>
      <c r="BR129" s="120">
        <v>100</v>
      </c>
      <c r="BS129" s="116">
        <v>16</v>
      </c>
      <c r="BT129" s="2"/>
      <c r="BU129" s="3"/>
      <c r="BV129" s="3"/>
      <c r="BW129" s="3"/>
      <c r="BX129" s="3"/>
    </row>
    <row r="130" spans="1:76" ht="15">
      <c r="A130" s="64" t="s">
        <v>473</v>
      </c>
      <c r="B130" s="65"/>
      <c r="C130" s="65" t="s">
        <v>64</v>
      </c>
      <c r="D130" s="66">
        <v>165.15024207319826</v>
      </c>
      <c r="E130" s="68"/>
      <c r="F130" s="100" t="s">
        <v>3381</v>
      </c>
      <c r="G130" s="65"/>
      <c r="H130" s="69" t="s">
        <v>473</v>
      </c>
      <c r="I130" s="70"/>
      <c r="J130" s="70"/>
      <c r="K130" s="69" t="s">
        <v>3970</v>
      </c>
      <c r="L130" s="73">
        <v>1</v>
      </c>
      <c r="M130" s="74">
        <v>5709.34716796875</v>
      </c>
      <c r="N130" s="74">
        <v>4400.146484375</v>
      </c>
      <c r="O130" s="75"/>
      <c r="P130" s="76"/>
      <c r="Q130" s="76"/>
      <c r="R130" s="86"/>
      <c r="S130" s="48">
        <v>2</v>
      </c>
      <c r="T130" s="48">
        <v>0</v>
      </c>
      <c r="U130" s="49">
        <v>0</v>
      </c>
      <c r="V130" s="49">
        <v>0.001148</v>
      </c>
      <c r="W130" s="49">
        <v>7E-05</v>
      </c>
      <c r="X130" s="49">
        <v>0.662804</v>
      </c>
      <c r="Y130" s="49">
        <v>1</v>
      </c>
      <c r="Z130" s="49">
        <v>0</v>
      </c>
      <c r="AA130" s="71">
        <v>130</v>
      </c>
      <c r="AB130" s="71"/>
      <c r="AC130" s="72"/>
      <c r="AD130" s="78" t="s">
        <v>2009</v>
      </c>
      <c r="AE130" s="78">
        <v>4482</v>
      </c>
      <c r="AF130" s="78">
        <v>2831</v>
      </c>
      <c r="AG130" s="78">
        <v>23369</v>
      </c>
      <c r="AH130" s="78">
        <v>19582</v>
      </c>
      <c r="AI130" s="78"/>
      <c r="AJ130" s="78" t="s">
        <v>2360</v>
      </c>
      <c r="AK130" s="78" t="s">
        <v>2647</v>
      </c>
      <c r="AL130" s="82" t="s">
        <v>2864</v>
      </c>
      <c r="AM130" s="78"/>
      <c r="AN130" s="80">
        <v>43089.68282407407</v>
      </c>
      <c r="AO130" s="82" t="s">
        <v>3133</v>
      </c>
      <c r="AP130" s="78" t="b">
        <v>1</v>
      </c>
      <c r="AQ130" s="78" t="b">
        <v>0</v>
      </c>
      <c r="AR130" s="78" t="b">
        <v>0</v>
      </c>
      <c r="AS130" s="78"/>
      <c r="AT130" s="78">
        <v>12</v>
      </c>
      <c r="AU130" s="78"/>
      <c r="AV130" s="78" t="b">
        <v>0</v>
      </c>
      <c r="AW130" s="78" t="s">
        <v>3483</v>
      </c>
      <c r="AX130" s="82" t="s">
        <v>3611</v>
      </c>
      <c r="AY130" s="78" t="s">
        <v>65</v>
      </c>
      <c r="AZ130" s="78" t="str">
        <f>REPLACE(INDEX(GroupVertices[Group],MATCH(Vertices[[#This Row],[Vertex]],GroupVertices[Vertex],0)),1,1,"")</f>
        <v>9</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474</v>
      </c>
      <c r="B131" s="65"/>
      <c r="C131" s="65" t="s">
        <v>64</v>
      </c>
      <c r="D131" s="66">
        <v>206.38825725887625</v>
      </c>
      <c r="E131" s="68"/>
      <c r="F131" s="100" t="s">
        <v>3382</v>
      </c>
      <c r="G131" s="65"/>
      <c r="H131" s="69" t="s">
        <v>474</v>
      </c>
      <c r="I131" s="70"/>
      <c r="J131" s="70"/>
      <c r="K131" s="69" t="s">
        <v>3971</v>
      </c>
      <c r="L131" s="73">
        <v>1</v>
      </c>
      <c r="M131" s="74">
        <v>5603.345703125</v>
      </c>
      <c r="N131" s="74">
        <v>3866.44873046875</v>
      </c>
      <c r="O131" s="75"/>
      <c r="P131" s="76"/>
      <c r="Q131" s="76"/>
      <c r="R131" s="86"/>
      <c r="S131" s="48">
        <v>2</v>
      </c>
      <c r="T131" s="48">
        <v>0</v>
      </c>
      <c r="U131" s="49">
        <v>0</v>
      </c>
      <c r="V131" s="49">
        <v>0.001148</v>
      </c>
      <c r="W131" s="49">
        <v>7E-05</v>
      </c>
      <c r="X131" s="49">
        <v>0.662804</v>
      </c>
      <c r="Y131" s="49">
        <v>1</v>
      </c>
      <c r="Z131" s="49">
        <v>0</v>
      </c>
      <c r="AA131" s="71">
        <v>131</v>
      </c>
      <c r="AB131" s="71"/>
      <c r="AC131" s="72"/>
      <c r="AD131" s="78" t="s">
        <v>2010</v>
      </c>
      <c r="AE131" s="78">
        <v>43617</v>
      </c>
      <c r="AF131" s="78">
        <v>39890</v>
      </c>
      <c r="AG131" s="78">
        <v>141023</v>
      </c>
      <c r="AH131" s="78">
        <v>173537</v>
      </c>
      <c r="AI131" s="78"/>
      <c r="AJ131" s="78" t="s">
        <v>2361</v>
      </c>
      <c r="AK131" s="78" t="s">
        <v>2598</v>
      </c>
      <c r="AL131" s="78"/>
      <c r="AM131" s="78"/>
      <c r="AN131" s="80">
        <v>42755.92634259259</v>
      </c>
      <c r="AO131" s="82" t="s">
        <v>3134</v>
      </c>
      <c r="AP131" s="78" t="b">
        <v>1</v>
      </c>
      <c r="AQ131" s="78" t="b">
        <v>0</v>
      </c>
      <c r="AR131" s="78" t="b">
        <v>0</v>
      </c>
      <c r="AS131" s="78"/>
      <c r="AT131" s="78">
        <v>17</v>
      </c>
      <c r="AU131" s="78"/>
      <c r="AV131" s="78" t="b">
        <v>0</v>
      </c>
      <c r="AW131" s="78" t="s">
        <v>3483</v>
      </c>
      <c r="AX131" s="82" t="s">
        <v>3612</v>
      </c>
      <c r="AY131" s="78" t="s">
        <v>65</v>
      </c>
      <c r="AZ131" s="78" t="str">
        <f>REPLACE(INDEX(GroupVertices[Group],MATCH(Vertices[[#This Row],[Vertex]],GroupVertices[Vertex],0)),1,1,"")</f>
        <v>9</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475</v>
      </c>
      <c r="B132" s="65"/>
      <c r="C132" s="65" t="s">
        <v>64</v>
      </c>
      <c r="D132" s="66">
        <v>170.3279447812843</v>
      </c>
      <c r="E132" s="68"/>
      <c r="F132" s="100" t="s">
        <v>3383</v>
      </c>
      <c r="G132" s="65"/>
      <c r="H132" s="69" t="s">
        <v>475</v>
      </c>
      <c r="I132" s="70"/>
      <c r="J132" s="70"/>
      <c r="K132" s="69" t="s">
        <v>3972</v>
      </c>
      <c r="L132" s="73">
        <v>1</v>
      </c>
      <c r="M132" s="74">
        <v>6414.40869140625</v>
      </c>
      <c r="N132" s="74">
        <v>4108.69140625</v>
      </c>
      <c r="O132" s="75"/>
      <c r="P132" s="76"/>
      <c r="Q132" s="76"/>
      <c r="R132" s="86"/>
      <c r="S132" s="48">
        <v>2</v>
      </c>
      <c r="T132" s="48">
        <v>0</v>
      </c>
      <c r="U132" s="49">
        <v>0</v>
      </c>
      <c r="V132" s="49">
        <v>0.001148</v>
      </c>
      <c r="W132" s="49">
        <v>7E-05</v>
      </c>
      <c r="X132" s="49">
        <v>0.662804</v>
      </c>
      <c r="Y132" s="49">
        <v>1</v>
      </c>
      <c r="Z132" s="49">
        <v>0</v>
      </c>
      <c r="AA132" s="71">
        <v>132</v>
      </c>
      <c r="AB132" s="71"/>
      <c r="AC132" s="72"/>
      <c r="AD132" s="78" t="s">
        <v>2011</v>
      </c>
      <c r="AE132" s="78">
        <v>7220</v>
      </c>
      <c r="AF132" s="78">
        <v>7484</v>
      </c>
      <c r="AG132" s="78">
        <v>78031</v>
      </c>
      <c r="AH132" s="78">
        <v>126889</v>
      </c>
      <c r="AI132" s="78"/>
      <c r="AJ132" s="78" t="s">
        <v>2362</v>
      </c>
      <c r="AK132" s="78" t="s">
        <v>2648</v>
      </c>
      <c r="AL132" s="78"/>
      <c r="AM132" s="78"/>
      <c r="AN132" s="80">
        <v>39908.962013888886</v>
      </c>
      <c r="AO132" s="82" t="s">
        <v>3135</v>
      </c>
      <c r="AP132" s="78" t="b">
        <v>0</v>
      </c>
      <c r="AQ132" s="78" t="b">
        <v>0</v>
      </c>
      <c r="AR132" s="78" t="b">
        <v>0</v>
      </c>
      <c r="AS132" s="78"/>
      <c r="AT132" s="78">
        <v>9</v>
      </c>
      <c r="AU132" s="82" t="s">
        <v>3320</v>
      </c>
      <c r="AV132" s="78" t="b">
        <v>0</v>
      </c>
      <c r="AW132" s="78" t="s">
        <v>3483</v>
      </c>
      <c r="AX132" s="82" t="s">
        <v>3613</v>
      </c>
      <c r="AY132" s="78" t="s">
        <v>65</v>
      </c>
      <c r="AZ132" s="78" t="str">
        <f>REPLACE(INDEX(GroupVertices[Group],MATCH(Vertices[[#This Row],[Vertex]],GroupVertices[Vertex],0)),1,1,"")</f>
        <v>9</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305</v>
      </c>
      <c r="B133" s="65"/>
      <c r="C133" s="65" t="s">
        <v>64</v>
      </c>
      <c r="D133" s="66">
        <v>175.1083898347847</v>
      </c>
      <c r="E133" s="68"/>
      <c r="F133" s="100" t="s">
        <v>962</v>
      </c>
      <c r="G133" s="65"/>
      <c r="H133" s="69" t="s">
        <v>305</v>
      </c>
      <c r="I133" s="70"/>
      <c r="J133" s="70"/>
      <c r="K133" s="69" t="s">
        <v>3973</v>
      </c>
      <c r="L133" s="73">
        <v>125.051768568538</v>
      </c>
      <c r="M133" s="74">
        <v>6836.875</v>
      </c>
      <c r="N133" s="74">
        <v>8605.1650390625</v>
      </c>
      <c r="O133" s="75"/>
      <c r="P133" s="76"/>
      <c r="Q133" s="76"/>
      <c r="R133" s="86"/>
      <c r="S133" s="48">
        <v>0</v>
      </c>
      <c r="T133" s="48">
        <v>26</v>
      </c>
      <c r="U133" s="49">
        <v>650</v>
      </c>
      <c r="V133" s="49">
        <v>0.038462</v>
      </c>
      <c r="W133" s="49">
        <v>0</v>
      </c>
      <c r="X133" s="49">
        <v>12.486466</v>
      </c>
      <c r="Y133" s="49">
        <v>0</v>
      </c>
      <c r="Z133" s="49">
        <v>0</v>
      </c>
      <c r="AA133" s="71">
        <v>133</v>
      </c>
      <c r="AB133" s="71"/>
      <c r="AC133" s="72"/>
      <c r="AD133" s="78" t="s">
        <v>2012</v>
      </c>
      <c r="AE133" s="78">
        <v>10914</v>
      </c>
      <c r="AF133" s="78">
        <v>11780</v>
      </c>
      <c r="AG133" s="78">
        <v>65621</v>
      </c>
      <c r="AH133" s="78">
        <v>58316</v>
      </c>
      <c r="AI133" s="78"/>
      <c r="AJ133" s="78" t="s">
        <v>2363</v>
      </c>
      <c r="AK133" s="78" t="s">
        <v>2602</v>
      </c>
      <c r="AL133" s="82" t="s">
        <v>2865</v>
      </c>
      <c r="AM133" s="78"/>
      <c r="AN133" s="80">
        <v>41106.103414351855</v>
      </c>
      <c r="AO133" s="82" t="s">
        <v>3136</v>
      </c>
      <c r="AP133" s="78" t="b">
        <v>1</v>
      </c>
      <c r="AQ133" s="78" t="b">
        <v>0</v>
      </c>
      <c r="AR133" s="78" t="b">
        <v>1</v>
      </c>
      <c r="AS133" s="78"/>
      <c r="AT133" s="78">
        <v>5</v>
      </c>
      <c r="AU133" s="82" t="s">
        <v>3309</v>
      </c>
      <c r="AV133" s="78" t="b">
        <v>0</v>
      </c>
      <c r="AW133" s="78" t="s">
        <v>3483</v>
      </c>
      <c r="AX133" s="82" t="s">
        <v>3614</v>
      </c>
      <c r="AY133" s="78" t="s">
        <v>66</v>
      </c>
      <c r="AZ133" s="78" t="str">
        <f>REPLACE(INDEX(GroupVertices[Group],MATCH(Vertices[[#This Row],[Vertex]],GroupVertices[Vertex],0)),1,1,"")</f>
        <v>5</v>
      </c>
      <c r="BA133" s="48" t="s">
        <v>764</v>
      </c>
      <c r="BB133" s="48" t="s">
        <v>764</v>
      </c>
      <c r="BC133" s="48" t="s">
        <v>802</v>
      </c>
      <c r="BD133" s="48" t="s">
        <v>802</v>
      </c>
      <c r="BE133" s="48"/>
      <c r="BF133" s="48"/>
      <c r="BG133" s="116" t="s">
        <v>4776</v>
      </c>
      <c r="BH133" s="116" t="s">
        <v>4776</v>
      </c>
      <c r="BI133" s="116" t="s">
        <v>4918</v>
      </c>
      <c r="BJ133" s="116" t="s">
        <v>4918</v>
      </c>
      <c r="BK133" s="116">
        <v>0</v>
      </c>
      <c r="BL133" s="120">
        <v>0</v>
      </c>
      <c r="BM133" s="116">
        <v>0</v>
      </c>
      <c r="BN133" s="120">
        <v>0</v>
      </c>
      <c r="BO133" s="116">
        <v>0</v>
      </c>
      <c r="BP133" s="120">
        <v>0</v>
      </c>
      <c r="BQ133" s="116">
        <v>53</v>
      </c>
      <c r="BR133" s="120">
        <v>100</v>
      </c>
      <c r="BS133" s="116">
        <v>53</v>
      </c>
      <c r="BT133" s="2"/>
      <c r="BU133" s="3"/>
      <c r="BV133" s="3"/>
      <c r="BW133" s="3"/>
      <c r="BX133" s="3"/>
    </row>
    <row r="134" spans="1:76" ht="15">
      <c r="A134" s="64" t="s">
        <v>476</v>
      </c>
      <c r="B134" s="65"/>
      <c r="C134" s="65" t="s">
        <v>64</v>
      </c>
      <c r="D134" s="66">
        <v>168.63876517439095</v>
      </c>
      <c r="E134" s="68"/>
      <c r="F134" s="100" t="s">
        <v>3384</v>
      </c>
      <c r="G134" s="65"/>
      <c r="H134" s="69" t="s">
        <v>476</v>
      </c>
      <c r="I134" s="70"/>
      <c r="J134" s="70"/>
      <c r="K134" s="69" t="s">
        <v>3974</v>
      </c>
      <c r="L134" s="73">
        <v>1</v>
      </c>
      <c r="M134" s="74">
        <v>8186.31591796875</v>
      </c>
      <c r="N134" s="74">
        <v>8501.41796875</v>
      </c>
      <c r="O134" s="75"/>
      <c r="P134" s="76"/>
      <c r="Q134" s="76"/>
      <c r="R134" s="86"/>
      <c r="S134" s="48">
        <v>1</v>
      </c>
      <c r="T134" s="48">
        <v>0</v>
      </c>
      <c r="U134" s="49">
        <v>0</v>
      </c>
      <c r="V134" s="49">
        <v>0.019608</v>
      </c>
      <c r="W134" s="49">
        <v>0</v>
      </c>
      <c r="X134" s="49">
        <v>0.558211</v>
      </c>
      <c r="Y134" s="49">
        <v>0</v>
      </c>
      <c r="Z134" s="49">
        <v>0</v>
      </c>
      <c r="AA134" s="71">
        <v>134</v>
      </c>
      <c r="AB134" s="71"/>
      <c r="AC134" s="72"/>
      <c r="AD134" s="78" t="s">
        <v>2013</v>
      </c>
      <c r="AE134" s="78">
        <v>5957</v>
      </c>
      <c r="AF134" s="78">
        <v>5966</v>
      </c>
      <c r="AG134" s="78">
        <v>8281</v>
      </c>
      <c r="AH134" s="78">
        <v>13950</v>
      </c>
      <c r="AI134" s="78"/>
      <c r="AJ134" s="78" t="s">
        <v>2364</v>
      </c>
      <c r="AK134" s="78" t="s">
        <v>2649</v>
      </c>
      <c r="AL134" s="78"/>
      <c r="AM134" s="78"/>
      <c r="AN134" s="80">
        <v>43651.9227662037</v>
      </c>
      <c r="AO134" s="82" t="s">
        <v>3137</v>
      </c>
      <c r="AP134" s="78" t="b">
        <v>1</v>
      </c>
      <c r="AQ134" s="78" t="b">
        <v>0</v>
      </c>
      <c r="AR134" s="78" t="b">
        <v>0</v>
      </c>
      <c r="AS134" s="78"/>
      <c r="AT134" s="78">
        <v>7</v>
      </c>
      <c r="AU134" s="78"/>
      <c r="AV134" s="78" t="b">
        <v>0</v>
      </c>
      <c r="AW134" s="78" t="s">
        <v>3483</v>
      </c>
      <c r="AX134" s="82" t="s">
        <v>3615</v>
      </c>
      <c r="AY134" s="78" t="s">
        <v>65</v>
      </c>
      <c r="AZ134" s="78" t="str">
        <f>REPLACE(INDEX(GroupVertices[Group],MATCH(Vertices[[#This Row],[Vertex]],GroupVertices[Vertex],0)),1,1,"")</f>
        <v>5</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477</v>
      </c>
      <c r="B135" s="65"/>
      <c r="C135" s="65" t="s">
        <v>64</v>
      </c>
      <c r="D135" s="66">
        <v>167.69402638239333</v>
      </c>
      <c r="E135" s="68"/>
      <c r="F135" s="100" t="s">
        <v>3385</v>
      </c>
      <c r="G135" s="65"/>
      <c r="H135" s="69" t="s">
        <v>477</v>
      </c>
      <c r="I135" s="70"/>
      <c r="J135" s="70"/>
      <c r="K135" s="69" t="s">
        <v>3975</v>
      </c>
      <c r="L135" s="73">
        <v>1</v>
      </c>
      <c r="M135" s="74">
        <v>6844.09765625</v>
      </c>
      <c r="N135" s="74">
        <v>9646.09375</v>
      </c>
      <c r="O135" s="75"/>
      <c r="P135" s="76"/>
      <c r="Q135" s="76"/>
      <c r="R135" s="86"/>
      <c r="S135" s="48">
        <v>1</v>
      </c>
      <c r="T135" s="48">
        <v>0</v>
      </c>
      <c r="U135" s="49">
        <v>0</v>
      </c>
      <c r="V135" s="49">
        <v>0.019608</v>
      </c>
      <c r="W135" s="49">
        <v>0</v>
      </c>
      <c r="X135" s="49">
        <v>0.558211</v>
      </c>
      <c r="Y135" s="49">
        <v>0</v>
      </c>
      <c r="Z135" s="49">
        <v>0</v>
      </c>
      <c r="AA135" s="71">
        <v>135</v>
      </c>
      <c r="AB135" s="71"/>
      <c r="AC135" s="72"/>
      <c r="AD135" s="78" t="s">
        <v>2014</v>
      </c>
      <c r="AE135" s="78">
        <v>4936</v>
      </c>
      <c r="AF135" s="78">
        <v>5117</v>
      </c>
      <c r="AG135" s="78">
        <v>27306</v>
      </c>
      <c r="AH135" s="78">
        <v>32444</v>
      </c>
      <c r="AI135" s="78"/>
      <c r="AJ135" s="78" t="s">
        <v>2365</v>
      </c>
      <c r="AK135" s="78" t="s">
        <v>2650</v>
      </c>
      <c r="AL135" s="78"/>
      <c r="AM135" s="78"/>
      <c r="AN135" s="80">
        <v>41624.113645833335</v>
      </c>
      <c r="AO135" s="82" t="s">
        <v>3138</v>
      </c>
      <c r="AP135" s="78" t="b">
        <v>0</v>
      </c>
      <c r="AQ135" s="78" t="b">
        <v>0</v>
      </c>
      <c r="AR135" s="78" t="b">
        <v>0</v>
      </c>
      <c r="AS135" s="78"/>
      <c r="AT135" s="78">
        <v>14</v>
      </c>
      <c r="AU135" s="82" t="s">
        <v>3309</v>
      </c>
      <c r="AV135" s="78" t="b">
        <v>0</v>
      </c>
      <c r="AW135" s="78" t="s">
        <v>3483</v>
      </c>
      <c r="AX135" s="82" t="s">
        <v>3616</v>
      </c>
      <c r="AY135" s="78" t="s">
        <v>65</v>
      </c>
      <c r="AZ135" s="78" t="str">
        <f>REPLACE(INDEX(GroupVertices[Group],MATCH(Vertices[[#This Row],[Vertex]],GroupVertices[Vertex],0)),1,1,"")</f>
        <v>5</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478</v>
      </c>
      <c r="B136" s="65"/>
      <c r="C136" s="65" t="s">
        <v>64</v>
      </c>
      <c r="D136" s="66">
        <v>171.15918138625747</v>
      </c>
      <c r="E136" s="68"/>
      <c r="F136" s="100" t="s">
        <v>3386</v>
      </c>
      <c r="G136" s="65"/>
      <c r="H136" s="69" t="s">
        <v>478</v>
      </c>
      <c r="I136" s="70"/>
      <c r="J136" s="70"/>
      <c r="K136" s="69" t="s">
        <v>3976</v>
      </c>
      <c r="L136" s="73">
        <v>1</v>
      </c>
      <c r="M136" s="74">
        <v>8064.02490234375</v>
      </c>
      <c r="N136" s="74">
        <v>8171.2109375</v>
      </c>
      <c r="O136" s="75"/>
      <c r="P136" s="76"/>
      <c r="Q136" s="76"/>
      <c r="R136" s="86"/>
      <c r="S136" s="48">
        <v>1</v>
      </c>
      <c r="T136" s="48">
        <v>0</v>
      </c>
      <c r="U136" s="49">
        <v>0</v>
      </c>
      <c r="V136" s="49">
        <v>0.019608</v>
      </c>
      <c r="W136" s="49">
        <v>0</v>
      </c>
      <c r="X136" s="49">
        <v>0.558211</v>
      </c>
      <c r="Y136" s="49">
        <v>0</v>
      </c>
      <c r="Z136" s="49">
        <v>0</v>
      </c>
      <c r="AA136" s="71">
        <v>136</v>
      </c>
      <c r="AB136" s="71"/>
      <c r="AC136" s="72"/>
      <c r="AD136" s="78" t="s">
        <v>2015</v>
      </c>
      <c r="AE136" s="78">
        <v>4386</v>
      </c>
      <c r="AF136" s="78">
        <v>8231</v>
      </c>
      <c r="AG136" s="78">
        <v>59019</v>
      </c>
      <c r="AH136" s="78">
        <v>110120</v>
      </c>
      <c r="AI136" s="78"/>
      <c r="AJ136" s="78" t="s">
        <v>2366</v>
      </c>
      <c r="AK136" s="78" t="s">
        <v>2651</v>
      </c>
      <c r="AL136" s="78"/>
      <c r="AM136" s="78"/>
      <c r="AN136" s="80">
        <v>41923.154375</v>
      </c>
      <c r="AO136" s="82" t="s">
        <v>3139</v>
      </c>
      <c r="AP136" s="78" t="b">
        <v>0</v>
      </c>
      <c r="AQ136" s="78" t="b">
        <v>0</v>
      </c>
      <c r="AR136" s="78" t="b">
        <v>0</v>
      </c>
      <c r="AS136" s="78"/>
      <c r="AT136" s="78">
        <v>5</v>
      </c>
      <c r="AU136" s="82" t="s">
        <v>3309</v>
      </c>
      <c r="AV136" s="78" t="b">
        <v>0</v>
      </c>
      <c r="AW136" s="78" t="s">
        <v>3483</v>
      </c>
      <c r="AX136" s="82" t="s">
        <v>3617</v>
      </c>
      <c r="AY136" s="78" t="s">
        <v>65</v>
      </c>
      <c r="AZ136" s="78" t="str">
        <f>REPLACE(INDEX(GroupVertices[Group],MATCH(Vertices[[#This Row],[Vertex]],GroupVertices[Vertex],0)),1,1,"")</f>
        <v>5</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479</v>
      </c>
      <c r="B137" s="65"/>
      <c r="C137" s="65" t="s">
        <v>64</v>
      </c>
      <c r="D137" s="66">
        <v>167.69068808277495</v>
      </c>
      <c r="E137" s="68"/>
      <c r="F137" s="100" t="s">
        <v>3387</v>
      </c>
      <c r="G137" s="65"/>
      <c r="H137" s="69" t="s">
        <v>479</v>
      </c>
      <c r="I137" s="70"/>
      <c r="J137" s="70"/>
      <c r="K137" s="69" t="s">
        <v>3977</v>
      </c>
      <c r="L137" s="73">
        <v>1</v>
      </c>
      <c r="M137" s="74">
        <v>8007.5537109375</v>
      </c>
      <c r="N137" s="74">
        <v>9149.8544921875</v>
      </c>
      <c r="O137" s="75"/>
      <c r="P137" s="76"/>
      <c r="Q137" s="76"/>
      <c r="R137" s="86"/>
      <c r="S137" s="48">
        <v>1</v>
      </c>
      <c r="T137" s="48">
        <v>0</v>
      </c>
      <c r="U137" s="49">
        <v>0</v>
      </c>
      <c r="V137" s="49">
        <v>0.019608</v>
      </c>
      <c r="W137" s="49">
        <v>0</v>
      </c>
      <c r="X137" s="49">
        <v>0.558211</v>
      </c>
      <c r="Y137" s="49">
        <v>0</v>
      </c>
      <c r="Z137" s="49">
        <v>0</v>
      </c>
      <c r="AA137" s="71">
        <v>137</v>
      </c>
      <c r="AB137" s="71"/>
      <c r="AC137" s="72"/>
      <c r="AD137" s="78" t="s">
        <v>2016</v>
      </c>
      <c r="AE137" s="78">
        <v>5479</v>
      </c>
      <c r="AF137" s="78">
        <v>5114</v>
      </c>
      <c r="AG137" s="78">
        <v>3997</v>
      </c>
      <c r="AH137" s="78">
        <v>30188</v>
      </c>
      <c r="AI137" s="78"/>
      <c r="AJ137" s="78" t="s">
        <v>2367</v>
      </c>
      <c r="AK137" s="78" t="s">
        <v>2652</v>
      </c>
      <c r="AL137" s="78"/>
      <c r="AM137" s="78"/>
      <c r="AN137" s="80">
        <v>43202.027337962965</v>
      </c>
      <c r="AO137" s="82" t="s">
        <v>3140</v>
      </c>
      <c r="AP137" s="78" t="b">
        <v>1</v>
      </c>
      <c r="AQ137" s="78" t="b">
        <v>0</v>
      </c>
      <c r="AR137" s="78" t="b">
        <v>1</v>
      </c>
      <c r="AS137" s="78"/>
      <c r="AT137" s="78">
        <v>1</v>
      </c>
      <c r="AU137" s="78"/>
      <c r="AV137" s="78" t="b">
        <v>0</v>
      </c>
      <c r="AW137" s="78" t="s">
        <v>3483</v>
      </c>
      <c r="AX137" s="82" t="s">
        <v>3618</v>
      </c>
      <c r="AY137" s="78" t="s">
        <v>65</v>
      </c>
      <c r="AZ137" s="78" t="str">
        <f>REPLACE(INDEX(GroupVertices[Group],MATCH(Vertices[[#This Row],[Vertex]],GroupVertices[Vertex],0)),1,1,"")</f>
        <v>5</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480</v>
      </c>
      <c r="B138" s="65"/>
      <c r="C138" s="65" t="s">
        <v>64</v>
      </c>
      <c r="D138" s="66">
        <v>185.55392934065264</v>
      </c>
      <c r="E138" s="68"/>
      <c r="F138" s="100" t="s">
        <v>3388</v>
      </c>
      <c r="G138" s="65"/>
      <c r="H138" s="69" t="s">
        <v>480</v>
      </c>
      <c r="I138" s="70"/>
      <c r="J138" s="70"/>
      <c r="K138" s="69" t="s">
        <v>3978</v>
      </c>
      <c r="L138" s="73">
        <v>1</v>
      </c>
      <c r="M138" s="74">
        <v>6353.37890625</v>
      </c>
      <c r="N138" s="74">
        <v>9606.1689453125</v>
      </c>
      <c r="O138" s="75"/>
      <c r="P138" s="76"/>
      <c r="Q138" s="76"/>
      <c r="R138" s="86"/>
      <c r="S138" s="48">
        <v>1</v>
      </c>
      <c r="T138" s="48">
        <v>0</v>
      </c>
      <c r="U138" s="49">
        <v>0</v>
      </c>
      <c r="V138" s="49">
        <v>0.019608</v>
      </c>
      <c r="W138" s="49">
        <v>0</v>
      </c>
      <c r="X138" s="49">
        <v>0.558211</v>
      </c>
      <c r="Y138" s="49">
        <v>0</v>
      </c>
      <c r="Z138" s="49">
        <v>0</v>
      </c>
      <c r="AA138" s="71">
        <v>138</v>
      </c>
      <c r="AB138" s="71"/>
      <c r="AC138" s="72"/>
      <c r="AD138" s="78" t="s">
        <v>2017</v>
      </c>
      <c r="AE138" s="78">
        <v>21219</v>
      </c>
      <c r="AF138" s="78">
        <v>21167</v>
      </c>
      <c r="AG138" s="78">
        <v>25055</v>
      </c>
      <c r="AH138" s="78">
        <v>56416</v>
      </c>
      <c r="AI138" s="78"/>
      <c r="AJ138" s="78" t="s">
        <v>2368</v>
      </c>
      <c r="AK138" s="78"/>
      <c r="AL138" s="78"/>
      <c r="AM138" s="78"/>
      <c r="AN138" s="80">
        <v>43006.589583333334</v>
      </c>
      <c r="AO138" s="82" t="s">
        <v>3141</v>
      </c>
      <c r="AP138" s="78" t="b">
        <v>0</v>
      </c>
      <c r="AQ138" s="78" t="b">
        <v>0</v>
      </c>
      <c r="AR138" s="78" t="b">
        <v>1</v>
      </c>
      <c r="AS138" s="78"/>
      <c r="AT138" s="78">
        <v>18</v>
      </c>
      <c r="AU138" s="82" t="s">
        <v>3309</v>
      </c>
      <c r="AV138" s="78" t="b">
        <v>0</v>
      </c>
      <c r="AW138" s="78" t="s">
        <v>3483</v>
      </c>
      <c r="AX138" s="82" t="s">
        <v>3619</v>
      </c>
      <c r="AY138" s="78" t="s">
        <v>65</v>
      </c>
      <c r="AZ138" s="78" t="str">
        <f>REPLACE(INDEX(GroupVertices[Group],MATCH(Vertices[[#This Row],[Vertex]],GroupVertices[Vertex],0)),1,1,"")</f>
        <v>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481</v>
      </c>
      <c r="B139" s="65"/>
      <c r="C139" s="65" t="s">
        <v>64</v>
      </c>
      <c r="D139" s="66">
        <v>169.17845694602684</v>
      </c>
      <c r="E139" s="68"/>
      <c r="F139" s="100" t="s">
        <v>3389</v>
      </c>
      <c r="G139" s="65"/>
      <c r="H139" s="69" t="s">
        <v>481</v>
      </c>
      <c r="I139" s="70"/>
      <c r="J139" s="70"/>
      <c r="K139" s="69" t="s">
        <v>3979</v>
      </c>
      <c r="L139" s="73">
        <v>1</v>
      </c>
      <c r="M139" s="74">
        <v>6047.2275390625</v>
      </c>
      <c r="N139" s="74">
        <v>8790.2431640625</v>
      </c>
      <c r="O139" s="75"/>
      <c r="P139" s="76"/>
      <c r="Q139" s="76"/>
      <c r="R139" s="86"/>
      <c r="S139" s="48">
        <v>1</v>
      </c>
      <c r="T139" s="48">
        <v>0</v>
      </c>
      <c r="U139" s="49">
        <v>0</v>
      </c>
      <c r="V139" s="49">
        <v>0.019608</v>
      </c>
      <c r="W139" s="49">
        <v>0</v>
      </c>
      <c r="X139" s="49">
        <v>0.558211</v>
      </c>
      <c r="Y139" s="49">
        <v>0</v>
      </c>
      <c r="Z139" s="49">
        <v>0</v>
      </c>
      <c r="AA139" s="71">
        <v>139</v>
      </c>
      <c r="AB139" s="71"/>
      <c r="AC139" s="72"/>
      <c r="AD139" s="78" t="s">
        <v>2018</v>
      </c>
      <c r="AE139" s="78">
        <v>5952</v>
      </c>
      <c r="AF139" s="78">
        <v>6451</v>
      </c>
      <c r="AG139" s="78">
        <v>19816</v>
      </c>
      <c r="AH139" s="78">
        <v>45353</v>
      </c>
      <c r="AI139" s="78"/>
      <c r="AJ139" s="78" t="s">
        <v>2369</v>
      </c>
      <c r="AK139" s="78" t="s">
        <v>2653</v>
      </c>
      <c r="AL139" s="78"/>
      <c r="AM139" s="78"/>
      <c r="AN139" s="80">
        <v>43181.377233796295</v>
      </c>
      <c r="AO139" s="82" t="s">
        <v>3142</v>
      </c>
      <c r="AP139" s="78" t="b">
        <v>1</v>
      </c>
      <c r="AQ139" s="78" t="b">
        <v>0</v>
      </c>
      <c r="AR139" s="78" t="b">
        <v>0</v>
      </c>
      <c r="AS139" s="78"/>
      <c r="AT139" s="78">
        <v>4</v>
      </c>
      <c r="AU139" s="78"/>
      <c r="AV139" s="78" t="b">
        <v>0</v>
      </c>
      <c r="AW139" s="78" t="s">
        <v>3483</v>
      </c>
      <c r="AX139" s="82" t="s">
        <v>3620</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482</v>
      </c>
      <c r="B140" s="65"/>
      <c r="C140" s="65" t="s">
        <v>64</v>
      </c>
      <c r="D140" s="66">
        <v>171.31941976793905</v>
      </c>
      <c r="E140" s="68"/>
      <c r="F140" s="100" t="s">
        <v>3390</v>
      </c>
      <c r="G140" s="65"/>
      <c r="H140" s="69" t="s">
        <v>482</v>
      </c>
      <c r="I140" s="70"/>
      <c r="J140" s="70"/>
      <c r="K140" s="69" t="s">
        <v>3980</v>
      </c>
      <c r="L140" s="73">
        <v>1</v>
      </c>
      <c r="M140" s="74">
        <v>8134.13623046875</v>
      </c>
      <c r="N140" s="74">
        <v>8824.4208984375</v>
      </c>
      <c r="O140" s="75"/>
      <c r="P140" s="76"/>
      <c r="Q140" s="76"/>
      <c r="R140" s="86"/>
      <c r="S140" s="48">
        <v>1</v>
      </c>
      <c r="T140" s="48">
        <v>0</v>
      </c>
      <c r="U140" s="49">
        <v>0</v>
      </c>
      <c r="V140" s="49">
        <v>0.019608</v>
      </c>
      <c r="W140" s="49">
        <v>0</v>
      </c>
      <c r="X140" s="49">
        <v>0.558211</v>
      </c>
      <c r="Y140" s="49">
        <v>0</v>
      </c>
      <c r="Z140" s="49">
        <v>0</v>
      </c>
      <c r="AA140" s="71">
        <v>140</v>
      </c>
      <c r="AB140" s="71"/>
      <c r="AC140" s="72"/>
      <c r="AD140" s="78" t="s">
        <v>2019</v>
      </c>
      <c r="AE140" s="78">
        <v>8413</v>
      </c>
      <c r="AF140" s="78">
        <v>8375</v>
      </c>
      <c r="AG140" s="78">
        <v>20939</v>
      </c>
      <c r="AH140" s="78">
        <v>28905</v>
      </c>
      <c r="AI140" s="78"/>
      <c r="AJ140" s="78" t="s">
        <v>2370</v>
      </c>
      <c r="AK140" s="78" t="s">
        <v>2654</v>
      </c>
      <c r="AL140" s="78"/>
      <c r="AM140" s="78"/>
      <c r="AN140" s="80">
        <v>42836.48987268518</v>
      </c>
      <c r="AO140" s="82" t="s">
        <v>3143</v>
      </c>
      <c r="AP140" s="78" t="b">
        <v>0</v>
      </c>
      <c r="AQ140" s="78" t="b">
        <v>0</v>
      </c>
      <c r="AR140" s="78" t="b">
        <v>0</v>
      </c>
      <c r="AS140" s="78"/>
      <c r="AT140" s="78">
        <v>0</v>
      </c>
      <c r="AU140" s="82" t="s">
        <v>3309</v>
      </c>
      <c r="AV140" s="78" t="b">
        <v>0</v>
      </c>
      <c r="AW140" s="78" t="s">
        <v>3483</v>
      </c>
      <c r="AX140" s="82" t="s">
        <v>3621</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483</v>
      </c>
      <c r="B141" s="65"/>
      <c r="C141" s="65" t="s">
        <v>64</v>
      </c>
      <c r="D141" s="66">
        <v>234.85282533814558</v>
      </c>
      <c r="E141" s="68"/>
      <c r="F141" s="100" t="s">
        <v>3391</v>
      </c>
      <c r="G141" s="65"/>
      <c r="H141" s="69" t="s">
        <v>483</v>
      </c>
      <c r="I141" s="70"/>
      <c r="J141" s="70"/>
      <c r="K141" s="69" t="s">
        <v>3981</v>
      </c>
      <c r="L141" s="73">
        <v>1</v>
      </c>
      <c r="M141" s="74">
        <v>5589.001953125</v>
      </c>
      <c r="N141" s="74">
        <v>9056.599609375</v>
      </c>
      <c r="O141" s="75"/>
      <c r="P141" s="76"/>
      <c r="Q141" s="76"/>
      <c r="R141" s="86"/>
      <c r="S141" s="48">
        <v>1</v>
      </c>
      <c r="T141" s="48">
        <v>0</v>
      </c>
      <c r="U141" s="49">
        <v>0</v>
      </c>
      <c r="V141" s="49">
        <v>0.019608</v>
      </c>
      <c r="W141" s="49">
        <v>0</v>
      </c>
      <c r="X141" s="49">
        <v>0.558211</v>
      </c>
      <c r="Y141" s="49">
        <v>0</v>
      </c>
      <c r="Z141" s="49">
        <v>0</v>
      </c>
      <c r="AA141" s="71">
        <v>141</v>
      </c>
      <c r="AB141" s="71"/>
      <c r="AC141" s="72"/>
      <c r="AD141" s="78" t="s">
        <v>2020</v>
      </c>
      <c r="AE141" s="78">
        <v>36838</v>
      </c>
      <c r="AF141" s="78">
        <v>65470</v>
      </c>
      <c r="AG141" s="78">
        <v>46075</v>
      </c>
      <c r="AH141" s="78">
        <v>73175</v>
      </c>
      <c r="AI141" s="78"/>
      <c r="AJ141" s="78" t="s">
        <v>2371</v>
      </c>
      <c r="AK141" s="78" t="s">
        <v>1854</v>
      </c>
      <c r="AL141" s="78"/>
      <c r="AM141" s="78"/>
      <c r="AN141" s="80">
        <v>43328.53554398148</v>
      </c>
      <c r="AO141" s="82" t="s">
        <v>3144</v>
      </c>
      <c r="AP141" s="78" t="b">
        <v>1</v>
      </c>
      <c r="AQ141" s="78" t="b">
        <v>0</v>
      </c>
      <c r="AR141" s="78" t="b">
        <v>0</v>
      </c>
      <c r="AS141" s="78"/>
      <c r="AT141" s="78">
        <v>101</v>
      </c>
      <c r="AU141" s="78"/>
      <c r="AV141" s="78" t="b">
        <v>0</v>
      </c>
      <c r="AW141" s="78" t="s">
        <v>3483</v>
      </c>
      <c r="AX141" s="82" t="s">
        <v>3622</v>
      </c>
      <c r="AY141" s="78" t="s">
        <v>65</v>
      </c>
      <c r="AZ141" s="78" t="str">
        <f>REPLACE(INDEX(GroupVertices[Group],MATCH(Vertices[[#This Row],[Vertex]],GroupVertices[Vertex],0)),1,1,"")</f>
        <v>5</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484</v>
      </c>
      <c r="B142" s="65"/>
      <c r="C142" s="65" t="s">
        <v>64</v>
      </c>
      <c r="D142" s="66">
        <v>180.95709076616234</v>
      </c>
      <c r="E142" s="68"/>
      <c r="F142" s="100" t="s">
        <v>3392</v>
      </c>
      <c r="G142" s="65"/>
      <c r="H142" s="69" t="s">
        <v>484</v>
      </c>
      <c r="I142" s="70"/>
      <c r="J142" s="70"/>
      <c r="K142" s="69" t="s">
        <v>3982</v>
      </c>
      <c r="L142" s="73">
        <v>1</v>
      </c>
      <c r="M142" s="74">
        <v>5464.041015625</v>
      </c>
      <c r="N142" s="74">
        <v>8693.4658203125</v>
      </c>
      <c r="O142" s="75"/>
      <c r="P142" s="76"/>
      <c r="Q142" s="76"/>
      <c r="R142" s="86"/>
      <c r="S142" s="48">
        <v>1</v>
      </c>
      <c r="T142" s="48">
        <v>0</v>
      </c>
      <c r="U142" s="49">
        <v>0</v>
      </c>
      <c r="V142" s="49">
        <v>0.019608</v>
      </c>
      <c r="W142" s="49">
        <v>0</v>
      </c>
      <c r="X142" s="49">
        <v>0.558211</v>
      </c>
      <c r="Y142" s="49">
        <v>0</v>
      </c>
      <c r="Z142" s="49">
        <v>0</v>
      </c>
      <c r="AA142" s="71">
        <v>142</v>
      </c>
      <c r="AB142" s="71"/>
      <c r="AC142" s="72"/>
      <c r="AD142" s="78" t="s">
        <v>2021</v>
      </c>
      <c r="AE142" s="78">
        <v>15961</v>
      </c>
      <c r="AF142" s="78">
        <v>17036</v>
      </c>
      <c r="AG142" s="78">
        <v>58052</v>
      </c>
      <c r="AH142" s="78">
        <v>96937</v>
      </c>
      <c r="AI142" s="78"/>
      <c r="AJ142" s="78" t="s">
        <v>2372</v>
      </c>
      <c r="AK142" s="78"/>
      <c r="AL142" s="78"/>
      <c r="AM142" s="78"/>
      <c r="AN142" s="80">
        <v>39904.881875</v>
      </c>
      <c r="AO142" s="82" t="s">
        <v>3145</v>
      </c>
      <c r="AP142" s="78" t="b">
        <v>0</v>
      </c>
      <c r="AQ142" s="78" t="b">
        <v>0</v>
      </c>
      <c r="AR142" s="78" t="b">
        <v>1</v>
      </c>
      <c r="AS142" s="78"/>
      <c r="AT142" s="78">
        <v>173</v>
      </c>
      <c r="AU142" s="82" t="s">
        <v>3315</v>
      </c>
      <c r="AV142" s="78" t="b">
        <v>0</v>
      </c>
      <c r="AW142" s="78" t="s">
        <v>3483</v>
      </c>
      <c r="AX142" s="82" t="s">
        <v>3623</v>
      </c>
      <c r="AY142" s="78" t="s">
        <v>65</v>
      </c>
      <c r="AZ142" s="78" t="str">
        <f>REPLACE(INDEX(GroupVertices[Group],MATCH(Vertices[[#This Row],[Vertex]],GroupVertices[Vertex],0)),1,1,"")</f>
        <v>5</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485</v>
      </c>
      <c r="B143" s="65"/>
      <c r="C143" s="65" t="s">
        <v>64</v>
      </c>
      <c r="D143" s="66">
        <v>171.61652843397363</v>
      </c>
      <c r="E143" s="68"/>
      <c r="F143" s="100" t="s">
        <v>3393</v>
      </c>
      <c r="G143" s="65"/>
      <c r="H143" s="69" t="s">
        <v>485</v>
      </c>
      <c r="I143" s="70"/>
      <c r="J143" s="70"/>
      <c r="K143" s="69" t="s">
        <v>3983</v>
      </c>
      <c r="L143" s="73">
        <v>1</v>
      </c>
      <c r="M143" s="74">
        <v>6961.58984375</v>
      </c>
      <c r="N143" s="74">
        <v>9189.373046875</v>
      </c>
      <c r="O143" s="75"/>
      <c r="P143" s="76"/>
      <c r="Q143" s="76"/>
      <c r="R143" s="86"/>
      <c r="S143" s="48">
        <v>1</v>
      </c>
      <c r="T143" s="48">
        <v>0</v>
      </c>
      <c r="U143" s="49">
        <v>0</v>
      </c>
      <c r="V143" s="49">
        <v>0.019608</v>
      </c>
      <c r="W143" s="49">
        <v>0</v>
      </c>
      <c r="X143" s="49">
        <v>0.558211</v>
      </c>
      <c r="Y143" s="49">
        <v>0</v>
      </c>
      <c r="Z143" s="49">
        <v>0</v>
      </c>
      <c r="AA143" s="71">
        <v>143</v>
      </c>
      <c r="AB143" s="71"/>
      <c r="AC143" s="72"/>
      <c r="AD143" s="78" t="s">
        <v>2022</v>
      </c>
      <c r="AE143" s="78">
        <v>8493</v>
      </c>
      <c r="AF143" s="78">
        <v>8642</v>
      </c>
      <c r="AG143" s="78">
        <v>11445</v>
      </c>
      <c r="AH143" s="78">
        <v>27562</v>
      </c>
      <c r="AI143" s="78"/>
      <c r="AJ143" s="78" t="s">
        <v>2373</v>
      </c>
      <c r="AK143" s="78" t="s">
        <v>2655</v>
      </c>
      <c r="AL143" s="78"/>
      <c r="AM143" s="78"/>
      <c r="AN143" s="80">
        <v>43479.621979166666</v>
      </c>
      <c r="AO143" s="82" t="s">
        <v>3146</v>
      </c>
      <c r="AP143" s="78" t="b">
        <v>1</v>
      </c>
      <c r="AQ143" s="78" t="b">
        <v>0</v>
      </c>
      <c r="AR143" s="78" t="b">
        <v>0</v>
      </c>
      <c r="AS143" s="78"/>
      <c r="AT143" s="78">
        <v>1</v>
      </c>
      <c r="AU143" s="78"/>
      <c r="AV143" s="78" t="b">
        <v>0</v>
      </c>
      <c r="AW143" s="78" t="s">
        <v>3483</v>
      </c>
      <c r="AX143" s="82" t="s">
        <v>3624</v>
      </c>
      <c r="AY143" s="78" t="s">
        <v>65</v>
      </c>
      <c r="AZ143" s="78" t="str">
        <f>REPLACE(INDEX(GroupVertices[Group],MATCH(Vertices[[#This Row],[Vertex]],GroupVertices[Vertex],0)),1,1,"")</f>
        <v>5</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486</v>
      </c>
      <c r="B144" s="65"/>
      <c r="C144" s="65" t="s">
        <v>64</v>
      </c>
      <c r="D144" s="66">
        <v>192.357383962883</v>
      </c>
      <c r="E144" s="68"/>
      <c r="F144" s="100" t="s">
        <v>3394</v>
      </c>
      <c r="G144" s="65"/>
      <c r="H144" s="69" t="s">
        <v>486</v>
      </c>
      <c r="I144" s="70"/>
      <c r="J144" s="70"/>
      <c r="K144" s="69" t="s">
        <v>3984</v>
      </c>
      <c r="L144" s="73">
        <v>1</v>
      </c>
      <c r="M144" s="74">
        <v>6336.7978515625</v>
      </c>
      <c r="N144" s="74">
        <v>9212.7724609375</v>
      </c>
      <c r="O144" s="75"/>
      <c r="P144" s="76"/>
      <c r="Q144" s="76"/>
      <c r="R144" s="86"/>
      <c r="S144" s="48">
        <v>1</v>
      </c>
      <c r="T144" s="48">
        <v>0</v>
      </c>
      <c r="U144" s="49">
        <v>0</v>
      </c>
      <c r="V144" s="49">
        <v>0.019608</v>
      </c>
      <c r="W144" s="49">
        <v>0</v>
      </c>
      <c r="X144" s="49">
        <v>0.558211</v>
      </c>
      <c r="Y144" s="49">
        <v>0</v>
      </c>
      <c r="Z144" s="49">
        <v>0</v>
      </c>
      <c r="AA144" s="71">
        <v>144</v>
      </c>
      <c r="AB144" s="71"/>
      <c r="AC144" s="72"/>
      <c r="AD144" s="78" t="s">
        <v>2023</v>
      </c>
      <c r="AE144" s="78">
        <v>27747</v>
      </c>
      <c r="AF144" s="78">
        <v>27281</v>
      </c>
      <c r="AG144" s="78">
        <v>36025</v>
      </c>
      <c r="AH144" s="78">
        <v>107807</v>
      </c>
      <c r="AI144" s="78"/>
      <c r="AJ144" s="78" t="s">
        <v>2374</v>
      </c>
      <c r="AK144" s="78" t="s">
        <v>2656</v>
      </c>
      <c r="AL144" s="78"/>
      <c r="AM144" s="78"/>
      <c r="AN144" s="80">
        <v>43357.734814814816</v>
      </c>
      <c r="AO144" s="82" t="s">
        <v>3147</v>
      </c>
      <c r="AP144" s="78" t="b">
        <v>1</v>
      </c>
      <c r="AQ144" s="78" t="b">
        <v>0</v>
      </c>
      <c r="AR144" s="78" t="b">
        <v>0</v>
      </c>
      <c r="AS144" s="78"/>
      <c r="AT144" s="78">
        <v>16</v>
      </c>
      <c r="AU144" s="78"/>
      <c r="AV144" s="78" t="b">
        <v>0</v>
      </c>
      <c r="AW144" s="78" t="s">
        <v>3483</v>
      </c>
      <c r="AX144" s="82" t="s">
        <v>3625</v>
      </c>
      <c r="AY144" s="78" t="s">
        <v>65</v>
      </c>
      <c r="AZ144" s="78" t="str">
        <f>REPLACE(INDEX(GroupVertices[Group],MATCH(Vertices[[#This Row],[Vertex]],GroupVertices[Vertex],0)),1,1,"")</f>
        <v>5</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487</v>
      </c>
      <c r="B145" s="65"/>
      <c r="C145" s="65" t="s">
        <v>64</v>
      </c>
      <c r="D145" s="66">
        <v>172.14509254021496</v>
      </c>
      <c r="E145" s="68"/>
      <c r="F145" s="100" t="s">
        <v>3395</v>
      </c>
      <c r="G145" s="65"/>
      <c r="H145" s="69" t="s">
        <v>487</v>
      </c>
      <c r="I145" s="70"/>
      <c r="J145" s="70"/>
      <c r="K145" s="69" t="s">
        <v>3985</v>
      </c>
      <c r="L145" s="73">
        <v>1</v>
      </c>
      <c r="M145" s="74">
        <v>6162.8896484375</v>
      </c>
      <c r="N145" s="74">
        <v>7653.892578125</v>
      </c>
      <c r="O145" s="75"/>
      <c r="P145" s="76"/>
      <c r="Q145" s="76"/>
      <c r="R145" s="86"/>
      <c r="S145" s="48">
        <v>1</v>
      </c>
      <c r="T145" s="48">
        <v>0</v>
      </c>
      <c r="U145" s="49">
        <v>0</v>
      </c>
      <c r="V145" s="49">
        <v>0.019608</v>
      </c>
      <c r="W145" s="49">
        <v>0</v>
      </c>
      <c r="X145" s="49">
        <v>0.558211</v>
      </c>
      <c r="Y145" s="49">
        <v>0</v>
      </c>
      <c r="Z145" s="49">
        <v>0</v>
      </c>
      <c r="AA145" s="71">
        <v>145</v>
      </c>
      <c r="AB145" s="71"/>
      <c r="AC145" s="72"/>
      <c r="AD145" s="78" t="s">
        <v>2024</v>
      </c>
      <c r="AE145" s="78">
        <v>8303</v>
      </c>
      <c r="AF145" s="78">
        <v>9117</v>
      </c>
      <c r="AG145" s="78">
        <v>14438</v>
      </c>
      <c r="AH145" s="78">
        <v>46089</v>
      </c>
      <c r="AI145" s="78"/>
      <c r="AJ145" s="78" t="s">
        <v>2375</v>
      </c>
      <c r="AK145" s="78" t="s">
        <v>2657</v>
      </c>
      <c r="AL145" s="82" t="s">
        <v>2866</v>
      </c>
      <c r="AM145" s="78"/>
      <c r="AN145" s="80">
        <v>40780.799733796295</v>
      </c>
      <c r="AO145" s="82" t="s">
        <v>3148</v>
      </c>
      <c r="AP145" s="78" t="b">
        <v>1</v>
      </c>
      <c r="AQ145" s="78" t="b">
        <v>0</v>
      </c>
      <c r="AR145" s="78" t="b">
        <v>1</v>
      </c>
      <c r="AS145" s="78"/>
      <c r="AT145" s="78">
        <v>9</v>
      </c>
      <c r="AU145" s="82" t="s">
        <v>3309</v>
      </c>
      <c r="AV145" s="78" t="b">
        <v>0</v>
      </c>
      <c r="AW145" s="78" t="s">
        <v>3483</v>
      </c>
      <c r="AX145" s="82" t="s">
        <v>3626</v>
      </c>
      <c r="AY145" s="78" t="s">
        <v>65</v>
      </c>
      <c r="AZ145" s="78" t="str">
        <f>REPLACE(INDEX(GroupVertices[Group],MATCH(Vertices[[#This Row],[Vertex]],GroupVertices[Vertex],0)),1,1,"")</f>
        <v>5</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488</v>
      </c>
      <c r="B146" s="65"/>
      <c r="C146" s="65" t="s">
        <v>64</v>
      </c>
      <c r="D146" s="66">
        <v>170.71518753701477</v>
      </c>
      <c r="E146" s="68"/>
      <c r="F146" s="100" t="s">
        <v>3396</v>
      </c>
      <c r="G146" s="65"/>
      <c r="H146" s="69" t="s">
        <v>488</v>
      </c>
      <c r="I146" s="70"/>
      <c r="J146" s="70"/>
      <c r="K146" s="69" t="s">
        <v>3986</v>
      </c>
      <c r="L146" s="73">
        <v>1</v>
      </c>
      <c r="M146" s="74">
        <v>6619.4453125</v>
      </c>
      <c r="N146" s="74">
        <v>7607.6943359375</v>
      </c>
      <c r="O146" s="75"/>
      <c r="P146" s="76"/>
      <c r="Q146" s="76"/>
      <c r="R146" s="86"/>
      <c r="S146" s="48">
        <v>1</v>
      </c>
      <c r="T146" s="48">
        <v>0</v>
      </c>
      <c r="U146" s="49">
        <v>0</v>
      </c>
      <c r="V146" s="49">
        <v>0.019608</v>
      </c>
      <c r="W146" s="49">
        <v>0</v>
      </c>
      <c r="X146" s="49">
        <v>0.558211</v>
      </c>
      <c r="Y146" s="49">
        <v>0</v>
      </c>
      <c r="Z146" s="49">
        <v>0</v>
      </c>
      <c r="AA146" s="71">
        <v>146</v>
      </c>
      <c r="AB146" s="71"/>
      <c r="AC146" s="72"/>
      <c r="AD146" s="78" t="s">
        <v>2025</v>
      </c>
      <c r="AE146" s="78">
        <v>7692</v>
      </c>
      <c r="AF146" s="78">
        <v>7832</v>
      </c>
      <c r="AG146" s="78">
        <v>3471</v>
      </c>
      <c r="AH146" s="78">
        <v>50487</v>
      </c>
      <c r="AI146" s="78"/>
      <c r="AJ146" s="78" t="s">
        <v>2376</v>
      </c>
      <c r="AK146" s="78" t="s">
        <v>2658</v>
      </c>
      <c r="AL146" s="78"/>
      <c r="AM146" s="78"/>
      <c r="AN146" s="80">
        <v>43471.85586805556</v>
      </c>
      <c r="AO146" s="82" t="s">
        <v>3149</v>
      </c>
      <c r="AP146" s="78" t="b">
        <v>1</v>
      </c>
      <c r="AQ146" s="78" t="b">
        <v>0</v>
      </c>
      <c r="AR146" s="78" t="b">
        <v>0</v>
      </c>
      <c r="AS146" s="78"/>
      <c r="AT146" s="78">
        <v>1</v>
      </c>
      <c r="AU146" s="78"/>
      <c r="AV146" s="78" t="b">
        <v>0</v>
      </c>
      <c r="AW146" s="78" t="s">
        <v>3483</v>
      </c>
      <c r="AX146" s="82" t="s">
        <v>3627</v>
      </c>
      <c r="AY146" s="78" t="s">
        <v>65</v>
      </c>
      <c r="AZ146" s="78" t="str">
        <f>REPLACE(INDEX(GroupVertices[Group],MATCH(Vertices[[#This Row],[Vertex]],GroupVertices[Vertex],0)),1,1,"")</f>
        <v>5</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489</v>
      </c>
      <c r="B147" s="65"/>
      <c r="C147" s="65" t="s">
        <v>64</v>
      </c>
      <c r="D147" s="66">
        <v>192.05582423069058</v>
      </c>
      <c r="E147" s="68"/>
      <c r="F147" s="100" t="s">
        <v>3397</v>
      </c>
      <c r="G147" s="65"/>
      <c r="H147" s="69" t="s">
        <v>489</v>
      </c>
      <c r="I147" s="70"/>
      <c r="J147" s="70"/>
      <c r="K147" s="69" t="s">
        <v>3987</v>
      </c>
      <c r="L147" s="73">
        <v>1</v>
      </c>
      <c r="M147" s="74">
        <v>5646.0390625</v>
      </c>
      <c r="N147" s="74">
        <v>8026.11572265625</v>
      </c>
      <c r="O147" s="75"/>
      <c r="P147" s="76"/>
      <c r="Q147" s="76"/>
      <c r="R147" s="86"/>
      <c r="S147" s="48">
        <v>1</v>
      </c>
      <c r="T147" s="48">
        <v>0</v>
      </c>
      <c r="U147" s="49">
        <v>0</v>
      </c>
      <c r="V147" s="49">
        <v>0.019608</v>
      </c>
      <c r="W147" s="49">
        <v>0</v>
      </c>
      <c r="X147" s="49">
        <v>0.558211</v>
      </c>
      <c r="Y147" s="49">
        <v>0</v>
      </c>
      <c r="Z147" s="49">
        <v>0</v>
      </c>
      <c r="AA147" s="71">
        <v>147</v>
      </c>
      <c r="AB147" s="71"/>
      <c r="AC147" s="72"/>
      <c r="AD147" s="78" t="s">
        <v>2026</v>
      </c>
      <c r="AE147" s="78">
        <v>27153</v>
      </c>
      <c r="AF147" s="78">
        <v>27010</v>
      </c>
      <c r="AG147" s="78">
        <v>22087</v>
      </c>
      <c r="AH147" s="78">
        <v>79779</v>
      </c>
      <c r="AI147" s="78"/>
      <c r="AJ147" s="78" t="s">
        <v>2377</v>
      </c>
      <c r="AK147" s="78" t="s">
        <v>2659</v>
      </c>
      <c r="AL147" s="78"/>
      <c r="AM147" s="78"/>
      <c r="AN147" s="80">
        <v>43242.18920138889</v>
      </c>
      <c r="AO147" s="82" t="s">
        <v>3150</v>
      </c>
      <c r="AP147" s="78" t="b">
        <v>1</v>
      </c>
      <c r="AQ147" s="78" t="b">
        <v>0</v>
      </c>
      <c r="AR147" s="78" t="b">
        <v>0</v>
      </c>
      <c r="AS147" s="78"/>
      <c r="AT147" s="78">
        <v>6</v>
      </c>
      <c r="AU147" s="78"/>
      <c r="AV147" s="78" t="b">
        <v>0</v>
      </c>
      <c r="AW147" s="78" t="s">
        <v>3483</v>
      </c>
      <c r="AX147" s="82" t="s">
        <v>3628</v>
      </c>
      <c r="AY147" s="78" t="s">
        <v>65</v>
      </c>
      <c r="AZ147" s="78" t="str">
        <f>REPLACE(INDEX(GroupVertices[Group],MATCH(Vertices[[#This Row],[Vertex]],GroupVertices[Vertex],0)),1,1,"")</f>
        <v>5</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490</v>
      </c>
      <c r="B148" s="65"/>
      <c r="C148" s="65" t="s">
        <v>64</v>
      </c>
      <c r="D148" s="66">
        <v>168.65879497210116</v>
      </c>
      <c r="E148" s="68"/>
      <c r="F148" s="100" t="s">
        <v>3398</v>
      </c>
      <c r="G148" s="65"/>
      <c r="H148" s="69" t="s">
        <v>490</v>
      </c>
      <c r="I148" s="70"/>
      <c r="J148" s="70"/>
      <c r="K148" s="69" t="s">
        <v>3988</v>
      </c>
      <c r="L148" s="73">
        <v>1</v>
      </c>
      <c r="M148" s="74">
        <v>6093.916015625</v>
      </c>
      <c r="N148" s="74">
        <v>7964.8212890625</v>
      </c>
      <c r="O148" s="75"/>
      <c r="P148" s="76"/>
      <c r="Q148" s="76"/>
      <c r="R148" s="86"/>
      <c r="S148" s="48">
        <v>1</v>
      </c>
      <c r="T148" s="48">
        <v>0</v>
      </c>
      <c r="U148" s="49">
        <v>0</v>
      </c>
      <c r="V148" s="49">
        <v>0.019608</v>
      </c>
      <c r="W148" s="49">
        <v>0</v>
      </c>
      <c r="X148" s="49">
        <v>0.558211</v>
      </c>
      <c r="Y148" s="49">
        <v>0</v>
      </c>
      <c r="Z148" s="49">
        <v>0</v>
      </c>
      <c r="AA148" s="71">
        <v>148</v>
      </c>
      <c r="AB148" s="71"/>
      <c r="AC148" s="72"/>
      <c r="AD148" s="78" t="s">
        <v>2027</v>
      </c>
      <c r="AE148" s="78">
        <v>5857</v>
      </c>
      <c r="AF148" s="78">
        <v>5984</v>
      </c>
      <c r="AG148" s="78">
        <v>16517</v>
      </c>
      <c r="AH148" s="78">
        <v>30352</v>
      </c>
      <c r="AI148" s="78"/>
      <c r="AJ148" s="78" t="s">
        <v>2378</v>
      </c>
      <c r="AK148" s="78" t="s">
        <v>2660</v>
      </c>
      <c r="AL148" s="78"/>
      <c r="AM148" s="78"/>
      <c r="AN148" s="80">
        <v>39902.89805555555</v>
      </c>
      <c r="AO148" s="82" t="s">
        <v>3151</v>
      </c>
      <c r="AP148" s="78" t="b">
        <v>0</v>
      </c>
      <c r="AQ148" s="78" t="b">
        <v>0</v>
      </c>
      <c r="AR148" s="78" t="b">
        <v>0</v>
      </c>
      <c r="AS148" s="78"/>
      <c r="AT148" s="78">
        <v>2</v>
      </c>
      <c r="AU148" s="82" t="s">
        <v>3309</v>
      </c>
      <c r="AV148" s="78" t="b">
        <v>0</v>
      </c>
      <c r="AW148" s="78" t="s">
        <v>3483</v>
      </c>
      <c r="AX148" s="82" t="s">
        <v>3629</v>
      </c>
      <c r="AY148" s="78" t="s">
        <v>65</v>
      </c>
      <c r="AZ148" s="78" t="str">
        <f>REPLACE(INDEX(GroupVertices[Group],MATCH(Vertices[[#This Row],[Vertex]],GroupVertices[Vertex],0)),1,1,"")</f>
        <v>5</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491</v>
      </c>
      <c r="B149" s="65"/>
      <c r="C149" s="65" t="s">
        <v>64</v>
      </c>
      <c r="D149" s="66">
        <v>171.40065172531928</v>
      </c>
      <c r="E149" s="68"/>
      <c r="F149" s="100" t="s">
        <v>3399</v>
      </c>
      <c r="G149" s="65"/>
      <c r="H149" s="69" t="s">
        <v>491</v>
      </c>
      <c r="I149" s="70"/>
      <c r="J149" s="70"/>
      <c r="K149" s="69" t="s">
        <v>3989</v>
      </c>
      <c r="L149" s="73">
        <v>1</v>
      </c>
      <c r="M149" s="74">
        <v>7493.220703125</v>
      </c>
      <c r="N149" s="74">
        <v>8912.630859375</v>
      </c>
      <c r="O149" s="75"/>
      <c r="P149" s="76"/>
      <c r="Q149" s="76"/>
      <c r="R149" s="86"/>
      <c r="S149" s="48">
        <v>1</v>
      </c>
      <c r="T149" s="48">
        <v>0</v>
      </c>
      <c r="U149" s="49">
        <v>0</v>
      </c>
      <c r="V149" s="49">
        <v>0.019608</v>
      </c>
      <c r="W149" s="49">
        <v>0</v>
      </c>
      <c r="X149" s="49">
        <v>0.558211</v>
      </c>
      <c r="Y149" s="49">
        <v>0</v>
      </c>
      <c r="Z149" s="49">
        <v>0</v>
      </c>
      <c r="AA149" s="71">
        <v>149</v>
      </c>
      <c r="AB149" s="71"/>
      <c r="AC149" s="72"/>
      <c r="AD149" s="78" t="s">
        <v>2028</v>
      </c>
      <c r="AE149" s="78">
        <v>6638</v>
      </c>
      <c r="AF149" s="78">
        <v>8448</v>
      </c>
      <c r="AG149" s="78">
        <v>16360</v>
      </c>
      <c r="AH149" s="78">
        <v>16192</v>
      </c>
      <c r="AI149" s="78"/>
      <c r="AJ149" s="78" t="s">
        <v>2379</v>
      </c>
      <c r="AK149" s="78" t="s">
        <v>2661</v>
      </c>
      <c r="AL149" s="78"/>
      <c r="AM149" s="78"/>
      <c r="AN149" s="80">
        <v>42862.853900462964</v>
      </c>
      <c r="AO149" s="82" t="s">
        <v>3152</v>
      </c>
      <c r="AP149" s="78" t="b">
        <v>0</v>
      </c>
      <c r="AQ149" s="78" t="b">
        <v>0</v>
      </c>
      <c r="AR149" s="78" t="b">
        <v>0</v>
      </c>
      <c r="AS149" s="78"/>
      <c r="AT149" s="78">
        <v>1</v>
      </c>
      <c r="AU149" s="82" t="s">
        <v>3309</v>
      </c>
      <c r="AV149" s="78" t="b">
        <v>0</v>
      </c>
      <c r="AW149" s="78" t="s">
        <v>3483</v>
      </c>
      <c r="AX149" s="82" t="s">
        <v>3630</v>
      </c>
      <c r="AY149" s="78" t="s">
        <v>65</v>
      </c>
      <c r="AZ149" s="78" t="str">
        <f>REPLACE(INDEX(GroupVertices[Group],MATCH(Vertices[[#This Row],[Vertex]],GroupVertices[Vertex],0)),1,1,"")</f>
        <v>5</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492</v>
      </c>
      <c r="B150" s="65"/>
      <c r="C150" s="65" t="s">
        <v>64</v>
      </c>
      <c r="D150" s="66">
        <v>165.36166771569478</v>
      </c>
      <c r="E150" s="68"/>
      <c r="F150" s="100" t="s">
        <v>3400</v>
      </c>
      <c r="G150" s="65"/>
      <c r="H150" s="69" t="s">
        <v>492</v>
      </c>
      <c r="I150" s="70"/>
      <c r="J150" s="70"/>
      <c r="K150" s="69" t="s">
        <v>3990</v>
      </c>
      <c r="L150" s="73">
        <v>1</v>
      </c>
      <c r="M150" s="74">
        <v>7305.7666015625</v>
      </c>
      <c r="N150" s="74">
        <v>9582.7607421875</v>
      </c>
      <c r="O150" s="75"/>
      <c r="P150" s="76"/>
      <c r="Q150" s="76"/>
      <c r="R150" s="86"/>
      <c r="S150" s="48">
        <v>1</v>
      </c>
      <c r="T150" s="48">
        <v>0</v>
      </c>
      <c r="U150" s="49">
        <v>0</v>
      </c>
      <c r="V150" s="49">
        <v>0.019608</v>
      </c>
      <c r="W150" s="49">
        <v>0</v>
      </c>
      <c r="X150" s="49">
        <v>0.558211</v>
      </c>
      <c r="Y150" s="49">
        <v>0</v>
      </c>
      <c r="Z150" s="49">
        <v>0</v>
      </c>
      <c r="AA150" s="71">
        <v>150</v>
      </c>
      <c r="AB150" s="71"/>
      <c r="AC150" s="72"/>
      <c r="AD150" s="78" t="s">
        <v>2029</v>
      </c>
      <c r="AE150" s="78">
        <v>3608</v>
      </c>
      <c r="AF150" s="78">
        <v>3021</v>
      </c>
      <c r="AG150" s="78">
        <v>2914</v>
      </c>
      <c r="AH150" s="78">
        <v>5347</v>
      </c>
      <c r="AI150" s="78"/>
      <c r="AJ150" s="78" t="s">
        <v>2380</v>
      </c>
      <c r="AK150" s="78" t="s">
        <v>2662</v>
      </c>
      <c r="AL150" s="78"/>
      <c r="AM150" s="78"/>
      <c r="AN150" s="80">
        <v>39979.941296296296</v>
      </c>
      <c r="AO150" s="82" t="s">
        <v>3153</v>
      </c>
      <c r="AP150" s="78" t="b">
        <v>1</v>
      </c>
      <c r="AQ150" s="78" t="b">
        <v>0</v>
      </c>
      <c r="AR150" s="78" t="b">
        <v>1</v>
      </c>
      <c r="AS150" s="78"/>
      <c r="AT150" s="78">
        <v>4</v>
      </c>
      <c r="AU150" s="82" t="s">
        <v>3309</v>
      </c>
      <c r="AV150" s="78" t="b">
        <v>0</v>
      </c>
      <c r="AW150" s="78" t="s">
        <v>3483</v>
      </c>
      <c r="AX150" s="82" t="s">
        <v>3631</v>
      </c>
      <c r="AY150" s="78" t="s">
        <v>65</v>
      </c>
      <c r="AZ150" s="78" t="str">
        <f>REPLACE(INDEX(GroupVertices[Group],MATCH(Vertices[[#This Row],[Vertex]],GroupVertices[Vertex],0)),1,1,"")</f>
        <v>5</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493</v>
      </c>
      <c r="B151" s="65"/>
      <c r="C151" s="65" t="s">
        <v>64</v>
      </c>
      <c r="D151" s="66">
        <v>165.08236331429148</v>
      </c>
      <c r="E151" s="68"/>
      <c r="F151" s="100" t="s">
        <v>3401</v>
      </c>
      <c r="G151" s="65"/>
      <c r="H151" s="69" t="s">
        <v>493</v>
      </c>
      <c r="I151" s="70"/>
      <c r="J151" s="70"/>
      <c r="K151" s="69" t="s">
        <v>3991</v>
      </c>
      <c r="L151" s="73">
        <v>1</v>
      </c>
      <c r="M151" s="74">
        <v>7482.2763671875</v>
      </c>
      <c r="N151" s="74">
        <v>7701.13427734375</v>
      </c>
      <c r="O151" s="75"/>
      <c r="P151" s="76"/>
      <c r="Q151" s="76"/>
      <c r="R151" s="86"/>
      <c r="S151" s="48">
        <v>1</v>
      </c>
      <c r="T151" s="48">
        <v>0</v>
      </c>
      <c r="U151" s="49">
        <v>0</v>
      </c>
      <c r="V151" s="49">
        <v>0.019608</v>
      </c>
      <c r="W151" s="49">
        <v>0</v>
      </c>
      <c r="X151" s="49">
        <v>0.558211</v>
      </c>
      <c r="Y151" s="49">
        <v>0</v>
      </c>
      <c r="Z151" s="49">
        <v>0</v>
      </c>
      <c r="AA151" s="71">
        <v>151</v>
      </c>
      <c r="AB151" s="71"/>
      <c r="AC151" s="72"/>
      <c r="AD151" s="78" t="s">
        <v>2030</v>
      </c>
      <c r="AE151" s="78">
        <v>3341</v>
      </c>
      <c r="AF151" s="78">
        <v>2770</v>
      </c>
      <c r="AG151" s="78">
        <v>11921</v>
      </c>
      <c r="AH151" s="78">
        <v>16505</v>
      </c>
      <c r="AI151" s="78"/>
      <c r="AJ151" s="78" t="s">
        <v>2381</v>
      </c>
      <c r="AK151" s="78"/>
      <c r="AL151" s="82" t="s">
        <v>2867</v>
      </c>
      <c r="AM151" s="78"/>
      <c r="AN151" s="80">
        <v>43582.448171296295</v>
      </c>
      <c r="AO151" s="82" t="s">
        <v>3154</v>
      </c>
      <c r="AP151" s="78" t="b">
        <v>1</v>
      </c>
      <c r="AQ151" s="78" t="b">
        <v>0</v>
      </c>
      <c r="AR151" s="78" t="b">
        <v>0</v>
      </c>
      <c r="AS151" s="78"/>
      <c r="AT151" s="78">
        <v>2</v>
      </c>
      <c r="AU151" s="78"/>
      <c r="AV151" s="78" t="b">
        <v>0</v>
      </c>
      <c r="AW151" s="78" t="s">
        <v>3483</v>
      </c>
      <c r="AX151" s="82" t="s">
        <v>3632</v>
      </c>
      <c r="AY151" s="78" t="s">
        <v>65</v>
      </c>
      <c r="AZ151" s="78" t="str">
        <f>REPLACE(INDEX(GroupVertices[Group],MATCH(Vertices[[#This Row],[Vertex]],GroupVertices[Vertex],0)),1,1,"")</f>
        <v>5</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494</v>
      </c>
      <c r="B152" s="65"/>
      <c r="C152" s="65" t="s">
        <v>64</v>
      </c>
      <c r="D152" s="66">
        <v>175.77048592576068</v>
      </c>
      <c r="E152" s="68"/>
      <c r="F152" s="100" t="s">
        <v>3402</v>
      </c>
      <c r="G152" s="65"/>
      <c r="H152" s="69" t="s">
        <v>494</v>
      </c>
      <c r="I152" s="70"/>
      <c r="J152" s="70"/>
      <c r="K152" s="69" t="s">
        <v>3992</v>
      </c>
      <c r="L152" s="73">
        <v>1</v>
      </c>
      <c r="M152" s="74">
        <v>7813.11328125</v>
      </c>
      <c r="N152" s="74">
        <v>7902.2392578125</v>
      </c>
      <c r="O152" s="75"/>
      <c r="P152" s="76"/>
      <c r="Q152" s="76"/>
      <c r="R152" s="86"/>
      <c r="S152" s="48">
        <v>1</v>
      </c>
      <c r="T152" s="48">
        <v>0</v>
      </c>
      <c r="U152" s="49">
        <v>0</v>
      </c>
      <c r="V152" s="49">
        <v>0.019608</v>
      </c>
      <c r="W152" s="49">
        <v>0</v>
      </c>
      <c r="X152" s="49">
        <v>0.558211</v>
      </c>
      <c r="Y152" s="49">
        <v>0</v>
      </c>
      <c r="Z152" s="49">
        <v>0</v>
      </c>
      <c r="AA152" s="71">
        <v>152</v>
      </c>
      <c r="AB152" s="71"/>
      <c r="AC152" s="72"/>
      <c r="AD152" s="78" t="s">
        <v>2031</v>
      </c>
      <c r="AE152" s="78">
        <v>10527</v>
      </c>
      <c r="AF152" s="78">
        <v>12375</v>
      </c>
      <c r="AG152" s="78">
        <v>92736</v>
      </c>
      <c r="AH152" s="78">
        <v>114175</v>
      </c>
      <c r="AI152" s="78"/>
      <c r="AJ152" s="78" t="s">
        <v>2382</v>
      </c>
      <c r="AK152" s="78" t="s">
        <v>2663</v>
      </c>
      <c r="AL152" s="82" t="s">
        <v>2868</v>
      </c>
      <c r="AM152" s="78"/>
      <c r="AN152" s="80">
        <v>42048.22702546296</v>
      </c>
      <c r="AO152" s="82" t="s">
        <v>3155</v>
      </c>
      <c r="AP152" s="78" t="b">
        <v>0</v>
      </c>
      <c r="AQ152" s="78" t="b">
        <v>0</v>
      </c>
      <c r="AR152" s="78" t="b">
        <v>0</v>
      </c>
      <c r="AS152" s="78"/>
      <c r="AT152" s="78">
        <v>16</v>
      </c>
      <c r="AU152" s="82" t="s">
        <v>3309</v>
      </c>
      <c r="AV152" s="78" t="b">
        <v>0</v>
      </c>
      <c r="AW152" s="78" t="s">
        <v>3483</v>
      </c>
      <c r="AX152" s="82" t="s">
        <v>3633</v>
      </c>
      <c r="AY152" s="78" t="s">
        <v>65</v>
      </c>
      <c r="AZ152" s="78" t="str">
        <f>REPLACE(INDEX(GroupVertices[Group],MATCH(Vertices[[#This Row],[Vertex]],GroupVertices[Vertex],0)),1,1,"")</f>
        <v>5</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495</v>
      </c>
      <c r="B153" s="65"/>
      <c r="C153" s="65" t="s">
        <v>64</v>
      </c>
      <c r="D153" s="66">
        <v>171.22483461208535</v>
      </c>
      <c r="E153" s="68"/>
      <c r="F153" s="100" t="s">
        <v>3403</v>
      </c>
      <c r="G153" s="65"/>
      <c r="H153" s="69" t="s">
        <v>495</v>
      </c>
      <c r="I153" s="70"/>
      <c r="J153" s="70"/>
      <c r="K153" s="69" t="s">
        <v>3993</v>
      </c>
      <c r="L153" s="73">
        <v>1</v>
      </c>
      <c r="M153" s="74">
        <v>7689.33935546875</v>
      </c>
      <c r="N153" s="74">
        <v>9404.42578125</v>
      </c>
      <c r="O153" s="75"/>
      <c r="P153" s="76"/>
      <c r="Q153" s="76"/>
      <c r="R153" s="86"/>
      <c r="S153" s="48">
        <v>1</v>
      </c>
      <c r="T153" s="48">
        <v>0</v>
      </c>
      <c r="U153" s="49">
        <v>0</v>
      </c>
      <c r="V153" s="49">
        <v>0.019608</v>
      </c>
      <c r="W153" s="49">
        <v>0</v>
      </c>
      <c r="X153" s="49">
        <v>0.558211</v>
      </c>
      <c r="Y153" s="49">
        <v>0</v>
      </c>
      <c r="Z153" s="49">
        <v>0</v>
      </c>
      <c r="AA153" s="71">
        <v>153</v>
      </c>
      <c r="AB153" s="71"/>
      <c r="AC153" s="72"/>
      <c r="AD153" s="78" t="s">
        <v>2032</v>
      </c>
      <c r="AE153" s="78">
        <v>8550</v>
      </c>
      <c r="AF153" s="78">
        <v>8290</v>
      </c>
      <c r="AG153" s="78">
        <v>10671</v>
      </c>
      <c r="AH153" s="78">
        <v>24432</v>
      </c>
      <c r="AI153" s="78"/>
      <c r="AJ153" s="78" t="s">
        <v>2383</v>
      </c>
      <c r="AK153" s="78" t="s">
        <v>2664</v>
      </c>
      <c r="AL153" s="78"/>
      <c r="AM153" s="78"/>
      <c r="AN153" s="80">
        <v>43321.681608796294</v>
      </c>
      <c r="AO153" s="82" t="s">
        <v>3156</v>
      </c>
      <c r="AP153" s="78" t="b">
        <v>1</v>
      </c>
      <c r="AQ153" s="78" t="b">
        <v>0</v>
      </c>
      <c r="AR153" s="78" t="b">
        <v>0</v>
      </c>
      <c r="AS153" s="78"/>
      <c r="AT153" s="78">
        <v>7</v>
      </c>
      <c r="AU153" s="78"/>
      <c r="AV153" s="78" t="b">
        <v>0</v>
      </c>
      <c r="AW153" s="78" t="s">
        <v>3483</v>
      </c>
      <c r="AX153" s="82" t="s">
        <v>3634</v>
      </c>
      <c r="AY153" s="78" t="s">
        <v>65</v>
      </c>
      <c r="AZ153" s="78" t="str">
        <f>REPLACE(INDEX(GroupVertices[Group],MATCH(Vertices[[#This Row],[Vertex]],GroupVertices[Vertex],0)),1,1,"")</f>
        <v>5</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496</v>
      </c>
      <c r="B154" s="65"/>
      <c r="C154" s="65" t="s">
        <v>64</v>
      </c>
      <c r="D154" s="66">
        <v>182.61288737687198</v>
      </c>
      <c r="E154" s="68"/>
      <c r="F154" s="100" t="s">
        <v>3404</v>
      </c>
      <c r="G154" s="65"/>
      <c r="H154" s="69" t="s">
        <v>496</v>
      </c>
      <c r="I154" s="70"/>
      <c r="J154" s="70"/>
      <c r="K154" s="69" t="s">
        <v>3994</v>
      </c>
      <c r="L154" s="73">
        <v>1</v>
      </c>
      <c r="M154" s="74">
        <v>7013.2275390625</v>
      </c>
      <c r="N154" s="74">
        <v>8024.275390625</v>
      </c>
      <c r="O154" s="75"/>
      <c r="P154" s="76"/>
      <c r="Q154" s="76"/>
      <c r="R154" s="86"/>
      <c r="S154" s="48">
        <v>1</v>
      </c>
      <c r="T154" s="48">
        <v>0</v>
      </c>
      <c r="U154" s="49">
        <v>0</v>
      </c>
      <c r="V154" s="49">
        <v>0.019608</v>
      </c>
      <c r="W154" s="49">
        <v>0</v>
      </c>
      <c r="X154" s="49">
        <v>0.558211</v>
      </c>
      <c r="Y154" s="49">
        <v>0</v>
      </c>
      <c r="Z154" s="49">
        <v>0</v>
      </c>
      <c r="AA154" s="71">
        <v>154</v>
      </c>
      <c r="AB154" s="71"/>
      <c r="AC154" s="72"/>
      <c r="AD154" s="78" t="s">
        <v>2033</v>
      </c>
      <c r="AE154" s="78">
        <v>9974</v>
      </c>
      <c r="AF154" s="78">
        <v>18524</v>
      </c>
      <c r="AG154" s="78">
        <v>12696</v>
      </c>
      <c r="AH154" s="78">
        <v>39061</v>
      </c>
      <c r="AI154" s="78"/>
      <c r="AJ154" s="78" t="s">
        <v>2384</v>
      </c>
      <c r="AK154" s="78" t="s">
        <v>2665</v>
      </c>
      <c r="AL154" s="78"/>
      <c r="AM154" s="78"/>
      <c r="AN154" s="80">
        <v>40282.079976851855</v>
      </c>
      <c r="AO154" s="82" t="s">
        <v>3157</v>
      </c>
      <c r="AP154" s="78" t="b">
        <v>1</v>
      </c>
      <c r="AQ154" s="78" t="b">
        <v>0</v>
      </c>
      <c r="AR154" s="78" t="b">
        <v>1</v>
      </c>
      <c r="AS154" s="78"/>
      <c r="AT154" s="78">
        <v>24</v>
      </c>
      <c r="AU154" s="82" t="s">
        <v>3309</v>
      </c>
      <c r="AV154" s="78" t="b">
        <v>0</v>
      </c>
      <c r="AW154" s="78" t="s">
        <v>3483</v>
      </c>
      <c r="AX154" s="82" t="s">
        <v>3635</v>
      </c>
      <c r="AY154" s="78" t="s">
        <v>65</v>
      </c>
      <c r="AZ154" s="78" t="str">
        <f>REPLACE(INDEX(GroupVertices[Group],MATCH(Vertices[[#This Row],[Vertex]],GroupVertices[Vertex],0)),1,1,"")</f>
        <v>5</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497</v>
      </c>
      <c r="B155" s="65"/>
      <c r="C155" s="65" t="s">
        <v>64</v>
      </c>
      <c r="D155" s="66">
        <v>181.801680569609</v>
      </c>
      <c r="E155" s="68"/>
      <c r="F155" s="100" t="s">
        <v>3405</v>
      </c>
      <c r="G155" s="65"/>
      <c r="H155" s="69" t="s">
        <v>497</v>
      </c>
      <c r="I155" s="70"/>
      <c r="J155" s="70"/>
      <c r="K155" s="69" t="s">
        <v>3995</v>
      </c>
      <c r="L155" s="73">
        <v>1</v>
      </c>
      <c r="M155" s="74">
        <v>5542.1611328125</v>
      </c>
      <c r="N155" s="74">
        <v>8364.796875</v>
      </c>
      <c r="O155" s="75"/>
      <c r="P155" s="76"/>
      <c r="Q155" s="76"/>
      <c r="R155" s="86"/>
      <c r="S155" s="48">
        <v>1</v>
      </c>
      <c r="T155" s="48">
        <v>0</v>
      </c>
      <c r="U155" s="49">
        <v>0</v>
      </c>
      <c r="V155" s="49">
        <v>0.019608</v>
      </c>
      <c r="W155" s="49">
        <v>0</v>
      </c>
      <c r="X155" s="49">
        <v>0.558211</v>
      </c>
      <c r="Y155" s="49">
        <v>0</v>
      </c>
      <c r="Z155" s="49">
        <v>0</v>
      </c>
      <c r="AA155" s="71">
        <v>155</v>
      </c>
      <c r="AB155" s="71"/>
      <c r="AC155" s="72"/>
      <c r="AD155" s="78" t="s">
        <v>2034</v>
      </c>
      <c r="AE155" s="78">
        <v>17711</v>
      </c>
      <c r="AF155" s="78">
        <v>17795</v>
      </c>
      <c r="AG155" s="78">
        <v>38688</v>
      </c>
      <c r="AH155" s="78">
        <v>93764</v>
      </c>
      <c r="AI155" s="78"/>
      <c r="AJ155" s="78" t="s">
        <v>2385</v>
      </c>
      <c r="AK155" s="78" t="s">
        <v>2666</v>
      </c>
      <c r="AL155" s="78"/>
      <c r="AM155" s="78"/>
      <c r="AN155" s="80">
        <v>43543.97729166667</v>
      </c>
      <c r="AO155" s="82" t="s">
        <v>3158</v>
      </c>
      <c r="AP155" s="78" t="b">
        <v>1</v>
      </c>
      <c r="AQ155" s="78" t="b">
        <v>0</v>
      </c>
      <c r="AR155" s="78" t="b">
        <v>1</v>
      </c>
      <c r="AS155" s="78"/>
      <c r="AT155" s="78">
        <v>13</v>
      </c>
      <c r="AU155" s="78"/>
      <c r="AV155" s="78" t="b">
        <v>0</v>
      </c>
      <c r="AW155" s="78" t="s">
        <v>3483</v>
      </c>
      <c r="AX155" s="82" t="s">
        <v>3636</v>
      </c>
      <c r="AY155" s="78" t="s">
        <v>65</v>
      </c>
      <c r="AZ155" s="78" t="str">
        <f>REPLACE(INDEX(GroupVertices[Group],MATCH(Vertices[[#This Row],[Vertex]],GroupVertices[Vertex],0)),1,1,"")</f>
        <v>5</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498</v>
      </c>
      <c r="B156" s="65"/>
      <c r="C156" s="65" t="s">
        <v>64</v>
      </c>
      <c r="D156" s="66">
        <v>171.09686646004798</v>
      </c>
      <c r="E156" s="68"/>
      <c r="F156" s="100" t="s">
        <v>3406</v>
      </c>
      <c r="G156" s="65"/>
      <c r="H156" s="69" t="s">
        <v>498</v>
      </c>
      <c r="I156" s="70"/>
      <c r="J156" s="70"/>
      <c r="K156" s="69" t="s">
        <v>3996</v>
      </c>
      <c r="L156" s="73">
        <v>1</v>
      </c>
      <c r="M156" s="74">
        <v>7523.36962890625</v>
      </c>
      <c r="N156" s="74">
        <v>8393.9833984375</v>
      </c>
      <c r="O156" s="75"/>
      <c r="P156" s="76"/>
      <c r="Q156" s="76"/>
      <c r="R156" s="86"/>
      <c r="S156" s="48">
        <v>1</v>
      </c>
      <c r="T156" s="48">
        <v>0</v>
      </c>
      <c r="U156" s="49">
        <v>0</v>
      </c>
      <c r="V156" s="49">
        <v>0.019608</v>
      </c>
      <c r="W156" s="49">
        <v>0</v>
      </c>
      <c r="X156" s="49">
        <v>0.558211</v>
      </c>
      <c r="Y156" s="49">
        <v>0</v>
      </c>
      <c r="Z156" s="49">
        <v>0</v>
      </c>
      <c r="AA156" s="71">
        <v>156</v>
      </c>
      <c r="AB156" s="71"/>
      <c r="AC156" s="72"/>
      <c r="AD156" s="78" t="s">
        <v>2035</v>
      </c>
      <c r="AE156" s="78">
        <v>8400</v>
      </c>
      <c r="AF156" s="78">
        <v>8175</v>
      </c>
      <c r="AG156" s="78">
        <v>24189</v>
      </c>
      <c r="AH156" s="78">
        <v>67049</v>
      </c>
      <c r="AI156" s="78"/>
      <c r="AJ156" s="78" t="s">
        <v>2386</v>
      </c>
      <c r="AK156" s="78" t="s">
        <v>2667</v>
      </c>
      <c r="AL156" s="82" t="s">
        <v>2869</v>
      </c>
      <c r="AM156" s="78"/>
      <c r="AN156" s="80">
        <v>42358.839421296296</v>
      </c>
      <c r="AO156" s="82" t="s">
        <v>3159</v>
      </c>
      <c r="AP156" s="78" t="b">
        <v>1</v>
      </c>
      <c r="AQ156" s="78" t="b">
        <v>0</v>
      </c>
      <c r="AR156" s="78" t="b">
        <v>0</v>
      </c>
      <c r="AS156" s="78"/>
      <c r="AT156" s="78">
        <v>18</v>
      </c>
      <c r="AU156" s="78"/>
      <c r="AV156" s="78" t="b">
        <v>0</v>
      </c>
      <c r="AW156" s="78" t="s">
        <v>3483</v>
      </c>
      <c r="AX156" s="82" t="s">
        <v>3637</v>
      </c>
      <c r="AY156" s="78" t="s">
        <v>65</v>
      </c>
      <c r="AZ156" s="78" t="str">
        <f>REPLACE(INDEX(GroupVertices[Group],MATCH(Vertices[[#This Row],[Vertex]],GroupVertices[Vertex],0)),1,1,"")</f>
        <v>5</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499</v>
      </c>
      <c r="B157" s="65"/>
      <c r="C157" s="65" t="s">
        <v>64</v>
      </c>
      <c r="D157" s="66">
        <v>174.7868003048821</v>
      </c>
      <c r="E157" s="68"/>
      <c r="F157" s="100" t="s">
        <v>3407</v>
      </c>
      <c r="G157" s="65"/>
      <c r="H157" s="69" t="s">
        <v>499</v>
      </c>
      <c r="I157" s="70"/>
      <c r="J157" s="70"/>
      <c r="K157" s="69" t="s">
        <v>3997</v>
      </c>
      <c r="L157" s="73">
        <v>1</v>
      </c>
      <c r="M157" s="74">
        <v>5866.41259765625</v>
      </c>
      <c r="N157" s="74">
        <v>9373.234375</v>
      </c>
      <c r="O157" s="75"/>
      <c r="P157" s="76"/>
      <c r="Q157" s="76"/>
      <c r="R157" s="86"/>
      <c r="S157" s="48">
        <v>1</v>
      </c>
      <c r="T157" s="48">
        <v>0</v>
      </c>
      <c r="U157" s="49">
        <v>0</v>
      </c>
      <c r="V157" s="49">
        <v>0.019608</v>
      </c>
      <c r="W157" s="49">
        <v>0</v>
      </c>
      <c r="X157" s="49">
        <v>0.558211</v>
      </c>
      <c r="Y157" s="49">
        <v>0</v>
      </c>
      <c r="Z157" s="49">
        <v>0</v>
      </c>
      <c r="AA157" s="71">
        <v>157</v>
      </c>
      <c r="AB157" s="71"/>
      <c r="AC157" s="72"/>
      <c r="AD157" s="78" t="s">
        <v>2036</v>
      </c>
      <c r="AE157" s="78">
        <v>11419</v>
      </c>
      <c r="AF157" s="78">
        <v>11491</v>
      </c>
      <c r="AG157" s="78">
        <v>10573</v>
      </c>
      <c r="AH157" s="78">
        <v>67936</v>
      </c>
      <c r="AI157" s="78"/>
      <c r="AJ157" s="78" t="s">
        <v>2387</v>
      </c>
      <c r="AK157" s="78" t="s">
        <v>2668</v>
      </c>
      <c r="AL157" s="78"/>
      <c r="AM157" s="78"/>
      <c r="AN157" s="80">
        <v>41219.15251157407</v>
      </c>
      <c r="AO157" s="82" t="s">
        <v>3160</v>
      </c>
      <c r="AP157" s="78" t="b">
        <v>0</v>
      </c>
      <c r="AQ157" s="78" t="b">
        <v>0</v>
      </c>
      <c r="AR157" s="78" t="b">
        <v>0</v>
      </c>
      <c r="AS157" s="78"/>
      <c r="AT157" s="78">
        <v>9</v>
      </c>
      <c r="AU157" s="82" t="s">
        <v>3309</v>
      </c>
      <c r="AV157" s="78" t="b">
        <v>0</v>
      </c>
      <c r="AW157" s="78" t="s">
        <v>3483</v>
      </c>
      <c r="AX157" s="82" t="s">
        <v>3638</v>
      </c>
      <c r="AY157" s="78" t="s">
        <v>65</v>
      </c>
      <c r="AZ157" s="78" t="str">
        <f>REPLACE(INDEX(GroupVertices[Group],MATCH(Vertices[[#This Row],[Vertex]],GroupVertices[Vertex],0)),1,1,"")</f>
        <v>5</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500</v>
      </c>
      <c r="B158" s="65"/>
      <c r="C158" s="65" t="s">
        <v>64</v>
      </c>
      <c r="D158" s="66">
        <v>168.2782288156074</v>
      </c>
      <c r="E158" s="68"/>
      <c r="F158" s="100" t="s">
        <v>3408</v>
      </c>
      <c r="G158" s="65"/>
      <c r="H158" s="69" t="s">
        <v>500</v>
      </c>
      <c r="I158" s="70"/>
      <c r="J158" s="70"/>
      <c r="K158" s="69" t="s">
        <v>3998</v>
      </c>
      <c r="L158" s="73">
        <v>1</v>
      </c>
      <c r="M158" s="74">
        <v>6345.02587890625</v>
      </c>
      <c r="N158" s="74">
        <v>8336.802734375</v>
      </c>
      <c r="O158" s="75"/>
      <c r="P158" s="76"/>
      <c r="Q158" s="76"/>
      <c r="R158" s="86"/>
      <c r="S158" s="48">
        <v>1</v>
      </c>
      <c r="T158" s="48">
        <v>0</v>
      </c>
      <c r="U158" s="49">
        <v>0</v>
      </c>
      <c r="V158" s="49">
        <v>0.019608</v>
      </c>
      <c r="W158" s="49">
        <v>0</v>
      </c>
      <c r="X158" s="49">
        <v>0.558211</v>
      </c>
      <c r="Y158" s="49">
        <v>0</v>
      </c>
      <c r="Z158" s="49">
        <v>0</v>
      </c>
      <c r="AA158" s="71">
        <v>158</v>
      </c>
      <c r="AB158" s="71"/>
      <c r="AC158" s="72"/>
      <c r="AD158" s="78" t="s">
        <v>2037</v>
      </c>
      <c r="AE158" s="78">
        <v>5419</v>
      </c>
      <c r="AF158" s="78">
        <v>5642</v>
      </c>
      <c r="AG158" s="78">
        <v>169812</v>
      </c>
      <c r="AH158" s="78">
        <v>37962</v>
      </c>
      <c r="AI158" s="78"/>
      <c r="AJ158" s="78" t="s">
        <v>2388</v>
      </c>
      <c r="AK158" s="78"/>
      <c r="AL158" s="78"/>
      <c r="AM158" s="78"/>
      <c r="AN158" s="80">
        <v>42765.87966435185</v>
      </c>
      <c r="AO158" s="82" t="s">
        <v>3161</v>
      </c>
      <c r="AP158" s="78" t="b">
        <v>1</v>
      </c>
      <c r="AQ158" s="78" t="b">
        <v>0</v>
      </c>
      <c r="AR158" s="78" t="b">
        <v>0</v>
      </c>
      <c r="AS158" s="78"/>
      <c r="AT158" s="78">
        <v>20</v>
      </c>
      <c r="AU158" s="78"/>
      <c r="AV158" s="78" t="b">
        <v>0</v>
      </c>
      <c r="AW158" s="78" t="s">
        <v>3483</v>
      </c>
      <c r="AX158" s="82" t="s">
        <v>3639</v>
      </c>
      <c r="AY158" s="78" t="s">
        <v>65</v>
      </c>
      <c r="AZ158" s="78" t="str">
        <f>REPLACE(INDEX(GroupVertices[Group],MATCH(Vertices[[#This Row],[Vertex]],GroupVertices[Vertex],0)),1,1,"")</f>
        <v>5</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501</v>
      </c>
      <c r="B159" s="65"/>
      <c r="C159" s="65" t="s">
        <v>64</v>
      </c>
      <c r="D159" s="66">
        <v>216.83379676474416</v>
      </c>
      <c r="E159" s="68"/>
      <c r="F159" s="100" t="s">
        <v>3409</v>
      </c>
      <c r="G159" s="65"/>
      <c r="H159" s="69" t="s">
        <v>501</v>
      </c>
      <c r="I159" s="70"/>
      <c r="J159" s="70"/>
      <c r="K159" s="69" t="s">
        <v>3999</v>
      </c>
      <c r="L159" s="73">
        <v>1</v>
      </c>
      <c r="M159" s="74">
        <v>7062.5634765625</v>
      </c>
      <c r="N159" s="74">
        <v>7563.94921875</v>
      </c>
      <c r="O159" s="75"/>
      <c r="P159" s="76"/>
      <c r="Q159" s="76"/>
      <c r="R159" s="86"/>
      <c r="S159" s="48">
        <v>1</v>
      </c>
      <c r="T159" s="48">
        <v>0</v>
      </c>
      <c r="U159" s="49">
        <v>0</v>
      </c>
      <c r="V159" s="49">
        <v>0.019608</v>
      </c>
      <c r="W159" s="49">
        <v>0</v>
      </c>
      <c r="X159" s="49">
        <v>0.558211</v>
      </c>
      <c r="Y159" s="49">
        <v>0</v>
      </c>
      <c r="Z159" s="49">
        <v>0</v>
      </c>
      <c r="AA159" s="71">
        <v>159</v>
      </c>
      <c r="AB159" s="71"/>
      <c r="AC159" s="72"/>
      <c r="AD159" s="78" t="s">
        <v>2038</v>
      </c>
      <c r="AE159" s="78">
        <v>29032</v>
      </c>
      <c r="AF159" s="78">
        <v>49277</v>
      </c>
      <c r="AG159" s="78">
        <v>82059</v>
      </c>
      <c r="AH159" s="78">
        <v>101945</v>
      </c>
      <c r="AI159" s="78"/>
      <c r="AJ159" s="78" t="s">
        <v>2389</v>
      </c>
      <c r="AK159" s="78" t="s">
        <v>2669</v>
      </c>
      <c r="AL159" s="82" t="s">
        <v>2870</v>
      </c>
      <c r="AM159" s="78"/>
      <c r="AN159" s="80">
        <v>42484.033159722225</v>
      </c>
      <c r="AO159" s="82" t="s">
        <v>3162</v>
      </c>
      <c r="AP159" s="78" t="b">
        <v>1</v>
      </c>
      <c r="AQ159" s="78" t="b">
        <v>0</v>
      </c>
      <c r="AR159" s="78" t="b">
        <v>0</v>
      </c>
      <c r="AS159" s="78"/>
      <c r="AT159" s="78">
        <v>50</v>
      </c>
      <c r="AU159" s="78"/>
      <c r="AV159" s="78" t="b">
        <v>0</v>
      </c>
      <c r="AW159" s="78" t="s">
        <v>3483</v>
      </c>
      <c r="AX159" s="82" t="s">
        <v>3640</v>
      </c>
      <c r="AY159" s="78" t="s">
        <v>65</v>
      </c>
      <c r="AZ159" s="78" t="str">
        <f>REPLACE(INDEX(GroupVertices[Group],MATCH(Vertices[[#This Row],[Vertex]],GroupVertices[Vertex],0)),1,1,"")</f>
        <v>5</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306</v>
      </c>
      <c r="B160" s="65"/>
      <c r="C160" s="65" t="s">
        <v>64</v>
      </c>
      <c r="D160" s="66">
        <v>162.08011919084078</v>
      </c>
      <c r="E160" s="68"/>
      <c r="F160" s="100" t="s">
        <v>963</v>
      </c>
      <c r="G160" s="65"/>
      <c r="H160" s="69" t="s">
        <v>306</v>
      </c>
      <c r="I160" s="70"/>
      <c r="J160" s="70"/>
      <c r="K160" s="69" t="s">
        <v>4000</v>
      </c>
      <c r="L160" s="73">
        <v>1.3816977494416554</v>
      </c>
      <c r="M160" s="74">
        <v>7840.34619140625</v>
      </c>
      <c r="N160" s="74">
        <v>2952.64599609375</v>
      </c>
      <c r="O160" s="75"/>
      <c r="P160" s="76"/>
      <c r="Q160" s="76"/>
      <c r="R160" s="86"/>
      <c r="S160" s="48">
        <v>0</v>
      </c>
      <c r="T160" s="48">
        <v>2</v>
      </c>
      <c r="U160" s="49">
        <v>2</v>
      </c>
      <c r="V160" s="49">
        <v>0.5</v>
      </c>
      <c r="W160" s="49">
        <v>0</v>
      </c>
      <c r="X160" s="49">
        <v>1.459457</v>
      </c>
      <c r="Y160" s="49">
        <v>0</v>
      </c>
      <c r="Z160" s="49">
        <v>0</v>
      </c>
      <c r="AA160" s="71">
        <v>160</v>
      </c>
      <c r="AB160" s="71"/>
      <c r="AC160" s="72"/>
      <c r="AD160" s="78" t="s">
        <v>2039</v>
      </c>
      <c r="AE160" s="78">
        <v>271</v>
      </c>
      <c r="AF160" s="78">
        <v>72</v>
      </c>
      <c r="AG160" s="78">
        <v>3815</v>
      </c>
      <c r="AH160" s="78">
        <v>8643</v>
      </c>
      <c r="AI160" s="78"/>
      <c r="AJ160" s="78" t="s">
        <v>2390</v>
      </c>
      <c r="AK160" s="78"/>
      <c r="AL160" s="78"/>
      <c r="AM160" s="78"/>
      <c r="AN160" s="80">
        <v>40420.997141203705</v>
      </c>
      <c r="AO160" s="82" t="s">
        <v>3163</v>
      </c>
      <c r="AP160" s="78" t="b">
        <v>1</v>
      </c>
      <c r="AQ160" s="78" t="b">
        <v>0</v>
      </c>
      <c r="AR160" s="78" t="b">
        <v>0</v>
      </c>
      <c r="AS160" s="78"/>
      <c r="AT160" s="78">
        <v>3</v>
      </c>
      <c r="AU160" s="82" t="s">
        <v>3309</v>
      </c>
      <c r="AV160" s="78" t="b">
        <v>0</v>
      </c>
      <c r="AW160" s="78" t="s">
        <v>3483</v>
      </c>
      <c r="AX160" s="82" t="s">
        <v>3641</v>
      </c>
      <c r="AY160" s="78" t="s">
        <v>66</v>
      </c>
      <c r="AZ160" s="78" t="str">
        <f>REPLACE(INDEX(GroupVertices[Group],MATCH(Vertices[[#This Row],[Vertex]],GroupVertices[Vertex],0)),1,1,"")</f>
        <v>21</v>
      </c>
      <c r="BA160" s="48" t="s">
        <v>765</v>
      </c>
      <c r="BB160" s="48" t="s">
        <v>765</v>
      </c>
      <c r="BC160" s="48" t="s">
        <v>802</v>
      </c>
      <c r="BD160" s="48" t="s">
        <v>802</v>
      </c>
      <c r="BE160" s="48"/>
      <c r="BF160" s="48"/>
      <c r="BG160" s="116" t="s">
        <v>4777</v>
      </c>
      <c r="BH160" s="116" t="s">
        <v>4777</v>
      </c>
      <c r="BI160" s="116" t="s">
        <v>4919</v>
      </c>
      <c r="BJ160" s="116" t="s">
        <v>4919</v>
      </c>
      <c r="BK160" s="116">
        <v>4</v>
      </c>
      <c r="BL160" s="120">
        <v>22.22222222222222</v>
      </c>
      <c r="BM160" s="116">
        <v>0</v>
      </c>
      <c r="BN160" s="120">
        <v>0</v>
      </c>
      <c r="BO160" s="116">
        <v>0</v>
      </c>
      <c r="BP160" s="120">
        <v>0</v>
      </c>
      <c r="BQ160" s="116">
        <v>14</v>
      </c>
      <c r="BR160" s="120">
        <v>77.77777777777777</v>
      </c>
      <c r="BS160" s="116">
        <v>18</v>
      </c>
      <c r="BT160" s="2"/>
      <c r="BU160" s="3"/>
      <c r="BV160" s="3"/>
      <c r="BW160" s="3"/>
      <c r="BX160" s="3"/>
    </row>
    <row r="161" spans="1:76" ht="15">
      <c r="A161" s="64" t="s">
        <v>502</v>
      </c>
      <c r="B161" s="65"/>
      <c r="C161" s="65" t="s">
        <v>64</v>
      </c>
      <c r="D161" s="66">
        <v>421.203386634585</v>
      </c>
      <c r="E161" s="68"/>
      <c r="F161" s="100" t="s">
        <v>3410</v>
      </c>
      <c r="G161" s="65"/>
      <c r="H161" s="69" t="s">
        <v>502</v>
      </c>
      <c r="I161" s="70"/>
      <c r="J161" s="70"/>
      <c r="K161" s="69" t="s">
        <v>4001</v>
      </c>
      <c r="L161" s="73">
        <v>1</v>
      </c>
      <c r="M161" s="74">
        <v>7840.34619140625</v>
      </c>
      <c r="N161" s="74">
        <v>3376.133056640625</v>
      </c>
      <c r="O161" s="75"/>
      <c r="P161" s="76"/>
      <c r="Q161" s="76"/>
      <c r="R161" s="86"/>
      <c r="S161" s="48">
        <v>1</v>
      </c>
      <c r="T161" s="48">
        <v>0</v>
      </c>
      <c r="U161" s="49">
        <v>0</v>
      </c>
      <c r="V161" s="49">
        <v>0.333333</v>
      </c>
      <c r="W161" s="49">
        <v>0</v>
      </c>
      <c r="X161" s="49">
        <v>0.770269</v>
      </c>
      <c r="Y161" s="49">
        <v>0</v>
      </c>
      <c r="Z161" s="49">
        <v>0</v>
      </c>
      <c r="AA161" s="71">
        <v>161</v>
      </c>
      <c r="AB161" s="71"/>
      <c r="AC161" s="72"/>
      <c r="AD161" s="78" t="s">
        <v>2040</v>
      </c>
      <c r="AE161" s="78">
        <v>1174</v>
      </c>
      <c r="AF161" s="78">
        <v>232936</v>
      </c>
      <c r="AG161" s="78">
        <v>11721</v>
      </c>
      <c r="AH161" s="78">
        <v>27139</v>
      </c>
      <c r="AI161" s="78"/>
      <c r="AJ161" s="78" t="s">
        <v>2391</v>
      </c>
      <c r="AK161" s="78" t="s">
        <v>2670</v>
      </c>
      <c r="AL161" s="82" t="s">
        <v>2871</v>
      </c>
      <c r="AM161" s="78"/>
      <c r="AN161" s="80">
        <v>39903.796747685185</v>
      </c>
      <c r="AO161" s="82" t="s">
        <v>3164</v>
      </c>
      <c r="AP161" s="78" t="b">
        <v>0</v>
      </c>
      <c r="AQ161" s="78" t="b">
        <v>0</v>
      </c>
      <c r="AR161" s="78" t="b">
        <v>1</v>
      </c>
      <c r="AS161" s="78"/>
      <c r="AT161" s="78">
        <v>792</v>
      </c>
      <c r="AU161" s="82" t="s">
        <v>3316</v>
      </c>
      <c r="AV161" s="78" t="b">
        <v>0</v>
      </c>
      <c r="AW161" s="78" t="s">
        <v>3483</v>
      </c>
      <c r="AX161" s="82" t="s">
        <v>3642</v>
      </c>
      <c r="AY161" s="78" t="s">
        <v>65</v>
      </c>
      <c r="AZ161" s="78" t="str">
        <f>REPLACE(INDEX(GroupVertices[Group],MATCH(Vertices[[#This Row],[Vertex]],GroupVertices[Vertex],0)),1,1,"")</f>
        <v>21</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503</v>
      </c>
      <c r="B162" s="65"/>
      <c r="C162" s="65" t="s">
        <v>64</v>
      </c>
      <c r="D162" s="66">
        <v>162.43620448346653</v>
      </c>
      <c r="E162" s="68"/>
      <c r="F162" s="100" t="s">
        <v>3411</v>
      </c>
      <c r="G162" s="65"/>
      <c r="H162" s="69" t="s">
        <v>503</v>
      </c>
      <c r="I162" s="70"/>
      <c r="J162" s="70"/>
      <c r="K162" s="69" t="s">
        <v>4002</v>
      </c>
      <c r="L162" s="73">
        <v>1</v>
      </c>
      <c r="M162" s="74">
        <v>8070.99267578125</v>
      </c>
      <c r="N162" s="74">
        <v>3376.133056640625</v>
      </c>
      <c r="O162" s="75"/>
      <c r="P162" s="76"/>
      <c r="Q162" s="76"/>
      <c r="R162" s="86"/>
      <c r="S162" s="48">
        <v>1</v>
      </c>
      <c r="T162" s="48">
        <v>0</v>
      </c>
      <c r="U162" s="49">
        <v>0</v>
      </c>
      <c r="V162" s="49">
        <v>0.333333</v>
      </c>
      <c r="W162" s="49">
        <v>0</v>
      </c>
      <c r="X162" s="49">
        <v>0.770269</v>
      </c>
      <c r="Y162" s="49">
        <v>0</v>
      </c>
      <c r="Z162" s="49">
        <v>0</v>
      </c>
      <c r="AA162" s="71">
        <v>162</v>
      </c>
      <c r="AB162" s="71"/>
      <c r="AC162" s="72"/>
      <c r="AD162" s="78" t="s">
        <v>2041</v>
      </c>
      <c r="AE162" s="78">
        <v>429</v>
      </c>
      <c r="AF162" s="78">
        <v>392</v>
      </c>
      <c r="AG162" s="78">
        <v>2912</v>
      </c>
      <c r="AH162" s="78">
        <v>34182</v>
      </c>
      <c r="AI162" s="78"/>
      <c r="AJ162" s="78" t="s">
        <v>2392</v>
      </c>
      <c r="AK162" s="78" t="s">
        <v>2671</v>
      </c>
      <c r="AL162" s="78"/>
      <c r="AM162" s="78"/>
      <c r="AN162" s="80">
        <v>42607.43407407407</v>
      </c>
      <c r="AO162" s="82" t="s">
        <v>3165</v>
      </c>
      <c r="AP162" s="78" t="b">
        <v>1</v>
      </c>
      <c r="AQ162" s="78" t="b">
        <v>0</v>
      </c>
      <c r="AR162" s="78" t="b">
        <v>0</v>
      </c>
      <c r="AS162" s="78"/>
      <c r="AT162" s="78">
        <v>3</v>
      </c>
      <c r="AU162" s="78"/>
      <c r="AV162" s="78" t="b">
        <v>0</v>
      </c>
      <c r="AW162" s="78" t="s">
        <v>3483</v>
      </c>
      <c r="AX162" s="82" t="s">
        <v>3643</v>
      </c>
      <c r="AY162" s="78" t="s">
        <v>65</v>
      </c>
      <c r="AZ162" s="78" t="str">
        <f>REPLACE(INDEX(GroupVertices[Group],MATCH(Vertices[[#This Row],[Vertex]],GroupVertices[Vertex],0)),1,1,"")</f>
        <v>21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307</v>
      </c>
      <c r="B163" s="65"/>
      <c r="C163" s="65" t="s">
        <v>64</v>
      </c>
      <c r="D163" s="66">
        <v>164.06306916415033</v>
      </c>
      <c r="E163" s="68"/>
      <c r="F163" s="100" t="s">
        <v>964</v>
      </c>
      <c r="G163" s="65"/>
      <c r="H163" s="69" t="s">
        <v>307</v>
      </c>
      <c r="I163" s="70"/>
      <c r="J163" s="70"/>
      <c r="K163" s="69" t="s">
        <v>4003</v>
      </c>
      <c r="L163" s="73">
        <v>1</v>
      </c>
      <c r="M163" s="74">
        <v>9092.6572265625</v>
      </c>
      <c r="N163" s="74">
        <v>3120.276123046875</v>
      </c>
      <c r="O163" s="75"/>
      <c r="P163" s="76"/>
      <c r="Q163" s="76"/>
      <c r="R163" s="86"/>
      <c r="S163" s="48">
        <v>0</v>
      </c>
      <c r="T163" s="48">
        <v>1</v>
      </c>
      <c r="U163" s="49">
        <v>0</v>
      </c>
      <c r="V163" s="49">
        <v>1</v>
      </c>
      <c r="W163" s="49">
        <v>0</v>
      </c>
      <c r="X163" s="49">
        <v>0.999999</v>
      </c>
      <c r="Y163" s="49">
        <v>0</v>
      </c>
      <c r="Z163" s="49">
        <v>0</v>
      </c>
      <c r="AA163" s="71">
        <v>163</v>
      </c>
      <c r="AB163" s="71"/>
      <c r="AC163" s="72"/>
      <c r="AD163" s="78" t="s">
        <v>2042</v>
      </c>
      <c r="AE163" s="78">
        <v>188</v>
      </c>
      <c r="AF163" s="78">
        <v>1854</v>
      </c>
      <c r="AG163" s="78">
        <v>4118</v>
      </c>
      <c r="AH163" s="78">
        <v>4228</v>
      </c>
      <c r="AI163" s="78"/>
      <c r="AJ163" s="78" t="s">
        <v>2393</v>
      </c>
      <c r="AK163" s="78" t="s">
        <v>2650</v>
      </c>
      <c r="AL163" s="82" t="s">
        <v>2872</v>
      </c>
      <c r="AM163" s="78"/>
      <c r="AN163" s="80">
        <v>39911.080775462964</v>
      </c>
      <c r="AO163" s="82" t="s">
        <v>3166</v>
      </c>
      <c r="AP163" s="78" t="b">
        <v>0</v>
      </c>
      <c r="AQ163" s="78" t="b">
        <v>0</v>
      </c>
      <c r="AR163" s="78" t="b">
        <v>1</v>
      </c>
      <c r="AS163" s="78"/>
      <c r="AT163" s="78">
        <v>70</v>
      </c>
      <c r="AU163" s="82" t="s">
        <v>3311</v>
      </c>
      <c r="AV163" s="78" t="b">
        <v>0</v>
      </c>
      <c r="AW163" s="78" t="s">
        <v>3483</v>
      </c>
      <c r="AX163" s="82" t="s">
        <v>3644</v>
      </c>
      <c r="AY163" s="78" t="s">
        <v>66</v>
      </c>
      <c r="AZ163" s="78" t="str">
        <f>REPLACE(INDEX(GroupVertices[Group],MATCH(Vertices[[#This Row],[Vertex]],GroupVertices[Vertex],0)),1,1,"")</f>
        <v>28</v>
      </c>
      <c r="BA163" s="48" t="s">
        <v>750</v>
      </c>
      <c r="BB163" s="48" t="s">
        <v>750</v>
      </c>
      <c r="BC163" s="48" t="s">
        <v>802</v>
      </c>
      <c r="BD163" s="48" t="s">
        <v>802</v>
      </c>
      <c r="BE163" s="48"/>
      <c r="BF163" s="48"/>
      <c r="BG163" s="116" t="s">
        <v>4778</v>
      </c>
      <c r="BH163" s="116" t="s">
        <v>4778</v>
      </c>
      <c r="BI163" s="116" t="s">
        <v>4920</v>
      </c>
      <c r="BJ163" s="116" t="s">
        <v>4920</v>
      </c>
      <c r="BK163" s="116">
        <v>0</v>
      </c>
      <c r="BL163" s="120">
        <v>0</v>
      </c>
      <c r="BM163" s="116">
        <v>0</v>
      </c>
      <c r="BN163" s="120">
        <v>0</v>
      </c>
      <c r="BO163" s="116">
        <v>0</v>
      </c>
      <c r="BP163" s="120">
        <v>0</v>
      </c>
      <c r="BQ163" s="116">
        <v>9</v>
      </c>
      <c r="BR163" s="120">
        <v>100</v>
      </c>
      <c r="BS163" s="116">
        <v>9</v>
      </c>
      <c r="BT163" s="2"/>
      <c r="BU163" s="3"/>
      <c r="BV163" s="3"/>
      <c r="BW163" s="3"/>
      <c r="BX163" s="3"/>
    </row>
    <row r="164" spans="1:76" ht="15">
      <c r="A164" s="64" t="s">
        <v>504</v>
      </c>
      <c r="B164" s="65"/>
      <c r="C164" s="65" t="s">
        <v>64</v>
      </c>
      <c r="D164" s="66">
        <v>164.00965637025647</v>
      </c>
      <c r="E164" s="68"/>
      <c r="F164" s="100" t="s">
        <v>3412</v>
      </c>
      <c r="G164" s="65"/>
      <c r="H164" s="69" t="s">
        <v>504</v>
      </c>
      <c r="I164" s="70"/>
      <c r="J164" s="70"/>
      <c r="K164" s="69" t="s">
        <v>4004</v>
      </c>
      <c r="L164" s="73">
        <v>1</v>
      </c>
      <c r="M164" s="74">
        <v>9092.6572265625</v>
      </c>
      <c r="N164" s="74">
        <v>3432.009765625</v>
      </c>
      <c r="O164" s="75"/>
      <c r="P164" s="76"/>
      <c r="Q164" s="76"/>
      <c r="R164" s="86"/>
      <c r="S164" s="48">
        <v>1</v>
      </c>
      <c r="T164" s="48">
        <v>0</v>
      </c>
      <c r="U164" s="49">
        <v>0</v>
      </c>
      <c r="V164" s="49">
        <v>1</v>
      </c>
      <c r="W164" s="49">
        <v>0</v>
      </c>
      <c r="X164" s="49">
        <v>0.999999</v>
      </c>
      <c r="Y164" s="49">
        <v>0</v>
      </c>
      <c r="Z164" s="49">
        <v>0</v>
      </c>
      <c r="AA164" s="71">
        <v>164</v>
      </c>
      <c r="AB164" s="71"/>
      <c r="AC164" s="72"/>
      <c r="AD164" s="78" t="s">
        <v>2043</v>
      </c>
      <c r="AE164" s="78">
        <v>1393</v>
      </c>
      <c r="AF164" s="78">
        <v>1806</v>
      </c>
      <c r="AG164" s="78">
        <v>7330</v>
      </c>
      <c r="AH164" s="78">
        <v>32138</v>
      </c>
      <c r="AI164" s="78"/>
      <c r="AJ164" s="78" t="s">
        <v>2394</v>
      </c>
      <c r="AK164" s="78" t="s">
        <v>2630</v>
      </c>
      <c r="AL164" s="82" t="s">
        <v>2873</v>
      </c>
      <c r="AM164" s="78"/>
      <c r="AN164" s="80">
        <v>43017.89979166666</v>
      </c>
      <c r="AO164" s="82" t="s">
        <v>3167</v>
      </c>
      <c r="AP164" s="78" t="b">
        <v>0</v>
      </c>
      <c r="AQ164" s="78" t="b">
        <v>0</v>
      </c>
      <c r="AR164" s="78" t="b">
        <v>0</v>
      </c>
      <c r="AS164" s="78"/>
      <c r="AT164" s="78">
        <v>19</v>
      </c>
      <c r="AU164" s="82" t="s">
        <v>3309</v>
      </c>
      <c r="AV164" s="78" t="b">
        <v>0</v>
      </c>
      <c r="AW164" s="78" t="s">
        <v>3483</v>
      </c>
      <c r="AX164" s="82" t="s">
        <v>3645</v>
      </c>
      <c r="AY164" s="78" t="s">
        <v>65</v>
      </c>
      <c r="AZ164" s="78" t="str">
        <f>REPLACE(INDEX(GroupVertices[Group],MATCH(Vertices[[#This Row],[Vertex]],GroupVertices[Vertex],0)),1,1,"")</f>
        <v>28</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308</v>
      </c>
      <c r="B165" s="65"/>
      <c r="C165" s="65" t="s">
        <v>64</v>
      </c>
      <c r="D165" s="66">
        <v>165.49074863427163</v>
      </c>
      <c r="E165" s="68"/>
      <c r="F165" s="100" t="s">
        <v>965</v>
      </c>
      <c r="G165" s="65"/>
      <c r="H165" s="69" t="s">
        <v>308</v>
      </c>
      <c r="I165" s="70"/>
      <c r="J165" s="70"/>
      <c r="K165" s="69" t="s">
        <v>4005</v>
      </c>
      <c r="L165" s="73">
        <v>18.176398724874492</v>
      </c>
      <c r="M165" s="74">
        <v>7374.1787109375</v>
      </c>
      <c r="N165" s="74">
        <v>6211.115234375</v>
      </c>
      <c r="O165" s="75"/>
      <c r="P165" s="76"/>
      <c r="Q165" s="76"/>
      <c r="R165" s="86"/>
      <c r="S165" s="48">
        <v>0</v>
      </c>
      <c r="T165" s="48">
        <v>10</v>
      </c>
      <c r="U165" s="49">
        <v>90</v>
      </c>
      <c r="V165" s="49">
        <v>0.1</v>
      </c>
      <c r="W165" s="49">
        <v>0</v>
      </c>
      <c r="X165" s="49">
        <v>5.135127</v>
      </c>
      <c r="Y165" s="49">
        <v>0</v>
      </c>
      <c r="Z165" s="49">
        <v>0</v>
      </c>
      <c r="AA165" s="71">
        <v>165</v>
      </c>
      <c r="AB165" s="71"/>
      <c r="AC165" s="72"/>
      <c r="AD165" s="78" t="s">
        <v>2044</v>
      </c>
      <c r="AE165" s="78">
        <v>563</v>
      </c>
      <c r="AF165" s="78">
        <v>3137</v>
      </c>
      <c r="AG165" s="78">
        <v>13884</v>
      </c>
      <c r="AH165" s="78">
        <v>7689</v>
      </c>
      <c r="AI165" s="78"/>
      <c r="AJ165" s="78" t="s">
        <v>2395</v>
      </c>
      <c r="AK165" s="78" t="s">
        <v>2672</v>
      </c>
      <c r="AL165" s="82" t="s">
        <v>2874</v>
      </c>
      <c r="AM165" s="78"/>
      <c r="AN165" s="80">
        <v>39920.523668981485</v>
      </c>
      <c r="AO165" s="82" t="s">
        <v>3168</v>
      </c>
      <c r="AP165" s="78" t="b">
        <v>1</v>
      </c>
      <c r="AQ165" s="78" t="b">
        <v>0</v>
      </c>
      <c r="AR165" s="78" t="b">
        <v>0</v>
      </c>
      <c r="AS165" s="78"/>
      <c r="AT165" s="78">
        <v>151</v>
      </c>
      <c r="AU165" s="82" t="s">
        <v>3309</v>
      </c>
      <c r="AV165" s="78" t="b">
        <v>0</v>
      </c>
      <c r="AW165" s="78" t="s">
        <v>3483</v>
      </c>
      <c r="AX165" s="82" t="s">
        <v>3646</v>
      </c>
      <c r="AY165" s="78" t="s">
        <v>66</v>
      </c>
      <c r="AZ165" s="78" t="str">
        <f>REPLACE(INDEX(GroupVertices[Group],MATCH(Vertices[[#This Row],[Vertex]],GroupVertices[Vertex],0)),1,1,"")</f>
        <v>10</v>
      </c>
      <c r="BA165" s="48" t="s">
        <v>766</v>
      </c>
      <c r="BB165" s="48" t="s">
        <v>766</v>
      </c>
      <c r="BC165" s="48" t="s">
        <v>802</v>
      </c>
      <c r="BD165" s="48" t="s">
        <v>802</v>
      </c>
      <c r="BE165" s="48"/>
      <c r="BF165" s="48"/>
      <c r="BG165" s="116" t="s">
        <v>4779</v>
      </c>
      <c r="BH165" s="116" t="s">
        <v>4779</v>
      </c>
      <c r="BI165" s="116" t="s">
        <v>4921</v>
      </c>
      <c r="BJ165" s="116" t="s">
        <v>4921</v>
      </c>
      <c r="BK165" s="116">
        <v>0</v>
      </c>
      <c r="BL165" s="120">
        <v>0</v>
      </c>
      <c r="BM165" s="116">
        <v>0</v>
      </c>
      <c r="BN165" s="120">
        <v>0</v>
      </c>
      <c r="BO165" s="116">
        <v>0</v>
      </c>
      <c r="BP165" s="120">
        <v>0</v>
      </c>
      <c r="BQ165" s="116">
        <v>53</v>
      </c>
      <c r="BR165" s="120">
        <v>100</v>
      </c>
      <c r="BS165" s="116">
        <v>53</v>
      </c>
      <c r="BT165" s="2"/>
      <c r="BU165" s="3"/>
      <c r="BV165" s="3"/>
      <c r="BW165" s="3"/>
      <c r="BX165" s="3"/>
    </row>
    <row r="166" spans="1:76" ht="15">
      <c r="A166" s="64" t="s">
        <v>505</v>
      </c>
      <c r="B166" s="65"/>
      <c r="C166" s="65" t="s">
        <v>64</v>
      </c>
      <c r="D166" s="66">
        <v>165.12019737663297</v>
      </c>
      <c r="E166" s="68"/>
      <c r="F166" s="100" t="s">
        <v>3413</v>
      </c>
      <c r="G166" s="65"/>
      <c r="H166" s="69" t="s">
        <v>505</v>
      </c>
      <c r="I166" s="70"/>
      <c r="J166" s="70"/>
      <c r="K166" s="69" t="s">
        <v>4006</v>
      </c>
      <c r="L166" s="73">
        <v>1</v>
      </c>
      <c r="M166" s="74">
        <v>7834.40234375</v>
      </c>
      <c r="N166" s="74">
        <v>5724.54345703125</v>
      </c>
      <c r="O166" s="75"/>
      <c r="P166" s="76"/>
      <c r="Q166" s="76"/>
      <c r="R166" s="86"/>
      <c r="S166" s="48">
        <v>1</v>
      </c>
      <c r="T166" s="48">
        <v>0</v>
      </c>
      <c r="U166" s="49">
        <v>0</v>
      </c>
      <c r="V166" s="49">
        <v>0.052632</v>
      </c>
      <c r="W166" s="49">
        <v>0</v>
      </c>
      <c r="X166" s="49">
        <v>0.586486</v>
      </c>
      <c r="Y166" s="49">
        <v>0</v>
      </c>
      <c r="Z166" s="49">
        <v>0</v>
      </c>
      <c r="AA166" s="71">
        <v>166</v>
      </c>
      <c r="AB166" s="71"/>
      <c r="AC166" s="72"/>
      <c r="AD166" s="78" t="s">
        <v>2045</v>
      </c>
      <c r="AE166" s="78">
        <v>1231</v>
      </c>
      <c r="AF166" s="78">
        <v>2804</v>
      </c>
      <c r="AG166" s="78">
        <v>9874</v>
      </c>
      <c r="AH166" s="78">
        <v>2639</v>
      </c>
      <c r="AI166" s="78"/>
      <c r="AJ166" s="78" t="s">
        <v>2396</v>
      </c>
      <c r="AK166" s="78" t="s">
        <v>2673</v>
      </c>
      <c r="AL166" s="82" t="s">
        <v>2875</v>
      </c>
      <c r="AM166" s="78"/>
      <c r="AN166" s="80">
        <v>39167.775925925926</v>
      </c>
      <c r="AO166" s="78"/>
      <c r="AP166" s="78" t="b">
        <v>0</v>
      </c>
      <c r="AQ166" s="78" t="b">
        <v>0</v>
      </c>
      <c r="AR166" s="78" t="b">
        <v>1</v>
      </c>
      <c r="AS166" s="78"/>
      <c r="AT166" s="78">
        <v>158</v>
      </c>
      <c r="AU166" s="82" t="s">
        <v>3309</v>
      </c>
      <c r="AV166" s="78" t="b">
        <v>0</v>
      </c>
      <c r="AW166" s="78" t="s">
        <v>3483</v>
      </c>
      <c r="AX166" s="82" t="s">
        <v>3647</v>
      </c>
      <c r="AY166" s="78" t="s">
        <v>65</v>
      </c>
      <c r="AZ166" s="78" t="str">
        <f>REPLACE(INDEX(GroupVertices[Group],MATCH(Vertices[[#This Row],[Vertex]],GroupVertices[Vertex],0)),1,1,"")</f>
        <v>10</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506</v>
      </c>
      <c r="B167" s="65"/>
      <c r="C167" s="65" t="s">
        <v>64</v>
      </c>
      <c r="D167" s="66">
        <v>162.17359158015503</v>
      </c>
      <c r="E167" s="68"/>
      <c r="F167" s="100" t="s">
        <v>3414</v>
      </c>
      <c r="G167" s="65"/>
      <c r="H167" s="69" t="s">
        <v>506</v>
      </c>
      <c r="I167" s="70"/>
      <c r="J167" s="70"/>
      <c r="K167" s="69" t="s">
        <v>4007</v>
      </c>
      <c r="L167" s="73">
        <v>1</v>
      </c>
      <c r="M167" s="74">
        <v>7599.18212890625</v>
      </c>
      <c r="N167" s="74">
        <v>5292.34521484375</v>
      </c>
      <c r="O167" s="75"/>
      <c r="P167" s="76"/>
      <c r="Q167" s="76"/>
      <c r="R167" s="86"/>
      <c r="S167" s="48">
        <v>1</v>
      </c>
      <c r="T167" s="48">
        <v>0</v>
      </c>
      <c r="U167" s="49">
        <v>0</v>
      </c>
      <c r="V167" s="49">
        <v>0.052632</v>
      </c>
      <c r="W167" s="49">
        <v>0</v>
      </c>
      <c r="X167" s="49">
        <v>0.586486</v>
      </c>
      <c r="Y167" s="49">
        <v>0</v>
      </c>
      <c r="Z167" s="49">
        <v>0</v>
      </c>
      <c r="AA167" s="71">
        <v>167</v>
      </c>
      <c r="AB167" s="71"/>
      <c r="AC167" s="72"/>
      <c r="AD167" s="78" t="s">
        <v>2046</v>
      </c>
      <c r="AE167" s="78">
        <v>234</v>
      </c>
      <c r="AF167" s="78">
        <v>156</v>
      </c>
      <c r="AG167" s="78">
        <v>85</v>
      </c>
      <c r="AH167" s="78">
        <v>308</v>
      </c>
      <c r="AI167" s="78"/>
      <c r="AJ167" s="78" t="s">
        <v>2397</v>
      </c>
      <c r="AK167" s="78"/>
      <c r="AL167" s="82" t="s">
        <v>2876</v>
      </c>
      <c r="AM167" s="78"/>
      <c r="AN167" s="80">
        <v>40347.92306712963</v>
      </c>
      <c r="AO167" s="78"/>
      <c r="AP167" s="78" t="b">
        <v>1</v>
      </c>
      <c r="AQ167" s="78" t="b">
        <v>0</v>
      </c>
      <c r="AR167" s="78" t="b">
        <v>0</v>
      </c>
      <c r="AS167" s="78"/>
      <c r="AT167" s="78">
        <v>1</v>
      </c>
      <c r="AU167" s="82" t="s">
        <v>3309</v>
      </c>
      <c r="AV167" s="78" t="b">
        <v>0</v>
      </c>
      <c r="AW167" s="78" t="s">
        <v>3483</v>
      </c>
      <c r="AX167" s="82" t="s">
        <v>3648</v>
      </c>
      <c r="AY167" s="78" t="s">
        <v>65</v>
      </c>
      <c r="AZ167" s="78" t="str">
        <f>REPLACE(INDEX(GroupVertices[Group],MATCH(Vertices[[#This Row],[Vertex]],GroupVertices[Vertex],0)),1,1,"")</f>
        <v>10</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507</v>
      </c>
      <c r="B168" s="65"/>
      <c r="C168" s="65" t="s">
        <v>64</v>
      </c>
      <c r="D168" s="66">
        <v>162.03115746310476</v>
      </c>
      <c r="E168" s="68"/>
      <c r="F168" s="100" t="s">
        <v>3415</v>
      </c>
      <c r="G168" s="65"/>
      <c r="H168" s="69" t="s">
        <v>507</v>
      </c>
      <c r="I168" s="70"/>
      <c r="J168" s="70"/>
      <c r="K168" s="69" t="s">
        <v>4008</v>
      </c>
      <c r="L168" s="73">
        <v>1</v>
      </c>
      <c r="M168" s="74">
        <v>7149.18994140625</v>
      </c>
      <c r="N168" s="74">
        <v>7129.85400390625</v>
      </c>
      <c r="O168" s="75"/>
      <c r="P168" s="76"/>
      <c r="Q168" s="76"/>
      <c r="R168" s="86"/>
      <c r="S168" s="48">
        <v>1</v>
      </c>
      <c r="T168" s="48">
        <v>0</v>
      </c>
      <c r="U168" s="49">
        <v>0</v>
      </c>
      <c r="V168" s="49">
        <v>0.052632</v>
      </c>
      <c r="W168" s="49">
        <v>0</v>
      </c>
      <c r="X168" s="49">
        <v>0.586486</v>
      </c>
      <c r="Y168" s="49">
        <v>0</v>
      </c>
      <c r="Z168" s="49">
        <v>0</v>
      </c>
      <c r="AA168" s="71">
        <v>168</v>
      </c>
      <c r="AB168" s="71"/>
      <c r="AC168" s="72"/>
      <c r="AD168" s="78" t="s">
        <v>2047</v>
      </c>
      <c r="AE168" s="78">
        <v>36</v>
      </c>
      <c r="AF168" s="78">
        <v>28</v>
      </c>
      <c r="AG168" s="78">
        <v>29</v>
      </c>
      <c r="AH168" s="78">
        <v>24</v>
      </c>
      <c r="AI168" s="78"/>
      <c r="AJ168" s="78" t="s">
        <v>2398</v>
      </c>
      <c r="AK168" s="78" t="s">
        <v>2674</v>
      </c>
      <c r="AL168" s="78"/>
      <c r="AM168" s="78"/>
      <c r="AN168" s="80">
        <v>42119.92943287037</v>
      </c>
      <c r="AO168" s="82" t="s">
        <v>3169</v>
      </c>
      <c r="AP168" s="78" t="b">
        <v>0</v>
      </c>
      <c r="AQ168" s="78" t="b">
        <v>0</v>
      </c>
      <c r="AR168" s="78" t="b">
        <v>0</v>
      </c>
      <c r="AS168" s="78" t="s">
        <v>1829</v>
      </c>
      <c r="AT168" s="78">
        <v>0</v>
      </c>
      <c r="AU168" s="82" t="s">
        <v>3321</v>
      </c>
      <c r="AV168" s="78" t="b">
        <v>0</v>
      </c>
      <c r="AW168" s="78" t="s">
        <v>3483</v>
      </c>
      <c r="AX168" s="82" t="s">
        <v>3649</v>
      </c>
      <c r="AY168" s="78" t="s">
        <v>65</v>
      </c>
      <c r="AZ168" s="78" t="str">
        <f>REPLACE(INDEX(GroupVertices[Group],MATCH(Vertices[[#This Row],[Vertex]],GroupVertices[Vertex],0)),1,1,"")</f>
        <v>10</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508</v>
      </c>
      <c r="B169" s="65"/>
      <c r="C169" s="65" t="s">
        <v>64</v>
      </c>
      <c r="D169" s="66">
        <v>182.22119355498367</v>
      </c>
      <c r="E169" s="68"/>
      <c r="F169" s="100" t="s">
        <v>3416</v>
      </c>
      <c r="G169" s="65"/>
      <c r="H169" s="69" t="s">
        <v>508</v>
      </c>
      <c r="I169" s="70"/>
      <c r="J169" s="70"/>
      <c r="K169" s="69" t="s">
        <v>4009</v>
      </c>
      <c r="L169" s="73">
        <v>1</v>
      </c>
      <c r="M169" s="74">
        <v>7470.4267578125</v>
      </c>
      <c r="N169" s="74">
        <v>7211.04345703125</v>
      </c>
      <c r="O169" s="75"/>
      <c r="P169" s="76"/>
      <c r="Q169" s="76"/>
      <c r="R169" s="86"/>
      <c r="S169" s="48">
        <v>1</v>
      </c>
      <c r="T169" s="48">
        <v>0</v>
      </c>
      <c r="U169" s="49">
        <v>0</v>
      </c>
      <c r="V169" s="49">
        <v>0.052632</v>
      </c>
      <c r="W169" s="49">
        <v>0</v>
      </c>
      <c r="X169" s="49">
        <v>0.586486</v>
      </c>
      <c r="Y169" s="49">
        <v>0</v>
      </c>
      <c r="Z169" s="49">
        <v>0</v>
      </c>
      <c r="AA169" s="71">
        <v>169</v>
      </c>
      <c r="AB169" s="71"/>
      <c r="AC169" s="72"/>
      <c r="AD169" s="78" t="s">
        <v>2048</v>
      </c>
      <c r="AE169" s="78">
        <v>1330</v>
      </c>
      <c r="AF169" s="78">
        <v>18172</v>
      </c>
      <c r="AG169" s="78">
        <v>44037</v>
      </c>
      <c r="AH169" s="78">
        <v>49931</v>
      </c>
      <c r="AI169" s="78"/>
      <c r="AJ169" s="78" t="s">
        <v>2399</v>
      </c>
      <c r="AK169" s="78"/>
      <c r="AL169" s="82" t="s">
        <v>2877</v>
      </c>
      <c r="AM169" s="78"/>
      <c r="AN169" s="80">
        <v>39938.96449074074</v>
      </c>
      <c r="AO169" s="82" t="s">
        <v>3170</v>
      </c>
      <c r="AP169" s="78" t="b">
        <v>0</v>
      </c>
      <c r="AQ169" s="78" t="b">
        <v>0</v>
      </c>
      <c r="AR169" s="78" t="b">
        <v>0</v>
      </c>
      <c r="AS169" s="78"/>
      <c r="AT169" s="78">
        <v>533</v>
      </c>
      <c r="AU169" s="82" t="s">
        <v>3309</v>
      </c>
      <c r="AV169" s="78" t="b">
        <v>1</v>
      </c>
      <c r="AW169" s="78" t="s">
        <v>3483</v>
      </c>
      <c r="AX169" s="82" t="s">
        <v>3650</v>
      </c>
      <c r="AY169" s="78" t="s">
        <v>65</v>
      </c>
      <c r="AZ169" s="78" t="str">
        <f>REPLACE(INDEX(GroupVertices[Group],MATCH(Vertices[[#This Row],[Vertex]],GroupVertices[Vertex],0)),1,1,"")</f>
        <v>10</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509</v>
      </c>
      <c r="B170" s="65"/>
      <c r="C170" s="65" t="s">
        <v>64</v>
      </c>
      <c r="D170" s="66">
        <v>162.32937889567881</v>
      </c>
      <c r="E170" s="68"/>
      <c r="F170" s="100" t="s">
        <v>3417</v>
      </c>
      <c r="G170" s="65"/>
      <c r="H170" s="69" t="s">
        <v>509</v>
      </c>
      <c r="I170" s="70"/>
      <c r="J170" s="70"/>
      <c r="K170" s="69" t="s">
        <v>4010</v>
      </c>
      <c r="L170" s="73">
        <v>1</v>
      </c>
      <c r="M170" s="74">
        <v>6913.94482421875</v>
      </c>
      <c r="N170" s="74">
        <v>6697.6962890625</v>
      </c>
      <c r="O170" s="75"/>
      <c r="P170" s="76"/>
      <c r="Q170" s="76"/>
      <c r="R170" s="86"/>
      <c r="S170" s="48">
        <v>1</v>
      </c>
      <c r="T170" s="48">
        <v>0</v>
      </c>
      <c r="U170" s="49">
        <v>0</v>
      </c>
      <c r="V170" s="49">
        <v>0.052632</v>
      </c>
      <c r="W170" s="49">
        <v>0</v>
      </c>
      <c r="X170" s="49">
        <v>0.586486</v>
      </c>
      <c r="Y170" s="49">
        <v>0</v>
      </c>
      <c r="Z170" s="49">
        <v>0</v>
      </c>
      <c r="AA170" s="71">
        <v>170</v>
      </c>
      <c r="AB170" s="71"/>
      <c r="AC170" s="72"/>
      <c r="AD170" s="78" t="s">
        <v>2049</v>
      </c>
      <c r="AE170" s="78">
        <v>89</v>
      </c>
      <c r="AF170" s="78">
        <v>296</v>
      </c>
      <c r="AG170" s="78">
        <v>75</v>
      </c>
      <c r="AH170" s="78">
        <v>216</v>
      </c>
      <c r="AI170" s="78"/>
      <c r="AJ170" s="78"/>
      <c r="AK170" s="78" t="s">
        <v>2675</v>
      </c>
      <c r="AL170" s="82" t="s">
        <v>2878</v>
      </c>
      <c r="AM170" s="78"/>
      <c r="AN170" s="80">
        <v>42223.95306712963</v>
      </c>
      <c r="AO170" s="78"/>
      <c r="AP170" s="78" t="b">
        <v>1</v>
      </c>
      <c r="AQ170" s="78" t="b">
        <v>0</v>
      </c>
      <c r="AR170" s="78" t="b">
        <v>0</v>
      </c>
      <c r="AS170" s="78" t="s">
        <v>1829</v>
      </c>
      <c r="AT170" s="78">
        <v>6</v>
      </c>
      <c r="AU170" s="82" t="s">
        <v>3309</v>
      </c>
      <c r="AV170" s="78" t="b">
        <v>0</v>
      </c>
      <c r="AW170" s="78" t="s">
        <v>3483</v>
      </c>
      <c r="AX170" s="82" t="s">
        <v>3651</v>
      </c>
      <c r="AY170" s="78" t="s">
        <v>65</v>
      </c>
      <c r="AZ170" s="78" t="str">
        <f>REPLACE(INDEX(GroupVertices[Group],MATCH(Vertices[[#This Row],[Vertex]],GroupVertices[Vertex],0)),1,1,"")</f>
        <v>10</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510</v>
      </c>
      <c r="B171" s="65"/>
      <c r="C171" s="65" t="s">
        <v>64</v>
      </c>
      <c r="D171" s="66">
        <v>163.4721901316995</v>
      </c>
      <c r="E171" s="68"/>
      <c r="F171" s="100" t="s">
        <v>3418</v>
      </c>
      <c r="G171" s="65"/>
      <c r="H171" s="69" t="s">
        <v>510</v>
      </c>
      <c r="I171" s="70"/>
      <c r="J171" s="70"/>
      <c r="K171" s="69" t="s">
        <v>4011</v>
      </c>
      <c r="L171" s="73">
        <v>1</v>
      </c>
      <c r="M171" s="74">
        <v>6854.4150390625</v>
      </c>
      <c r="N171" s="74">
        <v>6079.73095703125</v>
      </c>
      <c r="O171" s="75"/>
      <c r="P171" s="76"/>
      <c r="Q171" s="76"/>
      <c r="R171" s="86"/>
      <c r="S171" s="48">
        <v>1</v>
      </c>
      <c r="T171" s="48">
        <v>0</v>
      </c>
      <c r="U171" s="49">
        <v>0</v>
      </c>
      <c r="V171" s="49">
        <v>0.052632</v>
      </c>
      <c r="W171" s="49">
        <v>0</v>
      </c>
      <c r="X171" s="49">
        <v>0.586486</v>
      </c>
      <c r="Y171" s="49">
        <v>0</v>
      </c>
      <c r="Z171" s="49">
        <v>0</v>
      </c>
      <c r="AA171" s="71">
        <v>171</v>
      </c>
      <c r="AB171" s="71"/>
      <c r="AC171" s="72"/>
      <c r="AD171" s="78" t="s">
        <v>2050</v>
      </c>
      <c r="AE171" s="78">
        <v>648</v>
      </c>
      <c r="AF171" s="78">
        <v>1323</v>
      </c>
      <c r="AG171" s="78">
        <v>3155</v>
      </c>
      <c r="AH171" s="78">
        <v>2716</v>
      </c>
      <c r="AI171" s="78"/>
      <c r="AJ171" s="78" t="s">
        <v>2400</v>
      </c>
      <c r="AK171" s="78" t="s">
        <v>2676</v>
      </c>
      <c r="AL171" s="82" t="s">
        <v>2879</v>
      </c>
      <c r="AM171" s="78"/>
      <c r="AN171" s="80">
        <v>41551.64915509259</v>
      </c>
      <c r="AO171" s="82" t="s">
        <v>3171</v>
      </c>
      <c r="AP171" s="78" t="b">
        <v>0</v>
      </c>
      <c r="AQ171" s="78" t="b">
        <v>0</v>
      </c>
      <c r="AR171" s="78" t="b">
        <v>1</v>
      </c>
      <c r="AS171" s="78"/>
      <c r="AT171" s="78">
        <v>55</v>
      </c>
      <c r="AU171" s="82" t="s">
        <v>3312</v>
      </c>
      <c r="AV171" s="78" t="b">
        <v>0</v>
      </c>
      <c r="AW171" s="78" t="s">
        <v>3483</v>
      </c>
      <c r="AX171" s="82" t="s">
        <v>3652</v>
      </c>
      <c r="AY171" s="78" t="s">
        <v>65</v>
      </c>
      <c r="AZ171" s="78" t="str">
        <f>REPLACE(INDEX(GroupVertices[Group],MATCH(Vertices[[#This Row],[Vertex]],GroupVertices[Vertex],0)),1,1,"")</f>
        <v>10</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511</v>
      </c>
      <c r="B172" s="65"/>
      <c r="C172" s="65" t="s">
        <v>64</v>
      </c>
      <c r="D172" s="66">
        <v>162.79896637532897</v>
      </c>
      <c r="E172" s="68"/>
      <c r="F172" s="100" t="s">
        <v>3419</v>
      </c>
      <c r="G172" s="65"/>
      <c r="H172" s="69" t="s">
        <v>511</v>
      </c>
      <c r="I172" s="70"/>
      <c r="J172" s="70"/>
      <c r="K172" s="69" t="s">
        <v>4012</v>
      </c>
      <c r="L172" s="73">
        <v>1</v>
      </c>
      <c r="M172" s="74">
        <v>7754.84130859375</v>
      </c>
      <c r="N172" s="74">
        <v>6910.220703125</v>
      </c>
      <c r="O172" s="75"/>
      <c r="P172" s="76"/>
      <c r="Q172" s="76"/>
      <c r="R172" s="86"/>
      <c r="S172" s="48">
        <v>1</v>
      </c>
      <c r="T172" s="48">
        <v>0</v>
      </c>
      <c r="U172" s="49">
        <v>0</v>
      </c>
      <c r="V172" s="49">
        <v>0.052632</v>
      </c>
      <c r="W172" s="49">
        <v>0</v>
      </c>
      <c r="X172" s="49">
        <v>0.586486</v>
      </c>
      <c r="Y172" s="49">
        <v>0</v>
      </c>
      <c r="Z172" s="49">
        <v>0</v>
      </c>
      <c r="AA172" s="71">
        <v>172</v>
      </c>
      <c r="AB172" s="71"/>
      <c r="AC172" s="72"/>
      <c r="AD172" s="78" t="s">
        <v>2051</v>
      </c>
      <c r="AE172" s="78">
        <v>530</v>
      </c>
      <c r="AF172" s="78">
        <v>718</v>
      </c>
      <c r="AG172" s="78">
        <v>5211</v>
      </c>
      <c r="AH172" s="78">
        <v>3491</v>
      </c>
      <c r="AI172" s="78"/>
      <c r="AJ172" s="78" t="s">
        <v>2401</v>
      </c>
      <c r="AK172" s="78" t="s">
        <v>2677</v>
      </c>
      <c r="AL172" s="82" t="s">
        <v>2880</v>
      </c>
      <c r="AM172" s="78"/>
      <c r="AN172" s="80">
        <v>41778.53020833333</v>
      </c>
      <c r="AO172" s="82" t="s">
        <v>3172</v>
      </c>
      <c r="AP172" s="78" t="b">
        <v>1</v>
      </c>
      <c r="AQ172" s="78" t="b">
        <v>0</v>
      </c>
      <c r="AR172" s="78" t="b">
        <v>0</v>
      </c>
      <c r="AS172" s="78"/>
      <c r="AT172" s="78">
        <v>71</v>
      </c>
      <c r="AU172" s="82" t="s">
        <v>3309</v>
      </c>
      <c r="AV172" s="78" t="b">
        <v>0</v>
      </c>
      <c r="AW172" s="78" t="s">
        <v>3483</v>
      </c>
      <c r="AX172" s="82" t="s">
        <v>3653</v>
      </c>
      <c r="AY172" s="78" t="s">
        <v>65</v>
      </c>
      <c r="AZ172" s="78" t="str">
        <f>REPLACE(INDEX(GroupVertices[Group],MATCH(Vertices[[#This Row],[Vertex]],GroupVertices[Vertex],0)),1,1,"")</f>
        <v>10</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512</v>
      </c>
      <c r="B173" s="65"/>
      <c r="C173" s="65" t="s">
        <v>64</v>
      </c>
      <c r="D173" s="66">
        <v>166.12168726214284</v>
      </c>
      <c r="E173" s="68"/>
      <c r="F173" s="100" t="s">
        <v>3420</v>
      </c>
      <c r="G173" s="65"/>
      <c r="H173" s="69" t="s">
        <v>512</v>
      </c>
      <c r="I173" s="70"/>
      <c r="J173" s="70"/>
      <c r="K173" s="69" t="s">
        <v>4013</v>
      </c>
      <c r="L173" s="73">
        <v>1</v>
      </c>
      <c r="M173" s="74">
        <v>7277.9501953125</v>
      </c>
      <c r="N173" s="74">
        <v>5211.24365234375</v>
      </c>
      <c r="O173" s="75"/>
      <c r="P173" s="76"/>
      <c r="Q173" s="76"/>
      <c r="R173" s="86"/>
      <c r="S173" s="48">
        <v>1</v>
      </c>
      <c r="T173" s="48">
        <v>0</v>
      </c>
      <c r="U173" s="49">
        <v>0</v>
      </c>
      <c r="V173" s="49">
        <v>0.052632</v>
      </c>
      <c r="W173" s="49">
        <v>0</v>
      </c>
      <c r="X173" s="49">
        <v>0.586486</v>
      </c>
      <c r="Y173" s="49">
        <v>0</v>
      </c>
      <c r="Z173" s="49">
        <v>0</v>
      </c>
      <c r="AA173" s="71">
        <v>173</v>
      </c>
      <c r="AB173" s="71"/>
      <c r="AC173" s="72"/>
      <c r="AD173" s="78" t="s">
        <v>2052</v>
      </c>
      <c r="AE173" s="78">
        <v>1223</v>
      </c>
      <c r="AF173" s="78">
        <v>3704</v>
      </c>
      <c r="AG173" s="78">
        <v>33751</v>
      </c>
      <c r="AH173" s="78">
        <v>24129</v>
      </c>
      <c r="AI173" s="78"/>
      <c r="AJ173" s="78" t="s">
        <v>2402</v>
      </c>
      <c r="AK173" s="78" t="s">
        <v>2678</v>
      </c>
      <c r="AL173" s="82" t="s">
        <v>2881</v>
      </c>
      <c r="AM173" s="78"/>
      <c r="AN173" s="80">
        <v>41761.81076388889</v>
      </c>
      <c r="AO173" s="82" t="s">
        <v>3173</v>
      </c>
      <c r="AP173" s="78" t="b">
        <v>0</v>
      </c>
      <c r="AQ173" s="78" t="b">
        <v>0</v>
      </c>
      <c r="AR173" s="78" t="b">
        <v>1</v>
      </c>
      <c r="AS173" s="78"/>
      <c r="AT173" s="78">
        <v>180</v>
      </c>
      <c r="AU173" s="82" t="s">
        <v>3309</v>
      </c>
      <c r="AV173" s="78" t="b">
        <v>1</v>
      </c>
      <c r="AW173" s="78" t="s">
        <v>3483</v>
      </c>
      <c r="AX173" s="82" t="s">
        <v>3654</v>
      </c>
      <c r="AY173" s="78" t="s">
        <v>65</v>
      </c>
      <c r="AZ173" s="78" t="str">
        <f>REPLACE(INDEX(GroupVertices[Group],MATCH(Vertices[[#This Row],[Vertex]],GroupVertices[Vertex],0)),1,1,"")</f>
        <v>10</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513</v>
      </c>
      <c r="B174" s="65"/>
      <c r="C174" s="65" t="s">
        <v>64</v>
      </c>
      <c r="D174" s="66">
        <v>162.55638326972772</v>
      </c>
      <c r="E174" s="68"/>
      <c r="F174" s="100" t="s">
        <v>3421</v>
      </c>
      <c r="G174" s="65"/>
      <c r="H174" s="69" t="s">
        <v>513</v>
      </c>
      <c r="I174" s="70"/>
      <c r="J174" s="70"/>
      <c r="K174" s="69" t="s">
        <v>4014</v>
      </c>
      <c r="L174" s="73">
        <v>1</v>
      </c>
      <c r="M174" s="74">
        <v>7893.947265625</v>
      </c>
      <c r="N174" s="74">
        <v>6342.48828125</v>
      </c>
      <c r="O174" s="75"/>
      <c r="P174" s="76"/>
      <c r="Q174" s="76"/>
      <c r="R174" s="86"/>
      <c r="S174" s="48">
        <v>1</v>
      </c>
      <c r="T174" s="48">
        <v>0</v>
      </c>
      <c r="U174" s="49">
        <v>0</v>
      </c>
      <c r="V174" s="49">
        <v>0.052632</v>
      </c>
      <c r="W174" s="49">
        <v>0</v>
      </c>
      <c r="X174" s="49">
        <v>0.586486</v>
      </c>
      <c r="Y174" s="49">
        <v>0</v>
      </c>
      <c r="Z174" s="49">
        <v>0</v>
      </c>
      <c r="AA174" s="71">
        <v>174</v>
      </c>
      <c r="AB174" s="71"/>
      <c r="AC174" s="72"/>
      <c r="AD174" s="78" t="s">
        <v>2053</v>
      </c>
      <c r="AE174" s="78">
        <v>593</v>
      </c>
      <c r="AF174" s="78">
        <v>500</v>
      </c>
      <c r="AG174" s="78">
        <v>427</v>
      </c>
      <c r="AH174" s="78">
        <v>2017</v>
      </c>
      <c r="AI174" s="78"/>
      <c r="AJ174" s="78" t="s">
        <v>2403</v>
      </c>
      <c r="AK174" s="78" t="s">
        <v>2679</v>
      </c>
      <c r="AL174" s="82" t="s">
        <v>2882</v>
      </c>
      <c r="AM174" s="78"/>
      <c r="AN174" s="80">
        <v>39950.68517361111</v>
      </c>
      <c r="AO174" s="82" t="s">
        <v>3174</v>
      </c>
      <c r="AP174" s="78" t="b">
        <v>1</v>
      </c>
      <c r="AQ174" s="78" t="b">
        <v>0</v>
      </c>
      <c r="AR174" s="78" t="b">
        <v>1</v>
      </c>
      <c r="AS174" s="78"/>
      <c r="AT174" s="78">
        <v>11</v>
      </c>
      <c r="AU174" s="82" t="s">
        <v>3309</v>
      </c>
      <c r="AV174" s="78" t="b">
        <v>0</v>
      </c>
      <c r="AW174" s="78" t="s">
        <v>3483</v>
      </c>
      <c r="AX174" s="82" t="s">
        <v>3655</v>
      </c>
      <c r="AY174" s="78" t="s">
        <v>65</v>
      </c>
      <c r="AZ174" s="78" t="str">
        <f>REPLACE(INDEX(GroupVertices[Group],MATCH(Vertices[[#This Row],[Vertex]],GroupVertices[Vertex],0)),1,1,"")</f>
        <v>10</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514</v>
      </c>
      <c r="B175" s="65"/>
      <c r="C175" s="65" t="s">
        <v>64</v>
      </c>
      <c r="D175" s="66">
        <v>163.13502187024451</v>
      </c>
      <c r="E175" s="68"/>
      <c r="F175" s="100" t="s">
        <v>3422</v>
      </c>
      <c r="G175" s="65"/>
      <c r="H175" s="69" t="s">
        <v>514</v>
      </c>
      <c r="I175" s="70"/>
      <c r="J175" s="70"/>
      <c r="K175" s="69" t="s">
        <v>4015</v>
      </c>
      <c r="L175" s="73">
        <v>1</v>
      </c>
      <c r="M175" s="74">
        <v>6993.50439453125</v>
      </c>
      <c r="N175" s="74">
        <v>5511.95947265625</v>
      </c>
      <c r="O175" s="75"/>
      <c r="P175" s="76"/>
      <c r="Q175" s="76"/>
      <c r="R175" s="86"/>
      <c r="S175" s="48">
        <v>1</v>
      </c>
      <c r="T175" s="48">
        <v>0</v>
      </c>
      <c r="U175" s="49">
        <v>0</v>
      </c>
      <c r="V175" s="49">
        <v>0.052632</v>
      </c>
      <c r="W175" s="49">
        <v>0</v>
      </c>
      <c r="X175" s="49">
        <v>0.586486</v>
      </c>
      <c r="Y175" s="49">
        <v>0</v>
      </c>
      <c r="Z175" s="49">
        <v>0</v>
      </c>
      <c r="AA175" s="71">
        <v>175</v>
      </c>
      <c r="AB175" s="71"/>
      <c r="AC175" s="72"/>
      <c r="AD175" s="78" t="s">
        <v>2054</v>
      </c>
      <c r="AE175" s="78">
        <v>457</v>
      </c>
      <c r="AF175" s="78">
        <v>1020</v>
      </c>
      <c r="AG175" s="78">
        <v>6353</v>
      </c>
      <c r="AH175" s="78">
        <v>12944</v>
      </c>
      <c r="AI175" s="78"/>
      <c r="AJ175" s="78" t="s">
        <v>2404</v>
      </c>
      <c r="AK175" s="78" t="s">
        <v>2680</v>
      </c>
      <c r="AL175" s="82" t="s">
        <v>2883</v>
      </c>
      <c r="AM175" s="78"/>
      <c r="AN175" s="80">
        <v>40882.943125</v>
      </c>
      <c r="AO175" s="82" t="s">
        <v>3175</v>
      </c>
      <c r="AP175" s="78" t="b">
        <v>0</v>
      </c>
      <c r="AQ175" s="78" t="b">
        <v>0</v>
      </c>
      <c r="AR175" s="78" t="b">
        <v>1</v>
      </c>
      <c r="AS175" s="78"/>
      <c r="AT175" s="78">
        <v>22</v>
      </c>
      <c r="AU175" s="82" t="s">
        <v>3310</v>
      </c>
      <c r="AV175" s="78" t="b">
        <v>0</v>
      </c>
      <c r="AW175" s="78" t="s">
        <v>3483</v>
      </c>
      <c r="AX175" s="82" t="s">
        <v>3656</v>
      </c>
      <c r="AY175" s="78" t="s">
        <v>65</v>
      </c>
      <c r="AZ175" s="78" t="str">
        <f>REPLACE(INDEX(GroupVertices[Group],MATCH(Vertices[[#This Row],[Vertex]],GroupVertices[Vertex],0)),1,1,"")</f>
        <v>10</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309</v>
      </c>
      <c r="B176" s="65"/>
      <c r="C176" s="65" t="s">
        <v>64</v>
      </c>
      <c r="D176" s="66">
        <v>162.2748533352455</v>
      </c>
      <c r="E176" s="68"/>
      <c r="F176" s="100" t="s">
        <v>3423</v>
      </c>
      <c r="G176" s="65"/>
      <c r="H176" s="69" t="s">
        <v>309</v>
      </c>
      <c r="I176" s="70"/>
      <c r="J176" s="70"/>
      <c r="K176" s="69" t="s">
        <v>4016</v>
      </c>
      <c r="L176" s="73">
        <v>1</v>
      </c>
      <c r="M176" s="74">
        <v>4282.38525390625</v>
      </c>
      <c r="N176" s="74">
        <v>2252.7158203125</v>
      </c>
      <c r="O176" s="75"/>
      <c r="P176" s="76"/>
      <c r="Q176" s="76"/>
      <c r="R176" s="86"/>
      <c r="S176" s="48">
        <v>1</v>
      </c>
      <c r="T176" s="48">
        <v>1</v>
      </c>
      <c r="U176" s="49">
        <v>0</v>
      </c>
      <c r="V176" s="49">
        <v>0</v>
      </c>
      <c r="W176" s="49">
        <v>0</v>
      </c>
      <c r="X176" s="49">
        <v>0.999999</v>
      </c>
      <c r="Y176" s="49">
        <v>0</v>
      </c>
      <c r="Z176" s="49" t="s">
        <v>4288</v>
      </c>
      <c r="AA176" s="71">
        <v>176</v>
      </c>
      <c r="AB176" s="71"/>
      <c r="AC176" s="72"/>
      <c r="AD176" s="78" t="s">
        <v>2055</v>
      </c>
      <c r="AE176" s="78">
        <v>14</v>
      </c>
      <c r="AF176" s="78">
        <v>247</v>
      </c>
      <c r="AG176" s="78">
        <v>523</v>
      </c>
      <c r="AH176" s="78">
        <v>94</v>
      </c>
      <c r="AI176" s="78"/>
      <c r="AJ176" s="78" t="s">
        <v>2405</v>
      </c>
      <c r="AK176" s="78" t="s">
        <v>2608</v>
      </c>
      <c r="AL176" s="78"/>
      <c r="AM176" s="78"/>
      <c r="AN176" s="80">
        <v>43221.29452546296</v>
      </c>
      <c r="AO176" s="78"/>
      <c r="AP176" s="78" t="b">
        <v>1</v>
      </c>
      <c r="AQ176" s="78" t="b">
        <v>0</v>
      </c>
      <c r="AR176" s="78" t="b">
        <v>0</v>
      </c>
      <c r="AS176" s="78"/>
      <c r="AT176" s="78">
        <v>1</v>
      </c>
      <c r="AU176" s="78"/>
      <c r="AV176" s="78" t="b">
        <v>0</v>
      </c>
      <c r="AW176" s="78" t="s">
        <v>3483</v>
      </c>
      <c r="AX176" s="82" t="s">
        <v>3657</v>
      </c>
      <c r="AY176" s="78" t="s">
        <v>66</v>
      </c>
      <c r="AZ176" s="78" t="str">
        <f>REPLACE(INDEX(GroupVertices[Group],MATCH(Vertices[[#This Row],[Vertex]],GroupVertices[Vertex],0)),1,1,"")</f>
        <v>4</v>
      </c>
      <c r="BA176" s="48"/>
      <c r="BB176" s="48"/>
      <c r="BC176" s="48"/>
      <c r="BD176" s="48"/>
      <c r="BE176" s="48"/>
      <c r="BF176" s="48"/>
      <c r="BG176" s="116" t="s">
        <v>4780</v>
      </c>
      <c r="BH176" s="116" t="s">
        <v>4780</v>
      </c>
      <c r="BI176" s="116" t="s">
        <v>4922</v>
      </c>
      <c r="BJ176" s="116" t="s">
        <v>4922</v>
      </c>
      <c r="BK176" s="116">
        <v>1</v>
      </c>
      <c r="BL176" s="120">
        <v>2.5</v>
      </c>
      <c r="BM176" s="116">
        <v>1</v>
      </c>
      <c r="BN176" s="120">
        <v>2.5</v>
      </c>
      <c r="BO176" s="116">
        <v>0</v>
      </c>
      <c r="BP176" s="120">
        <v>0</v>
      </c>
      <c r="BQ176" s="116">
        <v>38</v>
      </c>
      <c r="BR176" s="120">
        <v>95</v>
      </c>
      <c r="BS176" s="116">
        <v>40</v>
      </c>
      <c r="BT176" s="2"/>
      <c r="BU176" s="3"/>
      <c r="BV176" s="3"/>
      <c r="BW176" s="3"/>
      <c r="BX176" s="3"/>
    </row>
    <row r="177" spans="1:76" ht="15">
      <c r="A177" s="64" t="s">
        <v>310</v>
      </c>
      <c r="B177" s="65"/>
      <c r="C177" s="65" t="s">
        <v>64</v>
      </c>
      <c r="D177" s="66">
        <v>162.05118726081494</v>
      </c>
      <c r="E177" s="68"/>
      <c r="F177" s="100" t="s">
        <v>966</v>
      </c>
      <c r="G177" s="65"/>
      <c r="H177" s="69" t="s">
        <v>310</v>
      </c>
      <c r="I177" s="70"/>
      <c r="J177" s="70"/>
      <c r="K177" s="69" t="s">
        <v>4017</v>
      </c>
      <c r="L177" s="73">
        <v>1</v>
      </c>
      <c r="M177" s="74">
        <v>4677.08251953125</v>
      </c>
      <c r="N177" s="74">
        <v>2795.51904296875</v>
      </c>
      <c r="O177" s="75"/>
      <c r="P177" s="76"/>
      <c r="Q177" s="76"/>
      <c r="R177" s="86"/>
      <c r="S177" s="48">
        <v>1</v>
      </c>
      <c r="T177" s="48">
        <v>1</v>
      </c>
      <c r="U177" s="49">
        <v>0</v>
      </c>
      <c r="V177" s="49">
        <v>0</v>
      </c>
      <c r="W177" s="49">
        <v>0</v>
      </c>
      <c r="X177" s="49">
        <v>0.999999</v>
      </c>
      <c r="Y177" s="49">
        <v>0</v>
      </c>
      <c r="Z177" s="49" t="s">
        <v>4288</v>
      </c>
      <c r="AA177" s="71">
        <v>177</v>
      </c>
      <c r="AB177" s="71"/>
      <c r="AC177" s="72"/>
      <c r="AD177" s="78" t="s">
        <v>2056</v>
      </c>
      <c r="AE177" s="78">
        <v>16</v>
      </c>
      <c r="AF177" s="78">
        <v>46</v>
      </c>
      <c r="AG177" s="78">
        <v>518</v>
      </c>
      <c r="AH177" s="78">
        <v>80</v>
      </c>
      <c r="AI177" s="78"/>
      <c r="AJ177" s="78" t="s">
        <v>2406</v>
      </c>
      <c r="AK177" s="78" t="s">
        <v>2681</v>
      </c>
      <c r="AL177" s="82" t="s">
        <v>2884</v>
      </c>
      <c r="AM177" s="78"/>
      <c r="AN177" s="80">
        <v>42358.352800925924</v>
      </c>
      <c r="AO177" s="82" t="s">
        <v>3176</v>
      </c>
      <c r="AP177" s="78" t="b">
        <v>0</v>
      </c>
      <c r="AQ177" s="78" t="b">
        <v>0</v>
      </c>
      <c r="AR177" s="78" t="b">
        <v>0</v>
      </c>
      <c r="AS177" s="78"/>
      <c r="AT177" s="78">
        <v>2</v>
      </c>
      <c r="AU177" s="82" t="s">
        <v>3309</v>
      </c>
      <c r="AV177" s="78" t="b">
        <v>0</v>
      </c>
      <c r="AW177" s="78" t="s">
        <v>3483</v>
      </c>
      <c r="AX177" s="82" t="s">
        <v>3658</v>
      </c>
      <c r="AY177" s="78" t="s">
        <v>66</v>
      </c>
      <c r="AZ177" s="78" t="str">
        <f>REPLACE(INDEX(GroupVertices[Group],MATCH(Vertices[[#This Row],[Vertex]],GroupVertices[Vertex],0)),1,1,"")</f>
        <v>4</v>
      </c>
      <c r="BA177" s="48" t="s">
        <v>767</v>
      </c>
      <c r="BB177" s="48" t="s">
        <v>767</v>
      </c>
      <c r="BC177" s="48" t="s">
        <v>802</v>
      </c>
      <c r="BD177" s="48" t="s">
        <v>802</v>
      </c>
      <c r="BE177" s="48" t="s">
        <v>845</v>
      </c>
      <c r="BF177" s="48" t="s">
        <v>845</v>
      </c>
      <c r="BG177" s="116" t="s">
        <v>4781</v>
      </c>
      <c r="BH177" s="116" t="s">
        <v>4781</v>
      </c>
      <c r="BI177" s="116" t="s">
        <v>4923</v>
      </c>
      <c r="BJ177" s="116" t="s">
        <v>4923</v>
      </c>
      <c r="BK177" s="116">
        <v>0</v>
      </c>
      <c r="BL177" s="120">
        <v>0</v>
      </c>
      <c r="BM177" s="116">
        <v>0</v>
      </c>
      <c r="BN177" s="120">
        <v>0</v>
      </c>
      <c r="BO177" s="116">
        <v>0</v>
      </c>
      <c r="BP177" s="120">
        <v>0</v>
      </c>
      <c r="BQ177" s="116">
        <v>26</v>
      </c>
      <c r="BR177" s="120">
        <v>100</v>
      </c>
      <c r="BS177" s="116">
        <v>26</v>
      </c>
      <c r="BT177" s="2"/>
      <c r="BU177" s="3"/>
      <c r="BV177" s="3"/>
      <c r="BW177" s="3"/>
      <c r="BX177" s="3"/>
    </row>
    <row r="178" spans="1:76" ht="15">
      <c r="A178" s="64" t="s">
        <v>311</v>
      </c>
      <c r="B178" s="65"/>
      <c r="C178" s="65" t="s">
        <v>64</v>
      </c>
      <c r="D178" s="66">
        <v>162.01335319847345</v>
      </c>
      <c r="E178" s="68"/>
      <c r="F178" s="100" t="s">
        <v>967</v>
      </c>
      <c r="G178" s="65"/>
      <c r="H178" s="69" t="s">
        <v>311</v>
      </c>
      <c r="I178" s="70"/>
      <c r="J178" s="70"/>
      <c r="K178" s="69" t="s">
        <v>4018</v>
      </c>
      <c r="L178" s="73">
        <v>1</v>
      </c>
      <c r="M178" s="74">
        <v>2298.0322265625</v>
      </c>
      <c r="N178" s="74">
        <v>5427.919921875</v>
      </c>
      <c r="O178" s="75"/>
      <c r="P178" s="76"/>
      <c r="Q178" s="76"/>
      <c r="R178" s="86"/>
      <c r="S178" s="48">
        <v>0</v>
      </c>
      <c r="T178" s="48">
        <v>2</v>
      </c>
      <c r="U178" s="49">
        <v>0</v>
      </c>
      <c r="V178" s="49">
        <v>0.001517</v>
      </c>
      <c r="W178" s="49">
        <v>0.000733</v>
      </c>
      <c r="X178" s="49">
        <v>0.646567</v>
      </c>
      <c r="Y178" s="49">
        <v>1</v>
      </c>
      <c r="Z178" s="49">
        <v>0</v>
      </c>
      <c r="AA178" s="71">
        <v>178</v>
      </c>
      <c r="AB178" s="71"/>
      <c r="AC178" s="72"/>
      <c r="AD178" s="78" t="s">
        <v>2057</v>
      </c>
      <c r="AE178" s="78">
        <v>142</v>
      </c>
      <c r="AF178" s="78">
        <v>12</v>
      </c>
      <c r="AG178" s="78">
        <v>4</v>
      </c>
      <c r="AH178" s="78">
        <v>31</v>
      </c>
      <c r="AI178" s="78"/>
      <c r="AJ178" s="78" t="s">
        <v>2407</v>
      </c>
      <c r="AK178" s="78" t="s">
        <v>2682</v>
      </c>
      <c r="AL178" s="78"/>
      <c r="AM178" s="78"/>
      <c r="AN178" s="80">
        <v>42404.80148148148</v>
      </c>
      <c r="AO178" s="82" t="s">
        <v>3177</v>
      </c>
      <c r="AP178" s="78" t="b">
        <v>1</v>
      </c>
      <c r="AQ178" s="78" t="b">
        <v>0</v>
      </c>
      <c r="AR178" s="78" t="b">
        <v>0</v>
      </c>
      <c r="AS178" s="78"/>
      <c r="AT178" s="78">
        <v>0</v>
      </c>
      <c r="AU178" s="78"/>
      <c r="AV178" s="78" t="b">
        <v>0</v>
      </c>
      <c r="AW178" s="78" t="s">
        <v>3483</v>
      </c>
      <c r="AX178" s="82" t="s">
        <v>3659</v>
      </c>
      <c r="AY178" s="78" t="s">
        <v>66</v>
      </c>
      <c r="AZ178" s="78" t="str">
        <f>REPLACE(INDEX(GroupVertices[Group],MATCH(Vertices[[#This Row],[Vertex]],GroupVertices[Vertex],0)),1,1,"")</f>
        <v>1</v>
      </c>
      <c r="BA178" s="48"/>
      <c r="BB178" s="48"/>
      <c r="BC178" s="48"/>
      <c r="BD178" s="48"/>
      <c r="BE178" s="48"/>
      <c r="BF178" s="48"/>
      <c r="BG178" s="116" t="s">
        <v>4724</v>
      </c>
      <c r="BH178" s="116" t="s">
        <v>4724</v>
      </c>
      <c r="BI178" s="116" t="s">
        <v>4868</v>
      </c>
      <c r="BJ178" s="116" t="s">
        <v>4868</v>
      </c>
      <c r="BK178" s="116">
        <v>2</v>
      </c>
      <c r="BL178" s="120">
        <v>8</v>
      </c>
      <c r="BM178" s="116">
        <v>0</v>
      </c>
      <c r="BN178" s="120">
        <v>0</v>
      </c>
      <c r="BO178" s="116">
        <v>0</v>
      </c>
      <c r="BP178" s="120">
        <v>0</v>
      </c>
      <c r="BQ178" s="116">
        <v>23</v>
      </c>
      <c r="BR178" s="120">
        <v>92</v>
      </c>
      <c r="BS178" s="116">
        <v>25</v>
      </c>
      <c r="BT178" s="2"/>
      <c r="BU178" s="3"/>
      <c r="BV178" s="3"/>
      <c r="BW178" s="3"/>
      <c r="BX178" s="3"/>
    </row>
    <row r="179" spans="1:76" ht="15">
      <c r="A179" s="64" t="s">
        <v>312</v>
      </c>
      <c r="B179" s="65"/>
      <c r="C179" s="65" t="s">
        <v>64</v>
      </c>
      <c r="D179" s="66">
        <v>162.02336809732856</v>
      </c>
      <c r="E179" s="68"/>
      <c r="F179" s="100" t="s">
        <v>968</v>
      </c>
      <c r="G179" s="65"/>
      <c r="H179" s="69" t="s">
        <v>312</v>
      </c>
      <c r="I179" s="70"/>
      <c r="J179" s="70"/>
      <c r="K179" s="69" t="s">
        <v>4019</v>
      </c>
      <c r="L179" s="73">
        <v>1</v>
      </c>
      <c r="M179" s="74">
        <v>8589.134765625</v>
      </c>
      <c r="N179" s="74">
        <v>482.3047180175781</v>
      </c>
      <c r="O179" s="75"/>
      <c r="P179" s="76"/>
      <c r="Q179" s="76"/>
      <c r="R179" s="86"/>
      <c r="S179" s="48">
        <v>0</v>
      </c>
      <c r="T179" s="48">
        <v>1</v>
      </c>
      <c r="U179" s="49">
        <v>0</v>
      </c>
      <c r="V179" s="49">
        <v>1</v>
      </c>
      <c r="W179" s="49">
        <v>0</v>
      </c>
      <c r="X179" s="49">
        <v>0.999999</v>
      </c>
      <c r="Y179" s="49">
        <v>0</v>
      </c>
      <c r="Z179" s="49">
        <v>0</v>
      </c>
      <c r="AA179" s="71">
        <v>179</v>
      </c>
      <c r="AB179" s="71"/>
      <c r="AC179" s="72"/>
      <c r="AD179" s="78" t="s">
        <v>2058</v>
      </c>
      <c r="AE179" s="78">
        <v>243</v>
      </c>
      <c r="AF179" s="78">
        <v>21</v>
      </c>
      <c r="AG179" s="78">
        <v>1604</v>
      </c>
      <c r="AH179" s="78">
        <v>876</v>
      </c>
      <c r="AI179" s="78"/>
      <c r="AJ179" s="78" t="s">
        <v>2408</v>
      </c>
      <c r="AK179" s="78" t="s">
        <v>2683</v>
      </c>
      <c r="AL179" s="78"/>
      <c r="AM179" s="78"/>
      <c r="AN179" s="80">
        <v>43511.06995370371</v>
      </c>
      <c r="AO179" s="82" t="s">
        <v>3178</v>
      </c>
      <c r="AP179" s="78" t="b">
        <v>1</v>
      </c>
      <c r="AQ179" s="78" t="b">
        <v>0</v>
      </c>
      <c r="AR179" s="78" t="b">
        <v>0</v>
      </c>
      <c r="AS179" s="78"/>
      <c r="AT179" s="78">
        <v>1</v>
      </c>
      <c r="AU179" s="78"/>
      <c r="AV179" s="78" t="b">
        <v>0</v>
      </c>
      <c r="AW179" s="78" t="s">
        <v>3483</v>
      </c>
      <c r="AX179" s="82" t="s">
        <v>3660</v>
      </c>
      <c r="AY179" s="78" t="s">
        <v>66</v>
      </c>
      <c r="AZ179" s="78" t="str">
        <f>REPLACE(INDEX(GroupVertices[Group],MATCH(Vertices[[#This Row],[Vertex]],GroupVertices[Vertex],0)),1,1,"")</f>
        <v>27</v>
      </c>
      <c r="BA179" s="48" t="s">
        <v>768</v>
      </c>
      <c r="BB179" s="48" t="s">
        <v>768</v>
      </c>
      <c r="BC179" s="48" t="s">
        <v>802</v>
      </c>
      <c r="BD179" s="48" t="s">
        <v>802</v>
      </c>
      <c r="BE179" s="48"/>
      <c r="BF179" s="48"/>
      <c r="BG179" s="116" t="s">
        <v>4782</v>
      </c>
      <c r="BH179" s="116" t="s">
        <v>4782</v>
      </c>
      <c r="BI179" s="116" t="s">
        <v>4924</v>
      </c>
      <c r="BJ179" s="116" t="s">
        <v>4924</v>
      </c>
      <c r="BK179" s="116">
        <v>4</v>
      </c>
      <c r="BL179" s="120">
        <v>8.333333333333334</v>
      </c>
      <c r="BM179" s="116">
        <v>0</v>
      </c>
      <c r="BN179" s="120">
        <v>0</v>
      </c>
      <c r="BO179" s="116">
        <v>0</v>
      </c>
      <c r="BP179" s="120">
        <v>0</v>
      </c>
      <c r="BQ179" s="116">
        <v>44</v>
      </c>
      <c r="BR179" s="120">
        <v>91.66666666666667</v>
      </c>
      <c r="BS179" s="116">
        <v>48</v>
      </c>
      <c r="BT179" s="2"/>
      <c r="BU179" s="3"/>
      <c r="BV179" s="3"/>
      <c r="BW179" s="3"/>
      <c r="BX179" s="3"/>
    </row>
    <row r="180" spans="1:76" ht="15">
      <c r="A180" s="64" t="s">
        <v>515</v>
      </c>
      <c r="B180" s="65"/>
      <c r="C180" s="65" t="s">
        <v>64</v>
      </c>
      <c r="D180" s="66">
        <v>186.65556821471347</v>
      </c>
      <c r="E180" s="68"/>
      <c r="F180" s="100" t="s">
        <v>3424</v>
      </c>
      <c r="G180" s="65"/>
      <c r="H180" s="69" t="s">
        <v>515</v>
      </c>
      <c r="I180" s="70"/>
      <c r="J180" s="70"/>
      <c r="K180" s="69" t="s">
        <v>4020</v>
      </c>
      <c r="L180" s="73">
        <v>1</v>
      </c>
      <c r="M180" s="74">
        <v>8589.134765625</v>
      </c>
      <c r="N180" s="74">
        <v>741.1023559570312</v>
      </c>
      <c r="O180" s="75"/>
      <c r="P180" s="76"/>
      <c r="Q180" s="76"/>
      <c r="R180" s="86"/>
      <c r="S180" s="48">
        <v>1</v>
      </c>
      <c r="T180" s="48">
        <v>0</v>
      </c>
      <c r="U180" s="49">
        <v>0</v>
      </c>
      <c r="V180" s="49">
        <v>1</v>
      </c>
      <c r="W180" s="49">
        <v>0</v>
      </c>
      <c r="X180" s="49">
        <v>0.999999</v>
      </c>
      <c r="Y180" s="49">
        <v>0</v>
      </c>
      <c r="Z180" s="49">
        <v>0</v>
      </c>
      <c r="AA180" s="71">
        <v>180</v>
      </c>
      <c r="AB180" s="71"/>
      <c r="AC180" s="72"/>
      <c r="AD180" s="78" t="s">
        <v>2059</v>
      </c>
      <c r="AE180" s="78">
        <v>410</v>
      </c>
      <c r="AF180" s="78">
        <v>22157</v>
      </c>
      <c r="AG180" s="78">
        <v>92797</v>
      </c>
      <c r="AH180" s="78">
        <v>97321</v>
      </c>
      <c r="AI180" s="78"/>
      <c r="AJ180" s="78" t="s">
        <v>2409</v>
      </c>
      <c r="AK180" s="78"/>
      <c r="AL180" s="78"/>
      <c r="AM180" s="78"/>
      <c r="AN180" s="80">
        <v>42437.56605324074</v>
      </c>
      <c r="AO180" s="82" t="s">
        <v>3179</v>
      </c>
      <c r="AP180" s="78" t="b">
        <v>1</v>
      </c>
      <c r="AQ180" s="78" t="b">
        <v>0</v>
      </c>
      <c r="AR180" s="78" t="b">
        <v>0</v>
      </c>
      <c r="AS180" s="78"/>
      <c r="AT180" s="78">
        <v>169</v>
      </c>
      <c r="AU180" s="78"/>
      <c r="AV180" s="78" t="b">
        <v>0</v>
      </c>
      <c r="AW180" s="78" t="s">
        <v>3483</v>
      </c>
      <c r="AX180" s="82" t="s">
        <v>3661</v>
      </c>
      <c r="AY180" s="78" t="s">
        <v>65</v>
      </c>
      <c r="AZ180" s="78" t="str">
        <f>REPLACE(INDEX(GroupVertices[Group],MATCH(Vertices[[#This Row],[Vertex]],GroupVertices[Vertex],0)),1,1,"")</f>
        <v>27</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313</v>
      </c>
      <c r="B181" s="65"/>
      <c r="C181" s="65" t="s">
        <v>64</v>
      </c>
      <c r="D181" s="66">
        <v>164.458101285657</v>
      </c>
      <c r="E181" s="68"/>
      <c r="F181" s="100" t="s">
        <v>969</v>
      </c>
      <c r="G181" s="65"/>
      <c r="H181" s="69" t="s">
        <v>313</v>
      </c>
      <c r="I181" s="70"/>
      <c r="J181" s="70"/>
      <c r="K181" s="69" t="s">
        <v>4021</v>
      </c>
      <c r="L181" s="73">
        <v>2.145093248324966</v>
      </c>
      <c r="M181" s="74">
        <v>9022.814453125</v>
      </c>
      <c r="N181" s="74">
        <v>4170.17138671875</v>
      </c>
      <c r="O181" s="75"/>
      <c r="P181" s="76"/>
      <c r="Q181" s="76"/>
      <c r="R181" s="86"/>
      <c r="S181" s="48">
        <v>0</v>
      </c>
      <c r="T181" s="48">
        <v>3</v>
      </c>
      <c r="U181" s="49">
        <v>6</v>
      </c>
      <c r="V181" s="49">
        <v>0.333333</v>
      </c>
      <c r="W181" s="49">
        <v>0</v>
      </c>
      <c r="X181" s="49">
        <v>1.918916</v>
      </c>
      <c r="Y181" s="49">
        <v>0</v>
      </c>
      <c r="Z181" s="49">
        <v>0</v>
      </c>
      <c r="AA181" s="71">
        <v>181</v>
      </c>
      <c r="AB181" s="71"/>
      <c r="AC181" s="72"/>
      <c r="AD181" s="78" t="s">
        <v>2060</v>
      </c>
      <c r="AE181" s="78">
        <v>531</v>
      </c>
      <c r="AF181" s="78">
        <v>2209</v>
      </c>
      <c r="AG181" s="78">
        <v>8125</v>
      </c>
      <c r="AH181" s="78">
        <v>11550</v>
      </c>
      <c r="AI181" s="78"/>
      <c r="AJ181" s="78" t="s">
        <v>2410</v>
      </c>
      <c r="AK181" s="78" t="s">
        <v>2684</v>
      </c>
      <c r="AL181" s="82" t="s">
        <v>2885</v>
      </c>
      <c r="AM181" s="78"/>
      <c r="AN181" s="80">
        <v>39314.8728587963</v>
      </c>
      <c r="AO181" s="82" t="s">
        <v>3180</v>
      </c>
      <c r="AP181" s="78" t="b">
        <v>0</v>
      </c>
      <c r="AQ181" s="78" t="b">
        <v>0</v>
      </c>
      <c r="AR181" s="78" t="b">
        <v>1</v>
      </c>
      <c r="AS181" s="78"/>
      <c r="AT181" s="78">
        <v>154</v>
      </c>
      <c r="AU181" s="82" t="s">
        <v>3309</v>
      </c>
      <c r="AV181" s="78" t="b">
        <v>0</v>
      </c>
      <c r="AW181" s="78" t="s">
        <v>3483</v>
      </c>
      <c r="AX181" s="82" t="s">
        <v>3662</v>
      </c>
      <c r="AY181" s="78" t="s">
        <v>66</v>
      </c>
      <c r="AZ181" s="78" t="str">
        <f>REPLACE(INDEX(GroupVertices[Group],MATCH(Vertices[[#This Row],[Vertex]],GroupVertices[Vertex],0)),1,1,"")</f>
        <v>16</v>
      </c>
      <c r="BA181" s="48" t="s">
        <v>769</v>
      </c>
      <c r="BB181" s="48" t="s">
        <v>769</v>
      </c>
      <c r="BC181" s="48" t="s">
        <v>802</v>
      </c>
      <c r="BD181" s="48" t="s">
        <v>802</v>
      </c>
      <c r="BE181" s="48" t="s">
        <v>437</v>
      </c>
      <c r="BF181" s="48" t="s">
        <v>437</v>
      </c>
      <c r="BG181" s="116" t="s">
        <v>4783</v>
      </c>
      <c r="BH181" s="116" t="s">
        <v>4783</v>
      </c>
      <c r="BI181" s="116" t="s">
        <v>4925</v>
      </c>
      <c r="BJ181" s="116" t="s">
        <v>4925</v>
      </c>
      <c r="BK181" s="116">
        <v>0</v>
      </c>
      <c r="BL181" s="120">
        <v>0</v>
      </c>
      <c r="BM181" s="116">
        <v>0</v>
      </c>
      <c r="BN181" s="120">
        <v>0</v>
      </c>
      <c r="BO181" s="116">
        <v>0</v>
      </c>
      <c r="BP181" s="120">
        <v>0</v>
      </c>
      <c r="BQ181" s="116">
        <v>35</v>
      </c>
      <c r="BR181" s="120">
        <v>100</v>
      </c>
      <c r="BS181" s="116">
        <v>35</v>
      </c>
      <c r="BT181" s="2"/>
      <c r="BU181" s="3"/>
      <c r="BV181" s="3"/>
      <c r="BW181" s="3"/>
      <c r="BX181" s="3"/>
    </row>
    <row r="182" spans="1:76" ht="15">
      <c r="A182" s="64" t="s">
        <v>516</v>
      </c>
      <c r="B182" s="65"/>
      <c r="C182" s="65" t="s">
        <v>64</v>
      </c>
      <c r="D182" s="66">
        <v>162.04117236195984</v>
      </c>
      <c r="E182" s="68"/>
      <c r="F182" s="100" t="s">
        <v>3425</v>
      </c>
      <c r="G182" s="65"/>
      <c r="H182" s="69" t="s">
        <v>516</v>
      </c>
      <c r="I182" s="70"/>
      <c r="J182" s="70"/>
      <c r="K182" s="69" t="s">
        <v>4022</v>
      </c>
      <c r="L182" s="73">
        <v>1</v>
      </c>
      <c r="M182" s="74">
        <v>9022.814453125</v>
      </c>
      <c r="N182" s="74">
        <v>4628.94873046875</v>
      </c>
      <c r="O182" s="75"/>
      <c r="P182" s="76"/>
      <c r="Q182" s="76"/>
      <c r="R182" s="86"/>
      <c r="S182" s="48">
        <v>1</v>
      </c>
      <c r="T182" s="48">
        <v>0</v>
      </c>
      <c r="U182" s="49">
        <v>0</v>
      </c>
      <c r="V182" s="49">
        <v>0.2</v>
      </c>
      <c r="W182" s="49">
        <v>0</v>
      </c>
      <c r="X182" s="49">
        <v>0.693693</v>
      </c>
      <c r="Y182" s="49">
        <v>0</v>
      </c>
      <c r="Z182" s="49">
        <v>0</v>
      </c>
      <c r="AA182" s="71">
        <v>182</v>
      </c>
      <c r="AB182" s="71"/>
      <c r="AC182" s="72"/>
      <c r="AD182" s="78" t="s">
        <v>2061</v>
      </c>
      <c r="AE182" s="78">
        <v>170</v>
      </c>
      <c r="AF182" s="78">
        <v>37</v>
      </c>
      <c r="AG182" s="78">
        <v>6</v>
      </c>
      <c r="AH182" s="78">
        <v>71</v>
      </c>
      <c r="AI182" s="78"/>
      <c r="AJ182" s="78"/>
      <c r="AK182" s="78" t="s">
        <v>2685</v>
      </c>
      <c r="AL182" s="78"/>
      <c r="AM182" s="78"/>
      <c r="AN182" s="80">
        <v>40920.601481481484</v>
      </c>
      <c r="AO182" s="78"/>
      <c r="AP182" s="78" t="b">
        <v>0</v>
      </c>
      <c r="AQ182" s="78" t="b">
        <v>0</v>
      </c>
      <c r="AR182" s="78" t="b">
        <v>0</v>
      </c>
      <c r="AS182" s="78" t="s">
        <v>1829</v>
      </c>
      <c r="AT182" s="78">
        <v>3</v>
      </c>
      <c r="AU182" s="82" t="s">
        <v>3317</v>
      </c>
      <c r="AV182" s="78" t="b">
        <v>0</v>
      </c>
      <c r="AW182" s="78" t="s">
        <v>3483</v>
      </c>
      <c r="AX182" s="82" t="s">
        <v>3663</v>
      </c>
      <c r="AY182" s="78" t="s">
        <v>65</v>
      </c>
      <c r="AZ182" s="78" t="str">
        <f>REPLACE(INDEX(GroupVertices[Group],MATCH(Vertices[[#This Row],[Vertex]],GroupVertices[Vertex],0)),1,1,"")</f>
        <v>16</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517</v>
      </c>
      <c r="B183" s="65"/>
      <c r="C183" s="65" t="s">
        <v>64</v>
      </c>
      <c r="D183" s="66">
        <v>162.8757472665514</v>
      </c>
      <c r="E183" s="68"/>
      <c r="F183" s="100" t="s">
        <v>3426</v>
      </c>
      <c r="G183" s="65"/>
      <c r="H183" s="69" t="s">
        <v>517</v>
      </c>
      <c r="I183" s="70"/>
      <c r="J183" s="70"/>
      <c r="K183" s="69" t="s">
        <v>4023</v>
      </c>
      <c r="L183" s="73">
        <v>1</v>
      </c>
      <c r="M183" s="74">
        <v>8707.7060546875</v>
      </c>
      <c r="N183" s="74">
        <v>4628.94873046875</v>
      </c>
      <c r="O183" s="75"/>
      <c r="P183" s="76"/>
      <c r="Q183" s="76"/>
      <c r="R183" s="86"/>
      <c r="S183" s="48">
        <v>1</v>
      </c>
      <c r="T183" s="48">
        <v>0</v>
      </c>
      <c r="U183" s="49">
        <v>0</v>
      </c>
      <c r="V183" s="49">
        <v>0.2</v>
      </c>
      <c r="W183" s="49">
        <v>0</v>
      </c>
      <c r="X183" s="49">
        <v>0.693693</v>
      </c>
      <c r="Y183" s="49">
        <v>0</v>
      </c>
      <c r="Z183" s="49">
        <v>0</v>
      </c>
      <c r="AA183" s="71">
        <v>183</v>
      </c>
      <c r="AB183" s="71"/>
      <c r="AC183" s="72"/>
      <c r="AD183" s="78" t="s">
        <v>2062</v>
      </c>
      <c r="AE183" s="78">
        <v>304</v>
      </c>
      <c r="AF183" s="78">
        <v>787</v>
      </c>
      <c r="AG183" s="78">
        <v>984</v>
      </c>
      <c r="AH183" s="78">
        <v>546</v>
      </c>
      <c r="AI183" s="78"/>
      <c r="AJ183" s="78" t="s">
        <v>2411</v>
      </c>
      <c r="AK183" s="78" t="s">
        <v>2686</v>
      </c>
      <c r="AL183" s="82" t="s">
        <v>2886</v>
      </c>
      <c r="AM183" s="78"/>
      <c r="AN183" s="80">
        <v>40002.0287962963</v>
      </c>
      <c r="AO183" s="78"/>
      <c r="AP183" s="78" t="b">
        <v>1</v>
      </c>
      <c r="AQ183" s="78" t="b">
        <v>0</v>
      </c>
      <c r="AR183" s="78" t="b">
        <v>0</v>
      </c>
      <c r="AS183" s="78" t="s">
        <v>1829</v>
      </c>
      <c r="AT183" s="78">
        <v>37</v>
      </c>
      <c r="AU183" s="82" t="s">
        <v>3309</v>
      </c>
      <c r="AV183" s="78" t="b">
        <v>0</v>
      </c>
      <c r="AW183" s="78" t="s">
        <v>3483</v>
      </c>
      <c r="AX183" s="82" t="s">
        <v>3664</v>
      </c>
      <c r="AY183" s="78" t="s">
        <v>65</v>
      </c>
      <c r="AZ183" s="78" t="str">
        <f>REPLACE(INDEX(GroupVertices[Group],MATCH(Vertices[[#This Row],[Vertex]],GroupVertices[Vertex],0)),1,1,"")</f>
        <v>16</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518</v>
      </c>
      <c r="B184" s="65"/>
      <c r="C184" s="65" t="s">
        <v>64</v>
      </c>
      <c r="D184" s="66">
        <v>165.95811058084288</v>
      </c>
      <c r="E184" s="68"/>
      <c r="F184" s="100" t="s">
        <v>3427</v>
      </c>
      <c r="G184" s="65"/>
      <c r="H184" s="69" t="s">
        <v>518</v>
      </c>
      <c r="I184" s="70"/>
      <c r="J184" s="70"/>
      <c r="K184" s="69" t="s">
        <v>4024</v>
      </c>
      <c r="L184" s="73">
        <v>1</v>
      </c>
      <c r="M184" s="74">
        <v>8707.7060546875</v>
      </c>
      <c r="N184" s="74">
        <v>4170.17138671875</v>
      </c>
      <c r="O184" s="75"/>
      <c r="P184" s="76"/>
      <c r="Q184" s="76"/>
      <c r="R184" s="86"/>
      <c r="S184" s="48">
        <v>1</v>
      </c>
      <c r="T184" s="48">
        <v>0</v>
      </c>
      <c r="U184" s="49">
        <v>0</v>
      </c>
      <c r="V184" s="49">
        <v>0.2</v>
      </c>
      <c r="W184" s="49">
        <v>0</v>
      </c>
      <c r="X184" s="49">
        <v>0.693693</v>
      </c>
      <c r="Y184" s="49">
        <v>0</v>
      </c>
      <c r="Z184" s="49">
        <v>0</v>
      </c>
      <c r="AA184" s="71">
        <v>184</v>
      </c>
      <c r="AB184" s="71"/>
      <c r="AC184" s="72"/>
      <c r="AD184" s="78" t="s">
        <v>2063</v>
      </c>
      <c r="AE184" s="78">
        <v>200</v>
      </c>
      <c r="AF184" s="78">
        <v>3557</v>
      </c>
      <c r="AG184" s="78">
        <v>3541</v>
      </c>
      <c r="AH184" s="78">
        <v>3589</v>
      </c>
      <c r="AI184" s="78"/>
      <c r="AJ184" s="78" t="s">
        <v>2412</v>
      </c>
      <c r="AK184" s="78" t="s">
        <v>2687</v>
      </c>
      <c r="AL184" s="82" t="s">
        <v>2887</v>
      </c>
      <c r="AM184" s="78"/>
      <c r="AN184" s="80">
        <v>41235.45159722222</v>
      </c>
      <c r="AO184" s="82" t="s">
        <v>3181</v>
      </c>
      <c r="AP184" s="78" t="b">
        <v>0</v>
      </c>
      <c r="AQ184" s="78" t="b">
        <v>0</v>
      </c>
      <c r="AR184" s="78" t="b">
        <v>0</v>
      </c>
      <c r="AS184" s="78"/>
      <c r="AT184" s="78">
        <v>98</v>
      </c>
      <c r="AU184" s="82" t="s">
        <v>3319</v>
      </c>
      <c r="AV184" s="78" t="b">
        <v>0</v>
      </c>
      <c r="AW184" s="78" t="s">
        <v>3483</v>
      </c>
      <c r="AX184" s="82" t="s">
        <v>3665</v>
      </c>
      <c r="AY184" s="78" t="s">
        <v>65</v>
      </c>
      <c r="AZ184" s="78" t="str">
        <f>REPLACE(INDEX(GroupVertices[Group],MATCH(Vertices[[#This Row],[Vertex]],GroupVertices[Vertex],0)),1,1,"")</f>
        <v>16</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314</v>
      </c>
      <c r="B185" s="65"/>
      <c r="C185" s="65" t="s">
        <v>64</v>
      </c>
      <c r="D185" s="66">
        <v>162.6832386552256</v>
      </c>
      <c r="E185" s="68"/>
      <c r="F185" s="100" t="s">
        <v>970</v>
      </c>
      <c r="G185" s="65"/>
      <c r="H185" s="69" t="s">
        <v>314</v>
      </c>
      <c r="I185" s="70"/>
      <c r="J185" s="70"/>
      <c r="K185" s="69" t="s">
        <v>4025</v>
      </c>
      <c r="L185" s="73">
        <v>3.290186496649932</v>
      </c>
      <c r="M185" s="74">
        <v>7192.26318359375</v>
      </c>
      <c r="N185" s="74">
        <v>935.2012939453125</v>
      </c>
      <c r="O185" s="75"/>
      <c r="P185" s="76"/>
      <c r="Q185" s="76"/>
      <c r="R185" s="86"/>
      <c r="S185" s="48">
        <v>0</v>
      </c>
      <c r="T185" s="48">
        <v>4</v>
      </c>
      <c r="U185" s="49">
        <v>12</v>
      </c>
      <c r="V185" s="49">
        <v>0.25</v>
      </c>
      <c r="W185" s="49">
        <v>0</v>
      </c>
      <c r="X185" s="49">
        <v>2.378375</v>
      </c>
      <c r="Y185" s="49">
        <v>0</v>
      </c>
      <c r="Z185" s="49">
        <v>0</v>
      </c>
      <c r="AA185" s="71">
        <v>185</v>
      </c>
      <c r="AB185" s="71"/>
      <c r="AC185" s="72"/>
      <c r="AD185" s="78" t="s">
        <v>2064</v>
      </c>
      <c r="AE185" s="78">
        <v>599</v>
      </c>
      <c r="AF185" s="78">
        <v>614</v>
      </c>
      <c r="AG185" s="78">
        <v>4898</v>
      </c>
      <c r="AH185" s="78">
        <v>9956</v>
      </c>
      <c r="AI185" s="78"/>
      <c r="AJ185" s="78" t="s">
        <v>2413</v>
      </c>
      <c r="AK185" s="78" t="s">
        <v>2688</v>
      </c>
      <c r="AL185" s="82" t="s">
        <v>2888</v>
      </c>
      <c r="AM185" s="78"/>
      <c r="AN185" s="80">
        <v>40214.458287037036</v>
      </c>
      <c r="AO185" s="82" t="s">
        <v>3182</v>
      </c>
      <c r="AP185" s="78" t="b">
        <v>0</v>
      </c>
      <c r="AQ185" s="78" t="b">
        <v>0</v>
      </c>
      <c r="AR185" s="78" t="b">
        <v>0</v>
      </c>
      <c r="AS185" s="78"/>
      <c r="AT185" s="78">
        <v>17</v>
      </c>
      <c r="AU185" s="82" t="s">
        <v>3309</v>
      </c>
      <c r="AV185" s="78" t="b">
        <v>0</v>
      </c>
      <c r="AW185" s="78" t="s">
        <v>3483</v>
      </c>
      <c r="AX185" s="82" t="s">
        <v>3666</v>
      </c>
      <c r="AY185" s="78" t="s">
        <v>66</v>
      </c>
      <c r="AZ185" s="78" t="str">
        <f>REPLACE(INDEX(GroupVertices[Group],MATCH(Vertices[[#This Row],[Vertex]],GroupVertices[Vertex],0)),1,1,"")</f>
        <v>14</v>
      </c>
      <c r="BA185" s="48" t="s">
        <v>770</v>
      </c>
      <c r="BB185" s="48" t="s">
        <v>770</v>
      </c>
      <c r="BC185" s="48" t="s">
        <v>802</v>
      </c>
      <c r="BD185" s="48" t="s">
        <v>802</v>
      </c>
      <c r="BE185" s="48"/>
      <c r="BF185" s="48"/>
      <c r="BG185" s="116" t="s">
        <v>4784</v>
      </c>
      <c r="BH185" s="116" t="s">
        <v>4784</v>
      </c>
      <c r="BI185" s="116" t="s">
        <v>4926</v>
      </c>
      <c r="BJ185" s="116" t="s">
        <v>4926</v>
      </c>
      <c r="BK185" s="116">
        <v>2</v>
      </c>
      <c r="BL185" s="120">
        <v>5</v>
      </c>
      <c r="BM185" s="116">
        <v>1</v>
      </c>
      <c r="BN185" s="120">
        <v>2.5</v>
      </c>
      <c r="BO185" s="116">
        <v>0</v>
      </c>
      <c r="BP185" s="120">
        <v>0</v>
      </c>
      <c r="BQ185" s="116">
        <v>37</v>
      </c>
      <c r="BR185" s="120">
        <v>92.5</v>
      </c>
      <c r="BS185" s="116">
        <v>40</v>
      </c>
      <c r="BT185" s="2"/>
      <c r="BU185" s="3"/>
      <c r="BV185" s="3"/>
      <c r="BW185" s="3"/>
      <c r="BX185" s="3"/>
    </row>
    <row r="186" spans="1:76" ht="15">
      <c r="A186" s="64" t="s">
        <v>519</v>
      </c>
      <c r="B186" s="65"/>
      <c r="C186" s="65" t="s">
        <v>64</v>
      </c>
      <c r="D186" s="66">
        <v>162.13798305089247</v>
      </c>
      <c r="E186" s="68"/>
      <c r="F186" s="100" t="s">
        <v>3428</v>
      </c>
      <c r="G186" s="65"/>
      <c r="H186" s="69" t="s">
        <v>519</v>
      </c>
      <c r="I186" s="70"/>
      <c r="J186" s="70"/>
      <c r="K186" s="69" t="s">
        <v>4026</v>
      </c>
      <c r="L186" s="73">
        <v>1</v>
      </c>
      <c r="M186" s="74">
        <v>6854.4150390625</v>
      </c>
      <c r="N186" s="74">
        <v>1194.1934814453125</v>
      </c>
      <c r="O186" s="75"/>
      <c r="P186" s="76"/>
      <c r="Q186" s="76"/>
      <c r="R186" s="86"/>
      <c r="S186" s="48">
        <v>1</v>
      </c>
      <c r="T186" s="48">
        <v>0</v>
      </c>
      <c r="U186" s="49">
        <v>0</v>
      </c>
      <c r="V186" s="49">
        <v>0.142857</v>
      </c>
      <c r="W186" s="49">
        <v>0</v>
      </c>
      <c r="X186" s="49">
        <v>0.655405</v>
      </c>
      <c r="Y186" s="49">
        <v>0</v>
      </c>
      <c r="Z186" s="49">
        <v>0</v>
      </c>
      <c r="AA186" s="71">
        <v>186</v>
      </c>
      <c r="AB186" s="71"/>
      <c r="AC186" s="72"/>
      <c r="AD186" s="78" t="s">
        <v>2065</v>
      </c>
      <c r="AE186" s="78">
        <v>106</v>
      </c>
      <c r="AF186" s="78">
        <v>124</v>
      </c>
      <c r="AG186" s="78">
        <v>121</v>
      </c>
      <c r="AH186" s="78">
        <v>1</v>
      </c>
      <c r="AI186" s="78"/>
      <c r="AJ186" s="78" t="s">
        <v>2414</v>
      </c>
      <c r="AK186" s="78" t="s">
        <v>2689</v>
      </c>
      <c r="AL186" s="82" t="s">
        <v>2889</v>
      </c>
      <c r="AM186" s="78"/>
      <c r="AN186" s="80">
        <v>40133.698067129626</v>
      </c>
      <c r="AO186" s="82" t="s">
        <v>3183</v>
      </c>
      <c r="AP186" s="78" t="b">
        <v>0</v>
      </c>
      <c r="AQ186" s="78" t="b">
        <v>0</v>
      </c>
      <c r="AR186" s="78" t="b">
        <v>0</v>
      </c>
      <c r="AS186" s="78" t="s">
        <v>1829</v>
      </c>
      <c r="AT186" s="78">
        <v>11</v>
      </c>
      <c r="AU186" s="82" t="s">
        <v>3309</v>
      </c>
      <c r="AV186" s="78" t="b">
        <v>0</v>
      </c>
      <c r="AW186" s="78" t="s">
        <v>3483</v>
      </c>
      <c r="AX186" s="82" t="s">
        <v>3667</v>
      </c>
      <c r="AY186" s="78" t="s">
        <v>65</v>
      </c>
      <c r="AZ186" s="78" t="str">
        <f>REPLACE(INDEX(GroupVertices[Group],MATCH(Vertices[[#This Row],[Vertex]],GroupVertices[Vertex],0)),1,1,"")</f>
        <v>14</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520</v>
      </c>
      <c r="B187" s="65"/>
      <c r="C187" s="65" t="s">
        <v>64</v>
      </c>
      <c r="D187" s="66">
        <v>162.15356178244485</v>
      </c>
      <c r="E187" s="68"/>
      <c r="F187" s="100" t="s">
        <v>3429</v>
      </c>
      <c r="G187" s="65"/>
      <c r="H187" s="69" t="s">
        <v>520</v>
      </c>
      <c r="I187" s="70"/>
      <c r="J187" s="70"/>
      <c r="K187" s="69" t="s">
        <v>4027</v>
      </c>
      <c r="L187" s="73">
        <v>1</v>
      </c>
      <c r="M187" s="74">
        <v>7530.111328125</v>
      </c>
      <c r="N187" s="74">
        <v>676.2091064453125</v>
      </c>
      <c r="O187" s="75"/>
      <c r="P187" s="76"/>
      <c r="Q187" s="76"/>
      <c r="R187" s="86"/>
      <c r="S187" s="48">
        <v>1</v>
      </c>
      <c r="T187" s="48">
        <v>0</v>
      </c>
      <c r="U187" s="49">
        <v>0</v>
      </c>
      <c r="V187" s="49">
        <v>0.142857</v>
      </c>
      <c r="W187" s="49">
        <v>0</v>
      </c>
      <c r="X187" s="49">
        <v>0.655405</v>
      </c>
      <c r="Y187" s="49">
        <v>0</v>
      </c>
      <c r="Z187" s="49">
        <v>0</v>
      </c>
      <c r="AA187" s="71">
        <v>187</v>
      </c>
      <c r="AB187" s="71"/>
      <c r="AC187" s="72"/>
      <c r="AD187" s="78" t="s">
        <v>2066</v>
      </c>
      <c r="AE187" s="78">
        <v>143</v>
      </c>
      <c r="AF187" s="78">
        <v>138</v>
      </c>
      <c r="AG187" s="78">
        <v>1425</v>
      </c>
      <c r="AH187" s="78">
        <v>9</v>
      </c>
      <c r="AI187" s="78"/>
      <c r="AJ187" s="78" t="s">
        <v>2415</v>
      </c>
      <c r="AK187" s="78" t="s">
        <v>2689</v>
      </c>
      <c r="AL187" s="78"/>
      <c r="AM187" s="78"/>
      <c r="AN187" s="80">
        <v>41569.74725694444</v>
      </c>
      <c r="AO187" s="78"/>
      <c r="AP187" s="78" t="b">
        <v>0</v>
      </c>
      <c r="AQ187" s="78" t="b">
        <v>0</v>
      </c>
      <c r="AR187" s="78" t="b">
        <v>0</v>
      </c>
      <c r="AS187" s="78"/>
      <c r="AT187" s="78">
        <v>14</v>
      </c>
      <c r="AU187" s="82" t="s">
        <v>3312</v>
      </c>
      <c r="AV187" s="78" t="b">
        <v>0</v>
      </c>
      <c r="AW187" s="78" t="s">
        <v>3483</v>
      </c>
      <c r="AX187" s="82" t="s">
        <v>3668</v>
      </c>
      <c r="AY187" s="78" t="s">
        <v>65</v>
      </c>
      <c r="AZ187" s="78" t="str">
        <f>REPLACE(INDEX(GroupVertices[Group],MATCH(Vertices[[#This Row],[Vertex]],GroupVertices[Vertex],0)),1,1,"")</f>
        <v>14</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521</v>
      </c>
      <c r="B188" s="65"/>
      <c r="C188" s="65" t="s">
        <v>64</v>
      </c>
      <c r="D188" s="66">
        <v>162.1669149809183</v>
      </c>
      <c r="E188" s="68"/>
      <c r="F188" s="100" t="s">
        <v>3430</v>
      </c>
      <c r="G188" s="65"/>
      <c r="H188" s="69" t="s">
        <v>521</v>
      </c>
      <c r="I188" s="70"/>
      <c r="J188" s="70"/>
      <c r="K188" s="69" t="s">
        <v>4028</v>
      </c>
      <c r="L188" s="73">
        <v>1</v>
      </c>
      <c r="M188" s="74">
        <v>7342.53076171875</v>
      </c>
      <c r="N188" s="74">
        <v>1517.4952392578125</v>
      </c>
      <c r="O188" s="75"/>
      <c r="P188" s="76"/>
      <c r="Q188" s="76"/>
      <c r="R188" s="86"/>
      <c r="S188" s="48">
        <v>1</v>
      </c>
      <c r="T188" s="48">
        <v>0</v>
      </c>
      <c r="U188" s="49">
        <v>0</v>
      </c>
      <c r="V188" s="49">
        <v>0.142857</v>
      </c>
      <c r="W188" s="49">
        <v>0</v>
      </c>
      <c r="X188" s="49">
        <v>0.655405</v>
      </c>
      <c r="Y188" s="49">
        <v>0</v>
      </c>
      <c r="Z188" s="49">
        <v>0</v>
      </c>
      <c r="AA188" s="71">
        <v>188</v>
      </c>
      <c r="AB188" s="71"/>
      <c r="AC188" s="72"/>
      <c r="AD188" s="78" t="s">
        <v>2067</v>
      </c>
      <c r="AE188" s="78">
        <v>229</v>
      </c>
      <c r="AF188" s="78">
        <v>150</v>
      </c>
      <c r="AG188" s="78">
        <v>741</v>
      </c>
      <c r="AH188" s="78">
        <v>2004</v>
      </c>
      <c r="AI188" s="78"/>
      <c r="AJ188" s="78" t="s">
        <v>2416</v>
      </c>
      <c r="AK188" s="78" t="s">
        <v>2690</v>
      </c>
      <c r="AL188" s="78"/>
      <c r="AM188" s="78"/>
      <c r="AN188" s="80">
        <v>40252.20344907408</v>
      </c>
      <c r="AO188" s="78"/>
      <c r="AP188" s="78" t="b">
        <v>1</v>
      </c>
      <c r="AQ188" s="78" t="b">
        <v>0</v>
      </c>
      <c r="AR188" s="78" t="b">
        <v>0</v>
      </c>
      <c r="AS188" s="78"/>
      <c r="AT188" s="78">
        <v>3</v>
      </c>
      <c r="AU188" s="82" t="s">
        <v>3309</v>
      </c>
      <c r="AV188" s="78" t="b">
        <v>0</v>
      </c>
      <c r="AW188" s="78" t="s">
        <v>3483</v>
      </c>
      <c r="AX188" s="82" t="s">
        <v>3669</v>
      </c>
      <c r="AY188" s="78" t="s">
        <v>65</v>
      </c>
      <c r="AZ188" s="78" t="str">
        <f>REPLACE(INDEX(GroupVertices[Group],MATCH(Vertices[[#This Row],[Vertex]],GroupVertices[Vertex],0)),1,1,"")</f>
        <v>14</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522</v>
      </c>
      <c r="B189" s="65"/>
      <c r="C189" s="65" t="s">
        <v>64</v>
      </c>
      <c r="D189" s="66">
        <v>170.44255973484817</v>
      </c>
      <c r="E189" s="68"/>
      <c r="F189" s="100" t="s">
        <v>3431</v>
      </c>
      <c r="G189" s="65"/>
      <c r="H189" s="69" t="s">
        <v>522</v>
      </c>
      <c r="I189" s="70"/>
      <c r="J189" s="70"/>
      <c r="K189" s="69" t="s">
        <v>4029</v>
      </c>
      <c r="L189" s="73">
        <v>1</v>
      </c>
      <c r="M189" s="74">
        <v>7041.99609375</v>
      </c>
      <c r="N189" s="74">
        <v>352.9058837890625</v>
      </c>
      <c r="O189" s="75"/>
      <c r="P189" s="76"/>
      <c r="Q189" s="76"/>
      <c r="R189" s="86"/>
      <c r="S189" s="48">
        <v>1</v>
      </c>
      <c r="T189" s="48">
        <v>0</v>
      </c>
      <c r="U189" s="49">
        <v>0</v>
      </c>
      <c r="V189" s="49">
        <v>0.142857</v>
      </c>
      <c r="W189" s="49">
        <v>0</v>
      </c>
      <c r="X189" s="49">
        <v>0.655405</v>
      </c>
      <c r="Y189" s="49">
        <v>0</v>
      </c>
      <c r="Z189" s="49">
        <v>0</v>
      </c>
      <c r="AA189" s="71">
        <v>189</v>
      </c>
      <c r="AB189" s="71"/>
      <c r="AC189" s="72"/>
      <c r="AD189" s="78" t="s">
        <v>2068</v>
      </c>
      <c r="AE189" s="78">
        <v>405</v>
      </c>
      <c r="AF189" s="78">
        <v>7587</v>
      </c>
      <c r="AG189" s="78">
        <v>11097</v>
      </c>
      <c r="AH189" s="78">
        <v>1568</v>
      </c>
      <c r="AI189" s="78"/>
      <c r="AJ189" s="78" t="s">
        <v>2417</v>
      </c>
      <c r="AK189" s="78" t="s">
        <v>2590</v>
      </c>
      <c r="AL189" s="82" t="s">
        <v>2890</v>
      </c>
      <c r="AM189" s="78"/>
      <c r="AN189" s="80">
        <v>40498.873819444445</v>
      </c>
      <c r="AO189" s="82" t="s">
        <v>3184</v>
      </c>
      <c r="AP189" s="78" t="b">
        <v>0</v>
      </c>
      <c r="AQ189" s="78" t="b">
        <v>0</v>
      </c>
      <c r="AR189" s="78" t="b">
        <v>0</v>
      </c>
      <c r="AS189" s="78"/>
      <c r="AT189" s="78">
        <v>216</v>
      </c>
      <c r="AU189" s="82" t="s">
        <v>3309</v>
      </c>
      <c r="AV189" s="78" t="b">
        <v>0</v>
      </c>
      <c r="AW189" s="78" t="s">
        <v>3483</v>
      </c>
      <c r="AX189" s="82" t="s">
        <v>3670</v>
      </c>
      <c r="AY189" s="78" t="s">
        <v>65</v>
      </c>
      <c r="AZ189" s="78" t="str">
        <f>REPLACE(INDEX(GroupVertices[Group],MATCH(Vertices[[#This Row],[Vertex]],GroupVertices[Vertex],0)),1,1,"")</f>
        <v>14</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315</v>
      </c>
      <c r="B190" s="65"/>
      <c r="C190" s="65" t="s">
        <v>64</v>
      </c>
      <c r="D190" s="66">
        <v>162.5040832423733</v>
      </c>
      <c r="E190" s="68"/>
      <c r="F190" s="100" t="s">
        <v>971</v>
      </c>
      <c r="G190" s="65"/>
      <c r="H190" s="69" t="s">
        <v>315</v>
      </c>
      <c r="I190" s="70"/>
      <c r="J190" s="70"/>
      <c r="K190" s="69" t="s">
        <v>4030</v>
      </c>
      <c r="L190" s="73">
        <v>1</v>
      </c>
      <c r="M190" s="74">
        <v>1464.98779296875</v>
      </c>
      <c r="N190" s="74">
        <v>5614.3271484375</v>
      </c>
      <c r="O190" s="75"/>
      <c r="P190" s="76"/>
      <c r="Q190" s="76"/>
      <c r="R190" s="86"/>
      <c r="S190" s="48">
        <v>0</v>
      </c>
      <c r="T190" s="48">
        <v>1</v>
      </c>
      <c r="U190" s="49">
        <v>0</v>
      </c>
      <c r="V190" s="49">
        <v>0.001515</v>
      </c>
      <c r="W190" s="49">
        <v>0.000654</v>
      </c>
      <c r="X190" s="49">
        <v>0.399729</v>
      </c>
      <c r="Y190" s="49">
        <v>0</v>
      </c>
      <c r="Z190" s="49">
        <v>0</v>
      </c>
      <c r="AA190" s="71">
        <v>190</v>
      </c>
      <c r="AB190" s="71"/>
      <c r="AC190" s="72"/>
      <c r="AD190" s="78" t="s">
        <v>2069</v>
      </c>
      <c r="AE190" s="78">
        <v>730</v>
      </c>
      <c r="AF190" s="78">
        <v>453</v>
      </c>
      <c r="AG190" s="78">
        <v>4056</v>
      </c>
      <c r="AH190" s="78">
        <v>15460</v>
      </c>
      <c r="AI190" s="78"/>
      <c r="AJ190" s="78" t="s">
        <v>2418</v>
      </c>
      <c r="AK190" s="78" t="s">
        <v>2691</v>
      </c>
      <c r="AL190" s="78"/>
      <c r="AM190" s="78"/>
      <c r="AN190" s="80">
        <v>39917.333391203705</v>
      </c>
      <c r="AO190" s="82" t="s">
        <v>3185</v>
      </c>
      <c r="AP190" s="78" t="b">
        <v>1</v>
      </c>
      <c r="AQ190" s="78" t="b">
        <v>0</v>
      </c>
      <c r="AR190" s="78" t="b">
        <v>1</v>
      </c>
      <c r="AS190" s="78"/>
      <c r="AT190" s="78">
        <v>4</v>
      </c>
      <c r="AU190" s="82" t="s">
        <v>3309</v>
      </c>
      <c r="AV190" s="78" t="b">
        <v>0</v>
      </c>
      <c r="AW190" s="78" t="s">
        <v>3483</v>
      </c>
      <c r="AX190" s="82" t="s">
        <v>3671</v>
      </c>
      <c r="AY190" s="78" t="s">
        <v>66</v>
      </c>
      <c r="AZ190" s="78" t="str">
        <f>REPLACE(INDEX(GroupVertices[Group],MATCH(Vertices[[#This Row],[Vertex]],GroupVertices[Vertex],0)),1,1,"")</f>
        <v>1</v>
      </c>
      <c r="BA190" s="48"/>
      <c r="BB190" s="48"/>
      <c r="BC190" s="48"/>
      <c r="BD190" s="48"/>
      <c r="BE190" s="48" t="s">
        <v>846</v>
      </c>
      <c r="BF190" s="48" t="s">
        <v>846</v>
      </c>
      <c r="BG190" s="116" t="s">
        <v>4785</v>
      </c>
      <c r="BH190" s="116" t="s">
        <v>4785</v>
      </c>
      <c r="BI190" s="116" t="s">
        <v>4927</v>
      </c>
      <c r="BJ190" s="116" t="s">
        <v>4927</v>
      </c>
      <c r="BK190" s="116">
        <v>0</v>
      </c>
      <c r="BL190" s="120">
        <v>0</v>
      </c>
      <c r="BM190" s="116">
        <v>0</v>
      </c>
      <c r="BN190" s="120">
        <v>0</v>
      </c>
      <c r="BO190" s="116">
        <v>0</v>
      </c>
      <c r="BP190" s="120">
        <v>0</v>
      </c>
      <c r="BQ190" s="116">
        <v>26</v>
      </c>
      <c r="BR190" s="120">
        <v>100</v>
      </c>
      <c r="BS190" s="116">
        <v>26</v>
      </c>
      <c r="BT190" s="2"/>
      <c r="BU190" s="3"/>
      <c r="BV190" s="3"/>
      <c r="BW190" s="3"/>
      <c r="BX190" s="3"/>
    </row>
    <row r="191" spans="1:76" ht="15">
      <c r="A191" s="64" t="s">
        <v>316</v>
      </c>
      <c r="B191" s="65"/>
      <c r="C191" s="65" t="s">
        <v>64</v>
      </c>
      <c r="D191" s="66">
        <v>162.23479373982508</v>
      </c>
      <c r="E191" s="68"/>
      <c r="F191" s="100" t="s">
        <v>972</v>
      </c>
      <c r="G191" s="65"/>
      <c r="H191" s="69" t="s">
        <v>316</v>
      </c>
      <c r="I191" s="70"/>
      <c r="J191" s="70"/>
      <c r="K191" s="69" t="s">
        <v>4031</v>
      </c>
      <c r="L191" s="73">
        <v>1</v>
      </c>
      <c r="M191" s="74">
        <v>2589.800537109375</v>
      </c>
      <c r="N191" s="74">
        <v>7168.29638671875</v>
      </c>
      <c r="O191" s="75"/>
      <c r="P191" s="76"/>
      <c r="Q191" s="76"/>
      <c r="R191" s="86"/>
      <c r="S191" s="48">
        <v>0</v>
      </c>
      <c r="T191" s="48">
        <v>1</v>
      </c>
      <c r="U191" s="49">
        <v>0</v>
      </c>
      <c r="V191" s="49">
        <v>0.001515</v>
      </c>
      <c r="W191" s="49">
        <v>0.000654</v>
      </c>
      <c r="X191" s="49">
        <v>0.399729</v>
      </c>
      <c r="Y191" s="49">
        <v>0</v>
      </c>
      <c r="Z191" s="49">
        <v>0</v>
      </c>
      <c r="AA191" s="71">
        <v>191</v>
      </c>
      <c r="AB191" s="71"/>
      <c r="AC191" s="72"/>
      <c r="AD191" s="78" t="s">
        <v>2070</v>
      </c>
      <c r="AE191" s="78">
        <v>393</v>
      </c>
      <c r="AF191" s="78">
        <v>211</v>
      </c>
      <c r="AG191" s="78">
        <v>7260</v>
      </c>
      <c r="AH191" s="78">
        <v>748</v>
      </c>
      <c r="AI191" s="78"/>
      <c r="AJ191" s="78" t="s">
        <v>2419</v>
      </c>
      <c r="AK191" s="78"/>
      <c r="AL191" s="82" t="s">
        <v>2891</v>
      </c>
      <c r="AM191" s="78"/>
      <c r="AN191" s="80">
        <v>39967.458032407405</v>
      </c>
      <c r="AO191" s="82" t="s">
        <v>3186</v>
      </c>
      <c r="AP191" s="78" t="b">
        <v>0</v>
      </c>
      <c r="AQ191" s="78" t="b">
        <v>0</v>
      </c>
      <c r="AR191" s="78" t="b">
        <v>0</v>
      </c>
      <c r="AS191" s="78"/>
      <c r="AT191" s="78">
        <v>0</v>
      </c>
      <c r="AU191" s="82" t="s">
        <v>3313</v>
      </c>
      <c r="AV191" s="78" t="b">
        <v>0</v>
      </c>
      <c r="AW191" s="78" t="s">
        <v>3483</v>
      </c>
      <c r="AX191" s="82" t="s">
        <v>3672</v>
      </c>
      <c r="AY191" s="78" t="s">
        <v>66</v>
      </c>
      <c r="AZ191" s="78" t="str">
        <f>REPLACE(INDEX(GroupVertices[Group],MATCH(Vertices[[#This Row],[Vertex]],GroupVertices[Vertex],0)),1,1,"")</f>
        <v>1</v>
      </c>
      <c r="BA191" s="48"/>
      <c r="BB191" s="48"/>
      <c r="BC191" s="48"/>
      <c r="BD191" s="48"/>
      <c r="BE191" s="48" t="s">
        <v>846</v>
      </c>
      <c r="BF191" s="48" t="s">
        <v>846</v>
      </c>
      <c r="BG191" s="116" t="s">
        <v>4785</v>
      </c>
      <c r="BH191" s="116" t="s">
        <v>4785</v>
      </c>
      <c r="BI191" s="116" t="s">
        <v>4927</v>
      </c>
      <c r="BJ191" s="116" t="s">
        <v>4927</v>
      </c>
      <c r="BK191" s="116">
        <v>0</v>
      </c>
      <c r="BL191" s="120">
        <v>0</v>
      </c>
      <c r="BM191" s="116">
        <v>0</v>
      </c>
      <c r="BN191" s="120">
        <v>0</v>
      </c>
      <c r="BO191" s="116">
        <v>0</v>
      </c>
      <c r="BP191" s="120">
        <v>0</v>
      </c>
      <c r="BQ191" s="116">
        <v>26</v>
      </c>
      <c r="BR191" s="120">
        <v>100</v>
      </c>
      <c r="BS191" s="116">
        <v>26</v>
      </c>
      <c r="BT191" s="2"/>
      <c r="BU191" s="3"/>
      <c r="BV191" s="3"/>
      <c r="BW191" s="3"/>
      <c r="BX191" s="3"/>
    </row>
    <row r="192" spans="1:76" ht="15">
      <c r="A192" s="64" t="s">
        <v>317</v>
      </c>
      <c r="B192" s="65"/>
      <c r="C192" s="65" t="s">
        <v>64</v>
      </c>
      <c r="D192" s="66">
        <v>162.38946828880938</v>
      </c>
      <c r="E192" s="68"/>
      <c r="F192" s="100" t="s">
        <v>973</v>
      </c>
      <c r="G192" s="65"/>
      <c r="H192" s="69" t="s">
        <v>317</v>
      </c>
      <c r="I192" s="70"/>
      <c r="J192" s="70"/>
      <c r="K192" s="69" t="s">
        <v>4032</v>
      </c>
      <c r="L192" s="73">
        <v>1</v>
      </c>
      <c r="M192" s="74">
        <v>1003.3450927734375</v>
      </c>
      <c r="N192" s="74">
        <v>5587.1044921875</v>
      </c>
      <c r="O192" s="75"/>
      <c r="P192" s="76"/>
      <c r="Q192" s="76"/>
      <c r="R192" s="86"/>
      <c r="S192" s="48">
        <v>1</v>
      </c>
      <c r="T192" s="48">
        <v>2</v>
      </c>
      <c r="U192" s="49">
        <v>0</v>
      </c>
      <c r="V192" s="49">
        <v>0.001515</v>
      </c>
      <c r="W192" s="49">
        <v>0.00071</v>
      </c>
      <c r="X192" s="49">
        <v>0.695181</v>
      </c>
      <c r="Y192" s="49">
        <v>0</v>
      </c>
      <c r="Z192" s="49">
        <v>0</v>
      </c>
      <c r="AA192" s="71">
        <v>192</v>
      </c>
      <c r="AB192" s="71"/>
      <c r="AC192" s="72"/>
      <c r="AD192" s="78" t="s">
        <v>2071</v>
      </c>
      <c r="AE192" s="78">
        <v>226</v>
      </c>
      <c r="AF192" s="78">
        <v>350</v>
      </c>
      <c r="AG192" s="78">
        <v>564</v>
      </c>
      <c r="AH192" s="78">
        <v>2</v>
      </c>
      <c r="AI192" s="78"/>
      <c r="AJ192" s="78" t="s">
        <v>2420</v>
      </c>
      <c r="AK192" s="78" t="s">
        <v>1870</v>
      </c>
      <c r="AL192" s="82" t="s">
        <v>2892</v>
      </c>
      <c r="AM192" s="78"/>
      <c r="AN192" s="80">
        <v>42864.14863425926</v>
      </c>
      <c r="AO192" s="82" t="s">
        <v>3187</v>
      </c>
      <c r="AP192" s="78" t="b">
        <v>0</v>
      </c>
      <c r="AQ192" s="78" t="b">
        <v>0</v>
      </c>
      <c r="AR192" s="78" t="b">
        <v>0</v>
      </c>
      <c r="AS192" s="78"/>
      <c r="AT192" s="78">
        <v>8</v>
      </c>
      <c r="AU192" s="82" t="s">
        <v>3309</v>
      </c>
      <c r="AV192" s="78" t="b">
        <v>0</v>
      </c>
      <c r="AW192" s="78" t="s">
        <v>3483</v>
      </c>
      <c r="AX192" s="82" t="s">
        <v>3673</v>
      </c>
      <c r="AY192" s="78" t="s">
        <v>66</v>
      </c>
      <c r="AZ192" s="78" t="str">
        <f>REPLACE(INDEX(GroupVertices[Group],MATCH(Vertices[[#This Row],[Vertex]],GroupVertices[Vertex],0)),1,1,"")</f>
        <v>1</v>
      </c>
      <c r="BA192" s="48" t="s">
        <v>771</v>
      </c>
      <c r="BB192" s="48" t="s">
        <v>771</v>
      </c>
      <c r="BC192" s="48" t="s">
        <v>819</v>
      </c>
      <c r="BD192" s="48" t="s">
        <v>819</v>
      </c>
      <c r="BE192" s="48" t="s">
        <v>4706</v>
      </c>
      <c r="BF192" s="48" t="s">
        <v>4709</v>
      </c>
      <c r="BG192" s="116" t="s">
        <v>4786</v>
      </c>
      <c r="BH192" s="116" t="s">
        <v>4839</v>
      </c>
      <c r="BI192" s="116" t="s">
        <v>4928</v>
      </c>
      <c r="BJ192" s="116" t="s">
        <v>4928</v>
      </c>
      <c r="BK192" s="116">
        <v>0</v>
      </c>
      <c r="BL192" s="120">
        <v>0</v>
      </c>
      <c r="BM192" s="116">
        <v>0</v>
      </c>
      <c r="BN192" s="120">
        <v>0</v>
      </c>
      <c r="BO192" s="116">
        <v>0</v>
      </c>
      <c r="BP192" s="120">
        <v>0</v>
      </c>
      <c r="BQ192" s="116">
        <v>46</v>
      </c>
      <c r="BR192" s="120">
        <v>100</v>
      </c>
      <c r="BS192" s="116">
        <v>46</v>
      </c>
      <c r="BT192" s="2"/>
      <c r="BU192" s="3"/>
      <c r="BV192" s="3"/>
      <c r="BW192" s="3"/>
      <c r="BX192" s="3"/>
    </row>
    <row r="193" spans="1:76" ht="15">
      <c r="A193" s="64" t="s">
        <v>318</v>
      </c>
      <c r="B193" s="65"/>
      <c r="C193" s="65" t="s">
        <v>64</v>
      </c>
      <c r="D193" s="66">
        <v>162.49518111005764</v>
      </c>
      <c r="E193" s="68"/>
      <c r="F193" s="100" t="s">
        <v>974</v>
      </c>
      <c r="G193" s="65"/>
      <c r="H193" s="69" t="s">
        <v>318</v>
      </c>
      <c r="I193" s="70"/>
      <c r="J193" s="70"/>
      <c r="K193" s="69" t="s">
        <v>4033</v>
      </c>
      <c r="L193" s="73">
        <v>1</v>
      </c>
      <c r="M193" s="74">
        <v>940.7505493164062</v>
      </c>
      <c r="N193" s="74">
        <v>5436.57958984375</v>
      </c>
      <c r="O193" s="75"/>
      <c r="P193" s="76"/>
      <c r="Q193" s="76"/>
      <c r="R193" s="86"/>
      <c r="S193" s="48">
        <v>0</v>
      </c>
      <c r="T193" s="48">
        <v>1</v>
      </c>
      <c r="U193" s="49">
        <v>0</v>
      </c>
      <c r="V193" s="49">
        <v>0.001515</v>
      </c>
      <c r="W193" s="49">
        <v>0.000654</v>
      </c>
      <c r="X193" s="49">
        <v>0.399729</v>
      </c>
      <c r="Y193" s="49">
        <v>0</v>
      </c>
      <c r="Z193" s="49">
        <v>0</v>
      </c>
      <c r="AA193" s="71">
        <v>193</v>
      </c>
      <c r="AB193" s="71"/>
      <c r="AC193" s="72"/>
      <c r="AD193" s="78" t="s">
        <v>2072</v>
      </c>
      <c r="AE193" s="78">
        <v>652</v>
      </c>
      <c r="AF193" s="78">
        <v>445</v>
      </c>
      <c r="AG193" s="78">
        <v>8870</v>
      </c>
      <c r="AH193" s="78">
        <v>3450</v>
      </c>
      <c r="AI193" s="78"/>
      <c r="AJ193" s="78" t="s">
        <v>2421</v>
      </c>
      <c r="AK193" s="78" t="s">
        <v>2692</v>
      </c>
      <c r="AL193" s="82" t="s">
        <v>2893</v>
      </c>
      <c r="AM193" s="78"/>
      <c r="AN193" s="80">
        <v>39876.84263888889</v>
      </c>
      <c r="AO193" s="82" t="s">
        <v>3188</v>
      </c>
      <c r="AP193" s="78" t="b">
        <v>0</v>
      </c>
      <c r="AQ193" s="78" t="b">
        <v>0</v>
      </c>
      <c r="AR193" s="78" t="b">
        <v>1</v>
      </c>
      <c r="AS193" s="78"/>
      <c r="AT193" s="78">
        <v>58</v>
      </c>
      <c r="AU193" s="82" t="s">
        <v>3317</v>
      </c>
      <c r="AV193" s="78" t="b">
        <v>0</v>
      </c>
      <c r="AW193" s="78" t="s">
        <v>3483</v>
      </c>
      <c r="AX193" s="82" t="s">
        <v>3674</v>
      </c>
      <c r="AY193" s="78" t="s">
        <v>66</v>
      </c>
      <c r="AZ193" s="78" t="str">
        <f>REPLACE(INDEX(GroupVertices[Group],MATCH(Vertices[[#This Row],[Vertex]],GroupVertices[Vertex],0)),1,1,"")</f>
        <v>1</v>
      </c>
      <c r="BA193" s="48"/>
      <c r="BB193" s="48"/>
      <c r="BC193" s="48"/>
      <c r="BD193" s="48"/>
      <c r="BE193" s="48" t="s">
        <v>846</v>
      </c>
      <c r="BF193" s="48" t="s">
        <v>4710</v>
      </c>
      <c r="BG193" s="116" t="s">
        <v>4787</v>
      </c>
      <c r="BH193" s="116" t="s">
        <v>4840</v>
      </c>
      <c r="BI193" s="116" t="s">
        <v>4927</v>
      </c>
      <c r="BJ193" s="116" t="s">
        <v>4927</v>
      </c>
      <c r="BK193" s="116">
        <v>1</v>
      </c>
      <c r="BL193" s="120">
        <v>2.3255813953488373</v>
      </c>
      <c r="BM193" s="116">
        <v>0</v>
      </c>
      <c r="BN193" s="120">
        <v>0</v>
      </c>
      <c r="BO193" s="116">
        <v>0</v>
      </c>
      <c r="BP193" s="120">
        <v>0</v>
      </c>
      <c r="BQ193" s="116">
        <v>42</v>
      </c>
      <c r="BR193" s="120">
        <v>97.67441860465117</v>
      </c>
      <c r="BS193" s="116">
        <v>43</v>
      </c>
      <c r="BT193" s="2"/>
      <c r="BU193" s="3"/>
      <c r="BV193" s="3"/>
      <c r="BW193" s="3"/>
      <c r="BX193" s="3"/>
    </row>
    <row r="194" spans="1:76" ht="15">
      <c r="A194" s="64" t="s">
        <v>319</v>
      </c>
      <c r="B194" s="65"/>
      <c r="C194" s="65" t="s">
        <v>64</v>
      </c>
      <c r="D194" s="66">
        <v>162.30267249873188</v>
      </c>
      <c r="E194" s="68"/>
      <c r="F194" s="100" t="s">
        <v>975</v>
      </c>
      <c r="G194" s="65"/>
      <c r="H194" s="69" t="s">
        <v>319</v>
      </c>
      <c r="I194" s="70"/>
      <c r="J194" s="70"/>
      <c r="K194" s="69" t="s">
        <v>4034</v>
      </c>
      <c r="L194" s="73">
        <v>1</v>
      </c>
      <c r="M194" s="74">
        <v>1092.877197265625</v>
      </c>
      <c r="N194" s="74">
        <v>1445.5325927734375</v>
      </c>
      <c r="O194" s="75"/>
      <c r="P194" s="76"/>
      <c r="Q194" s="76"/>
      <c r="R194" s="86"/>
      <c r="S194" s="48">
        <v>0</v>
      </c>
      <c r="T194" s="48">
        <v>1</v>
      </c>
      <c r="U194" s="49">
        <v>0</v>
      </c>
      <c r="V194" s="49">
        <v>0.001215</v>
      </c>
      <c r="W194" s="49">
        <v>7.9E-05</v>
      </c>
      <c r="X194" s="49">
        <v>0.51981</v>
      </c>
      <c r="Y194" s="49">
        <v>0</v>
      </c>
      <c r="Z194" s="49">
        <v>0</v>
      </c>
      <c r="AA194" s="71">
        <v>194</v>
      </c>
      <c r="AB194" s="71"/>
      <c r="AC194" s="72"/>
      <c r="AD194" s="78" t="s">
        <v>2073</v>
      </c>
      <c r="AE194" s="78">
        <v>384</v>
      </c>
      <c r="AF194" s="78">
        <v>272</v>
      </c>
      <c r="AG194" s="78">
        <v>403</v>
      </c>
      <c r="AH194" s="78">
        <v>3506</v>
      </c>
      <c r="AI194" s="78"/>
      <c r="AJ194" s="78" t="s">
        <v>2422</v>
      </c>
      <c r="AK194" s="78" t="s">
        <v>2693</v>
      </c>
      <c r="AL194" s="82" t="s">
        <v>2894</v>
      </c>
      <c r="AM194" s="78"/>
      <c r="AN194" s="80">
        <v>40950.53607638889</v>
      </c>
      <c r="AO194" s="82" t="s">
        <v>3189</v>
      </c>
      <c r="AP194" s="78" t="b">
        <v>0</v>
      </c>
      <c r="AQ194" s="78" t="b">
        <v>0</v>
      </c>
      <c r="AR194" s="78" t="b">
        <v>1</v>
      </c>
      <c r="AS194" s="78"/>
      <c r="AT194" s="78">
        <v>0</v>
      </c>
      <c r="AU194" s="82" t="s">
        <v>3312</v>
      </c>
      <c r="AV194" s="78" t="b">
        <v>0</v>
      </c>
      <c r="AW194" s="78" t="s">
        <v>3483</v>
      </c>
      <c r="AX194" s="82" t="s">
        <v>3675</v>
      </c>
      <c r="AY194" s="78" t="s">
        <v>66</v>
      </c>
      <c r="AZ194" s="78" t="str">
        <f>REPLACE(INDEX(GroupVertices[Group],MATCH(Vertices[[#This Row],[Vertex]],GroupVertices[Vertex],0)),1,1,"")</f>
        <v>2</v>
      </c>
      <c r="BA194" s="48"/>
      <c r="BB194" s="48"/>
      <c r="BC194" s="48"/>
      <c r="BD194" s="48"/>
      <c r="BE194" s="48"/>
      <c r="BF194" s="48"/>
      <c r="BG194" s="116" t="s">
        <v>4788</v>
      </c>
      <c r="BH194" s="116" t="s">
        <v>4788</v>
      </c>
      <c r="BI194" s="116" t="s">
        <v>4929</v>
      </c>
      <c r="BJ194" s="116" t="s">
        <v>4929</v>
      </c>
      <c r="BK194" s="116">
        <v>0</v>
      </c>
      <c r="BL194" s="120">
        <v>0</v>
      </c>
      <c r="BM194" s="116">
        <v>0</v>
      </c>
      <c r="BN194" s="120">
        <v>0</v>
      </c>
      <c r="BO194" s="116">
        <v>0</v>
      </c>
      <c r="BP194" s="120">
        <v>0</v>
      </c>
      <c r="BQ194" s="116">
        <v>21</v>
      </c>
      <c r="BR194" s="120">
        <v>100</v>
      </c>
      <c r="BS194" s="116">
        <v>21</v>
      </c>
      <c r="BT194" s="2"/>
      <c r="BU194" s="3"/>
      <c r="BV194" s="3"/>
      <c r="BW194" s="3"/>
      <c r="BX194" s="3"/>
    </row>
    <row r="195" spans="1:76" ht="15">
      <c r="A195" s="64" t="s">
        <v>356</v>
      </c>
      <c r="B195" s="65"/>
      <c r="C195" s="65" t="s">
        <v>64</v>
      </c>
      <c r="D195" s="66">
        <v>162.46513641349236</v>
      </c>
      <c r="E195" s="68"/>
      <c r="F195" s="100" t="s">
        <v>1011</v>
      </c>
      <c r="G195" s="65"/>
      <c r="H195" s="69" t="s">
        <v>356</v>
      </c>
      <c r="I195" s="70"/>
      <c r="J195" s="70"/>
      <c r="K195" s="69" t="s">
        <v>4035</v>
      </c>
      <c r="L195" s="73">
        <v>3031.298432817302</v>
      </c>
      <c r="M195" s="74">
        <v>1714.5196533203125</v>
      </c>
      <c r="N195" s="74">
        <v>1431.52197265625</v>
      </c>
      <c r="O195" s="75"/>
      <c r="P195" s="76"/>
      <c r="Q195" s="76"/>
      <c r="R195" s="86"/>
      <c r="S195" s="48">
        <v>32</v>
      </c>
      <c r="T195" s="48">
        <v>10</v>
      </c>
      <c r="U195" s="49">
        <v>15878</v>
      </c>
      <c r="V195" s="49">
        <v>0.001709</v>
      </c>
      <c r="W195" s="49">
        <v>0.000993</v>
      </c>
      <c r="X195" s="49">
        <v>16.967756</v>
      </c>
      <c r="Y195" s="49">
        <v>0.001349527665317139</v>
      </c>
      <c r="Z195" s="49">
        <v>0.07692307692307693</v>
      </c>
      <c r="AA195" s="71">
        <v>195</v>
      </c>
      <c r="AB195" s="71"/>
      <c r="AC195" s="72"/>
      <c r="AD195" s="78" t="s">
        <v>2074</v>
      </c>
      <c r="AE195" s="78">
        <v>544</v>
      </c>
      <c r="AF195" s="78">
        <v>418</v>
      </c>
      <c r="AG195" s="78">
        <v>610</v>
      </c>
      <c r="AH195" s="78">
        <v>1951</v>
      </c>
      <c r="AI195" s="78"/>
      <c r="AJ195" s="78" t="s">
        <v>2423</v>
      </c>
      <c r="AK195" s="78" t="s">
        <v>2694</v>
      </c>
      <c r="AL195" s="82" t="s">
        <v>2895</v>
      </c>
      <c r="AM195" s="78"/>
      <c r="AN195" s="80">
        <v>40618.7016087963</v>
      </c>
      <c r="AO195" s="78"/>
      <c r="AP195" s="78" t="b">
        <v>1</v>
      </c>
      <c r="AQ195" s="78" t="b">
        <v>0</v>
      </c>
      <c r="AR195" s="78" t="b">
        <v>1</v>
      </c>
      <c r="AS195" s="78"/>
      <c r="AT195" s="78">
        <v>19</v>
      </c>
      <c r="AU195" s="82" t="s">
        <v>3309</v>
      </c>
      <c r="AV195" s="78" t="b">
        <v>0</v>
      </c>
      <c r="AW195" s="78" t="s">
        <v>3483</v>
      </c>
      <c r="AX195" s="82" t="s">
        <v>3676</v>
      </c>
      <c r="AY195" s="78" t="s">
        <v>66</v>
      </c>
      <c r="AZ195" s="78" t="str">
        <f>REPLACE(INDEX(GroupVertices[Group],MATCH(Vertices[[#This Row],[Vertex]],GroupVertices[Vertex],0)),1,1,"")</f>
        <v>2</v>
      </c>
      <c r="BA195" s="48" t="s">
        <v>775</v>
      </c>
      <c r="BB195" s="48" t="s">
        <v>775</v>
      </c>
      <c r="BC195" s="48" t="s">
        <v>821</v>
      </c>
      <c r="BD195" s="48" t="s">
        <v>821</v>
      </c>
      <c r="BE195" s="48" t="s">
        <v>850</v>
      </c>
      <c r="BF195" s="48" t="s">
        <v>850</v>
      </c>
      <c r="BG195" s="116" t="s">
        <v>4789</v>
      </c>
      <c r="BH195" s="116" t="s">
        <v>4841</v>
      </c>
      <c r="BI195" s="116" t="s">
        <v>4930</v>
      </c>
      <c r="BJ195" s="116" t="s">
        <v>4972</v>
      </c>
      <c r="BK195" s="116">
        <v>0</v>
      </c>
      <c r="BL195" s="120">
        <v>0</v>
      </c>
      <c r="BM195" s="116">
        <v>0</v>
      </c>
      <c r="BN195" s="120">
        <v>0</v>
      </c>
      <c r="BO195" s="116">
        <v>0</v>
      </c>
      <c r="BP195" s="120">
        <v>0</v>
      </c>
      <c r="BQ195" s="116">
        <v>40</v>
      </c>
      <c r="BR195" s="120">
        <v>100</v>
      </c>
      <c r="BS195" s="116">
        <v>40</v>
      </c>
      <c r="BT195" s="2"/>
      <c r="BU195" s="3"/>
      <c r="BV195" s="3"/>
      <c r="BW195" s="3"/>
      <c r="BX195" s="3"/>
    </row>
    <row r="196" spans="1:76" ht="15">
      <c r="A196" s="64" t="s">
        <v>320</v>
      </c>
      <c r="B196" s="65"/>
      <c r="C196" s="65" t="s">
        <v>64</v>
      </c>
      <c r="D196" s="66">
        <v>164.25446500893665</v>
      </c>
      <c r="E196" s="68"/>
      <c r="F196" s="100" t="s">
        <v>976</v>
      </c>
      <c r="G196" s="65"/>
      <c r="H196" s="69" t="s">
        <v>320</v>
      </c>
      <c r="I196" s="70"/>
      <c r="J196" s="70"/>
      <c r="K196" s="69" t="s">
        <v>4036</v>
      </c>
      <c r="L196" s="73">
        <v>1</v>
      </c>
      <c r="M196" s="74">
        <v>1703.38818359375</v>
      </c>
      <c r="N196" s="74">
        <v>2511.75048828125</v>
      </c>
      <c r="O196" s="75"/>
      <c r="P196" s="76"/>
      <c r="Q196" s="76"/>
      <c r="R196" s="86"/>
      <c r="S196" s="48">
        <v>0</v>
      </c>
      <c r="T196" s="48">
        <v>1</v>
      </c>
      <c r="U196" s="49">
        <v>0</v>
      </c>
      <c r="V196" s="49">
        <v>0.001215</v>
      </c>
      <c r="W196" s="49">
        <v>7.9E-05</v>
      </c>
      <c r="X196" s="49">
        <v>0.51981</v>
      </c>
      <c r="Y196" s="49">
        <v>0</v>
      </c>
      <c r="Z196" s="49">
        <v>0</v>
      </c>
      <c r="AA196" s="71">
        <v>196</v>
      </c>
      <c r="AB196" s="71"/>
      <c r="AC196" s="72"/>
      <c r="AD196" s="78" t="s">
        <v>2075</v>
      </c>
      <c r="AE196" s="78">
        <v>1142</v>
      </c>
      <c r="AF196" s="78">
        <v>2026</v>
      </c>
      <c r="AG196" s="78">
        <v>1365</v>
      </c>
      <c r="AH196" s="78">
        <v>543</v>
      </c>
      <c r="AI196" s="78"/>
      <c r="AJ196" s="78" t="s">
        <v>2424</v>
      </c>
      <c r="AK196" s="78" t="s">
        <v>2695</v>
      </c>
      <c r="AL196" s="82" t="s">
        <v>2896</v>
      </c>
      <c r="AM196" s="78"/>
      <c r="AN196" s="80">
        <v>42299.677303240744</v>
      </c>
      <c r="AO196" s="78"/>
      <c r="AP196" s="78" t="b">
        <v>1</v>
      </c>
      <c r="AQ196" s="78" t="b">
        <v>0</v>
      </c>
      <c r="AR196" s="78" t="b">
        <v>0</v>
      </c>
      <c r="AS196" s="78"/>
      <c r="AT196" s="78">
        <v>72</v>
      </c>
      <c r="AU196" s="82" t="s">
        <v>3309</v>
      </c>
      <c r="AV196" s="78" t="b">
        <v>0</v>
      </c>
      <c r="AW196" s="78" t="s">
        <v>3483</v>
      </c>
      <c r="AX196" s="82" t="s">
        <v>3677</v>
      </c>
      <c r="AY196" s="78" t="s">
        <v>66</v>
      </c>
      <c r="AZ196" s="78" t="str">
        <f>REPLACE(INDEX(GroupVertices[Group],MATCH(Vertices[[#This Row],[Vertex]],GroupVertices[Vertex],0)),1,1,"")</f>
        <v>2</v>
      </c>
      <c r="BA196" s="48"/>
      <c r="BB196" s="48"/>
      <c r="BC196" s="48"/>
      <c r="BD196" s="48"/>
      <c r="BE196" s="48"/>
      <c r="BF196" s="48"/>
      <c r="BG196" s="116" t="s">
        <v>4788</v>
      </c>
      <c r="BH196" s="116" t="s">
        <v>4788</v>
      </c>
      <c r="BI196" s="116" t="s">
        <v>4929</v>
      </c>
      <c r="BJ196" s="116" t="s">
        <v>4929</v>
      </c>
      <c r="BK196" s="116">
        <v>0</v>
      </c>
      <c r="BL196" s="120">
        <v>0</v>
      </c>
      <c r="BM196" s="116">
        <v>0</v>
      </c>
      <c r="BN196" s="120">
        <v>0</v>
      </c>
      <c r="BO196" s="116">
        <v>0</v>
      </c>
      <c r="BP196" s="120">
        <v>0</v>
      </c>
      <c r="BQ196" s="116">
        <v>21</v>
      </c>
      <c r="BR196" s="120">
        <v>100</v>
      </c>
      <c r="BS196" s="116">
        <v>21</v>
      </c>
      <c r="BT196" s="2"/>
      <c r="BU196" s="3"/>
      <c r="BV196" s="3"/>
      <c r="BW196" s="3"/>
      <c r="BX196" s="3"/>
    </row>
    <row r="197" spans="1:76" ht="15">
      <c r="A197" s="64" t="s">
        <v>321</v>
      </c>
      <c r="B197" s="65"/>
      <c r="C197" s="65" t="s">
        <v>64</v>
      </c>
      <c r="D197" s="66">
        <v>165.30269108910366</v>
      </c>
      <c r="E197" s="68"/>
      <c r="F197" s="100" t="s">
        <v>977</v>
      </c>
      <c r="G197" s="65"/>
      <c r="H197" s="69" t="s">
        <v>321</v>
      </c>
      <c r="I197" s="70"/>
      <c r="J197" s="70"/>
      <c r="K197" s="69" t="s">
        <v>4037</v>
      </c>
      <c r="L197" s="73">
        <v>1</v>
      </c>
      <c r="M197" s="74">
        <v>3073.256103515625</v>
      </c>
      <c r="N197" s="74">
        <v>1820.8240966796875</v>
      </c>
      <c r="O197" s="75"/>
      <c r="P197" s="76"/>
      <c r="Q197" s="76"/>
      <c r="R197" s="86"/>
      <c r="S197" s="48">
        <v>0</v>
      </c>
      <c r="T197" s="48">
        <v>2</v>
      </c>
      <c r="U197" s="49">
        <v>0</v>
      </c>
      <c r="V197" s="49">
        <v>0.001605</v>
      </c>
      <c r="W197" s="49">
        <v>0.000732</v>
      </c>
      <c r="X197" s="49">
        <v>0.769539</v>
      </c>
      <c r="Y197" s="49">
        <v>1</v>
      </c>
      <c r="Z197" s="49">
        <v>0</v>
      </c>
      <c r="AA197" s="71">
        <v>197</v>
      </c>
      <c r="AB197" s="71"/>
      <c r="AC197" s="72"/>
      <c r="AD197" s="78" t="s">
        <v>2076</v>
      </c>
      <c r="AE197" s="78">
        <v>2123</v>
      </c>
      <c r="AF197" s="78">
        <v>2968</v>
      </c>
      <c r="AG197" s="78">
        <v>6565</v>
      </c>
      <c r="AH197" s="78">
        <v>8558</v>
      </c>
      <c r="AI197" s="78"/>
      <c r="AJ197" s="78" t="s">
        <v>2425</v>
      </c>
      <c r="AK197" s="78" t="s">
        <v>2696</v>
      </c>
      <c r="AL197" s="82" t="s">
        <v>2897</v>
      </c>
      <c r="AM197" s="78"/>
      <c r="AN197" s="80">
        <v>40253.977013888885</v>
      </c>
      <c r="AO197" s="82" t="s">
        <v>3190</v>
      </c>
      <c r="AP197" s="78" t="b">
        <v>0</v>
      </c>
      <c r="AQ197" s="78" t="b">
        <v>0</v>
      </c>
      <c r="AR197" s="78" t="b">
        <v>1</v>
      </c>
      <c r="AS197" s="78"/>
      <c r="AT197" s="78">
        <v>236</v>
      </c>
      <c r="AU197" s="82" t="s">
        <v>3309</v>
      </c>
      <c r="AV197" s="78" t="b">
        <v>0</v>
      </c>
      <c r="AW197" s="78" t="s">
        <v>3483</v>
      </c>
      <c r="AX197" s="82" t="s">
        <v>3678</v>
      </c>
      <c r="AY197" s="78" t="s">
        <v>66</v>
      </c>
      <c r="AZ197" s="78" t="str">
        <f>REPLACE(INDEX(GroupVertices[Group],MATCH(Vertices[[#This Row],[Vertex]],GroupVertices[Vertex],0)),1,1,"")</f>
        <v>2</v>
      </c>
      <c r="BA197" s="48" t="s">
        <v>743</v>
      </c>
      <c r="BB197" s="48" t="s">
        <v>743</v>
      </c>
      <c r="BC197" s="48" t="s">
        <v>806</v>
      </c>
      <c r="BD197" s="48" t="s">
        <v>806</v>
      </c>
      <c r="BE197" s="48"/>
      <c r="BF197" s="48"/>
      <c r="BG197" s="116" t="s">
        <v>4788</v>
      </c>
      <c r="BH197" s="116" t="s">
        <v>4788</v>
      </c>
      <c r="BI197" s="116" t="s">
        <v>4929</v>
      </c>
      <c r="BJ197" s="116" t="s">
        <v>4929</v>
      </c>
      <c r="BK197" s="116">
        <v>1</v>
      </c>
      <c r="BL197" s="120">
        <v>2.380952380952381</v>
      </c>
      <c r="BM197" s="116">
        <v>0</v>
      </c>
      <c r="BN197" s="120">
        <v>0</v>
      </c>
      <c r="BO197" s="116">
        <v>0</v>
      </c>
      <c r="BP197" s="120">
        <v>0</v>
      </c>
      <c r="BQ197" s="116">
        <v>41</v>
      </c>
      <c r="BR197" s="120">
        <v>97.61904761904762</v>
      </c>
      <c r="BS197" s="116">
        <v>42</v>
      </c>
      <c r="BT197" s="2"/>
      <c r="BU197" s="3"/>
      <c r="BV197" s="3"/>
      <c r="BW197" s="3"/>
      <c r="BX197" s="3"/>
    </row>
    <row r="198" spans="1:76" ht="15">
      <c r="A198" s="64" t="s">
        <v>322</v>
      </c>
      <c r="B198" s="65"/>
      <c r="C198" s="65" t="s">
        <v>64</v>
      </c>
      <c r="D198" s="66">
        <v>165.89134458847556</v>
      </c>
      <c r="E198" s="68"/>
      <c r="F198" s="100" t="s">
        <v>978</v>
      </c>
      <c r="G198" s="65"/>
      <c r="H198" s="69" t="s">
        <v>322</v>
      </c>
      <c r="I198" s="70"/>
      <c r="J198" s="70"/>
      <c r="K198" s="69" t="s">
        <v>4038</v>
      </c>
      <c r="L198" s="73">
        <v>1</v>
      </c>
      <c r="M198" s="74">
        <v>1769.2760009765625</v>
      </c>
      <c r="N198" s="74">
        <v>352.9058837890625</v>
      </c>
      <c r="O198" s="75"/>
      <c r="P198" s="76"/>
      <c r="Q198" s="76"/>
      <c r="R198" s="86"/>
      <c r="S198" s="48">
        <v>0</v>
      </c>
      <c r="T198" s="48">
        <v>1</v>
      </c>
      <c r="U198" s="49">
        <v>0</v>
      </c>
      <c r="V198" s="49">
        <v>0.001215</v>
      </c>
      <c r="W198" s="49">
        <v>7.9E-05</v>
      </c>
      <c r="X198" s="49">
        <v>0.51981</v>
      </c>
      <c r="Y198" s="49">
        <v>0</v>
      </c>
      <c r="Z198" s="49">
        <v>0</v>
      </c>
      <c r="AA198" s="71">
        <v>198</v>
      </c>
      <c r="AB198" s="71"/>
      <c r="AC198" s="72"/>
      <c r="AD198" s="78" t="s">
        <v>2077</v>
      </c>
      <c r="AE198" s="78">
        <v>4177</v>
      </c>
      <c r="AF198" s="78">
        <v>3497</v>
      </c>
      <c r="AG198" s="78">
        <v>57290</v>
      </c>
      <c r="AH198" s="78">
        <v>44959</v>
      </c>
      <c r="AI198" s="78"/>
      <c r="AJ198" s="78" t="s">
        <v>2426</v>
      </c>
      <c r="AK198" s="78" t="s">
        <v>2697</v>
      </c>
      <c r="AL198" s="82" t="s">
        <v>2898</v>
      </c>
      <c r="AM198" s="78"/>
      <c r="AN198" s="80">
        <v>39927.88795138889</v>
      </c>
      <c r="AO198" s="82" t="s">
        <v>3191</v>
      </c>
      <c r="AP198" s="78" t="b">
        <v>0</v>
      </c>
      <c r="AQ198" s="78" t="b">
        <v>0</v>
      </c>
      <c r="AR198" s="78" t="b">
        <v>1</v>
      </c>
      <c r="AS198" s="78"/>
      <c r="AT198" s="78">
        <v>123</v>
      </c>
      <c r="AU198" s="82" t="s">
        <v>3309</v>
      </c>
      <c r="AV198" s="78" t="b">
        <v>0</v>
      </c>
      <c r="AW198" s="78" t="s">
        <v>3483</v>
      </c>
      <c r="AX198" s="82" t="s">
        <v>3679</v>
      </c>
      <c r="AY198" s="78" t="s">
        <v>66</v>
      </c>
      <c r="AZ198" s="78" t="str">
        <f>REPLACE(INDEX(GroupVertices[Group],MATCH(Vertices[[#This Row],[Vertex]],GroupVertices[Vertex],0)),1,1,"")</f>
        <v>2</v>
      </c>
      <c r="BA198" s="48"/>
      <c r="BB198" s="48"/>
      <c r="BC198" s="48"/>
      <c r="BD198" s="48"/>
      <c r="BE198" s="48"/>
      <c r="BF198" s="48"/>
      <c r="BG198" s="116" t="s">
        <v>4788</v>
      </c>
      <c r="BH198" s="116" t="s">
        <v>4788</v>
      </c>
      <c r="BI198" s="116" t="s">
        <v>4929</v>
      </c>
      <c r="BJ198" s="116" t="s">
        <v>4929</v>
      </c>
      <c r="BK198" s="116">
        <v>0</v>
      </c>
      <c r="BL198" s="120">
        <v>0</v>
      </c>
      <c r="BM198" s="116">
        <v>0</v>
      </c>
      <c r="BN198" s="120">
        <v>0</v>
      </c>
      <c r="BO198" s="116">
        <v>0</v>
      </c>
      <c r="BP198" s="120">
        <v>0</v>
      </c>
      <c r="BQ198" s="116">
        <v>21</v>
      </c>
      <c r="BR198" s="120">
        <v>100</v>
      </c>
      <c r="BS198" s="116">
        <v>21</v>
      </c>
      <c r="BT198" s="2"/>
      <c r="BU198" s="3"/>
      <c r="BV198" s="3"/>
      <c r="BW198" s="3"/>
      <c r="BX198" s="3"/>
    </row>
    <row r="199" spans="1:76" ht="15">
      <c r="A199" s="64" t="s">
        <v>323</v>
      </c>
      <c r="B199" s="65"/>
      <c r="C199" s="65" t="s">
        <v>64</v>
      </c>
      <c r="D199" s="66">
        <v>164.98889092497723</v>
      </c>
      <c r="E199" s="68"/>
      <c r="F199" s="100" t="s">
        <v>979</v>
      </c>
      <c r="G199" s="65"/>
      <c r="H199" s="69" t="s">
        <v>323</v>
      </c>
      <c r="I199" s="70"/>
      <c r="J199" s="70"/>
      <c r="K199" s="69" t="s">
        <v>4039</v>
      </c>
      <c r="L199" s="73">
        <v>1</v>
      </c>
      <c r="M199" s="74">
        <v>1287.689208984375</v>
      </c>
      <c r="N199" s="74">
        <v>2476.217041015625</v>
      </c>
      <c r="O199" s="75"/>
      <c r="P199" s="76"/>
      <c r="Q199" s="76"/>
      <c r="R199" s="86"/>
      <c r="S199" s="48">
        <v>0</v>
      </c>
      <c r="T199" s="48">
        <v>1</v>
      </c>
      <c r="U199" s="49">
        <v>0</v>
      </c>
      <c r="V199" s="49">
        <v>0.001215</v>
      </c>
      <c r="W199" s="49">
        <v>7.9E-05</v>
      </c>
      <c r="X199" s="49">
        <v>0.51981</v>
      </c>
      <c r="Y199" s="49">
        <v>0</v>
      </c>
      <c r="Z199" s="49">
        <v>0</v>
      </c>
      <c r="AA199" s="71">
        <v>199</v>
      </c>
      <c r="AB199" s="71"/>
      <c r="AC199" s="72"/>
      <c r="AD199" s="78" t="s">
        <v>2078</v>
      </c>
      <c r="AE199" s="78">
        <v>382</v>
      </c>
      <c r="AF199" s="78">
        <v>2686</v>
      </c>
      <c r="AG199" s="78">
        <v>8526</v>
      </c>
      <c r="AH199" s="78">
        <v>7957</v>
      </c>
      <c r="AI199" s="78"/>
      <c r="AJ199" s="78" t="s">
        <v>2427</v>
      </c>
      <c r="AK199" s="78" t="s">
        <v>2698</v>
      </c>
      <c r="AL199" s="82" t="s">
        <v>2899</v>
      </c>
      <c r="AM199" s="78"/>
      <c r="AN199" s="80">
        <v>40355.57861111111</v>
      </c>
      <c r="AO199" s="82" t="s">
        <v>3192</v>
      </c>
      <c r="AP199" s="78" t="b">
        <v>0</v>
      </c>
      <c r="AQ199" s="78" t="b">
        <v>0</v>
      </c>
      <c r="AR199" s="78" t="b">
        <v>1</v>
      </c>
      <c r="AS199" s="78"/>
      <c r="AT199" s="78">
        <v>199</v>
      </c>
      <c r="AU199" s="82" t="s">
        <v>3322</v>
      </c>
      <c r="AV199" s="78" t="b">
        <v>0</v>
      </c>
      <c r="AW199" s="78" t="s">
        <v>3483</v>
      </c>
      <c r="AX199" s="82" t="s">
        <v>3680</v>
      </c>
      <c r="AY199" s="78" t="s">
        <v>66</v>
      </c>
      <c r="AZ199" s="78" t="str">
        <f>REPLACE(INDEX(GroupVertices[Group],MATCH(Vertices[[#This Row],[Vertex]],GroupVertices[Vertex],0)),1,1,"")</f>
        <v>2</v>
      </c>
      <c r="BA199" s="48"/>
      <c r="BB199" s="48"/>
      <c r="BC199" s="48"/>
      <c r="BD199" s="48"/>
      <c r="BE199" s="48"/>
      <c r="BF199" s="48"/>
      <c r="BG199" s="116" t="s">
        <v>4788</v>
      </c>
      <c r="BH199" s="116" t="s">
        <v>4788</v>
      </c>
      <c r="BI199" s="116" t="s">
        <v>4929</v>
      </c>
      <c r="BJ199" s="116" t="s">
        <v>4929</v>
      </c>
      <c r="BK199" s="116">
        <v>0</v>
      </c>
      <c r="BL199" s="120">
        <v>0</v>
      </c>
      <c r="BM199" s="116">
        <v>0</v>
      </c>
      <c r="BN199" s="120">
        <v>0</v>
      </c>
      <c r="BO199" s="116">
        <v>0</v>
      </c>
      <c r="BP199" s="120">
        <v>0</v>
      </c>
      <c r="BQ199" s="116">
        <v>21</v>
      </c>
      <c r="BR199" s="120">
        <v>100</v>
      </c>
      <c r="BS199" s="116">
        <v>21</v>
      </c>
      <c r="BT199" s="2"/>
      <c r="BU199" s="3"/>
      <c r="BV199" s="3"/>
      <c r="BW199" s="3"/>
      <c r="BX199" s="3"/>
    </row>
    <row r="200" spans="1:76" ht="15">
      <c r="A200" s="64" t="s">
        <v>324</v>
      </c>
      <c r="B200" s="65"/>
      <c r="C200" s="65" t="s">
        <v>64</v>
      </c>
      <c r="D200" s="66">
        <v>162.72329825064602</v>
      </c>
      <c r="E200" s="68"/>
      <c r="F200" s="100" t="s">
        <v>980</v>
      </c>
      <c r="G200" s="65"/>
      <c r="H200" s="69" t="s">
        <v>324</v>
      </c>
      <c r="I200" s="70"/>
      <c r="J200" s="70"/>
      <c r="K200" s="69" t="s">
        <v>4040</v>
      </c>
      <c r="L200" s="73">
        <v>1</v>
      </c>
      <c r="M200" s="74">
        <v>2555.21826171875</v>
      </c>
      <c r="N200" s="74">
        <v>1635.0494384765625</v>
      </c>
      <c r="O200" s="75"/>
      <c r="P200" s="76"/>
      <c r="Q200" s="76"/>
      <c r="R200" s="86"/>
      <c r="S200" s="48">
        <v>0</v>
      </c>
      <c r="T200" s="48">
        <v>1</v>
      </c>
      <c r="U200" s="49">
        <v>0</v>
      </c>
      <c r="V200" s="49">
        <v>0.001215</v>
      </c>
      <c r="W200" s="49">
        <v>7.9E-05</v>
      </c>
      <c r="X200" s="49">
        <v>0.51981</v>
      </c>
      <c r="Y200" s="49">
        <v>0</v>
      </c>
      <c r="Z200" s="49">
        <v>0</v>
      </c>
      <c r="AA200" s="71">
        <v>200</v>
      </c>
      <c r="AB200" s="71"/>
      <c r="AC200" s="72"/>
      <c r="AD200" s="78" t="s">
        <v>2079</v>
      </c>
      <c r="AE200" s="78">
        <v>462</v>
      </c>
      <c r="AF200" s="78">
        <v>650</v>
      </c>
      <c r="AG200" s="78">
        <v>1311</v>
      </c>
      <c r="AH200" s="78">
        <v>663</v>
      </c>
      <c r="AI200" s="78"/>
      <c r="AJ200" s="78" t="s">
        <v>2428</v>
      </c>
      <c r="AK200" s="78"/>
      <c r="AL200" s="82" t="s">
        <v>2900</v>
      </c>
      <c r="AM200" s="78"/>
      <c r="AN200" s="80">
        <v>42565.746099537035</v>
      </c>
      <c r="AO200" s="82" t="s">
        <v>3193</v>
      </c>
      <c r="AP200" s="78" t="b">
        <v>1</v>
      </c>
      <c r="AQ200" s="78" t="b">
        <v>0</v>
      </c>
      <c r="AR200" s="78" t="b">
        <v>0</v>
      </c>
      <c r="AS200" s="78"/>
      <c r="AT200" s="78">
        <v>29</v>
      </c>
      <c r="AU200" s="78"/>
      <c r="AV200" s="78" t="b">
        <v>0</v>
      </c>
      <c r="AW200" s="78" t="s">
        <v>3483</v>
      </c>
      <c r="AX200" s="82" t="s">
        <v>3681</v>
      </c>
      <c r="AY200" s="78" t="s">
        <v>66</v>
      </c>
      <c r="AZ200" s="78" t="str">
        <f>REPLACE(INDEX(GroupVertices[Group],MATCH(Vertices[[#This Row],[Vertex]],GroupVertices[Vertex],0)),1,1,"")</f>
        <v>2</v>
      </c>
      <c r="BA200" s="48"/>
      <c r="BB200" s="48"/>
      <c r="BC200" s="48"/>
      <c r="BD200" s="48"/>
      <c r="BE200" s="48"/>
      <c r="BF200" s="48"/>
      <c r="BG200" s="116" t="s">
        <v>4788</v>
      </c>
      <c r="BH200" s="116" t="s">
        <v>4788</v>
      </c>
      <c r="BI200" s="116" t="s">
        <v>4929</v>
      </c>
      <c r="BJ200" s="116" t="s">
        <v>4929</v>
      </c>
      <c r="BK200" s="116">
        <v>0</v>
      </c>
      <c r="BL200" s="120">
        <v>0</v>
      </c>
      <c r="BM200" s="116">
        <v>0</v>
      </c>
      <c r="BN200" s="120">
        <v>0</v>
      </c>
      <c r="BO200" s="116">
        <v>0</v>
      </c>
      <c r="BP200" s="120">
        <v>0</v>
      </c>
      <c r="BQ200" s="116">
        <v>21</v>
      </c>
      <c r="BR200" s="120">
        <v>100</v>
      </c>
      <c r="BS200" s="116">
        <v>21</v>
      </c>
      <c r="BT200" s="2"/>
      <c r="BU200" s="3"/>
      <c r="BV200" s="3"/>
      <c r="BW200" s="3"/>
      <c r="BX200" s="3"/>
    </row>
    <row r="201" spans="1:76" ht="15">
      <c r="A201" s="64" t="s">
        <v>325</v>
      </c>
      <c r="B201" s="65"/>
      <c r="C201" s="65" t="s">
        <v>64</v>
      </c>
      <c r="D201" s="66">
        <v>162.37611509033593</v>
      </c>
      <c r="E201" s="68"/>
      <c r="F201" s="100" t="s">
        <v>981</v>
      </c>
      <c r="G201" s="65"/>
      <c r="H201" s="69" t="s">
        <v>325</v>
      </c>
      <c r="I201" s="70"/>
      <c r="J201" s="70"/>
      <c r="K201" s="69" t="s">
        <v>4041</v>
      </c>
      <c r="L201" s="73">
        <v>1</v>
      </c>
      <c r="M201" s="74">
        <v>2001.379638671875</v>
      </c>
      <c r="N201" s="74">
        <v>701.645263671875</v>
      </c>
      <c r="O201" s="75"/>
      <c r="P201" s="76"/>
      <c r="Q201" s="76"/>
      <c r="R201" s="86"/>
      <c r="S201" s="48">
        <v>0</v>
      </c>
      <c r="T201" s="48">
        <v>1</v>
      </c>
      <c r="U201" s="49">
        <v>0</v>
      </c>
      <c r="V201" s="49">
        <v>0.001215</v>
      </c>
      <c r="W201" s="49">
        <v>7.9E-05</v>
      </c>
      <c r="X201" s="49">
        <v>0.51981</v>
      </c>
      <c r="Y201" s="49">
        <v>0</v>
      </c>
      <c r="Z201" s="49">
        <v>0</v>
      </c>
      <c r="AA201" s="71">
        <v>201</v>
      </c>
      <c r="AB201" s="71"/>
      <c r="AC201" s="72"/>
      <c r="AD201" s="78" t="s">
        <v>2080</v>
      </c>
      <c r="AE201" s="78">
        <v>220</v>
      </c>
      <c r="AF201" s="78">
        <v>338</v>
      </c>
      <c r="AG201" s="78">
        <v>460</v>
      </c>
      <c r="AH201" s="78">
        <v>1590</v>
      </c>
      <c r="AI201" s="78"/>
      <c r="AJ201" s="78" t="s">
        <v>2429</v>
      </c>
      <c r="AK201" s="78" t="s">
        <v>2694</v>
      </c>
      <c r="AL201" s="82" t="s">
        <v>2901</v>
      </c>
      <c r="AM201" s="78"/>
      <c r="AN201" s="80">
        <v>42356.7003125</v>
      </c>
      <c r="AO201" s="78"/>
      <c r="AP201" s="78" t="b">
        <v>1</v>
      </c>
      <c r="AQ201" s="78" t="b">
        <v>0</v>
      </c>
      <c r="AR201" s="78" t="b">
        <v>0</v>
      </c>
      <c r="AS201" s="78"/>
      <c r="AT201" s="78">
        <v>11</v>
      </c>
      <c r="AU201" s="78"/>
      <c r="AV201" s="78" t="b">
        <v>0</v>
      </c>
      <c r="AW201" s="78" t="s">
        <v>3483</v>
      </c>
      <c r="AX201" s="82" t="s">
        <v>3682</v>
      </c>
      <c r="AY201" s="78" t="s">
        <v>66</v>
      </c>
      <c r="AZ201" s="78" t="str">
        <f>REPLACE(INDEX(GroupVertices[Group],MATCH(Vertices[[#This Row],[Vertex]],GroupVertices[Vertex],0)),1,1,"")</f>
        <v>2</v>
      </c>
      <c r="BA201" s="48"/>
      <c r="BB201" s="48"/>
      <c r="BC201" s="48"/>
      <c r="BD201" s="48"/>
      <c r="BE201" s="48"/>
      <c r="BF201" s="48"/>
      <c r="BG201" s="116" t="s">
        <v>4788</v>
      </c>
      <c r="BH201" s="116" t="s">
        <v>4788</v>
      </c>
      <c r="BI201" s="116" t="s">
        <v>4929</v>
      </c>
      <c r="BJ201" s="116" t="s">
        <v>4929</v>
      </c>
      <c r="BK201" s="116">
        <v>0</v>
      </c>
      <c r="BL201" s="120">
        <v>0</v>
      </c>
      <c r="BM201" s="116">
        <v>0</v>
      </c>
      <c r="BN201" s="120">
        <v>0</v>
      </c>
      <c r="BO201" s="116">
        <v>0</v>
      </c>
      <c r="BP201" s="120">
        <v>0</v>
      </c>
      <c r="BQ201" s="116">
        <v>21</v>
      </c>
      <c r="BR201" s="120">
        <v>100</v>
      </c>
      <c r="BS201" s="116">
        <v>21</v>
      </c>
      <c r="BT201" s="2"/>
      <c r="BU201" s="3"/>
      <c r="BV201" s="3"/>
      <c r="BW201" s="3"/>
      <c r="BX201" s="3"/>
    </row>
    <row r="202" spans="1:76" ht="15">
      <c r="A202" s="64" t="s">
        <v>326</v>
      </c>
      <c r="B202" s="65"/>
      <c r="C202" s="65" t="s">
        <v>64</v>
      </c>
      <c r="D202" s="66">
        <v>162.76001954644804</v>
      </c>
      <c r="E202" s="68"/>
      <c r="F202" s="100" t="s">
        <v>982</v>
      </c>
      <c r="G202" s="65"/>
      <c r="H202" s="69" t="s">
        <v>326</v>
      </c>
      <c r="I202" s="70"/>
      <c r="J202" s="70"/>
      <c r="K202" s="69" t="s">
        <v>4042</v>
      </c>
      <c r="L202" s="73">
        <v>1</v>
      </c>
      <c r="M202" s="74">
        <v>1349.555419921875</v>
      </c>
      <c r="N202" s="74">
        <v>355.7132263183594</v>
      </c>
      <c r="O202" s="75"/>
      <c r="P202" s="76"/>
      <c r="Q202" s="76"/>
      <c r="R202" s="86"/>
      <c r="S202" s="48">
        <v>0</v>
      </c>
      <c r="T202" s="48">
        <v>1</v>
      </c>
      <c r="U202" s="49">
        <v>0</v>
      </c>
      <c r="V202" s="49">
        <v>0.001215</v>
      </c>
      <c r="W202" s="49">
        <v>7.9E-05</v>
      </c>
      <c r="X202" s="49">
        <v>0.51981</v>
      </c>
      <c r="Y202" s="49">
        <v>0</v>
      </c>
      <c r="Z202" s="49">
        <v>0</v>
      </c>
      <c r="AA202" s="71">
        <v>202</v>
      </c>
      <c r="AB202" s="71"/>
      <c r="AC202" s="72"/>
      <c r="AD202" s="78" t="s">
        <v>2081</v>
      </c>
      <c r="AE202" s="78">
        <v>706</v>
      </c>
      <c r="AF202" s="78">
        <v>683</v>
      </c>
      <c r="AG202" s="78">
        <v>5512</v>
      </c>
      <c r="AH202" s="78">
        <v>4170</v>
      </c>
      <c r="AI202" s="78"/>
      <c r="AJ202" s="78" t="s">
        <v>2430</v>
      </c>
      <c r="AK202" s="78"/>
      <c r="AL202" s="78"/>
      <c r="AM202" s="78"/>
      <c r="AN202" s="80">
        <v>41361.018900462965</v>
      </c>
      <c r="AO202" s="82" t="s">
        <v>3194</v>
      </c>
      <c r="AP202" s="78" t="b">
        <v>0</v>
      </c>
      <c r="AQ202" s="78" t="b">
        <v>0</v>
      </c>
      <c r="AR202" s="78" t="b">
        <v>0</v>
      </c>
      <c r="AS202" s="78"/>
      <c r="AT202" s="78">
        <v>26</v>
      </c>
      <c r="AU202" s="82" t="s">
        <v>3313</v>
      </c>
      <c r="AV202" s="78" t="b">
        <v>0</v>
      </c>
      <c r="AW202" s="78" t="s">
        <v>3483</v>
      </c>
      <c r="AX202" s="82" t="s">
        <v>3683</v>
      </c>
      <c r="AY202" s="78" t="s">
        <v>66</v>
      </c>
      <c r="AZ202" s="78" t="str">
        <f>REPLACE(INDEX(GroupVertices[Group],MATCH(Vertices[[#This Row],[Vertex]],GroupVertices[Vertex],0)),1,1,"")</f>
        <v>2</v>
      </c>
      <c r="BA202" s="48"/>
      <c r="BB202" s="48"/>
      <c r="BC202" s="48"/>
      <c r="BD202" s="48"/>
      <c r="BE202" s="48"/>
      <c r="BF202" s="48"/>
      <c r="BG202" s="116" t="s">
        <v>4788</v>
      </c>
      <c r="BH202" s="116" t="s">
        <v>4788</v>
      </c>
      <c r="BI202" s="116" t="s">
        <v>4929</v>
      </c>
      <c r="BJ202" s="116" t="s">
        <v>4929</v>
      </c>
      <c r="BK202" s="116">
        <v>0</v>
      </c>
      <c r="BL202" s="120">
        <v>0</v>
      </c>
      <c r="BM202" s="116">
        <v>0</v>
      </c>
      <c r="BN202" s="120">
        <v>0</v>
      </c>
      <c r="BO202" s="116">
        <v>0</v>
      </c>
      <c r="BP202" s="120">
        <v>0</v>
      </c>
      <c r="BQ202" s="116">
        <v>21</v>
      </c>
      <c r="BR202" s="120">
        <v>100</v>
      </c>
      <c r="BS202" s="116">
        <v>21</v>
      </c>
      <c r="BT202" s="2"/>
      <c r="BU202" s="3"/>
      <c r="BV202" s="3"/>
      <c r="BW202" s="3"/>
      <c r="BX202" s="3"/>
    </row>
    <row r="203" spans="1:76" ht="15">
      <c r="A203" s="64" t="s">
        <v>327</v>
      </c>
      <c r="B203" s="65"/>
      <c r="C203" s="65" t="s">
        <v>64</v>
      </c>
      <c r="D203" s="66">
        <v>162.3716640241781</v>
      </c>
      <c r="E203" s="68"/>
      <c r="F203" s="100" t="s">
        <v>983</v>
      </c>
      <c r="G203" s="65"/>
      <c r="H203" s="69" t="s">
        <v>327</v>
      </c>
      <c r="I203" s="70"/>
      <c r="J203" s="70"/>
      <c r="K203" s="69" t="s">
        <v>4043</v>
      </c>
      <c r="L203" s="73">
        <v>1</v>
      </c>
      <c r="M203" s="74">
        <v>677.72900390625</v>
      </c>
      <c r="N203" s="74">
        <v>2222.91943359375</v>
      </c>
      <c r="O203" s="75"/>
      <c r="P203" s="76"/>
      <c r="Q203" s="76"/>
      <c r="R203" s="86"/>
      <c r="S203" s="48">
        <v>0</v>
      </c>
      <c r="T203" s="48">
        <v>1</v>
      </c>
      <c r="U203" s="49">
        <v>0</v>
      </c>
      <c r="V203" s="49">
        <v>0.001215</v>
      </c>
      <c r="W203" s="49">
        <v>7.9E-05</v>
      </c>
      <c r="X203" s="49">
        <v>0.51981</v>
      </c>
      <c r="Y203" s="49">
        <v>0</v>
      </c>
      <c r="Z203" s="49">
        <v>0</v>
      </c>
      <c r="AA203" s="71">
        <v>203</v>
      </c>
      <c r="AB203" s="71"/>
      <c r="AC203" s="72"/>
      <c r="AD203" s="78" t="s">
        <v>2082</v>
      </c>
      <c r="AE203" s="78">
        <v>456</v>
      </c>
      <c r="AF203" s="78">
        <v>334</v>
      </c>
      <c r="AG203" s="78">
        <v>650</v>
      </c>
      <c r="AH203" s="78">
        <v>2280</v>
      </c>
      <c r="AI203" s="78"/>
      <c r="AJ203" s="78" t="s">
        <v>2431</v>
      </c>
      <c r="AK203" s="78" t="s">
        <v>2699</v>
      </c>
      <c r="AL203" s="82" t="s">
        <v>2902</v>
      </c>
      <c r="AM203" s="78"/>
      <c r="AN203" s="80">
        <v>42332.36256944444</v>
      </c>
      <c r="AO203" s="82" t="s">
        <v>3195</v>
      </c>
      <c r="AP203" s="78" t="b">
        <v>0</v>
      </c>
      <c r="AQ203" s="78" t="b">
        <v>0</v>
      </c>
      <c r="AR203" s="78" t="b">
        <v>0</v>
      </c>
      <c r="AS203" s="78"/>
      <c r="AT203" s="78">
        <v>3</v>
      </c>
      <c r="AU203" s="82" t="s">
        <v>3309</v>
      </c>
      <c r="AV203" s="78" t="b">
        <v>0</v>
      </c>
      <c r="AW203" s="78" t="s">
        <v>3483</v>
      </c>
      <c r="AX203" s="82" t="s">
        <v>3684</v>
      </c>
      <c r="AY203" s="78" t="s">
        <v>66</v>
      </c>
      <c r="AZ203" s="78" t="str">
        <f>REPLACE(INDEX(GroupVertices[Group],MATCH(Vertices[[#This Row],[Vertex]],GroupVertices[Vertex],0)),1,1,"")</f>
        <v>2</v>
      </c>
      <c r="BA203" s="48"/>
      <c r="BB203" s="48"/>
      <c r="BC203" s="48"/>
      <c r="BD203" s="48"/>
      <c r="BE203" s="48"/>
      <c r="BF203" s="48"/>
      <c r="BG203" s="116" t="s">
        <v>4788</v>
      </c>
      <c r="BH203" s="116" t="s">
        <v>4788</v>
      </c>
      <c r="BI203" s="116" t="s">
        <v>4929</v>
      </c>
      <c r="BJ203" s="116" t="s">
        <v>4929</v>
      </c>
      <c r="BK203" s="116">
        <v>0</v>
      </c>
      <c r="BL203" s="120">
        <v>0</v>
      </c>
      <c r="BM203" s="116">
        <v>0</v>
      </c>
      <c r="BN203" s="120">
        <v>0</v>
      </c>
      <c r="BO203" s="116">
        <v>0</v>
      </c>
      <c r="BP203" s="120">
        <v>0</v>
      </c>
      <c r="BQ203" s="116">
        <v>21</v>
      </c>
      <c r="BR203" s="120">
        <v>100</v>
      </c>
      <c r="BS203" s="116">
        <v>21</v>
      </c>
      <c r="BT203" s="2"/>
      <c r="BU203" s="3"/>
      <c r="BV203" s="3"/>
      <c r="BW203" s="3"/>
      <c r="BX203" s="3"/>
    </row>
    <row r="204" spans="1:76" ht="15">
      <c r="A204" s="64" t="s">
        <v>328</v>
      </c>
      <c r="B204" s="65"/>
      <c r="C204" s="65" t="s">
        <v>64</v>
      </c>
      <c r="D204" s="66">
        <v>162.04673619465711</v>
      </c>
      <c r="E204" s="68"/>
      <c r="F204" s="100" t="s">
        <v>984</v>
      </c>
      <c r="G204" s="65"/>
      <c r="H204" s="69" t="s">
        <v>328</v>
      </c>
      <c r="I204" s="70"/>
      <c r="J204" s="70"/>
      <c r="K204" s="69" t="s">
        <v>4044</v>
      </c>
      <c r="L204" s="73">
        <v>1</v>
      </c>
      <c r="M204" s="74">
        <v>1542.4873046875</v>
      </c>
      <c r="N204" s="74">
        <v>1004.2869262695312</v>
      </c>
      <c r="O204" s="75"/>
      <c r="P204" s="76"/>
      <c r="Q204" s="76"/>
      <c r="R204" s="86"/>
      <c r="S204" s="48">
        <v>0</v>
      </c>
      <c r="T204" s="48">
        <v>1</v>
      </c>
      <c r="U204" s="49">
        <v>0</v>
      </c>
      <c r="V204" s="49">
        <v>0.001215</v>
      </c>
      <c r="W204" s="49">
        <v>7.9E-05</v>
      </c>
      <c r="X204" s="49">
        <v>0.51981</v>
      </c>
      <c r="Y204" s="49">
        <v>0</v>
      </c>
      <c r="Z204" s="49">
        <v>0</v>
      </c>
      <c r="AA204" s="71">
        <v>204</v>
      </c>
      <c r="AB204" s="71"/>
      <c r="AC204" s="72"/>
      <c r="AD204" s="78" t="s">
        <v>2083</v>
      </c>
      <c r="AE204" s="78">
        <v>61</v>
      </c>
      <c r="AF204" s="78">
        <v>42</v>
      </c>
      <c r="AG204" s="78">
        <v>112</v>
      </c>
      <c r="AH204" s="78">
        <v>19</v>
      </c>
      <c r="AI204" s="78"/>
      <c r="AJ204" s="78" t="s">
        <v>2432</v>
      </c>
      <c r="AK204" s="78"/>
      <c r="AL204" s="82" t="s">
        <v>2903</v>
      </c>
      <c r="AM204" s="78"/>
      <c r="AN204" s="80">
        <v>43344.57645833334</v>
      </c>
      <c r="AO204" s="78"/>
      <c r="AP204" s="78" t="b">
        <v>1</v>
      </c>
      <c r="AQ204" s="78" t="b">
        <v>0</v>
      </c>
      <c r="AR204" s="78" t="b">
        <v>0</v>
      </c>
      <c r="AS204" s="78"/>
      <c r="AT204" s="78">
        <v>1</v>
      </c>
      <c r="AU204" s="78"/>
      <c r="AV204" s="78" t="b">
        <v>0</v>
      </c>
      <c r="AW204" s="78" t="s">
        <v>3483</v>
      </c>
      <c r="AX204" s="82" t="s">
        <v>3685</v>
      </c>
      <c r="AY204" s="78" t="s">
        <v>66</v>
      </c>
      <c r="AZ204" s="78" t="str">
        <f>REPLACE(INDEX(GroupVertices[Group],MATCH(Vertices[[#This Row],[Vertex]],GroupVertices[Vertex],0)),1,1,"")</f>
        <v>2</v>
      </c>
      <c r="BA204" s="48"/>
      <c r="BB204" s="48"/>
      <c r="BC204" s="48"/>
      <c r="BD204" s="48"/>
      <c r="BE204" s="48"/>
      <c r="BF204" s="48"/>
      <c r="BG204" s="116" t="s">
        <v>4788</v>
      </c>
      <c r="BH204" s="116" t="s">
        <v>4788</v>
      </c>
      <c r="BI204" s="116" t="s">
        <v>4929</v>
      </c>
      <c r="BJ204" s="116" t="s">
        <v>4929</v>
      </c>
      <c r="BK204" s="116">
        <v>0</v>
      </c>
      <c r="BL204" s="120">
        <v>0</v>
      </c>
      <c r="BM204" s="116">
        <v>0</v>
      </c>
      <c r="BN204" s="120">
        <v>0</v>
      </c>
      <c r="BO204" s="116">
        <v>0</v>
      </c>
      <c r="BP204" s="120">
        <v>0</v>
      </c>
      <c r="BQ204" s="116">
        <v>21</v>
      </c>
      <c r="BR204" s="120">
        <v>100</v>
      </c>
      <c r="BS204" s="116">
        <v>21</v>
      </c>
      <c r="BT204" s="2"/>
      <c r="BU204" s="3"/>
      <c r="BV204" s="3"/>
      <c r="BW204" s="3"/>
      <c r="BX204" s="3"/>
    </row>
    <row r="205" spans="1:76" ht="15">
      <c r="A205" s="64" t="s">
        <v>329</v>
      </c>
      <c r="B205" s="65"/>
      <c r="C205" s="65" t="s">
        <v>64</v>
      </c>
      <c r="D205" s="66">
        <v>162.03338299618366</v>
      </c>
      <c r="E205" s="68"/>
      <c r="F205" s="100" t="s">
        <v>985</v>
      </c>
      <c r="G205" s="65"/>
      <c r="H205" s="69" t="s">
        <v>329</v>
      </c>
      <c r="I205" s="70"/>
      <c r="J205" s="70"/>
      <c r="K205" s="69" t="s">
        <v>4045</v>
      </c>
      <c r="L205" s="73">
        <v>1</v>
      </c>
      <c r="M205" s="74">
        <v>854.7521362304688</v>
      </c>
      <c r="N205" s="74">
        <v>1876.840087890625</v>
      </c>
      <c r="O205" s="75"/>
      <c r="P205" s="76"/>
      <c r="Q205" s="76"/>
      <c r="R205" s="86"/>
      <c r="S205" s="48">
        <v>0</v>
      </c>
      <c r="T205" s="48">
        <v>1</v>
      </c>
      <c r="U205" s="49">
        <v>0</v>
      </c>
      <c r="V205" s="49">
        <v>0.001215</v>
      </c>
      <c r="W205" s="49">
        <v>7.9E-05</v>
      </c>
      <c r="X205" s="49">
        <v>0.51981</v>
      </c>
      <c r="Y205" s="49">
        <v>0</v>
      </c>
      <c r="Z205" s="49">
        <v>0</v>
      </c>
      <c r="AA205" s="71">
        <v>205</v>
      </c>
      <c r="AB205" s="71"/>
      <c r="AC205" s="72"/>
      <c r="AD205" s="78" t="s">
        <v>2084</v>
      </c>
      <c r="AE205" s="78">
        <v>131</v>
      </c>
      <c r="AF205" s="78">
        <v>30</v>
      </c>
      <c r="AG205" s="78">
        <v>117</v>
      </c>
      <c r="AH205" s="78">
        <v>195</v>
      </c>
      <c r="AI205" s="78"/>
      <c r="AJ205" s="78" t="s">
        <v>2433</v>
      </c>
      <c r="AK205" s="78"/>
      <c r="AL205" s="78"/>
      <c r="AM205" s="78"/>
      <c r="AN205" s="80">
        <v>41319.643425925926</v>
      </c>
      <c r="AO205" s="78"/>
      <c r="AP205" s="78" t="b">
        <v>1</v>
      </c>
      <c r="AQ205" s="78" t="b">
        <v>0</v>
      </c>
      <c r="AR205" s="78" t="b">
        <v>0</v>
      </c>
      <c r="AS205" s="78"/>
      <c r="AT205" s="78">
        <v>5</v>
      </c>
      <c r="AU205" s="82" t="s">
        <v>3309</v>
      </c>
      <c r="AV205" s="78" t="b">
        <v>0</v>
      </c>
      <c r="AW205" s="78" t="s">
        <v>3483</v>
      </c>
      <c r="AX205" s="82" t="s">
        <v>3686</v>
      </c>
      <c r="AY205" s="78" t="s">
        <v>66</v>
      </c>
      <c r="AZ205" s="78" t="str">
        <f>REPLACE(INDEX(GroupVertices[Group],MATCH(Vertices[[#This Row],[Vertex]],GroupVertices[Vertex],0)),1,1,"")</f>
        <v>2</v>
      </c>
      <c r="BA205" s="48"/>
      <c r="BB205" s="48"/>
      <c r="BC205" s="48"/>
      <c r="BD205" s="48"/>
      <c r="BE205" s="48"/>
      <c r="BF205" s="48"/>
      <c r="BG205" s="116" t="s">
        <v>4788</v>
      </c>
      <c r="BH205" s="116" t="s">
        <v>4788</v>
      </c>
      <c r="BI205" s="116" t="s">
        <v>4929</v>
      </c>
      <c r="BJ205" s="116" t="s">
        <v>4929</v>
      </c>
      <c r="BK205" s="116">
        <v>0</v>
      </c>
      <c r="BL205" s="120">
        <v>0</v>
      </c>
      <c r="BM205" s="116">
        <v>0</v>
      </c>
      <c r="BN205" s="120">
        <v>0</v>
      </c>
      <c r="BO205" s="116">
        <v>0</v>
      </c>
      <c r="BP205" s="120">
        <v>0</v>
      </c>
      <c r="BQ205" s="116">
        <v>21</v>
      </c>
      <c r="BR205" s="120">
        <v>100</v>
      </c>
      <c r="BS205" s="116">
        <v>21</v>
      </c>
      <c r="BT205" s="2"/>
      <c r="BU205" s="3"/>
      <c r="BV205" s="3"/>
      <c r="BW205" s="3"/>
      <c r="BX205" s="3"/>
    </row>
    <row r="206" spans="1:76" ht="15">
      <c r="A206" s="64" t="s">
        <v>330</v>
      </c>
      <c r="B206" s="65"/>
      <c r="C206" s="65" t="s">
        <v>64</v>
      </c>
      <c r="D206" s="66">
        <v>162.44733214886108</v>
      </c>
      <c r="E206" s="68"/>
      <c r="F206" s="100" t="s">
        <v>986</v>
      </c>
      <c r="G206" s="65"/>
      <c r="H206" s="69" t="s">
        <v>330</v>
      </c>
      <c r="I206" s="70"/>
      <c r="J206" s="70"/>
      <c r="K206" s="69" t="s">
        <v>4046</v>
      </c>
      <c r="L206" s="73">
        <v>1</v>
      </c>
      <c r="M206" s="74">
        <v>1616.1575927734375</v>
      </c>
      <c r="N206" s="74">
        <v>2203.592529296875</v>
      </c>
      <c r="O206" s="75"/>
      <c r="P206" s="76"/>
      <c r="Q206" s="76"/>
      <c r="R206" s="86"/>
      <c r="S206" s="48">
        <v>0</v>
      </c>
      <c r="T206" s="48">
        <v>1</v>
      </c>
      <c r="U206" s="49">
        <v>0</v>
      </c>
      <c r="V206" s="49">
        <v>0.001215</v>
      </c>
      <c r="W206" s="49">
        <v>7.9E-05</v>
      </c>
      <c r="X206" s="49">
        <v>0.51981</v>
      </c>
      <c r="Y206" s="49">
        <v>0</v>
      </c>
      <c r="Z206" s="49">
        <v>0</v>
      </c>
      <c r="AA206" s="71">
        <v>206</v>
      </c>
      <c r="AB206" s="71"/>
      <c r="AC206" s="72"/>
      <c r="AD206" s="78" t="s">
        <v>2085</v>
      </c>
      <c r="AE206" s="78">
        <v>154</v>
      </c>
      <c r="AF206" s="78">
        <v>402</v>
      </c>
      <c r="AG206" s="78">
        <v>1456</v>
      </c>
      <c r="AH206" s="78">
        <v>5219</v>
      </c>
      <c r="AI206" s="78"/>
      <c r="AJ206" s="78" t="s">
        <v>2434</v>
      </c>
      <c r="AK206" s="78" t="s">
        <v>2700</v>
      </c>
      <c r="AL206" s="82" t="s">
        <v>2904</v>
      </c>
      <c r="AM206" s="78"/>
      <c r="AN206" s="80">
        <v>43078.60083333333</v>
      </c>
      <c r="AO206" s="82" t="s">
        <v>3196</v>
      </c>
      <c r="AP206" s="78" t="b">
        <v>0</v>
      </c>
      <c r="AQ206" s="78" t="b">
        <v>0</v>
      </c>
      <c r="AR206" s="78" t="b">
        <v>0</v>
      </c>
      <c r="AS206" s="78"/>
      <c r="AT206" s="78">
        <v>6</v>
      </c>
      <c r="AU206" s="82" t="s">
        <v>3309</v>
      </c>
      <c r="AV206" s="78" t="b">
        <v>0</v>
      </c>
      <c r="AW206" s="78" t="s">
        <v>3483</v>
      </c>
      <c r="AX206" s="82" t="s">
        <v>3687</v>
      </c>
      <c r="AY206" s="78" t="s">
        <v>66</v>
      </c>
      <c r="AZ206" s="78" t="str">
        <f>REPLACE(INDEX(GroupVertices[Group],MATCH(Vertices[[#This Row],[Vertex]],GroupVertices[Vertex],0)),1,1,"")</f>
        <v>2</v>
      </c>
      <c r="BA206" s="48"/>
      <c r="BB206" s="48"/>
      <c r="BC206" s="48"/>
      <c r="BD206" s="48"/>
      <c r="BE206" s="48"/>
      <c r="BF206" s="48"/>
      <c r="BG206" s="116" t="s">
        <v>4788</v>
      </c>
      <c r="BH206" s="116" t="s">
        <v>4788</v>
      </c>
      <c r="BI206" s="116" t="s">
        <v>4929</v>
      </c>
      <c r="BJ206" s="116" t="s">
        <v>4929</v>
      </c>
      <c r="BK206" s="116">
        <v>0</v>
      </c>
      <c r="BL206" s="120">
        <v>0</v>
      </c>
      <c r="BM206" s="116">
        <v>0</v>
      </c>
      <c r="BN206" s="120">
        <v>0</v>
      </c>
      <c r="BO206" s="116">
        <v>0</v>
      </c>
      <c r="BP206" s="120">
        <v>0</v>
      </c>
      <c r="BQ206" s="116">
        <v>21</v>
      </c>
      <c r="BR206" s="120">
        <v>100</v>
      </c>
      <c r="BS206" s="116">
        <v>21</v>
      </c>
      <c r="BT206" s="2"/>
      <c r="BU206" s="3"/>
      <c r="BV206" s="3"/>
      <c r="BW206" s="3"/>
      <c r="BX206" s="3"/>
    </row>
    <row r="207" spans="1:76" ht="15">
      <c r="A207" s="64" t="s">
        <v>331</v>
      </c>
      <c r="B207" s="65"/>
      <c r="C207" s="65" t="s">
        <v>64</v>
      </c>
      <c r="D207" s="66">
        <v>163.2707793880581</v>
      </c>
      <c r="E207" s="68"/>
      <c r="F207" s="100" t="s">
        <v>987</v>
      </c>
      <c r="G207" s="65"/>
      <c r="H207" s="69" t="s">
        <v>331</v>
      </c>
      <c r="I207" s="70"/>
      <c r="J207" s="70"/>
      <c r="K207" s="69" t="s">
        <v>4047</v>
      </c>
      <c r="L207" s="73">
        <v>1</v>
      </c>
      <c r="M207" s="74">
        <v>2520.8330078125</v>
      </c>
      <c r="N207" s="74">
        <v>839.7935180664062</v>
      </c>
      <c r="O207" s="75"/>
      <c r="P207" s="76"/>
      <c r="Q207" s="76"/>
      <c r="R207" s="86"/>
      <c r="S207" s="48">
        <v>0</v>
      </c>
      <c r="T207" s="48">
        <v>1</v>
      </c>
      <c r="U207" s="49">
        <v>0</v>
      </c>
      <c r="V207" s="49">
        <v>0.001215</v>
      </c>
      <c r="W207" s="49">
        <v>7.9E-05</v>
      </c>
      <c r="X207" s="49">
        <v>0.51981</v>
      </c>
      <c r="Y207" s="49">
        <v>0</v>
      </c>
      <c r="Z207" s="49">
        <v>0</v>
      </c>
      <c r="AA207" s="71">
        <v>207</v>
      </c>
      <c r="AB207" s="71"/>
      <c r="AC207" s="72"/>
      <c r="AD207" s="78" t="s">
        <v>2086</v>
      </c>
      <c r="AE207" s="78">
        <v>1337</v>
      </c>
      <c r="AF207" s="78">
        <v>1142</v>
      </c>
      <c r="AG207" s="78">
        <v>13061</v>
      </c>
      <c r="AH207" s="78">
        <v>10075</v>
      </c>
      <c r="AI207" s="78"/>
      <c r="AJ207" s="78" t="s">
        <v>2435</v>
      </c>
      <c r="AK207" s="78" t="s">
        <v>2701</v>
      </c>
      <c r="AL207" s="78"/>
      <c r="AM207" s="78"/>
      <c r="AN207" s="80">
        <v>39547.596041666664</v>
      </c>
      <c r="AO207" s="82" t="s">
        <v>3197</v>
      </c>
      <c r="AP207" s="78" t="b">
        <v>0</v>
      </c>
      <c r="AQ207" s="78" t="b">
        <v>0</v>
      </c>
      <c r="AR207" s="78" t="b">
        <v>0</v>
      </c>
      <c r="AS207" s="78"/>
      <c r="AT207" s="78">
        <v>51</v>
      </c>
      <c r="AU207" s="82" t="s">
        <v>3310</v>
      </c>
      <c r="AV207" s="78" t="b">
        <v>0</v>
      </c>
      <c r="AW207" s="78" t="s">
        <v>3483</v>
      </c>
      <c r="AX207" s="82" t="s">
        <v>3688</v>
      </c>
      <c r="AY207" s="78" t="s">
        <v>66</v>
      </c>
      <c r="AZ207" s="78" t="str">
        <f>REPLACE(INDEX(GroupVertices[Group],MATCH(Vertices[[#This Row],[Vertex]],GroupVertices[Vertex],0)),1,1,"")</f>
        <v>2</v>
      </c>
      <c r="BA207" s="48"/>
      <c r="BB207" s="48"/>
      <c r="BC207" s="48"/>
      <c r="BD207" s="48"/>
      <c r="BE207" s="48"/>
      <c r="BF207" s="48"/>
      <c r="BG207" s="116" t="s">
        <v>4788</v>
      </c>
      <c r="BH207" s="116" t="s">
        <v>4788</v>
      </c>
      <c r="BI207" s="116" t="s">
        <v>4929</v>
      </c>
      <c r="BJ207" s="116" t="s">
        <v>4929</v>
      </c>
      <c r="BK207" s="116">
        <v>0</v>
      </c>
      <c r="BL207" s="120">
        <v>0</v>
      </c>
      <c r="BM207" s="116">
        <v>0</v>
      </c>
      <c r="BN207" s="120">
        <v>0</v>
      </c>
      <c r="BO207" s="116">
        <v>0</v>
      </c>
      <c r="BP207" s="120">
        <v>0</v>
      </c>
      <c r="BQ207" s="116">
        <v>21</v>
      </c>
      <c r="BR207" s="120">
        <v>100</v>
      </c>
      <c r="BS207" s="116">
        <v>21</v>
      </c>
      <c r="BT207" s="2"/>
      <c r="BU207" s="3"/>
      <c r="BV207" s="3"/>
      <c r="BW207" s="3"/>
      <c r="BX207" s="3"/>
    </row>
    <row r="208" spans="1:76" ht="15">
      <c r="A208" s="64" t="s">
        <v>332</v>
      </c>
      <c r="B208" s="65"/>
      <c r="C208" s="65" t="s">
        <v>64</v>
      </c>
      <c r="D208" s="66">
        <v>163.76596049811573</v>
      </c>
      <c r="E208" s="68"/>
      <c r="F208" s="100" t="s">
        <v>988</v>
      </c>
      <c r="G208" s="65"/>
      <c r="H208" s="69" t="s">
        <v>332</v>
      </c>
      <c r="I208" s="70"/>
      <c r="J208" s="70"/>
      <c r="K208" s="69" t="s">
        <v>4048</v>
      </c>
      <c r="L208" s="73">
        <v>1</v>
      </c>
      <c r="M208" s="74">
        <v>988.2532348632812</v>
      </c>
      <c r="N208" s="74">
        <v>2338.537841796875</v>
      </c>
      <c r="O208" s="75"/>
      <c r="P208" s="76"/>
      <c r="Q208" s="76"/>
      <c r="R208" s="86"/>
      <c r="S208" s="48">
        <v>0</v>
      </c>
      <c r="T208" s="48">
        <v>1</v>
      </c>
      <c r="U208" s="49">
        <v>0</v>
      </c>
      <c r="V208" s="49">
        <v>0.001215</v>
      </c>
      <c r="W208" s="49">
        <v>7.9E-05</v>
      </c>
      <c r="X208" s="49">
        <v>0.51981</v>
      </c>
      <c r="Y208" s="49">
        <v>0</v>
      </c>
      <c r="Z208" s="49">
        <v>0</v>
      </c>
      <c r="AA208" s="71">
        <v>208</v>
      </c>
      <c r="AB208" s="71"/>
      <c r="AC208" s="72"/>
      <c r="AD208" s="78" t="s">
        <v>2087</v>
      </c>
      <c r="AE208" s="78">
        <v>712</v>
      </c>
      <c r="AF208" s="78">
        <v>1587</v>
      </c>
      <c r="AG208" s="78">
        <v>4649</v>
      </c>
      <c r="AH208" s="78">
        <v>2458</v>
      </c>
      <c r="AI208" s="78"/>
      <c r="AJ208" s="78" t="s">
        <v>2436</v>
      </c>
      <c r="AK208" s="78" t="s">
        <v>2614</v>
      </c>
      <c r="AL208" s="82" t="s">
        <v>2905</v>
      </c>
      <c r="AM208" s="78"/>
      <c r="AN208" s="80">
        <v>39531.7559375</v>
      </c>
      <c r="AO208" s="78"/>
      <c r="AP208" s="78" t="b">
        <v>0</v>
      </c>
      <c r="AQ208" s="78" t="b">
        <v>0</v>
      </c>
      <c r="AR208" s="78" t="b">
        <v>0</v>
      </c>
      <c r="AS208" s="78"/>
      <c r="AT208" s="78">
        <v>97</v>
      </c>
      <c r="AU208" s="82" t="s">
        <v>3323</v>
      </c>
      <c r="AV208" s="78" t="b">
        <v>0</v>
      </c>
      <c r="AW208" s="78" t="s">
        <v>3483</v>
      </c>
      <c r="AX208" s="82" t="s">
        <v>3689</v>
      </c>
      <c r="AY208" s="78" t="s">
        <v>66</v>
      </c>
      <c r="AZ208" s="78" t="str">
        <f>REPLACE(INDEX(GroupVertices[Group],MATCH(Vertices[[#This Row],[Vertex]],GroupVertices[Vertex],0)),1,1,"")</f>
        <v>2</v>
      </c>
      <c r="BA208" s="48"/>
      <c r="BB208" s="48"/>
      <c r="BC208" s="48"/>
      <c r="BD208" s="48"/>
      <c r="BE208" s="48"/>
      <c r="BF208" s="48"/>
      <c r="BG208" s="116" t="s">
        <v>4788</v>
      </c>
      <c r="BH208" s="116" t="s">
        <v>4788</v>
      </c>
      <c r="BI208" s="116" t="s">
        <v>4929</v>
      </c>
      <c r="BJ208" s="116" t="s">
        <v>4929</v>
      </c>
      <c r="BK208" s="116">
        <v>0</v>
      </c>
      <c r="BL208" s="120">
        <v>0</v>
      </c>
      <c r="BM208" s="116">
        <v>0</v>
      </c>
      <c r="BN208" s="120">
        <v>0</v>
      </c>
      <c r="BO208" s="116">
        <v>0</v>
      </c>
      <c r="BP208" s="120">
        <v>0</v>
      </c>
      <c r="BQ208" s="116">
        <v>21</v>
      </c>
      <c r="BR208" s="120">
        <v>100</v>
      </c>
      <c r="BS208" s="116">
        <v>21</v>
      </c>
      <c r="BT208" s="2"/>
      <c r="BU208" s="3"/>
      <c r="BV208" s="3"/>
      <c r="BW208" s="3"/>
      <c r="BX208" s="3"/>
    </row>
    <row r="209" spans="1:76" ht="15">
      <c r="A209" s="64" t="s">
        <v>333</v>
      </c>
      <c r="B209" s="65"/>
      <c r="C209" s="65" t="s">
        <v>64</v>
      </c>
      <c r="D209" s="66">
        <v>162.08011919084078</v>
      </c>
      <c r="E209" s="68"/>
      <c r="F209" s="100" t="s">
        <v>989</v>
      </c>
      <c r="G209" s="65"/>
      <c r="H209" s="69" t="s">
        <v>333</v>
      </c>
      <c r="I209" s="70"/>
      <c r="J209" s="70"/>
      <c r="K209" s="69" t="s">
        <v>4049</v>
      </c>
      <c r="L209" s="73">
        <v>1</v>
      </c>
      <c r="M209" s="74">
        <v>2900.56787109375</v>
      </c>
      <c r="N209" s="74">
        <v>729.7481079101562</v>
      </c>
      <c r="O209" s="75"/>
      <c r="P209" s="76"/>
      <c r="Q209" s="76"/>
      <c r="R209" s="86"/>
      <c r="S209" s="48">
        <v>0</v>
      </c>
      <c r="T209" s="48">
        <v>1</v>
      </c>
      <c r="U209" s="49">
        <v>0</v>
      </c>
      <c r="V209" s="49">
        <v>0.001215</v>
      </c>
      <c r="W209" s="49">
        <v>7.9E-05</v>
      </c>
      <c r="X209" s="49">
        <v>0.51981</v>
      </c>
      <c r="Y209" s="49">
        <v>0</v>
      </c>
      <c r="Z209" s="49">
        <v>0</v>
      </c>
      <c r="AA209" s="71">
        <v>209</v>
      </c>
      <c r="AB209" s="71"/>
      <c r="AC209" s="72"/>
      <c r="AD209" s="78" t="s">
        <v>2088</v>
      </c>
      <c r="AE209" s="78">
        <v>178</v>
      </c>
      <c r="AF209" s="78">
        <v>72</v>
      </c>
      <c r="AG209" s="78">
        <v>191</v>
      </c>
      <c r="AH209" s="78">
        <v>431</v>
      </c>
      <c r="AI209" s="78"/>
      <c r="AJ209" s="78" t="s">
        <v>2437</v>
      </c>
      <c r="AK209" s="78" t="s">
        <v>2702</v>
      </c>
      <c r="AL209" s="78"/>
      <c r="AM209" s="78"/>
      <c r="AN209" s="80">
        <v>43637.30582175926</v>
      </c>
      <c r="AO209" s="82" t="s">
        <v>3198</v>
      </c>
      <c r="AP209" s="78" t="b">
        <v>1</v>
      </c>
      <c r="AQ209" s="78" t="b">
        <v>0</v>
      </c>
      <c r="AR209" s="78" t="b">
        <v>0</v>
      </c>
      <c r="AS209" s="78"/>
      <c r="AT209" s="78">
        <v>0</v>
      </c>
      <c r="AU209" s="78"/>
      <c r="AV209" s="78" t="b">
        <v>0</v>
      </c>
      <c r="AW209" s="78" t="s">
        <v>3483</v>
      </c>
      <c r="AX209" s="82" t="s">
        <v>3690</v>
      </c>
      <c r="AY209" s="78" t="s">
        <v>66</v>
      </c>
      <c r="AZ209" s="78" t="str">
        <f>REPLACE(INDEX(GroupVertices[Group],MATCH(Vertices[[#This Row],[Vertex]],GroupVertices[Vertex],0)),1,1,"")</f>
        <v>2</v>
      </c>
      <c r="BA209" s="48"/>
      <c r="BB209" s="48"/>
      <c r="BC209" s="48"/>
      <c r="BD209" s="48"/>
      <c r="BE209" s="48"/>
      <c r="BF209" s="48"/>
      <c r="BG209" s="116" t="s">
        <v>4788</v>
      </c>
      <c r="BH209" s="116" t="s">
        <v>4788</v>
      </c>
      <c r="BI209" s="116" t="s">
        <v>4929</v>
      </c>
      <c r="BJ209" s="116" t="s">
        <v>4929</v>
      </c>
      <c r="BK209" s="116">
        <v>0</v>
      </c>
      <c r="BL209" s="120">
        <v>0</v>
      </c>
      <c r="BM209" s="116">
        <v>0</v>
      </c>
      <c r="BN209" s="120">
        <v>0</v>
      </c>
      <c r="BO209" s="116">
        <v>0</v>
      </c>
      <c r="BP209" s="120">
        <v>0</v>
      </c>
      <c r="BQ209" s="116">
        <v>21</v>
      </c>
      <c r="BR209" s="120">
        <v>100</v>
      </c>
      <c r="BS209" s="116">
        <v>21</v>
      </c>
      <c r="BT209" s="2"/>
      <c r="BU209" s="3"/>
      <c r="BV209" s="3"/>
      <c r="BW209" s="3"/>
      <c r="BX209" s="3"/>
    </row>
    <row r="210" spans="1:76" ht="15">
      <c r="A210" s="64" t="s">
        <v>334</v>
      </c>
      <c r="B210" s="65"/>
      <c r="C210" s="65" t="s">
        <v>64</v>
      </c>
      <c r="D210" s="66">
        <v>162.6787875890678</v>
      </c>
      <c r="E210" s="68"/>
      <c r="F210" s="100" t="s">
        <v>990</v>
      </c>
      <c r="G210" s="65"/>
      <c r="H210" s="69" t="s">
        <v>334</v>
      </c>
      <c r="I210" s="70"/>
      <c r="J210" s="70"/>
      <c r="K210" s="69" t="s">
        <v>4050</v>
      </c>
      <c r="L210" s="73">
        <v>1</v>
      </c>
      <c r="M210" s="74">
        <v>941.2180786132812</v>
      </c>
      <c r="N210" s="74">
        <v>504.2923889160156</v>
      </c>
      <c r="O210" s="75"/>
      <c r="P210" s="76"/>
      <c r="Q210" s="76"/>
      <c r="R210" s="86"/>
      <c r="S210" s="48">
        <v>0</v>
      </c>
      <c r="T210" s="48">
        <v>1</v>
      </c>
      <c r="U210" s="49">
        <v>0</v>
      </c>
      <c r="V210" s="49">
        <v>0.001215</v>
      </c>
      <c r="W210" s="49">
        <v>7.9E-05</v>
      </c>
      <c r="X210" s="49">
        <v>0.51981</v>
      </c>
      <c r="Y210" s="49">
        <v>0</v>
      </c>
      <c r="Z210" s="49">
        <v>0</v>
      </c>
      <c r="AA210" s="71">
        <v>210</v>
      </c>
      <c r="AB210" s="71"/>
      <c r="AC210" s="72"/>
      <c r="AD210" s="78" t="s">
        <v>2089</v>
      </c>
      <c r="AE210" s="78">
        <v>288</v>
      </c>
      <c r="AF210" s="78">
        <v>610</v>
      </c>
      <c r="AG210" s="78">
        <v>1492</v>
      </c>
      <c r="AH210" s="78">
        <v>3730</v>
      </c>
      <c r="AI210" s="78"/>
      <c r="AJ210" s="78" t="s">
        <v>2438</v>
      </c>
      <c r="AK210" s="78" t="s">
        <v>2703</v>
      </c>
      <c r="AL210" s="82" t="s">
        <v>2906</v>
      </c>
      <c r="AM210" s="78"/>
      <c r="AN210" s="80">
        <v>42486.63636574074</v>
      </c>
      <c r="AO210" s="82" t="s">
        <v>3199</v>
      </c>
      <c r="AP210" s="78" t="b">
        <v>1</v>
      </c>
      <c r="AQ210" s="78" t="b">
        <v>0</v>
      </c>
      <c r="AR210" s="78" t="b">
        <v>0</v>
      </c>
      <c r="AS210" s="78"/>
      <c r="AT210" s="78">
        <v>30</v>
      </c>
      <c r="AU210" s="78"/>
      <c r="AV210" s="78" t="b">
        <v>0</v>
      </c>
      <c r="AW210" s="78" t="s">
        <v>3483</v>
      </c>
      <c r="AX210" s="82" t="s">
        <v>3691</v>
      </c>
      <c r="AY210" s="78" t="s">
        <v>66</v>
      </c>
      <c r="AZ210" s="78" t="str">
        <f>REPLACE(INDEX(GroupVertices[Group],MATCH(Vertices[[#This Row],[Vertex]],GroupVertices[Vertex],0)),1,1,"")</f>
        <v>2</v>
      </c>
      <c r="BA210" s="48"/>
      <c r="BB210" s="48"/>
      <c r="BC210" s="48"/>
      <c r="BD210" s="48"/>
      <c r="BE210" s="48"/>
      <c r="BF210" s="48"/>
      <c r="BG210" s="116" t="s">
        <v>4788</v>
      </c>
      <c r="BH210" s="116" t="s">
        <v>4788</v>
      </c>
      <c r="BI210" s="116" t="s">
        <v>4929</v>
      </c>
      <c r="BJ210" s="116" t="s">
        <v>4929</v>
      </c>
      <c r="BK210" s="116">
        <v>0</v>
      </c>
      <c r="BL210" s="120">
        <v>0</v>
      </c>
      <c r="BM210" s="116">
        <v>0</v>
      </c>
      <c r="BN210" s="120">
        <v>0</v>
      </c>
      <c r="BO210" s="116">
        <v>0</v>
      </c>
      <c r="BP210" s="120">
        <v>0</v>
      </c>
      <c r="BQ210" s="116">
        <v>21</v>
      </c>
      <c r="BR210" s="120">
        <v>100</v>
      </c>
      <c r="BS210" s="116">
        <v>21</v>
      </c>
      <c r="BT210" s="2"/>
      <c r="BU210" s="3"/>
      <c r="BV210" s="3"/>
      <c r="BW210" s="3"/>
      <c r="BX210" s="3"/>
    </row>
    <row r="211" spans="1:76" ht="15">
      <c r="A211" s="64" t="s">
        <v>335</v>
      </c>
      <c r="B211" s="65"/>
      <c r="C211" s="65" t="s">
        <v>64</v>
      </c>
      <c r="D211" s="66">
        <v>162.75556848029024</v>
      </c>
      <c r="E211" s="68"/>
      <c r="F211" s="100" t="s">
        <v>991</v>
      </c>
      <c r="G211" s="65"/>
      <c r="H211" s="69" t="s">
        <v>335</v>
      </c>
      <c r="I211" s="70"/>
      <c r="J211" s="70"/>
      <c r="K211" s="69" t="s">
        <v>4051</v>
      </c>
      <c r="L211" s="73">
        <v>1</v>
      </c>
      <c r="M211" s="74">
        <v>421.7847900390625</v>
      </c>
      <c r="N211" s="74">
        <v>904.1633911132812</v>
      </c>
      <c r="O211" s="75"/>
      <c r="P211" s="76"/>
      <c r="Q211" s="76"/>
      <c r="R211" s="86"/>
      <c r="S211" s="48">
        <v>0</v>
      </c>
      <c r="T211" s="48">
        <v>1</v>
      </c>
      <c r="U211" s="49">
        <v>0</v>
      </c>
      <c r="V211" s="49">
        <v>0.001215</v>
      </c>
      <c r="W211" s="49">
        <v>7.9E-05</v>
      </c>
      <c r="X211" s="49">
        <v>0.51981</v>
      </c>
      <c r="Y211" s="49">
        <v>0</v>
      </c>
      <c r="Z211" s="49">
        <v>0</v>
      </c>
      <c r="AA211" s="71">
        <v>211</v>
      </c>
      <c r="AB211" s="71"/>
      <c r="AC211" s="72"/>
      <c r="AD211" s="78" t="s">
        <v>2090</v>
      </c>
      <c r="AE211" s="78">
        <v>436</v>
      </c>
      <c r="AF211" s="78">
        <v>679</v>
      </c>
      <c r="AG211" s="78">
        <v>440</v>
      </c>
      <c r="AH211" s="78">
        <v>1055</v>
      </c>
      <c r="AI211" s="78"/>
      <c r="AJ211" s="78" t="s">
        <v>2439</v>
      </c>
      <c r="AK211" s="78" t="s">
        <v>2704</v>
      </c>
      <c r="AL211" s="82" t="s">
        <v>2907</v>
      </c>
      <c r="AM211" s="78"/>
      <c r="AN211" s="80">
        <v>40604.74587962963</v>
      </c>
      <c r="AO211" s="78"/>
      <c r="AP211" s="78" t="b">
        <v>0</v>
      </c>
      <c r="AQ211" s="78" t="b">
        <v>0</v>
      </c>
      <c r="AR211" s="78" t="b">
        <v>0</v>
      </c>
      <c r="AS211" s="78"/>
      <c r="AT211" s="78">
        <v>17</v>
      </c>
      <c r="AU211" s="82" t="s">
        <v>3309</v>
      </c>
      <c r="AV211" s="78" t="b">
        <v>0</v>
      </c>
      <c r="AW211" s="78" t="s">
        <v>3483</v>
      </c>
      <c r="AX211" s="82" t="s">
        <v>3692</v>
      </c>
      <c r="AY211" s="78" t="s">
        <v>66</v>
      </c>
      <c r="AZ211" s="78" t="str">
        <f>REPLACE(INDEX(GroupVertices[Group],MATCH(Vertices[[#This Row],[Vertex]],GroupVertices[Vertex],0)),1,1,"")</f>
        <v>2</v>
      </c>
      <c r="BA211" s="48"/>
      <c r="BB211" s="48"/>
      <c r="BC211" s="48"/>
      <c r="BD211" s="48"/>
      <c r="BE211" s="48"/>
      <c r="BF211" s="48"/>
      <c r="BG211" s="116" t="s">
        <v>4788</v>
      </c>
      <c r="BH211" s="116" t="s">
        <v>4788</v>
      </c>
      <c r="BI211" s="116" t="s">
        <v>4929</v>
      </c>
      <c r="BJ211" s="116" t="s">
        <v>4929</v>
      </c>
      <c r="BK211" s="116">
        <v>0</v>
      </c>
      <c r="BL211" s="120">
        <v>0</v>
      </c>
      <c r="BM211" s="116">
        <v>0</v>
      </c>
      <c r="BN211" s="120">
        <v>0</v>
      </c>
      <c r="BO211" s="116">
        <v>0</v>
      </c>
      <c r="BP211" s="120">
        <v>0</v>
      </c>
      <c r="BQ211" s="116">
        <v>21</v>
      </c>
      <c r="BR211" s="120">
        <v>100</v>
      </c>
      <c r="BS211" s="116">
        <v>21</v>
      </c>
      <c r="BT211" s="2"/>
      <c r="BU211" s="3"/>
      <c r="BV211" s="3"/>
      <c r="BW211" s="3"/>
      <c r="BX211" s="3"/>
    </row>
    <row r="212" spans="1:76" ht="15">
      <c r="A212" s="64" t="s">
        <v>336</v>
      </c>
      <c r="B212" s="65"/>
      <c r="C212" s="65" t="s">
        <v>64</v>
      </c>
      <c r="D212" s="66">
        <v>162.70104291985692</v>
      </c>
      <c r="E212" s="68"/>
      <c r="F212" s="100" t="s">
        <v>992</v>
      </c>
      <c r="G212" s="65"/>
      <c r="H212" s="69" t="s">
        <v>336</v>
      </c>
      <c r="I212" s="70"/>
      <c r="J212" s="70"/>
      <c r="K212" s="69" t="s">
        <v>4052</v>
      </c>
      <c r="L212" s="73">
        <v>1</v>
      </c>
      <c r="M212" s="74">
        <v>3091.172119140625</v>
      </c>
      <c r="N212" s="74">
        <v>992.7682495117188</v>
      </c>
      <c r="O212" s="75"/>
      <c r="P212" s="76"/>
      <c r="Q212" s="76"/>
      <c r="R212" s="86"/>
      <c r="S212" s="48">
        <v>0</v>
      </c>
      <c r="T212" s="48">
        <v>1</v>
      </c>
      <c r="U212" s="49">
        <v>0</v>
      </c>
      <c r="V212" s="49">
        <v>0.001215</v>
      </c>
      <c r="W212" s="49">
        <v>7.9E-05</v>
      </c>
      <c r="X212" s="49">
        <v>0.51981</v>
      </c>
      <c r="Y212" s="49">
        <v>0</v>
      </c>
      <c r="Z212" s="49">
        <v>0</v>
      </c>
      <c r="AA212" s="71">
        <v>212</v>
      </c>
      <c r="AB212" s="71"/>
      <c r="AC212" s="72"/>
      <c r="AD212" s="78" t="s">
        <v>2091</v>
      </c>
      <c r="AE212" s="78">
        <v>1248</v>
      </c>
      <c r="AF212" s="78">
        <v>630</v>
      </c>
      <c r="AG212" s="78">
        <v>1818</v>
      </c>
      <c r="AH212" s="78">
        <v>2583</v>
      </c>
      <c r="AI212" s="78"/>
      <c r="AJ212" s="78" t="s">
        <v>2440</v>
      </c>
      <c r="AK212" s="78" t="s">
        <v>2705</v>
      </c>
      <c r="AL212" s="82" t="s">
        <v>2908</v>
      </c>
      <c r="AM212" s="78"/>
      <c r="AN212" s="80">
        <v>40081.513078703705</v>
      </c>
      <c r="AO212" s="82" t="s">
        <v>3200</v>
      </c>
      <c r="AP212" s="78" t="b">
        <v>0</v>
      </c>
      <c r="AQ212" s="78" t="b">
        <v>0</v>
      </c>
      <c r="AR212" s="78" t="b">
        <v>0</v>
      </c>
      <c r="AS212" s="78"/>
      <c r="AT212" s="78">
        <v>25</v>
      </c>
      <c r="AU212" s="82" t="s">
        <v>3318</v>
      </c>
      <c r="AV212" s="78" t="b">
        <v>0</v>
      </c>
      <c r="AW212" s="78" t="s">
        <v>3483</v>
      </c>
      <c r="AX212" s="82" t="s">
        <v>3693</v>
      </c>
      <c r="AY212" s="78" t="s">
        <v>66</v>
      </c>
      <c r="AZ212" s="78" t="str">
        <f>REPLACE(INDEX(GroupVertices[Group],MATCH(Vertices[[#This Row],[Vertex]],GroupVertices[Vertex],0)),1,1,"")</f>
        <v>2</v>
      </c>
      <c r="BA212" s="48"/>
      <c r="BB212" s="48"/>
      <c r="BC212" s="48"/>
      <c r="BD212" s="48"/>
      <c r="BE212" s="48"/>
      <c r="BF212" s="48"/>
      <c r="BG212" s="116" t="s">
        <v>4788</v>
      </c>
      <c r="BH212" s="116" t="s">
        <v>4788</v>
      </c>
      <c r="BI212" s="116" t="s">
        <v>4929</v>
      </c>
      <c r="BJ212" s="116" t="s">
        <v>4929</v>
      </c>
      <c r="BK212" s="116">
        <v>0</v>
      </c>
      <c r="BL212" s="120">
        <v>0</v>
      </c>
      <c r="BM212" s="116">
        <v>0</v>
      </c>
      <c r="BN212" s="120">
        <v>0</v>
      </c>
      <c r="BO212" s="116">
        <v>0</v>
      </c>
      <c r="BP212" s="120">
        <v>0</v>
      </c>
      <c r="BQ212" s="116">
        <v>21</v>
      </c>
      <c r="BR212" s="120">
        <v>100</v>
      </c>
      <c r="BS212" s="116">
        <v>21</v>
      </c>
      <c r="BT212" s="2"/>
      <c r="BU212" s="3"/>
      <c r="BV212" s="3"/>
      <c r="BW212" s="3"/>
      <c r="BX212" s="3"/>
    </row>
    <row r="213" spans="1:76" ht="15">
      <c r="A213" s="64" t="s">
        <v>337</v>
      </c>
      <c r="B213" s="65"/>
      <c r="C213" s="65" t="s">
        <v>64</v>
      </c>
      <c r="D213" s="66">
        <v>170.22334472657548</v>
      </c>
      <c r="E213" s="68"/>
      <c r="F213" s="100" t="s">
        <v>993</v>
      </c>
      <c r="G213" s="65"/>
      <c r="H213" s="69" t="s">
        <v>337</v>
      </c>
      <c r="I213" s="70"/>
      <c r="J213" s="70"/>
      <c r="K213" s="69" t="s">
        <v>4053</v>
      </c>
      <c r="L213" s="73">
        <v>1</v>
      </c>
      <c r="M213" s="74">
        <v>2204.8740234375</v>
      </c>
      <c r="N213" s="74">
        <v>1194.8828125</v>
      </c>
      <c r="O213" s="75"/>
      <c r="P213" s="76"/>
      <c r="Q213" s="76"/>
      <c r="R213" s="86"/>
      <c r="S213" s="48">
        <v>0</v>
      </c>
      <c r="T213" s="48">
        <v>1</v>
      </c>
      <c r="U213" s="49">
        <v>0</v>
      </c>
      <c r="V213" s="49">
        <v>0.001215</v>
      </c>
      <c r="W213" s="49">
        <v>7.9E-05</v>
      </c>
      <c r="X213" s="49">
        <v>0.51981</v>
      </c>
      <c r="Y213" s="49">
        <v>0</v>
      </c>
      <c r="Z213" s="49">
        <v>0</v>
      </c>
      <c r="AA213" s="71">
        <v>213</v>
      </c>
      <c r="AB213" s="71"/>
      <c r="AC213" s="72"/>
      <c r="AD213" s="78" t="s">
        <v>2092</v>
      </c>
      <c r="AE213" s="78">
        <v>2176</v>
      </c>
      <c r="AF213" s="78">
        <v>7390</v>
      </c>
      <c r="AG213" s="78">
        <v>97505</v>
      </c>
      <c r="AH213" s="78">
        <v>23332</v>
      </c>
      <c r="AI213" s="78"/>
      <c r="AJ213" s="78" t="s">
        <v>2441</v>
      </c>
      <c r="AK213" s="78" t="s">
        <v>2602</v>
      </c>
      <c r="AL213" s="82" t="s">
        <v>2909</v>
      </c>
      <c r="AM213" s="78"/>
      <c r="AN213" s="80">
        <v>40148.15644675926</v>
      </c>
      <c r="AO213" s="82" t="s">
        <v>3201</v>
      </c>
      <c r="AP213" s="78" t="b">
        <v>0</v>
      </c>
      <c r="AQ213" s="78" t="b">
        <v>0</v>
      </c>
      <c r="AR213" s="78" t="b">
        <v>0</v>
      </c>
      <c r="AS213" s="78"/>
      <c r="AT213" s="78">
        <v>396</v>
      </c>
      <c r="AU213" s="82" t="s">
        <v>3309</v>
      </c>
      <c r="AV213" s="78" t="b">
        <v>0</v>
      </c>
      <c r="AW213" s="78" t="s">
        <v>3483</v>
      </c>
      <c r="AX213" s="82" t="s">
        <v>3694</v>
      </c>
      <c r="AY213" s="78" t="s">
        <v>66</v>
      </c>
      <c r="AZ213" s="78" t="str">
        <f>REPLACE(INDEX(GroupVertices[Group],MATCH(Vertices[[#This Row],[Vertex]],GroupVertices[Vertex],0)),1,1,"")</f>
        <v>2</v>
      </c>
      <c r="BA213" s="48"/>
      <c r="BB213" s="48"/>
      <c r="BC213" s="48"/>
      <c r="BD213" s="48"/>
      <c r="BE213" s="48"/>
      <c r="BF213" s="48"/>
      <c r="BG213" s="116" t="s">
        <v>4788</v>
      </c>
      <c r="BH213" s="116" t="s">
        <v>4788</v>
      </c>
      <c r="BI213" s="116" t="s">
        <v>4929</v>
      </c>
      <c r="BJ213" s="116" t="s">
        <v>4929</v>
      </c>
      <c r="BK213" s="116">
        <v>0</v>
      </c>
      <c r="BL213" s="120">
        <v>0</v>
      </c>
      <c r="BM213" s="116">
        <v>0</v>
      </c>
      <c r="BN213" s="120">
        <v>0</v>
      </c>
      <c r="BO213" s="116">
        <v>0</v>
      </c>
      <c r="BP213" s="120">
        <v>0</v>
      </c>
      <c r="BQ213" s="116">
        <v>21</v>
      </c>
      <c r="BR213" s="120">
        <v>100</v>
      </c>
      <c r="BS213" s="116">
        <v>21</v>
      </c>
      <c r="BT213" s="2"/>
      <c r="BU213" s="3"/>
      <c r="BV213" s="3"/>
      <c r="BW213" s="3"/>
      <c r="BX213" s="3"/>
    </row>
    <row r="214" spans="1:76" ht="15">
      <c r="A214" s="64" t="s">
        <v>338</v>
      </c>
      <c r="B214" s="65"/>
      <c r="C214" s="65" t="s">
        <v>64</v>
      </c>
      <c r="D214" s="66">
        <v>163.2707793880581</v>
      </c>
      <c r="E214" s="68"/>
      <c r="F214" s="100" t="s">
        <v>994</v>
      </c>
      <c r="G214" s="65"/>
      <c r="H214" s="69" t="s">
        <v>338</v>
      </c>
      <c r="I214" s="70"/>
      <c r="J214" s="70"/>
      <c r="K214" s="69" t="s">
        <v>4054</v>
      </c>
      <c r="L214" s="73">
        <v>1</v>
      </c>
      <c r="M214" s="74">
        <v>1372.3992919921875</v>
      </c>
      <c r="N214" s="74">
        <v>640.8869018554688</v>
      </c>
      <c r="O214" s="75"/>
      <c r="P214" s="76"/>
      <c r="Q214" s="76"/>
      <c r="R214" s="86"/>
      <c r="S214" s="48">
        <v>0</v>
      </c>
      <c r="T214" s="48">
        <v>1</v>
      </c>
      <c r="U214" s="49">
        <v>0</v>
      </c>
      <c r="V214" s="49">
        <v>0.001215</v>
      </c>
      <c r="W214" s="49">
        <v>7.9E-05</v>
      </c>
      <c r="X214" s="49">
        <v>0.51981</v>
      </c>
      <c r="Y214" s="49">
        <v>0</v>
      </c>
      <c r="Z214" s="49">
        <v>0</v>
      </c>
      <c r="AA214" s="71">
        <v>214</v>
      </c>
      <c r="AB214" s="71"/>
      <c r="AC214" s="72"/>
      <c r="AD214" s="78" t="s">
        <v>2093</v>
      </c>
      <c r="AE214" s="78">
        <v>1459</v>
      </c>
      <c r="AF214" s="78">
        <v>1142</v>
      </c>
      <c r="AG214" s="78">
        <v>21016</v>
      </c>
      <c r="AH214" s="78">
        <v>5080</v>
      </c>
      <c r="AI214" s="78"/>
      <c r="AJ214" s="78" t="s">
        <v>2442</v>
      </c>
      <c r="AK214" s="78"/>
      <c r="AL214" s="78"/>
      <c r="AM214" s="78"/>
      <c r="AN214" s="80">
        <v>40094.994942129626</v>
      </c>
      <c r="AO214" s="82" t="s">
        <v>3202</v>
      </c>
      <c r="AP214" s="78" t="b">
        <v>0</v>
      </c>
      <c r="AQ214" s="78" t="b">
        <v>0</v>
      </c>
      <c r="AR214" s="78" t="b">
        <v>0</v>
      </c>
      <c r="AS214" s="78"/>
      <c r="AT214" s="78">
        <v>51</v>
      </c>
      <c r="AU214" s="82" t="s">
        <v>3324</v>
      </c>
      <c r="AV214" s="78" t="b">
        <v>0</v>
      </c>
      <c r="AW214" s="78" t="s">
        <v>3483</v>
      </c>
      <c r="AX214" s="82" t="s">
        <v>3695</v>
      </c>
      <c r="AY214" s="78" t="s">
        <v>66</v>
      </c>
      <c r="AZ214" s="78" t="str">
        <f>REPLACE(INDEX(GroupVertices[Group],MATCH(Vertices[[#This Row],[Vertex]],GroupVertices[Vertex],0)),1,1,"")</f>
        <v>2</v>
      </c>
      <c r="BA214" s="48"/>
      <c r="BB214" s="48"/>
      <c r="BC214" s="48"/>
      <c r="BD214" s="48"/>
      <c r="BE214" s="48"/>
      <c r="BF214" s="48"/>
      <c r="BG214" s="116" t="s">
        <v>4788</v>
      </c>
      <c r="BH214" s="116" t="s">
        <v>4788</v>
      </c>
      <c r="BI214" s="116" t="s">
        <v>4929</v>
      </c>
      <c r="BJ214" s="116" t="s">
        <v>4929</v>
      </c>
      <c r="BK214" s="116">
        <v>0</v>
      </c>
      <c r="BL214" s="120">
        <v>0</v>
      </c>
      <c r="BM214" s="116">
        <v>0</v>
      </c>
      <c r="BN214" s="120">
        <v>0</v>
      </c>
      <c r="BO214" s="116">
        <v>0</v>
      </c>
      <c r="BP214" s="120">
        <v>0</v>
      </c>
      <c r="BQ214" s="116">
        <v>21</v>
      </c>
      <c r="BR214" s="120">
        <v>100</v>
      </c>
      <c r="BS214" s="116">
        <v>21</v>
      </c>
      <c r="BT214" s="2"/>
      <c r="BU214" s="3"/>
      <c r="BV214" s="3"/>
      <c r="BW214" s="3"/>
      <c r="BX214" s="3"/>
    </row>
    <row r="215" spans="1:76" ht="15">
      <c r="A215" s="64" t="s">
        <v>339</v>
      </c>
      <c r="B215" s="65"/>
      <c r="C215" s="65" t="s">
        <v>64</v>
      </c>
      <c r="D215" s="66">
        <v>162.05452556043332</v>
      </c>
      <c r="E215" s="68"/>
      <c r="F215" s="100" t="s">
        <v>995</v>
      </c>
      <c r="G215" s="65"/>
      <c r="H215" s="69" t="s">
        <v>339</v>
      </c>
      <c r="I215" s="70"/>
      <c r="J215" s="70"/>
      <c r="K215" s="69" t="s">
        <v>4055</v>
      </c>
      <c r="L215" s="73">
        <v>1</v>
      </c>
      <c r="M215" s="74">
        <v>3217.3935546875</v>
      </c>
      <c r="N215" s="74">
        <v>1283.77490234375</v>
      </c>
      <c r="O215" s="75"/>
      <c r="P215" s="76"/>
      <c r="Q215" s="76"/>
      <c r="R215" s="86"/>
      <c r="S215" s="48">
        <v>0</v>
      </c>
      <c r="T215" s="48">
        <v>1</v>
      </c>
      <c r="U215" s="49">
        <v>0</v>
      </c>
      <c r="V215" s="49">
        <v>0.001215</v>
      </c>
      <c r="W215" s="49">
        <v>7.9E-05</v>
      </c>
      <c r="X215" s="49">
        <v>0.51981</v>
      </c>
      <c r="Y215" s="49">
        <v>0</v>
      </c>
      <c r="Z215" s="49">
        <v>0</v>
      </c>
      <c r="AA215" s="71">
        <v>215</v>
      </c>
      <c r="AB215" s="71"/>
      <c r="AC215" s="72"/>
      <c r="AD215" s="78" t="s">
        <v>2094</v>
      </c>
      <c r="AE215" s="78">
        <v>140</v>
      </c>
      <c r="AF215" s="78">
        <v>49</v>
      </c>
      <c r="AG215" s="78">
        <v>466</v>
      </c>
      <c r="AH215" s="78">
        <v>1766</v>
      </c>
      <c r="AI215" s="78"/>
      <c r="AJ215" s="78"/>
      <c r="AK215" s="78"/>
      <c r="AL215" s="78"/>
      <c r="AM215" s="78"/>
      <c r="AN215" s="80">
        <v>42886.806909722225</v>
      </c>
      <c r="AO215" s="78"/>
      <c r="AP215" s="78" t="b">
        <v>1</v>
      </c>
      <c r="AQ215" s="78" t="b">
        <v>0</v>
      </c>
      <c r="AR215" s="78" t="b">
        <v>0</v>
      </c>
      <c r="AS215" s="78"/>
      <c r="AT215" s="78">
        <v>1</v>
      </c>
      <c r="AU215" s="78"/>
      <c r="AV215" s="78" t="b">
        <v>0</v>
      </c>
      <c r="AW215" s="78" t="s">
        <v>3483</v>
      </c>
      <c r="AX215" s="82" t="s">
        <v>3696</v>
      </c>
      <c r="AY215" s="78" t="s">
        <v>66</v>
      </c>
      <c r="AZ215" s="78" t="str">
        <f>REPLACE(INDEX(GroupVertices[Group],MATCH(Vertices[[#This Row],[Vertex]],GroupVertices[Vertex],0)),1,1,"")</f>
        <v>2</v>
      </c>
      <c r="BA215" s="48"/>
      <c r="BB215" s="48"/>
      <c r="BC215" s="48"/>
      <c r="BD215" s="48"/>
      <c r="BE215" s="48"/>
      <c r="BF215" s="48"/>
      <c r="BG215" s="116" t="s">
        <v>4788</v>
      </c>
      <c r="BH215" s="116" t="s">
        <v>4788</v>
      </c>
      <c r="BI215" s="116" t="s">
        <v>4929</v>
      </c>
      <c r="BJ215" s="116" t="s">
        <v>4929</v>
      </c>
      <c r="BK215" s="116">
        <v>0</v>
      </c>
      <c r="BL215" s="120">
        <v>0</v>
      </c>
      <c r="BM215" s="116">
        <v>0</v>
      </c>
      <c r="BN215" s="120">
        <v>0</v>
      </c>
      <c r="BO215" s="116">
        <v>0</v>
      </c>
      <c r="BP215" s="120">
        <v>0</v>
      </c>
      <c r="BQ215" s="116">
        <v>21</v>
      </c>
      <c r="BR215" s="120">
        <v>100</v>
      </c>
      <c r="BS215" s="116">
        <v>21</v>
      </c>
      <c r="BT215" s="2"/>
      <c r="BU215" s="3"/>
      <c r="BV215" s="3"/>
      <c r="BW215" s="3"/>
      <c r="BX215" s="3"/>
    </row>
    <row r="216" spans="1:76" ht="15">
      <c r="A216" s="64" t="s">
        <v>340</v>
      </c>
      <c r="B216" s="65"/>
      <c r="C216" s="65" t="s">
        <v>64</v>
      </c>
      <c r="D216" s="66">
        <v>164.32011823476452</v>
      </c>
      <c r="E216" s="68"/>
      <c r="F216" s="100" t="s">
        <v>996</v>
      </c>
      <c r="G216" s="65"/>
      <c r="H216" s="69" t="s">
        <v>340</v>
      </c>
      <c r="I216" s="70"/>
      <c r="J216" s="70"/>
      <c r="K216" s="69" t="s">
        <v>4056</v>
      </c>
      <c r="L216" s="73">
        <v>1</v>
      </c>
      <c r="M216" s="74">
        <v>2095.52001953125</v>
      </c>
      <c r="N216" s="74">
        <v>2437.599365234375</v>
      </c>
      <c r="O216" s="75"/>
      <c r="P216" s="76"/>
      <c r="Q216" s="76"/>
      <c r="R216" s="86"/>
      <c r="S216" s="48">
        <v>0</v>
      </c>
      <c r="T216" s="48">
        <v>1</v>
      </c>
      <c r="U216" s="49">
        <v>0</v>
      </c>
      <c r="V216" s="49">
        <v>0.001215</v>
      </c>
      <c r="W216" s="49">
        <v>7.9E-05</v>
      </c>
      <c r="X216" s="49">
        <v>0.51981</v>
      </c>
      <c r="Y216" s="49">
        <v>0</v>
      </c>
      <c r="Z216" s="49">
        <v>0</v>
      </c>
      <c r="AA216" s="71">
        <v>216</v>
      </c>
      <c r="AB216" s="71"/>
      <c r="AC216" s="72"/>
      <c r="AD216" s="78" t="s">
        <v>2095</v>
      </c>
      <c r="AE216" s="78">
        <v>304</v>
      </c>
      <c r="AF216" s="78">
        <v>2085</v>
      </c>
      <c r="AG216" s="78">
        <v>887</v>
      </c>
      <c r="AH216" s="78">
        <v>1151</v>
      </c>
      <c r="AI216" s="78"/>
      <c r="AJ216" s="78" t="s">
        <v>2443</v>
      </c>
      <c r="AK216" s="78" t="s">
        <v>2693</v>
      </c>
      <c r="AL216" s="78"/>
      <c r="AM216" s="78"/>
      <c r="AN216" s="80">
        <v>39708.64976851852</v>
      </c>
      <c r="AO216" s="82" t="s">
        <v>3203</v>
      </c>
      <c r="AP216" s="78" t="b">
        <v>0</v>
      </c>
      <c r="AQ216" s="78" t="b">
        <v>0</v>
      </c>
      <c r="AR216" s="78" t="b">
        <v>1</v>
      </c>
      <c r="AS216" s="78"/>
      <c r="AT216" s="78">
        <v>71</v>
      </c>
      <c r="AU216" s="82" t="s">
        <v>3312</v>
      </c>
      <c r="AV216" s="78" t="b">
        <v>0</v>
      </c>
      <c r="AW216" s="78" t="s">
        <v>3483</v>
      </c>
      <c r="AX216" s="82" t="s">
        <v>3697</v>
      </c>
      <c r="AY216" s="78" t="s">
        <v>66</v>
      </c>
      <c r="AZ216" s="78" t="str">
        <f>REPLACE(INDEX(GroupVertices[Group],MATCH(Vertices[[#This Row],[Vertex]],GroupVertices[Vertex],0)),1,1,"")</f>
        <v>2</v>
      </c>
      <c r="BA216" s="48"/>
      <c r="BB216" s="48"/>
      <c r="BC216" s="48"/>
      <c r="BD216" s="48"/>
      <c r="BE216" s="48"/>
      <c r="BF216" s="48"/>
      <c r="BG216" s="116" t="s">
        <v>4788</v>
      </c>
      <c r="BH216" s="116" t="s">
        <v>4788</v>
      </c>
      <c r="BI216" s="116" t="s">
        <v>4929</v>
      </c>
      <c r="BJ216" s="116" t="s">
        <v>4929</v>
      </c>
      <c r="BK216" s="116">
        <v>0</v>
      </c>
      <c r="BL216" s="120">
        <v>0</v>
      </c>
      <c r="BM216" s="116">
        <v>0</v>
      </c>
      <c r="BN216" s="120">
        <v>0</v>
      </c>
      <c r="BO216" s="116">
        <v>0</v>
      </c>
      <c r="BP216" s="120">
        <v>0</v>
      </c>
      <c r="BQ216" s="116">
        <v>21</v>
      </c>
      <c r="BR216" s="120">
        <v>100</v>
      </c>
      <c r="BS216" s="116">
        <v>21</v>
      </c>
      <c r="BT216" s="2"/>
      <c r="BU216" s="3"/>
      <c r="BV216" s="3"/>
      <c r="BW216" s="3"/>
      <c r="BX216" s="3"/>
    </row>
    <row r="217" spans="1:76" ht="15">
      <c r="A217" s="64" t="s">
        <v>341</v>
      </c>
      <c r="B217" s="65"/>
      <c r="C217" s="65" t="s">
        <v>64</v>
      </c>
      <c r="D217" s="66">
        <v>164.46922895105155</v>
      </c>
      <c r="E217" s="68"/>
      <c r="F217" s="100" t="s">
        <v>997</v>
      </c>
      <c r="G217" s="65"/>
      <c r="H217" s="69" t="s">
        <v>341</v>
      </c>
      <c r="I217" s="70"/>
      <c r="J217" s="70"/>
      <c r="K217" s="69" t="s">
        <v>4057</v>
      </c>
      <c r="L217" s="73">
        <v>1</v>
      </c>
      <c r="M217" s="74">
        <v>2169.775390625</v>
      </c>
      <c r="N217" s="74">
        <v>387.7505798339844</v>
      </c>
      <c r="O217" s="75"/>
      <c r="P217" s="76"/>
      <c r="Q217" s="76"/>
      <c r="R217" s="86"/>
      <c r="S217" s="48">
        <v>0</v>
      </c>
      <c r="T217" s="48">
        <v>1</v>
      </c>
      <c r="U217" s="49">
        <v>0</v>
      </c>
      <c r="V217" s="49">
        <v>0.001215</v>
      </c>
      <c r="W217" s="49">
        <v>7.9E-05</v>
      </c>
      <c r="X217" s="49">
        <v>0.51981</v>
      </c>
      <c r="Y217" s="49">
        <v>0</v>
      </c>
      <c r="Z217" s="49">
        <v>0</v>
      </c>
      <c r="AA217" s="71">
        <v>217</v>
      </c>
      <c r="AB217" s="71"/>
      <c r="AC217" s="72"/>
      <c r="AD217" s="78" t="s">
        <v>2096</v>
      </c>
      <c r="AE217" s="78">
        <v>2477</v>
      </c>
      <c r="AF217" s="78">
        <v>2219</v>
      </c>
      <c r="AG217" s="78">
        <v>8080</v>
      </c>
      <c r="AH217" s="78">
        <v>805</v>
      </c>
      <c r="AI217" s="78"/>
      <c r="AJ217" s="78" t="s">
        <v>2444</v>
      </c>
      <c r="AK217" s="78" t="s">
        <v>2663</v>
      </c>
      <c r="AL217" s="82" t="s">
        <v>2910</v>
      </c>
      <c r="AM217" s="78"/>
      <c r="AN217" s="80">
        <v>40376.70170138889</v>
      </c>
      <c r="AO217" s="82" t="s">
        <v>3204</v>
      </c>
      <c r="AP217" s="78" t="b">
        <v>0</v>
      </c>
      <c r="AQ217" s="78" t="b">
        <v>0</v>
      </c>
      <c r="AR217" s="78" t="b">
        <v>1</v>
      </c>
      <c r="AS217" s="78"/>
      <c r="AT217" s="78">
        <v>104</v>
      </c>
      <c r="AU217" s="82" t="s">
        <v>3312</v>
      </c>
      <c r="AV217" s="78" t="b">
        <v>0</v>
      </c>
      <c r="AW217" s="78" t="s">
        <v>3483</v>
      </c>
      <c r="AX217" s="82" t="s">
        <v>3698</v>
      </c>
      <c r="AY217" s="78" t="s">
        <v>66</v>
      </c>
      <c r="AZ217" s="78" t="str">
        <f>REPLACE(INDEX(GroupVertices[Group],MATCH(Vertices[[#This Row],[Vertex]],GroupVertices[Vertex],0)),1,1,"")</f>
        <v>2</v>
      </c>
      <c r="BA217" s="48"/>
      <c r="BB217" s="48"/>
      <c r="BC217" s="48"/>
      <c r="BD217" s="48"/>
      <c r="BE217" s="48"/>
      <c r="BF217" s="48"/>
      <c r="BG217" s="116" t="s">
        <v>4788</v>
      </c>
      <c r="BH217" s="116" t="s">
        <v>4788</v>
      </c>
      <c r="BI217" s="116" t="s">
        <v>4929</v>
      </c>
      <c r="BJ217" s="116" t="s">
        <v>4929</v>
      </c>
      <c r="BK217" s="116">
        <v>0</v>
      </c>
      <c r="BL217" s="120">
        <v>0</v>
      </c>
      <c r="BM217" s="116">
        <v>0</v>
      </c>
      <c r="BN217" s="120">
        <v>0</v>
      </c>
      <c r="BO217" s="116">
        <v>0</v>
      </c>
      <c r="BP217" s="120">
        <v>0</v>
      </c>
      <c r="BQ217" s="116">
        <v>21</v>
      </c>
      <c r="BR217" s="120">
        <v>100</v>
      </c>
      <c r="BS217" s="116">
        <v>21</v>
      </c>
      <c r="BT217" s="2"/>
      <c r="BU217" s="3"/>
      <c r="BV217" s="3"/>
      <c r="BW217" s="3"/>
      <c r="BX217" s="3"/>
    </row>
    <row r="218" spans="1:76" ht="15">
      <c r="A218" s="64" t="s">
        <v>342</v>
      </c>
      <c r="B218" s="65"/>
      <c r="C218" s="65" t="s">
        <v>64</v>
      </c>
      <c r="D218" s="66">
        <v>164.68955672586372</v>
      </c>
      <c r="E218" s="68"/>
      <c r="F218" s="100" t="s">
        <v>998</v>
      </c>
      <c r="G218" s="65"/>
      <c r="H218" s="69" t="s">
        <v>342</v>
      </c>
      <c r="I218" s="70"/>
      <c r="J218" s="70"/>
      <c r="K218" s="69" t="s">
        <v>4058</v>
      </c>
      <c r="L218" s="73">
        <v>1</v>
      </c>
      <c r="M218" s="74">
        <v>2544.2568359375</v>
      </c>
      <c r="N218" s="74">
        <v>508.2959289550781</v>
      </c>
      <c r="O218" s="75"/>
      <c r="P218" s="76"/>
      <c r="Q218" s="76"/>
      <c r="R218" s="86"/>
      <c r="S218" s="48">
        <v>0</v>
      </c>
      <c r="T218" s="48">
        <v>1</v>
      </c>
      <c r="U218" s="49">
        <v>0</v>
      </c>
      <c r="V218" s="49">
        <v>0.001215</v>
      </c>
      <c r="W218" s="49">
        <v>7.9E-05</v>
      </c>
      <c r="X218" s="49">
        <v>0.51981</v>
      </c>
      <c r="Y218" s="49">
        <v>0</v>
      </c>
      <c r="Z218" s="49">
        <v>0</v>
      </c>
      <c r="AA218" s="71">
        <v>218</v>
      </c>
      <c r="AB218" s="71"/>
      <c r="AC218" s="72"/>
      <c r="AD218" s="78" t="s">
        <v>2097</v>
      </c>
      <c r="AE218" s="78">
        <v>3759</v>
      </c>
      <c r="AF218" s="78">
        <v>2417</v>
      </c>
      <c r="AG218" s="78">
        <v>54293</v>
      </c>
      <c r="AH218" s="78">
        <v>46832</v>
      </c>
      <c r="AI218" s="78"/>
      <c r="AJ218" s="78" t="s">
        <v>2445</v>
      </c>
      <c r="AK218" s="78" t="s">
        <v>2706</v>
      </c>
      <c r="AL218" s="82" t="s">
        <v>2911</v>
      </c>
      <c r="AM218" s="78"/>
      <c r="AN218" s="80">
        <v>39356.72445601852</v>
      </c>
      <c r="AO218" s="82" t="s">
        <v>3205</v>
      </c>
      <c r="AP218" s="78" t="b">
        <v>0</v>
      </c>
      <c r="AQ218" s="78" t="b">
        <v>0</v>
      </c>
      <c r="AR218" s="78" t="b">
        <v>1</v>
      </c>
      <c r="AS218" s="78"/>
      <c r="AT218" s="78">
        <v>248</v>
      </c>
      <c r="AU218" s="82" t="s">
        <v>3311</v>
      </c>
      <c r="AV218" s="78" t="b">
        <v>0</v>
      </c>
      <c r="AW218" s="78" t="s">
        <v>3483</v>
      </c>
      <c r="AX218" s="82" t="s">
        <v>3699</v>
      </c>
      <c r="AY218" s="78" t="s">
        <v>66</v>
      </c>
      <c r="AZ218" s="78" t="str">
        <f>REPLACE(INDEX(GroupVertices[Group],MATCH(Vertices[[#This Row],[Vertex]],GroupVertices[Vertex],0)),1,1,"")</f>
        <v>2</v>
      </c>
      <c r="BA218" s="48"/>
      <c r="BB218" s="48"/>
      <c r="BC218" s="48"/>
      <c r="BD218" s="48"/>
      <c r="BE218" s="48"/>
      <c r="BF218" s="48"/>
      <c r="BG218" s="116" t="s">
        <v>4788</v>
      </c>
      <c r="BH218" s="116" t="s">
        <v>4788</v>
      </c>
      <c r="BI218" s="116" t="s">
        <v>4929</v>
      </c>
      <c r="BJ218" s="116" t="s">
        <v>4929</v>
      </c>
      <c r="BK218" s="116">
        <v>0</v>
      </c>
      <c r="BL218" s="120">
        <v>0</v>
      </c>
      <c r="BM218" s="116">
        <v>0</v>
      </c>
      <c r="BN218" s="120">
        <v>0</v>
      </c>
      <c r="BO218" s="116">
        <v>0</v>
      </c>
      <c r="BP218" s="120">
        <v>0</v>
      </c>
      <c r="BQ218" s="116">
        <v>21</v>
      </c>
      <c r="BR218" s="120">
        <v>100</v>
      </c>
      <c r="BS218" s="116">
        <v>21</v>
      </c>
      <c r="BT218" s="2"/>
      <c r="BU218" s="3"/>
      <c r="BV218" s="3"/>
      <c r="BW218" s="3"/>
      <c r="BX218" s="3"/>
    </row>
    <row r="219" spans="1:76" ht="15">
      <c r="A219" s="64" t="s">
        <v>343</v>
      </c>
      <c r="B219" s="65"/>
      <c r="C219" s="65" t="s">
        <v>64</v>
      </c>
      <c r="D219" s="66">
        <v>163.46662629900223</v>
      </c>
      <c r="E219" s="68"/>
      <c r="F219" s="100" t="s">
        <v>999</v>
      </c>
      <c r="G219" s="65"/>
      <c r="H219" s="69" t="s">
        <v>343</v>
      </c>
      <c r="I219" s="70"/>
      <c r="J219" s="70"/>
      <c r="K219" s="69" t="s">
        <v>4059</v>
      </c>
      <c r="L219" s="73">
        <v>1</v>
      </c>
      <c r="M219" s="74">
        <v>9590.83203125</v>
      </c>
      <c r="N219" s="74">
        <v>7211.04345703125</v>
      </c>
      <c r="O219" s="75"/>
      <c r="P219" s="76"/>
      <c r="Q219" s="76"/>
      <c r="R219" s="86"/>
      <c r="S219" s="48">
        <v>0</v>
      </c>
      <c r="T219" s="48">
        <v>2</v>
      </c>
      <c r="U219" s="49">
        <v>0</v>
      </c>
      <c r="V219" s="49">
        <v>0.001131</v>
      </c>
      <c r="W219" s="49">
        <v>0.00012</v>
      </c>
      <c r="X219" s="49">
        <v>0.672955</v>
      </c>
      <c r="Y219" s="49">
        <v>1</v>
      </c>
      <c r="Z219" s="49">
        <v>0</v>
      </c>
      <c r="AA219" s="71">
        <v>219</v>
      </c>
      <c r="AB219" s="71"/>
      <c r="AC219" s="72"/>
      <c r="AD219" s="78" t="s">
        <v>2098</v>
      </c>
      <c r="AE219" s="78">
        <v>2283</v>
      </c>
      <c r="AF219" s="78">
        <v>1318</v>
      </c>
      <c r="AG219" s="78">
        <v>13122</v>
      </c>
      <c r="AH219" s="78">
        <v>6666</v>
      </c>
      <c r="AI219" s="78"/>
      <c r="AJ219" s="78" t="s">
        <v>2446</v>
      </c>
      <c r="AK219" s="78"/>
      <c r="AL219" s="82" t="s">
        <v>2912</v>
      </c>
      <c r="AM219" s="78"/>
      <c r="AN219" s="80">
        <v>39903.614756944444</v>
      </c>
      <c r="AO219" s="82" t="s">
        <v>3206</v>
      </c>
      <c r="AP219" s="78" t="b">
        <v>0</v>
      </c>
      <c r="AQ219" s="78" t="b">
        <v>0</v>
      </c>
      <c r="AR219" s="78" t="b">
        <v>0</v>
      </c>
      <c r="AS219" s="78"/>
      <c r="AT219" s="78">
        <v>110</v>
      </c>
      <c r="AU219" s="82" t="s">
        <v>3309</v>
      </c>
      <c r="AV219" s="78" t="b">
        <v>0</v>
      </c>
      <c r="AW219" s="78" t="s">
        <v>3483</v>
      </c>
      <c r="AX219" s="82" t="s">
        <v>3700</v>
      </c>
      <c r="AY219" s="78" t="s">
        <v>66</v>
      </c>
      <c r="AZ219" s="78" t="str">
        <f>REPLACE(INDEX(GroupVertices[Group],MATCH(Vertices[[#This Row],[Vertex]],GroupVertices[Vertex],0)),1,1,"")</f>
        <v>12</v>
      </c>
      <c r="BA219" s="48"/>
      <c r="BB219" s="48"/>
      <c r="BC219" s="48"/>
      <c r="BD219" s="48"/>
      <c r="BE219" s="48" t="s">
        <v>848</v>
      </c>
      <c r="BF219" s="48" t="s">
        <v>848</v>
      </c>
      <c r="BG219" s="116" t="s">
        <v>4790</v>
      </c>
      <c r="BH219" s="116" t="s">
        <v>4790</v>
      </c>
      <c r="BI219" s="116" t="s">
        <v>4931</v>
      </c>
      <c r="BJ219" s="116" t="s">
        <v>4931</v>
      </c>
      <c r="BK219" s="116">
        <v>0</v>
      </c>
      <c r="BL219" s="120">
        <v>0</v>
      </c>
      <c r="BM219" s="116">
        <v>1</v>
      </c>
      <c r="BN219" s="120">
        <v>5</v>
      </c>
      <c r="BO219" s="116">
        <v>0</v>
      </c>
      <c r="BP219" s="120">
        <v>0</v>
      </c>
      <c r="BQ219" s="116">
        <v>19</v>
      </c>
      <c r="BR219" s="120">
        <v>95</v>
      </c>
      <c r="BS219" s="116">
        <v>20</v>
      </c>
      <c r="BT219" s="2"/>
      <c r="BU219" s="3"/>
      <c r="BV219" s="3"/>
      <c r="BW219" s="3"/>
      <c r="BX219" s="3"/>
    </row>
    <row r="220" spans="1:76" ht="15">
      <c r="A220" s="64" t="s">
        <v>440</v>
      </c>
      <c r="B220" s="65"/>
      <c r="C220" s="65" t="s">
        <v>64</v>
      </c>
      <c r="D220" s="66">
        <v>162.19139584478634</v>
      </c>
      <c r="E220" s="68"/>
      <c r="F220" s="100" t="s">
        <v>1092</v>
      </c>
      <c r="G220" s="65"/>
      <c r="H220" s="69" t="s">
        <v>440</v>
      </c>
      <c r="I220" s="70"/>
      <c r="J220" s="70"/>
      <c r="K220" s="69" t="s">
        <v>4060</v>
      </c>
      <c r="L220" s="73">
        <v>179.25284898925307</v>
      </c>
      <c r="M220" s="74">
        <v>9392.2939453125</v>
      </c>
      <c r="N220" s="74">
        <v>6742.9189453125</v>
      </c>
      <c r="O220" s="75"/>
      <c r="P220" s="76"/>
      <c r="Q220" s="76"/>
      <c r="R220" s="86"/>
      <c r="S220" s="48">
        <v>6</v>
      </c>
      <c r="T220" s="48">
        <v>1</v>
      </c>
      <c r="U220" s="49">
        <v>934</v>
      </c>
      <c r="V220" s="49">
        <v>0.001541</v>
      </c>
      <c r="W220" s="49">
        <v>0.000751</v>
      </c>
      <c r="X220" s="49">
        <v>1.810255</v>
      </c>
      <c r="Y220" s="49">
        <v>0.2</v>
      </c>
      <c r="Z220" s="49">
        <v>0.16666666666666666</v>
      </c>
      <c r="AA220" s="71">
        <v>220</v>
      </c>
      <c r="AB220" s="71"/>
      <c r="AC220" s="72"/>
      <c r="AD220" s="78" t="s">
        <v>2099</v>
      </c>
      <c r="AE220" s="78">
        <v>181</v>
      </c>
      <c r="AF220" s="78">
        <v>172</v>
      </c>
      <c r="AG220" s="78">
        <v>402</v>
      </c>
      <c r="AH220" s="78">
        <v>599</v>
      </c>
      <c r="AI220" s="78"/>
      <c r="AJ220" s="78" t="s">
        <v>2447</v>
      </c>
      <c r="AK220" s="78" t="s">
        <v>2707</v>
      </c>
      <c r="AL220" s="78"/>
      <c r="AM220" s="78"/>
      <c r="AN220" s="80">
        <v>41687.622569444444</v>
      </c>
      <c r="AO220" s="78"/>
      <c r="AP220" s="78" t="b">
        <v>0</v>
      </c>
      <c r="AQ220" s="78" t="b">
        <v>0</v>
      </c>
      <c r="AR220" s="78" t="b">
        <v>0</v>
      </c>
      <c r="AS220" s="78"/>
      <c r="AT220" s="78">
        <v>3</v>
      </c>
      <c r="AU220" s="82" t="s">
        <v>3309</v>
      </c>
      <c r="AV220" s="78" t="b">
        <v>0</v>
      </c>
      <c r="AW220" s="78" t="s">
        <v>3483</v>
      </c>
      <c r="AX220" s="82" t="s">
        <v>3701</v>
      </c>
      <c r="AY220" s="78" t="s">
        <v>66</v>
      </c>
      <c r="AZ220" s="78" t="str">
        <f>REPLACE(INDEX(GroupVertices[Group],MATCH(Vertices[[#This Row],[Vertex]],GroupVertices[Vertex],0)),1,1,"")</f>
        <v>12</v>
      </c>
      <c r="BA220" s="48"/>
      <c r="BB220" s="48"/>
      <c r="BC220" s="48"/>
      <c r="BD220" s="48"/>
      <c r="BE220" s="48" t="s">
        <v>848</v>
      </c>
      <c r="BF220" s="48" t="s">
        <v>848</v>
      </c>
      <c r="BG220" s="116" t="s">
        <v>4790</v>
      </c>
      <c r="BH220" s="116" t="s">
        <v>4790</v>
      </c>
      <c r="BI220" s="116" t="s">
        <v>4931</v>
      </c>
      <c r="BJ220" s="116" t="s">
        <v>4931</v>
      </c>
      <c r="BK220" s="116">
        <v>0</v>
      </c>
      <c r="BL220" s="120">
        <v>0</v>
      </c>
      <c r="BM220" s="116">
        <v>1</v>
      </c>
      <c r="BN220" s="120">
        <v>5</v>
      </c>
      <c r="BO220" s="116">
        <v>0</v>
      </c>
      <c r="BP220" s="120">
        <v>0</v>
      </c>
      <c r="BQ220" s="116">
        <v>19</v>
      </c>
      <c r="BR220" s="120">
        <v>95</v>
      </c>
      <c r="BS220" s="116">
        <v>20</v>
      </c>
      <c r="BT220" s="2"/>
      <c r="BU220" s="3"/>
      <c r="BV220" s="3"/>
      <c r="BW220" s="3"/>
      <c r="BX220" s="3"/>
    </row>
    <row r="221" spans="1:76" ht="15">
      <c r="A221" s="64" t="s">
        <v>348</v>
      </c>
      <c r="B221" s="65"/>
      <c r="C221" s="65" t="s">
        <v>64</v>
      </c>
      <c r="D221" s="66">
        <v>162.91469409543234</v>
      </c>
      <c r="E221" s="68"/>
      <c r="F221" s="100" t="s">
        <v>1004</v>
      </c>
      <c r="G221" s="65"/>
      <c r="H221" s="69" t="s">
        <v>348</v>
      </c>
      <c r="I221" s="70"/>
      <c r="J221" s="70"/>
      <c r="K221" s="69" t="s">
        <v>4061</v>
      </c>
      <c r="L221" s="73">
        <v>360.5592799740394</v>
      </c>
      <c r="M221" s="74">
        <v>9468.142578125</v>
      </c>
      <c r="N221" s="74">
        <v>6153.42578125</v>
      </c>
      <c r="O221" s="75"/>
      <c r="P221" s="76"/>
      <c r="Q221" s="76"/>
      <c r="R221" s="86"/>
      <c r="S221" s="48">
        <v>6</v>
      </c>
      <c r="T221" s="48">
        <v>4</v>
      </c>
      <c r="U221" s="49">
        <v>1884</v>
      </c>
      <c r="V221" s="49">
        <v>0.001546</v>
      </c>
      <c r="W221" s="49">
        <v>0.00076</v>
      </c>
      <c r="X221" s="49">
        <v>2.50826</v>
      </c>
      <c r="Y221" s="49">
        <v>0.08928571428571429</v>
      </c>
      <c r="Z221" s="49">
        <v>0.25</v>
      </c>
      <c r="AA221" s="71">
        <v>221</v>
      </c>
      <c r="AB221" s="71"/>
      <c r="AC221" s="72"/>
      <c r="AD221" s="78" t="s">
        <v>2100</v>
      </c>
      <c r="AE221" s="78">
        <v>927</v>
      </c>
      <c r="AF221" s="78">
        <v>822</v>
      </c>
      <c r="AG221" s="78">
        <v>4988</v>
      </c>
      <c r="AH221" s="78">
        <v>3825</v>
      </c>
      <c r="AI221" s="78"/>
      <c r="AJ221" s="78" t="s">
        <v>2448</v>
      </c>
      <c r="AK221" s="78" t="s">
        <v>2708</v>
      </c>
      <c r="AL221" s="82" t="s">
        <v>2913</v>
      </c>
      <c r="AM221" s="78"/>
      <c r="AN221" s="80">
        <v>40434.59322916667</v>
      </c>
      <c r="AO221" s="82" t="s">
        <v>3207</v>
      </c>
      <c r="AP221" s="78" t="b">
        <v>0</v>
      </c>
      <c r="AQ221" s="78" t="b">
        <v>0</v>
      </c>
      <c r="AR221" s="78" t="b">
        <v>0</v>
      </c>
      <c r="AS221" s="78"/>
      <c r="AT221" s="78">
        <v>75</v>
      </c>
      <c r="AU221" s="82" t="s">
        <v>3317</v>
      </c>
      <c r="AV221" s="78" t="b">
        <v>0</v>
      </c>
      <c r="AW221" s="78" t="s">
        <v>3483</v>
      </c>
      <c r="AX221" s="82" t="s">
        <v>3702</v>
      </c>
      <c r="AY221" s="78" t="s">
        <v>66</v>
      </c>
      <c r="AZ221" s="78" t="str">
        <f>REPLACE(INDEX(GroupVertices[Group],MATCH(Vertices[[#This Row],[Vertex]],GroupVertices[Vertex],0)),1,1,"")</f>
        <v>12</v>
      </c>
      <c r="BA221" s="48" t="s">
        <v>4332</v>
      </c>
      <c r="BB221" s="48" t="s">
        <v>4332</v>
      </c>
      <c r="BC221" s="48" t="s">
        <v>820</v>
      </c>
      <c r="BD221" s="48" t="s">
        <v>820</v>
      </c>
      <c r="BE221" s="48" t="s">
        <v>4707</v>
      </c>
      <c r="BF221" s="48" t="s">
        <v>849</v>
      </c>
      <c r="BG221" s="116" t="s">
        <v>4791</v>
      </c>
      <c r="BH221" s="116" t="s">
        <v>4842</v>
      </c>
      <c r="BI221" s="116" t="s">
        <v>4932</v>
      </c>
      <c r="BJ221" s="116" t="s">
        <v>4973</v>
      </c>
      <c r="BK221" s="116">
        <v>0</v>
      </c>
      <c r="BL221" s="120">
        <v>0</v>
      </c>
      <c r="BM221" s="116">
        <v>1</v>
      </c>
      <c r="BN221" s="120">
        <v>1.9230769230769231</v>
      </c>
      <c r="BO221" s="116">
        <v>0</v>
      </c>
      <c r="BP221" s="120">
        <v>0</v>
      </c>
      <c r="BQ221" s="116">
        <v>51</v>
      </c>
      <c r="BR221" s="120">
        <v>98.07692307692308</v>
      </c>
      <c r="BS221" s="116">
        <v>52</v>
      </c>
      <c r="BT221" s="2"/>
      <c r="BU221" s="3"/>
      <c r="BV221" s="3"/>
      <c r="BW221" s="3"/>
      <c r="BX221" s="3"/>
    </row>
    <row r="222" spans="1:76" ht="15">
      <c r="A222" s="64" t="s">
        <v>344</v>
      </c>
      <c r="B222" s="65"/>
      <c r="C222" s="65" t="s">
        <v>64</v>
      </c>
      <c r="D222" s="66">
        <v>162.62760032825284</v>
      </c>
      <c r="E222" s="68"/>
      <c r="F222" s="100" t="s">
        <v>1000</v>
      </c>
      <c r="G222" s="65"/>
      <c r="H222" s="69" t="s">
        <v>344</v>
      </c>
      <c r="I222" s="70"/>
      <c r="J222" s="70"/>
      <c r="K222" s="69" t="s">
        <v>4062</v>
      </c>
      <c r="L222" s="73">
        <v>1</v>
      </c>
      <c r="M222" s="74">
        <v>9804.087890625</v>
      </c>
      <c r="N222" s="74">
        <v>6519.4033203125</v>
      </c>
      <c r="O222" s="75"/>
      <c r="P222" s="76"/>
      <c r="Q222" s="76"/>
      <c r="R222" s="86"/>
      <c r="S222" s="48">
        <v>0</v>
      </c>
      <c r="T222" s="48">
        <v>2</v>
      </c>
      <c r="U222" s="49">
        <v>0</v>
      </c>
      <c r="V222" s="49">
        <v>0.001131</v>
      </c>
      <c r="W222" s="49">
        <v>0.00012</v>
      </c>
      <c r="X222" s="49">
        <v>0.672955</v>
      </c>
      <c r="Y222" s="49">
        <v>1</v>
      </c>
      <c r="Z222" s="49">
        <v>0</v>
      </c>
      <c r="AA222" s="71">
        <v>222</v>
      </c>
      <c r="AB222" s="71"/>
      <c r="AC222" s="72"/>
      <c r="AD222" s="78" t="s">
        <v>2101</v>
      </c>
      <c r="AE222" s="78">
        <v>654</v>
      </c>
      <c r="AF222" s="78">
        <v>564</v>
      </c>
      <c r="AG222" s="78">
        <v>4704</v>
      </c>
      <c r="AH222" s="78">
        <v>1739</v>
      </c>
      <c r="AI222" s="78"/>
      <c r="AJ222" s="78" t="s">
        <v>2449</v>
      </c>
      <c r="AK222" s="78"/>
      <c r="AL222" s="82" t="s">
        <v>2914</v>
      </c>
      <c r="AM222" s="78"/>
      <c r="AN222" s="80">
        <v>39829.45722222222</v>
      </c>
      <c r="AO222" s="82" t="s">
        <v>3208</v>
      </c>
      <c r="AP222" s="78" t="b">
        <v>0</v>
      </c>
      <c r="AQ222" s="78" t="b">
        <v>0</v>
      </c>
      <c r="AR222" s="78" t="b">
        <v>0</v>
      </c>
      <c r="AS222" s="78"/>
      <c r="AT222" s="78">
        <v>97</v>
      </c>
      <c r="AU222" s="82" t="s">
        <v>3310</v>
      </c>
      <c r="AV222" s="78" t="b">
        <v>0</v>
      </c>
      <c r="AW222" s="78" t="s">
        <v>3483</v>
      </c>
      <c r="AX222" s="82" t="s">
        <v>3703</v>
      </c>
      <c r="AY222" s="78" t="s">
        <v>66</v>
      </c>
      <c r="AZ222" s="78" t="str">
        <f>REPLACE(INDEX(GroupVertices[Group],MATCH(Vertices[[#This Row],[Vertex]],GroupVertices[Vertex],0)),1,1,"")</f>
        <v>12</v>
      </c>
      <c r="BA222" s="48"/>
      <c r="BB222" s="48"/>
      <c r="BC222" s="48"/>
      <c r="BD222" s="48"/>
      <c r="BE222" s="48" t="s">
        <v>848</v>
      </c>
      <c r="BF222" s="48" t="s">
        <v>848</v>
      </c>
      <c r="BG222" s="116" t="s">
        <v>4790</v>
      </c>
      <c r="BH222" s="116" t="s">
        <v>4790</v>
      </c>
      <c r="BI222" s="116" t="s">
        <v>4931</v>
      </c>
      <c r="BJ222" s="116" t="s">
        <v>4931</v>
      </c>
      <c r="BK222" s="116">
        <v>0</v>
      </c>
      <c r="BL222" s="120">
        <v>0</v>
      </c>
      <c r="BM222" s="116">
        <v>1</v>
      </c>
      <c r="BN222" s="120">
        <v>5</v>
      </c>
      <c r="BO222" s="116">
        <v>0</v>
      </c>
      <c r="BP222" s="120">
        <v>0</v>
      </c>
      <c r="BQ222" s="116">
        <v>19</v>
      </c>
      <c r="BR222" s="120">
        <v>95</v>
      </c>
      <c r="BS222" s="116">
        <v>20</v>
      </c>
      <c r="BT222" s="2"/>
      <c r="BU222" s="3"/>
      <c r="BV222" s="3"/>
      <c r="BW222" s="3"/>
      <c r="BX222" s="3"/>
    </row>
    <row r="223" spans="1:76" ht="15">
      <c r="A223" s="64" t="s">
        <v>345</v>
      </c>
      <c r="B223" s="65"/>
      <c r="C223" s="65" t="s">
        <v>64</v>
      </c>
      <c r="D223" s="66">
        <v>162.78338764377662</v>
      </c>
      <c r="E223" s="68"/>
      <c r="F223" s="100" t="s">
        <v>1001</v>
      </c>
      <c r="G223" s="65"/>
      <c r="H223" s="69" t="s">
        <v>345</v>
      </c>
      <c r="I223" s="70"/>
      <c r="J223" s="70"/>
      <c r="K223" s="69" t="s">
        <v>4063</v>
      </c>
      <c r="L223" s="73">
        <v>1</v>
      </c>
      <c r="M223" s="74">
        <v>3166.601806640625</v>
      </c>
      <c r="N223" s="74">
        <v>1561.6795654296875</v>
      </c>
      <c r="O223" s="75"/>
      <c r="P223" s="76"/>
      <c r="Q223" s="76"/>
      <c r="R223" s="86"/>
      <c r="S223" s="48">
        <v>0</v>
      </c>
      <c r="T223" s="48">
        <v>1</v>
      </c>
      <c r="U223" s="49">
        <v>0</v>
      </c>
      <c r="V223" s="49">
        <v>0.001215</v>
      </c>
      <c r="W223" s="49">
        <v>7.9E-05</v>
      </c>
      <c r="X223" s="49">
        <v>0.51981</v>
      </c>
      <c r="Y223" s="49">
        <v>0</v>
      </c>
      <c r="Z223" s="49">
        <v>0</v>
      </c>
      <c r="AA223" s="71">
        <v>223</v>
      </c>
      <c r="AB223" s="71"/>
      <c r="AC223" s="72"/>
      <c r="AD223" s="78" t="s">
        <v>2102</v>
      </c>
      <c r="AE223" s="78">
        <v>904</v>
      </c>
      <c r="AF223" s="78">
        <v>704</v>
      </c>
      <c r="AG223" s="78">
        <v>2310</v>
      </c>
      <c r="AH223" s="78">
        <v>3010</v>
      </c>
      <c r="AI223" s="78"/>
      <c r="AJ223" s="78" t="s">
        <v>2450</v>
      </c>
      <c r="AK223" s="78" t="s">
        <v>2709</v>
      </c>
      <c r="AL223" s="82" t="s">
        <v>2915</v>
      </c>
      <c r="AM223" s="78"/>
      <c r="AN223" s="80">
        <v>39727.61355324074</v>
      </c>
      <c r="AO223" s="82" t="s">
        <v>3209</v>
      </c>
      <c r="AP223" s="78" t="b">
        <v>0</v>
      </c>
      <c r="AQ223" s="78" t="b">
        <v>0</v>
      </c>
      <c r="AR223" s="78" t="b">
        <v>1</v>
      </c>
      <c r="AS223" s="78"/>
      <c r="AT223" s="78">
        <v>25</v>
      </c>
      <c r="AU223" s="82" t="s">
        <v>3315</v>
      </c>
      <c r="AV223" s="78" t="b">
        <v>0</v>
      </c>
      <c r="AW223" s="78" t="s">
        <v>3483</v>
      </c>
      <c r="AX223" s="82" t="s">
        <v>3704</v>
      </c>
      <c r="AY223" s="78" t="s">
        <v>66</v>
      </c>
      <c r="AZ223" s="78" t="str">
        <f>REPLACE(INDEX(GroupVertices[Group],MATCH(Vertices[[#This Row],[Vertex]],GroupVertices[Vertex],0)),1,1,"")</f>
        <v>2</v>
      </c>
      <c r="BA223" s="48"/>
      <c r="BB223" s="48"/>
      <c r="BC223" s="48"/>
      <c r="BD223" s="48"/>
      <c r="BE223" s="48"/>
      <c r="BF223" s="48"/>
      <c r="BG223" s="116" t="s">
        <v>4788</v>
      </c>
      <c r="BH223" s="116" t="s">
        <v>4788</v>
      </c>
      <c r="BI223" s="116" t="s">
        <v>4929</v>
      </c>
      <c r="BJ223" s="116" t="s">
        <v>4929</v>
      </c>
      <c r="BK223" s="116">
        <v>0</v>
      </c>
      <c r="BL223" s="120">
        <v>0</v>
      </c>
      <c r="BM223" s="116">
        <v>0</v>
      </c>
      <c r="BN223" s="120">
        <v>0</v>
      </c>
      <c r="BO223" s="116">
        <v>0</v>
      </c>
      <c r="BP223" s="120">
        <v>0</v>
      </c>
      <c r="BQ223" s="116">
        <v>21</v>
      </c>
      <c r="BR223" s="120">
        <v>100</v>
      </c>
      <c r="BS223" s="116">
        <v>21</v>
      </c>
      <c r="BT223" s="2"/>
      <c r="BU223" s="3"/>
      <c r="BV223" s="3"/>
      <c r="BW223" s="3"/>
      <c r="BX223" s="3"/>
    </row>
    <row r="224" spans="1:76" ht="15">
      <c r="A224" s="64" t="s">
        <v>346</v>
      </c>
      <c r="B224" s="65"/>
      <c r="C224" s="65" t="s">
        <v>64</v>
      </c>
      <c r="D224" s="66">
        <v>162.14799794974758</v>
      </c>
      <c r="E224" s="68"/>
      <c r="F224" s="100" t="s">
        <v>1002</v>
      </c>
      <c r="G224" s="65"/>
      <c r="H224" s="69" t="s">
        <v>346</v>
      </c>
      <c r="I224" s="70"/>
      <c r="J224" s="70"/>
      <c r="K224" s="69" t="s">
        <v>4064</v>
      </c>
      <c r="L224" s="73">
        <v>1</v>
      </c>
      <c r="M224" s="74">
        <v>2290.908935546875</v>
      </c>
      <c r="N224" s="74">
        <v>2180.5859375</v>
      </c>
      <c r="O224" s="75"/>
      <c r="P224" s="76"/>
      <c r="Q224" s="76"/>
      <c r="R224" s="86"/>
      <c r="S224" s="48">
        <v>0</v>
      </c>
      <c r="T224" s="48">
        <v>1</v>
      </c>
      <c r="U224" s="49">
        <v>0</v>
      </c>
      <c r="V224" s="49">
        <v>0.001215</v>
      </c>
      <c r="W224" s="49">
        <v>7.9E-05</v>
      </c>
      <c r="X224" s="49">
        <v>0.51981</v>
      </c>
      <c r="Y224" s="49">
        <v>0</v>
      </c>
      <c r="Z224" s="49">
        <v>0</v>
      </c>
      <c r="AA224" s="71">
        <v>224</v>
      </c>
      <c r="AB224" s="71"/>
      <c r="AC224" s="72"/>
      <c r="AD224" s="78" t="s">
        <v>2103</v>
      </c>
      <c r="AE224" s="78">
        <v>559</v>
      </c>
      <c r="AF224" s="78">
        <v>133</v>
      </c>
      <c r="AG224" s="78">
        <v>517</v>
      </c>
      <c r="AH224" s="78">
        <v>28</v>
      </c>
      <c r="AI224" s="78"/>
      <c r="AJ224" s="78" t="s">
        <v>2451</v>
      </c>
      <c r="AK224" s="78"/>
      <c r="AL224" s="78"/>
      <c r="AM224" s="78"/>
      <c r="AN224" s="80">
        <v>42695.610555555555</v>
      </c>
      <c r="AO224" s="82" t="s">
        <v>3210</v>
      </c>
      <c r="AP224" s="78" t="b">
        <v>0</v>
      </c>
      <c r="AQ224" s="78" t="b">
        <v>0</v>
      </c>
      <c r="AR224" s="78" t="b">
        <v>0</v>
      </c>
      <c r="AS224" s="78"/>
      <c r="AT224" s="78">
        <v>1</v>
      </c>
      <c r="AU224" s="82" t="s">
        <v>3309</v>
      </c>
      <c r="AV224" s="78" t="b">
        <v>0</v>
      </c>
      <c r="AW224" s="78" t="s">
        <v>3483</v>
      </c>
      <c r="AX224" s="82" t="s">
        <v>3705</v>
      </c>
      <c r="AY224" s="78" t="s">
        <v>66</v>
      </c>
      <c r="AZ224" s="78" t="str">
        <f>REPLACE(INDEX(GroupVertices[Group],MATCH(Vertices[[#This Row],[Vertex]],GroupVertices[Vertex],0)),1,1,"")</f>
        <v>2</v>
      </c>
      <c r="BA224" s="48"/>
      <c r="BB224" s="48"/>
      <c r="BC224" s="48"/>
      <c r="BD224" s="48"/>
      <c r="BE224" s="48"/>
      <c r="BF224" s="48"/>
      <c r="BG224" s="116" t="s">
        <v>4788</v>
      </c>
      <c r="BH224" s="116" t="s">
        <v>4788</v>
      </c>
      <c r="BI224" s="116" t="s">
        <v>4929</v>
      </c>
      <c r="BJ224" s="116" t="s">
        <v>4929</v>
      </c>
      <c r="BK224" s="116">
        <v>0</v>
      </c>
      <c r="BL224" s="120">
        <v>0</v>
      </c>
      <c r="BM224" s="116">
        <v>0</v>
      </c>
      <c r="BN224" s="120">
        <v>0</v>
      </c>
      <c r="BO224" s="116">
        <v>0</v>
      </c>
      <c r="BP224" s="120">
        <v>0</v>
      </c>
      <c r="BQ224" s="116">
        <v>21</v>
      </c>
      <c r="BR224" s="120">
        <v>100</v>
      </c>
      <c r="BS224" s="116">
        <v>21</v>
      </c>
      <c r="BT224" s="2"/>
      <c r="BU224" s="3"/>
      <c r="BV224" s="3"/>
      <c r="BW224" s="3"/>
      <c r="BX224" s="3"/>
    </row>
    <row r="225" spans="1:76" ht="15">
      <c r="A225" s="64" t="s">
        <v>347</v>
      </c>
      <c r="B225" s="65"/>
      <c r="C225" s="65" t="s">
        <v>64</v>
      </c>
      <c r="D225" s="66">
        <v>162.3349427283761</v>
      </c>
      <c r="E225" s="68"/>
      <c r="F225" s="100" t="s">
        <v>1003</v>
      </c>
      <c r="G225" s="65"/>
      <c r="H225" s="69" t="s">
        <v>347</v>
      </c>
      <c r="I225" s="70"/>
      <c r="J225" s="70"/>
      <c r="K225" s="69" t="s">
        <v>4065</v>
      </c>
      <c r="L225" s="73">
        <v>1</v>
      </c>
      <c r="M225" s="74">
        <v>2063.65966796875</v>
      </c>
      <c r="N225" s="74">
        <v>1836.8460693359375</v>
      </c>
      <c r="O225" s="75"/>
      <c r="P225" s="76"/>
      <c r="Q225" s="76"/>
      <c r="R225" s="86"/>
      <c r="S225" s="48">
        <v>0</v>
      </c>
      <c r="T225" s="48">
        <v>1</v>
      </c>
      <c r="U225" s="49">
        <v>0</v>
      </c>
      <c r="V225" s="49">
        <v>0.001215</v>
      </c>
      <c r="W225" s="49">
        <v>7.9E-05</v>
      </c>
      <c r="X225" s="49">
        <v>0.51981</v>
      </c>
      <c r="Y225" s="49">
        <v>0</v>
      </c>
      <c r="Z225" s="49">
        <v>0</v>
      </c>
      <c r="AA225" s="71">
        <v>225</v>
      </c>
      <c r="AB225" s="71"/>
      <c r="AC225" s="72"/>
      <c r="AD225" s="78" t="s">
        <v>2104</v>
      </c>
      <c r="AE225" s="78">
        <v>500</v>
      </c>
      <c r="AF225" s="78">
        <v>301</v>
      </c>
      <c r="AG225" s="78">
        <v>472</v>
      </c>
      <c r="AH225" s="78">
        <v>591</v>
      </c>
      <c r="AI225" s="78"/>
      <c r="AJ225" s="78" t="s">
        <v>2452</v>
      </c>
      <c r="AK225" s="78" t="s">
        <v>2629</v>
      </c>
      <c r="AL225" s="82" t="s">
        <v>2916</v>
      </c>
      <c r="AM225" s="78"/>
      <c r="AN225" s="80">
        <v>39526.73611111111</v>
      </c>
      <c r="AO225" s="78"/>
      <c r="AP225" s="78" t="b">
        <v>0</v>
      </c>
      <c r="AQ225" s="78" t="b">
        <v>0</v>
      </c>
      <c r="AR225" s="78" t="b">
        <v>1</v>
      </c>
      <c r="AS225" s="78"/>
      <c r="AT225" s="78">
        <v>13</v>
      </c>
      <c r="AU225" s="82" t="s">
        <v>3313</v>
      </c>
      <c r="AV225" s="78" t="b">
        <v>0</v>
      </c>
      <c r="AW225" s="78" t="s">
        <v>3483</v>
      </c>
      <c r="AX225" s="82" t="s">
        <v>3706</v>
      </c>
      <c r="AY225" s="78" t="s">
        <v>66</v>
      </c>
      <c r="AZ225" s="78" t="str">
        <f>REPLACE(INDEX(GroupVertices[Group],MATCH(Vertices[[#This Row],[Vertex]],GroupVertices[Vertex],0)),1,1,"")</f>
        <v>2</v>
      </c>
      <c r="BA225" s="48"/>
      <c r="BB225" s="48"/>
      <c r="BC225" s="48"/>
      <c r="BD225" s="48"/>
      <c r="BE225" s="48"/>
      <c r="BF225" s="48"/>
      <c r="BG225" s="116" t="s">
        <v>4788</v>
      </c>
      <c r="BH225" s="116" t="s">
        <v>4788</v>
      </c>
      <c r="BI225" s="116" t="s">
        <v>4929</v>
      </c>
      <c r="BJ225" s="116" t="s">
        <v>4929</v>
      </c>
      <c r="BK225" s="116">
        <v>0</v>
      </c>
      <c r="BL225" s="120">
        <v>0</v>
      </c>
      <c r="BM225" s="116">
        <v>0</v>
      </c>
      <c r="BN225" s="120">
        <v>0</v>
      </c>
      <c r="BO225" s="116">
        <v>0</v>
      </c>
      <c r="BP225" s="120">
        <v>0</v>
      </c>
      <c r="BQ225" s="116">
        <v>21</v>
      </c>
      <c r="BR225" s="120">
        <v>100</v>
      </c>
      <c r="BS225" s="116">
        <v>21</v>
      </c>
      <c r="BT225" s="2"/>
      <c r="BU225" s="3"/>
      <c r="BV225" s="3"/>
      <c r="BW225" s="3"/>
      <c r="BX225" s="3"/>
    </row>
    <row r="226" spans="1:76" ht="15">
      <c r="A226" s="64" t="s">
        <v>523</v>
      </c>
      <c r="B226" s="65"/>
      <c r="C226" s="65" t="s">
        <v>64</v>
      </c>
      <c r="D226" s="66">
        <v>162.67211098983105</v>
      </c>
      <c r="E226" s="68"/>
      <c r="F226" s="100" t="s">
        <v>3432</v>
      </c>
      <c r="G226" s="65"/>
      <c r="H226" s="69" t="s">
        <v>523</v>
      </c>
      <c r="I226" s="70"/>
      <c r="J226" s="70"/>
      <c r="K226" s="69" t="s">
        <v>4066</v>
      </c>
      <c r="L226" s="73">
        <v>1</v>
      </c>
      <c r="M226" s="74">
        <v>9785.7998046875</v>
      </c>
      <c r="N226" s="74">
        <v>5519.71484375</v>
      </c>
      <c r="O226" s="75"/>
      <c r="P226" s="76"/>
      <c r="Q226" s="76"/>
      <c r="R226" s="86"/>
      <c r="S226" s="48">
        <v>1</v>
      </c>
      <c r="T226" s="48">
        <v>0</v>
      </c>
      <c r="U226" s="49">
        <v>0</v>
      </c>
      <c r="V226" s="49">
        <v>0.00113</v>
      </c>
      <c r="W226" s="49">
        <v>6E-05</v>
      </c>
      <c r="X226" s="49">
        <v>0.416503</v>
      </c>
      <c r="Y226" s="49">
        <v>0</v>
      </c>
      <c r="Z226" s="49">
        <v>0</v>
      </c>
      <c r="AA226" s="71">
        <v>226</v>
      </c>
      <c r="AB226" s="71"/>
      <c r="AC226" s="72"/>
      <c r="AD226" s="78" t="s">
        <v>2105</v>
      </c>
      <c r="AE226" s="78">
        <v>194</v>
      </c>
      <c r="AF226" s="78">
        <v>604</v>
      </c>
      <c r="AG226" s="78">
        <v>129</v>
      </c>
      <c r="AH226" s="78">
        <v>52</v>
      </c>
      <c r="AI226" s="78"/>
      <c r="AJ226" s="78" t="s">
        <v>2453</v>
      </c>
      <c r="AK226" s="78" t="s">
        <v>2710</v>
      </c>
      <c r="AL226" s="82" t="s">
        <v>2917</v>
      </c>
      <c r="AM226" s="78"/>
      <c r="AN226" s="80">
        <v>43194.39482638889</v>
      </c>
      <c r="AO226" s="82" t="s">
        <v>3211</v>
      </c>
      <c r="AP226" s="78" t="b">
        <v>1</v>
      </c>
      <c r="AQ226" s="78" t="b">
        <v>0</v>
      </c>
      <c r="AR226" s="78" t="b">
        <v>0</v>
      </c>
      <c r="AS226" s="78"/>
      <c r="AT226" s="78">
        <v>16</v>
      </c>
      <c r="AU226" s="78"/>
      <c r="AV226" s="78" t="b">
        <v>0</v>
      </c>
      <c r="AW226" s="78" t="s">
        <v>3483</v>
      </c>
      <c r="AX226" s="82" t="s">
        <v>3707</v>
      </c>
      <c r="AY226" s="78" t="s">
        <v>65</v>
      </c>
      <c r="AZ226" s="78" t="str">
        <f>REPLACE(INDEX(GroupVertices[Group],MATCH(Vertices[[#This Row],[Vertex]],GroupVertices[Vertex],0)),1,1,"")</f>
        <v>12</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524</v>
      </c>
      <c r="B227" s="65"/>
      <c r="C227" s="65" t="s">
        <v>64</v>
      </c>
      <c r="D227" s="66">
        <v>195.74575807552472</v>
      </c>
      <c r="E227" s="68"/>
      <c r="F227" s="100" t="s">
        <v>3433</v>
      </c>
      <c r="G227" s="65"/>
      <c r="H227" s="69" t="s">
        <v>524</v>
      </c>
      <c r="I227" s="70"/>
      <c r="J227" s="70"/>
      <c r="K227" s="69" t="s">
        <v>4067</v>
      </c>
      <c r="L227" s="73">
        <v>1</v>
      </c>
      <c r="M227" s="74">
        <v>9353.25390625</v>
      </c>
      <c r="N227" s="74">
        <v>5211.24365234375</v>
      </c>
      <c r="O227" s="75"/>
      <c r="P227" s="76"/>
      <c r="Q227" s="76"/>
      <c r="R227" s="86"/>
      <c r="S227" s="48">
        <v>1</v>
      </c>
      <c r="T227" s="48">
        <v>0</v>
      </c>
      <c r="U227" s="49">
        <v>0</v>
      </c>
      <c r="V227" s="49">
        <v>0.00113</v>
      </c>
      <c r="W227" s="49">
        <v>6E-05</v>
      </c>
      <c r="X227" s="49">
        <v>0.416503</v>
      </c>
      <c r="Y227" s="49">
        <v>0</v>
      </c>
      <c r="Z227" s="49">
        <v>0</v>
      </c>
      <c r="AA227" s="71">
        <v>227</v>
      </c>
      <c r="AB227" s="71"/>
      <c r="AC227" s="72"/>
      <c r="AD227" s="78" t="s">
        <v>2106</v>
      </c>
      <c r="AE227" s="78">
        <v>20573</v>
      </c>
      <c r="AF227" s="78">
        <v>30326</v>
      </c>
      <c r="AG227" s="78">
        <v>12548</v>
      </c>
      <c r="AH227" s="78">
        <v>8242</v>
      </c>
      <c r="AI227" s="78"/>
      <c r="AJ227" s="78" t="s">
        <v>2454</v>
      </c>
      <c r="AK227" s="78" t="s">
        <v>2710</v>
      </c>
      <c r="AL227" s="82" t="s">
        <v>2918</v>
      </c>
      <c r="AM227" s="78"/>
      <c r="AN227" s="80">
        <v>40116.48569444445</v>
      </c>
      <c r="AO227" s="82" t="s">
        <v>3212</v>
      </c>
      <c r="AP227" s="78" t="b">
        <v>0</v>
      </c>
      <c r="AQ227" s="78" t="b">
        <v>0</v>
      </c>
      <c r="AR227" s="78" t="b">
        <v>1</v>
      </c>
      <c r="AS227" s="78"/>
      <c r="AT227" s="78">
        <v>718</v>
      </c>
      <c r="AU227" s="82" t="s">
        <v>3309</v>
      </c>
      <c r="AV227" s="78" t="b">
        <v>0</v>
      </c>
      <c r="AW227" s="78" t="s">
        <v>3483</v>
      </c>
      <c r="AX227" s="82" t="s">
        <v>3708</v>
      </c>
      <c r="AY227" s="78" t="s">
        <v>65</v>
      </c>
      <c r="AZ227" s="78" t="str">
        <f>REPLACE(INDEX(GroupVertices[Group],MATCH(Vertices[[#This Row],[Vertex]],GroupVertices[Vertex],0)),1,1,"")</f>
        <v>12</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349</v>
      </c>
      <c r="B228" s="65"/>
      <c r="C228" s="65" t="s">
        <v>64</v>
      </c>
      <c r="D228" s="66">
        <v>163.29859855154447</v>
      </c>
      <c r="E228" s="68"/>
      <c r="F228" s="100" t="s">
        <v>1005</v>
      </c>
      <c r="G228" s="65"/>
      <c r="H228" s="69" t="s">
        <v>349</v>
      </c>
      <c r="I228" s="70"/>
      <c r="J228" s="70"/>
      <c r="K228" s="69" t="s">
        <v>4068</v>
      </c>
      <c r="L228" s="73">
        <v>1</v>
      </c>
      <c r="M228" s="74">
        <v>647.887939453125</v>
      </c>
      <c r="N228" s="74">
        <v>678.4219360351562</v>
      </c>
      <c r="O228" s="75"/>
      <c r="P228" s="76"/>
      <c r="Q228" s="76"/>
      <c r="R228" s="86"/>
      <c r="S228" s="48">
        <v>0</v>
      </c>
      <c r="T228" s="48">
        <v>1</v>
      </c>
      <c r="U228" s="49">
        <v>0</v>
      </c>
      <c r="V228" s="49">
        <v>0.001215</v>
      </c>
      <c r="W228" s="49">
        <v>7.9E-05</v>
      </c>
      <c r="X228" s="49">
        <v>0.51981</v>
      </c>
      <c r="Y228" s="49">
        <v>0</v>
      </c>
      <c r="Z228" s="49">
        <v>0</v>
      </c>
      <c r="AA228" s="71">
        <v>228</v>
      </c>
      <c r="AB228" s="71"/>
      <c r="AC228" s="72"/>
      <c r="AD228" s="78" t="s">
        <v>2107</v>
      </c>
      <c r="AE228" s="78">
        <v>909</v>
      </c>
      <c r="AF228" s="78">
        <v>1167</v>
      </c>
      <c r="AG228" s="78">
        <v>6131</v>
      </c>
      <c r="AH228" s="78">
        <v>1733</v>
      </c>
      <c r="AI228" s="78"/>
      <c r="AJ228" s="78" t="s">
        <v>2455</v>
      </c>
      <c r="AK228" s="78" t="s">
        <v>2598</v>
      </c>
      <c r="AL228" s="82" t="s">
        <v>2919</v>
      </c>
      <c r="AM228" s="78"/>
      <c r="AN228" s="80">
        <v>40049.77241898148</v>
      </c>
      <c r="AO228" s="82" t="s">
        <v>3213</v>
      </c>
      <c r="AP228" s="78" t="b">
        <v>0</v>
      </c>
      <c r="AQ228" s="78" t="b">
        <v>0</v>
      </c>
      <c r="AR228" s="78" t="b">
        <v>1</v>
      </c>
      <c r="AS228" s="78"/>
      <c r="AT228" s="78">
        <v>53</v>
      </c>
      <c r="AU228" s="82" t="s">
        <v>3316</v>
      </c>
      <c r="AV228" s="78" t="b">
        <v>0</v>
      </c>
      <c r="AW228" s="78" t="s">
        <v>3483</v>
      </c>
      <c r="AX228" s="82" t="s">
        <v>3709</v>
      </c>
      <c r="AY228" s="78" t="s">
        <v>66</v>
      </c>
      <c r="AZ228" s="78" t="str">
        <f>REPLACE(INDEX(GroupVertices[Group],MATCH(Vertices[[#This Row],[Vertex]],GroupVertices[Vertex],0)),1,1,"")</f>
        <v>2</v>
      </c>
      <c r="BA228" s="48"/>
      <c r="BB228" s="48"/>
      <c r="BC228" s="48"/>
      <c r="BD228" s="48"/>
      <c r="BE228" s="48"/>
      <c r="BF228" s="48"/>
      <c r="BG228" s="116" t="s">
        <v>4788</v>
      </c>
      <c r="BH228" s="116" t="s">
        <v>4788</v>
      </c>
      <c r="BI228" s="116" t="s">
        <v>4929</v>
      </c>
      <c r="BJ228" s="116" t="s">
        <v>4929</v>
      </c>
      <c r="BK228" s="116">
        <v>0</v>
      </c>
      <c r="BL228" s="120">
        <v>0</v>
      </c>
      <c r="BM228" s="116">
        <v>0</v>
      </c>
      <c r="BN228" s="120">
        <v>0</v>
      </c>
      <c r="BO228" s="116">
        <v>0</v>
      </c>
      <c r="BP228" s="120">
        <v>0</v>
      </c>
      <c r="BQ228" s="116">
        <v>21</v>
      </c>
      <c r="BR228" s="120">
        <v>100</v>
      </c>
      <c r="BS228" s="116">
        <v>21</v>
      </c>
      <c r="BT228" s="2"/>
      <c r="BU228" s="3"/>
      <c r="BV228" s="3"/>
      <c r="BW228" s="3"/>
      <c r="BX228" s="3"/>
    </row>
    <row r="229" spans="1:76" ht="15">
      <c r="A229" s="64" t="s">
        <v>350</v>
      </c>
      <c r="B229" s="65"/>
      <c r="C229" s="65" t="s">
        <v>64</v>
      </c>
      <c r="D229" s="66">
        <v>162.2770788683244</v>
      </c>
      <c r="E229" s="68"/>
      <c r="F229" s="100" t="s">
        <v>1006</v>
      </c>
      <c r="G229" s="65"/>
      <c r="H229" s="69" t="s">
        <v>350</v>
      </c>
      <c r="I229" s="70"/>
      <c r="J229" s="70"/>
      <c r="K229" s="69" t="s">
        <v>4069</v>
      </c>
      <c r="L229" s="73">
        <v>1</v>
      </c>
      <c r="M229" s="74">
        <v>9116.7890625</v>
      </c>
      <c r="N229" s="74">
        <v>6872.98291015625</v>
      </c>
      <c r="O229" s="75"/>
      <c r="P229" s="76"/>
      <c r="Q229" s="76"/>
      <c r="R229" s="86"/>
      <c r="S229" s="48">
        <v>0</v>
      </c>
      <c r="T229" s="48">
        <v>2</v>
      </c>
      <c r="U229" s="49">
        <v>0</v>
      </c>
      <c r="V229" s="49">
        <v>0.001131</v>
      </c>
      <c r="W229" s="49">
        <v>0.00012</v>
      </c>
      <c r="X229" s="49">
        <v>0.672955</v>
      </c>
      <c r="Y229" s="49">
        <v>1</v>
      </c>
      <c r="Z229" s="49">
        <v>0</v>
      </c>
      <c r="AA229" s="71">
        <v>229</v>
      </c>
      <c r="AB229" s="71"/>
      <c r="AC229" s="72"/>
      <c r="AD229" s="78" t="s">
        <v>2108</v>
      </c>
      <c r="AE229" s="78">
        <v>515</v>
      </c>
      <c r="AF229" s="78">
        <v>249</v>
      </c>
      <c r="AG229" s="78">
        <v>546</v>
      </c>
      <c r="AH229" s="78">
        <v>1219</v>
      </c>
      <c r="AI229" s="78"/>
      <c r="AJ229" s="78" t="s">
        <v>2456</v>
      </c>
      <c r="AK229" s="78" t="s">
        <v>2707</v>
      </c>
      <c r="AL229" s="82" t="s">
        <v>2920</v>
      </c>
      <c r="AM229" s="78"/>
      <c r="AN229" s="80">
        <v>42340.572175925925</v>
      </c>
      <c r="AO229" s="78"/>
      <c r="AP229" s="78" t="b">
        <v>0</v>
      </c>
      <c r="AQ229" s="78" t="b">
        <v>0</v>
      </c>
      <c r="AR229" s="78" t="b">
        <v>0</v>
      </c>
      <c r="AS229" s="78"/>
      <c r="AT229" s="78">
        <v>10</v>
      </c>
      <c r="AU229" s="82" t="s">
        <v>3309</v>
      </c>
      <c r="AV229" s="78" t="b">
        <v>0</v>
      </c>
      <c r="AW229" s="78" t="s">
        <v>3483</v>
      </c>
      <c r="AX229" s="82" t="s">
        <v>3710</v>
      </c>
      <c r="AY229" s="78" t="s">
        <v>66</v>
      </c>
      <c r="AZ229" s="78" t="str">
        <f>REPLACE(INDEX(GroupVertices[Group],MATCH(Vertices[[#This Row],[Vertex]],GroupVertices[Vertex],0)),1,1,"")</f>
        <v>12</v>
      </c>
      <c r="BA229" s="48"/>
      <c r="BB229" s="48"/>
      <c r="BC229" s="48"/>
      <c r="BD229" s="48"/>
      <c r="BE229" s="48" t="s">
        <v>848</v>
      </c>
      <c r="BF229" s="48" t="s">
        <v>848</v>
      </c>
      <c r="BG229" s="116" t="s">
        <v>4790</v>
      </c>
      <c r="BH229" s="116" t="s">
        <v>4790</v>
      </c>
      <c r="BI229" s="116" t="s">
        <v>4931</v>
      </c>
      <c r="BJ229" s="116" t="s">
        <v>4931</v>
      </c>
      <c r="BK229" s="116">
        <v>0</v>
      </c>
      <c r="BL229" s="120">
        <v>0</v>
      </c>
      <c r="BM229" s="116">
        <v>1</v>
      </c>
      <c r="BN229" s="120">
        <v>5</v>
      </c>
      <c r="BO229" s="116">
        <v>0</v>
      </c>
      <c r="BP229" s="120">
        <v>0</v>
      </c>
      <c r="BQ229" s="116">
        <v>19</v>
      </c>
      <c r="BR229" s="120">
        <v>95</v>
      </c>
      <c r="BS229" s="116">
        <v>20</v>
      </c>
      <c r="BT229" s="2"/>
      <c r="BU229" s="3"/>
      <c r="BV229" s="3"/>
      <c r="BW229" s="3"/>
      <c r="BX229" s="3"/>
    </row>
    <row r="230" spans="1:76" ht="15">
      <c r="A230" s="64" t="s">
        <v>351</v>
      </c>
      <c r="B230" s="65"/>
      <c r="C230" s="65" t="s">
        <v>64</v>
      </c>
      <c r="D230" s="66">
        <v>163.39540924047708</v>
      </c>
      <c r="E230" s="68"/>
      <c r="F230" s="100" t="s">
        <v>1007</v>
      </c>
      <c r="G230" s="65"/>
      <c r="H230" s="69" t="s">
        <v>351</v>
      </c>
      <c r="I230" s="70"/>
      <c r="J230" s="70"/>
      <c r="K230" s="69" t="s">
        <v>4070</v>
      </c>
      <c r="L230" s="73">
        <v>1</v>
      </c>
      <c r="M230" s="74">
        <v>9102.4033203125</v>
      </c>
      <c r="N230" s="74">
        <v>6018.9990234375</v>
      </c>
      <c r="O230" s="75"/>
      <c r="P230" s="76"/>
      <c r="Q230" s="76"/>
      <c r="R230" s="86"/>
      <c r="S230" s="48">
        <v>0</v>
      </c>
      <c r="T230" s="48">
        <v>2</v>
      </c>
      <c r="U230" s="49">
        <v>0</v>
      </c>
      <c r="V230" s="49">
        <v>0.001131</v>
      </c>
      <c r="W230" s="49">
        <v>0.00012</v>
      </c>
      <c r="X230" s="49">
        <v>0.672955</v>
      </c>
      <c r="Y230" s="49">
        <v>1</v>
      </c>
      <c r="Z230" s="49">
        <v>0</v>
      </c>
      <c r="AA230" s="71">
        <v>230</v>
      </c>
      <c r="AB230" s="71"/>
      <c r="AC230" s="72"/>
      <c r="AD230" s="78" t="s">
        <v>2109</v>
      </c>
      <c r="AE230" s="78">
        <v>754</v>
      </c>
      <c r="AF230" s="78">
        <v>1254</v>
      </c>
      <c r="AG230" s="78">
        <v>16755</v>
      </c>
      <c r="AH230" s="78">
        <v>2484</v>
      </c>
      <c r="AI230" s="78"/>
      <c r="AJ230" s="78" t="s">
        <v>2457</v>
      </c>
      <c r="AK230" s="78" t="s">
        <v>2707</v>
      </c>
      <c r="AL230" s="82" t="s">
        <v>2921</v>
      </c>
      <c r="AM230" s="78"/>
      <c r="AN230" s="80">
        <v>42342.69603009259</v>
      </c>
      <c r="AO230" s="78"/>
      <c r="AP230" s="78" t="b">
        <v>0</v>
      </c>
      <c r="AQ230" s="78" t="b">
        <v>0</v>
      </c>
      <c r="AR230" s="78" t="b">
        <v>0</v>
      </c>
      <c r="AS230" s="78"/>
      <c r="AT230" s="78">
        <v>96</v>
      </c>
      <c r="AU230" s="82" t="s">
        <v>3309</v>
      </c>
      <c r="AV230" s="78" t="b">
        <v>0</v>
      </c>
      <c r="AW230" s="78" t="s">
        <v>3483</v>
      </c>
      <c r="AX230" s="82" t="s">
        <v>3711</v>
      </c>
      <c r="AY230" s="78" t="s">
        <v>66</v>
      </c>
      <c r="AZ230" s="78" t="str">
        <f>REPLACE(INDEX(GroupVertices[Group],MATCH(Vertices[[#This Row],[Vertex]],GroupVertices[Vertex],0)),1,1,"")</f>
        <v>12</v>
      </c>
      <c r="BA230" s="48"/>
      <c r="BB230" s="48"/>
      <c r="BC230" s="48"/>
      <c r="BD230" s="48"/>
      <c r="BE230" s="48" t="s">
        <v>848</v>
      </c>
      <c r="BF230" s="48" t="s">
        <v>848</v>
      </c>
      <c r="BG230" s="116" t="s">
        <v>4790</v>
      </c>
      <c r="BH230" s="116" t="s">
        <v>4790</v>
      </c>
      <c r="BI230" s="116" t="s">
        <v>4931</v>
      </c>
      <c r="BJ230" s="116" t="s">
        <v>4931</v>
      </c>
      <c r="BK230" s="116">
        <v>0</v>
      </c>
      <c r="BL230" s="120">
        <v>0</v>
      </c>
      <c r="BM230" s="116">
        <v>1</v>
      </c>
      <c r="BN230" s="120">
        <v>5</v>
      </c>
      <c r="BO230" s="116">
        <v>0</v>
      </c>
      <c r="BP230" s="120">
        <v>0</v>
      </c>
      <c r="BQ230" s="116">
        <v>19</v>
      </c>
      <c r="BR230" s="120">
        <v>95</v>
      </c>
      <c r="BS230" s="116">
        <v>20</v>
      </c>
      <c r="BT230" s="2"/>
      <c r="BU230" s="3"/>
      <c r="BV230" s="3"/>
      <c r="BW230" s="3"/>
      <c r="BX230" s="3"/>
    </row>
    <row r="231" spans="1:76" ht="15">
      <c r="A231" s="64" t="s">
        <v>352</v>
      </c>
      <c r="B231" s="65"/>
      <c r="C231" s="65" t="s">
        <v>64</v>
      </c>
      <c r="D231" s="66">
        <v>163.68027747457768</v>
      </c>
      <c r="E231" s="68"/>
      <c r="F231" s="100" t="s">
        <v>1008</v>
      </c>
      <c r="G231" s="65"/>
      <c r="H231" s="69" t="s">
        <v>352</v>
      </c>
      <c r="I231" s="70"/>
      <c r="J231" s="70"/>
      <c r="K231" s="69" t="s">
        <v>4071</v>
      </c>
      <c r="L231" s="73">
        <v>1</v>
      </c>
      <c r="M231" s="74">
        <v>2768.266357421875</v>
      </c>
      <c r="N231" s="74">
        <v>1992.18798828125</v>
      </c>
      <c r="O231" s="75"/>
      <c r="P231" s="76"/>
      <c r="Q231" s="76"/>
      <c r="R231" s="86"/>
      <c r="S231" s="48">
        <v>0</v>
      </c>
      <c r="T231" s="48">
        <v>1</v>
      </c>
      <c r="U231" s="49">
        <v>0</v>
      </c>
      <c r="V231" s="49">
        <v>0.001215</v>
      </c>
      <c r="W231" s="49">
        <v>7.9E-05</v>
      </c>
      <c r="X231" s="49">
        <v>0.51981</v>
      </c>
      <c r="Y231" s="49">
        <v>0</v>
      </c>
      <c r="Z231" s="49">
        <v>0</v>
      </c>
      <c r="AA231" s="71">
        <v>231</v>
      </c>
      <c r="AB231" s="71"/>
      <c r="AC231" s="72"/>
      <c r="AD231" s="78" t="s">
        <v>2110</v>
      </c>
      <c r="AE231" s="78">
        <v>1007</v>
      </c>
      <c r="AF231" s="78">
        <v>1510</v>
      </c>
      <c r="AG231" s="78">
        <v>19772</v>
      </c>
      <c r="AH231" s="78">
        <v>3494</v>
      </c>
      <c r="AI231" s="78"/>
      <c r="AJ231" s="78" t="s">
        <v>2458</v>
      </c>
      <c r="AK231" s="78" t="s">
        <v>2711</v>
      </c>
      <c r="AL231" s="82" t="s">
        <v>2922</v>
      </c>
      <c r="AM231" s="78"/>
      <c r="AN231" s="80">
        <v>39706.631631944445</v>
      </c>
      <c r="AO231" s="78"/>
      <c r="AP231" s="78" t="b">
        <v>1</v>
      </c>
      <c r="AQ231" s="78" t="b">
        <v>0</v>
      </c>
      <c r="AR231" s="78" t="b">
        <v>1</v>
      </c>
      <c r="AS231" s="78"/>
      <c r="AT231" s="78">
        <v>101</v>
      </c>
      <c r="AU231" s="82" t="s">
        <v>3309</v>
      </c>
      <c r="AV231" s="78" t="b">
        <v>0</v>
      </c>
      <c r="AW231" s="78" t="s">
        <v>3483</v>
      </c>
      <c r="AX231" s="82" t="s">
        <v>3712</v>
      </c>
      <c r="AY231" s="78" t="s">
        <v>66</v>
      </c>
      <c r="AZ231" s="78" t="str">
        <f>REPLACE(INDEX(GroupVertices[Group],MATCH(Vertices[[#This Row],[Vertex]],GroupVertices[Vertex],0)),1,1,"")</f>
        <v>2</v>
      </c>
      <c r="BA231" s="48"/>
      <c r="BB231" s="48"/>
      <c r="BC231" s="48"/>
      <c r="BD231" s="48"/>
      <c r="BE231" s="48"/>
      <c r="BF231" s="48"/>
      <c r="BG231" s="116" t="s">
        <v>4788</v>
      </c>
      <c r="BH231" s="116" t="s">
        <v>4788</v>
      </c>
      <c r="BI231" s="116" t="s">
        <v>4929</v>
      </c>
      <c r="BJ231" s="116" t="s">
        <v>4929</v>
      </c>
      <c r="BK231" s="116">
        <v>0</v>
      </c>
      <c r="BL231" s="120">
        <v>0</v>
      </c>
      <c r="BM231" s="116">
        <v>0</v>
      </c>
      <c r="BN231" s="120">
        <v>0</v>
      </c>
      <c r="BO231" s="116">
        <v>0</v>
      </c>
      <c r="BP231" s="120">
        <v>0</v>
      </c>
      <c r="BQ231" s="116">
        <v>21</v>
      </c>
      <c r="BR231" s="120">
        <v>100</v>
      </c>
      <c r="BS231" s="116">
        <v>21</v>
      </c>
      <c r="BT231" s="2"/>
      <c r="BU231" s="3"/>
      <c r="BV231" s="3"/>
      <c r="BW231" s="3"/>
      <c r="BX231" s="3"/>
    </row>
    <row r="232" spans="1:76" ht="15">
      <c r="A232" s="64" t="s">
        <v>353</v>
      </c>
      <c r="B232" s="65"/>
      <c r="C232" s="65" t="s">
        <v>64</v>
      </c>
      <c r="D232" s="66">
        <v>163.81492222585177</v>
      </c>
      <c r="E232" s="68"/>
      <c r="F232" s="100" t="s">
        <v>1009</v>
      </c>
      <c r="G232" s="65"/>
      <c r="H232" s="69" t="s">
        <v>353</v>
      </c>
      <c r="I232" s="70"/>
      <c r="J232" s="70"/>
      <c r="K232" s="69" t="s">
        <v>4072</v>
      </c>
      <c r="L232" s="73">
        <v>1</v>
      </c>
      <c r="M232" s="74">
        <v>9229.0966796875</v>
      </c>
      <c r="N232" s="74">
        <v>461.7185363769531</v>
      </c>
      <c r="O232" s="75"/>
      <c r="P232" s="76"/>
      <c r="Q232" s="76"/>
      <c r="R232" s="86"/>
      <c r="S232" s="48">
        <v>0</v>
      </c>
      <c r="T232" s="48">
        <v>1</v>
      </c>
      <c r="U232" s="49">
        <v>0</v>
      </c>
      <c r="V232" s="49">
        <v>1</v>
      </c>
      <c r="W232" s="49">
        <v>0</v>
      </c>
      <c r="X232" s="49">
        <v>0.999999</v>
      </c>
      <c r="Y232" s="49">
        <v>0</v>
      </c>
      <c r="Z232" s="49">
        <v>0</v>
      </c>
      <c r="AA232" s="71">
        <v>232</v>
      </c>
      <c r="AB232" s="71"/>
      <c r="AC232" s="72"/>
      <c r="AD232" s="78" t="s">
        <v>2111</v>
      </c>
      <c r="AE232" s="78">
        <v>1898</v>
      </c>
      <c r="AF232" s="78">
        <v>1631</v>
      </c>
      <c r="AG232" s="78">
        <v>10041</v>
      </c>
      <c r="AH232" s="78">
        <v>28779</v>
      </c>
      <c r="AI232" s="78"/>
      <c r="AJ232" s="78" t="s">
        <v>2459</v>
      </c>
      <c r="AK232" s="78" t="s">
        <v>2712</v>
      </c>
      <c r="AL232" s="82" t="s">
        <v>2923</v>
      </c>
      <c r="AM232" s="78"/>
      <c r="AN232" s="80">
        <v>40956.982523148145</v>
      </c>
      <c r="AO232" s="82" t="s">
        <v>3214</v>
      </c>
      <c r="AP232" s="78" t="b">
        <v>1</v>
      </c>
      <c r="AQ232" s="78" t="b">
        <v>0</v>
      </c>
      <c r="AR232" s="78" t="b">
        <v>1</v>
      </c>
      <c r="AS232" s="78"/>
      <c r="AT232" s="78">
        <v>145</v>
      </c>
      <c r="AU232" s="82" t="s">
        <v>3309</v>
      </c>
      <c r="AV232" s="78" t="b">
        <v>0</v>
      </c>
      <c r="AW232" s="78" t="s">
        <v>3483</v>
      </c>
      <c r="AX232" s="82" t="s">
        <v>3713</v>
      </c>
      <c r="AY232" s="78" t="s">
        <v>66</v>
      </c>
      <c r="AZ232" s="78" t="str">
        <f>REPLACE(INDEX(GroupVertices[Group],MATCH(Vertices[[#This Row],[Vertex]],GroupVertices[Vertex],0)),1,1,"")</f>
        <v>26</v>
      </c>
      <c r="BA232" s="48" t="s">
        <v>774</v>
      </c>
      <c r="BB232" s="48" t="s">
        <v>774</v>
      </c>
      <c r="BC232" s="48" t="s">
        <v>807</v>
      </c>
      <c r="BD232" s="48" t="s">
        <v>807</v>
      </c>
      <c r="BE232" s="48"/>
      <c r="BF232" s="48"/>
      <c r="BG232" s="116" t="s">
        <v>4792</v>
      </c>
      <c r="BH232" s="116" t="s">
        <v>4792</v>
      </c>
      <c r="BI232" s="116" t="s">
        <v>4933</v>
      </c>
      <c r="BJ232" s="116" t="s">
        <v>4933</v>
      </c>
      <c r="BK232" s="116">
        <v>1</v>
      </c>
      <c r="BL232" s="120">
        <v>2.4390243902439024</v>
      </c>
      <c r="BM232" s="116">
        <v>0</v>
      </c>
      <c r="BN232" s="120">
        <v>0</v>
      </c>
      <c r="BO232" s="116">
        <v>0</v>
      </c>
      <c r="BP232" s="120">
        <v>0</v>
      </c>
      <c r="BQ232" s="116">
        <v>40</v>
      </c>
      <c r="BR232" s="120">
        <v>97.5609756097561</v>
      </c>
      <c r="BS232" s="116">
        <v>41</v>
      </c>
      <c r="BT232" s="2"/>
      <c r="BU232" s="3"/>
      <c r="BV232" s="3"/>
      <c r="BW232" s="3"/>
      <c r="BX232" s="3"/>
    </row>
    <row r="233" spans="1:76" ht="15">
      <c r="A233" s="64" t="s">
        <v>525</v>
      </c>
      <c r="B233" s="65"/>
      <c r="C233" s="65" t="s">
        <v>64</v>
      </c>
      <c r="D233" s="66">
        <v>168.663246038259</v>
      </c>
      <c r="E233" s="68"/>
      <c r="F233" s="100" t="s">
        <v>3434</v>
      </c>
      <c r="G233" s="65"/>
      <c r="H233" s="69" t="s">
        <v>525</v>
      </c>
      <c r="I233" s="70"/>
      <c r="J233" s="70"/>
      <c r="K233" s="69" t="s">
        <v>4073</v>
      </c>
      <c r="L233" s="73">
        <v>1</v>
      </c>
      <c r="M233" s="74">
        <v>9229.0966796875</v>
      </c>
      <c r="N233" s="74">
        <v>679.3438110351562</v>
      </c>
      <c r="O233" s="75"/>
      <c r="P233" s="76"/>
      <c r="Q233" s="76"/>
      <c r="R233" s="86"/>
      <c r="S233" s="48">
        <v>1</v>
      </c>
      <c r="T233" s="48">
        <v>0</v>
      </c>
      <c r="U233" s="49">
        <v>0</v>
      </c>
      <c r="V233" s="49">
        <v>1</v>
      </c>
      <c r="W233" s="49">
        <v>0</v>
      </c>
      <c r="X233" s="49">
        <v>0.999999</v>
      </c>
      <c r="Y233" s="49">
        <v>0</v>
      </c>
      <c r="Z233" s="49">
        <v>0</v>
      </c>
      <c r="AA233" s="71">
        <v>233</v>
      </c>
      <c r="AB233" s="71"/>
      <c r="AC233" s="72"/>
      <c r="AD233" s="78" t="s">
        <v>2112</v>
      </c>
      <c r="AE233" s="78">
        <v>3771</v>
      </c>
      <c r="AF233" s="78">
        <v>5988</v>
      </c>
      <c r="AG233" s="78">
        <v>35000</v>
      </c>
      <c r="AH233" s="78">
        <v>20329</v>
      </c>
      <c r="AI233" s="78"/>
      <c r="AJ233" s="78" t="s">
        <v>2460</v>
      </c>
      <c r="AK233" s="78" t="s">
        <v>2713</v>
      </c>
      <c r="AL233" s="82" t="s">
        <v>2924</v>
      </c>
      <c r="AM233" s="78"/>
      <c r="AN233" s="80">
        <v>39546.530335648145</v>
      </c>
      <c r="AO233" s="82" t="s">
        <v>3215</v>
      </c>
      <c r="AP233" s="78" t="b">
        <v>0</v>
      </c>
      <c r="AQ233" s="78" t="b">
        <v>0</v>
      </c>
      <c r="AR233" s="78" t="b">
        <v>1</v>
      </c>
      <c r="AS233" s="78"/>
      <c r="AT233" s="78">
        <v>405</v>
      </c>
      <c r="AU233" s="82" t="s">
        <v>3311</v>
      </c>
      <c r="AV233" s="78" t="b">
        <v>1</v>
      </c>
      <c r="AW233" s="78" t="s">
        <v>3483</v>
      </c>
      <c r="AX233" s="82" t="s">
        <v>3714</v>
      </c>
      <c r="AY233" s="78" t="s">
        <v>65</v>
      </c>
      <c r="AZ233" s="78" t="str">
        <f>REPLACE(INDEX(GroupVertices[Group],MATCH(Vertices[[#This Row],[Vertex]],GroupVertices[Vertex],0)),1,1,"")</f>
        <v>26</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354</v>
      </c>
      <c r="B234" s="65"/>
      <c r="C234" s="65" t="s">
        <v>64</v>
      </c>
      <c r="D234" s="66">
        <v>162.15801284860268</v>
      </c>
      <c r="E234" s="68"/>
      <c r="F234" s="100" t="s">
        <v>3435</v>
      </c>
      <c r="G234" s="65"/>
      <c r="H234" s="69" t="s">
        <v>354</v>
      </c>
      <c r="I234" s="70"/>
      <c r="J234" s="70"/>
      <c r="K234" s="69" t="s">
        <v>4074</v>
      </c>
      <c r="L234" s="73">
        <v>1</v>
      </c>
      <c r="M234" s="74">
        <v>814.1596069335938</v>
      </c>
      <c r="N234" s="74">
        <v>6663.15185546875</v>
      </c>
      <c r="O234" s="75"/>
      <c r="P234" s="76"/>
      <c r="Q234" s="76"/>
      <c r="R234" s="86"/>
      <c r="S234" s="48">
        <v>0</v>
      </c>
      <c r="T234" s="48">
        <v>1</v>
      </c>
      <c r="U234" s="49">
        <v>0</v>
      </c>
      <c r="V234" s="49">
        <v>0.001515</v>
      </c>
      <c r="W234" s="49">
        <v>0.000654</v>
      </c>
      <c r="X234" s="49">
        <v>0.399729</v>
      </c>
      <c r="Y234" s="49">
        <v>0</v>
      </c>
      <c r="Z234" s="49">
        <v>0</v>
      </c>
      <c r="AA234" s="71">
        <v>234</v>
      </c>
      <c r="AB234" s="71"/>
      <c r="AC234" s="72"/>
      <c r="AD234" s="78" t="s">
        <v>2113</v>
      </c>
      <c r="AE234" s="78">
        <v>675</v>
      </c>
      <c r="AF234" s="78">
        <v>142</v>
      </c>
      <c r="AG234" s="78">
        <v>925</v>
      </c>
      <c r="AH234" s="78">
        <v>434</v>
      </c>
      <c r="AI234" s="78"/>
      <c r="AJ234" s="78" t="s">
        <v>2461</v>
      </c>
      <c r="AK234" s="78" t="s">
        <v>2595</v>
      </c>
      <c r="AL234" s="82" t="s">
        <v>2925</v>
      </c>
      <c r="AM234" s="78"/>
      <c r="AN234" s="80">
        <v>40096.00571759259</v>
      </c>
      <c r="AO234" s="82" t="s">
        <v>3216</v>
      </c>
      <c r="AP234" s="78" t="b">
        <v>0</v>
      </c>
      <c r="AQ234" s="78" t="b">
        <v>0</v>
      </c>
      <c r="AR234" s="78" t="b">
        <v>1</v>
      </c>
      <c r="AS234" s="78"/>
      <c r="AT234" s="78">
        <v>4</v>
      </c>
      <c r="AU234" s="82" t="s">
        <v>3309</v>
      </c>
      <c r="AV234" s="78" t="b">
        <v>0</v>
      </c>
      <c r="AW234" s="78" t="s">
        <v>3483</v>
      </c>
      <c r="AX234" s="82" t="s">
        <v>3715</v>
      </c>
      <c r="AY234" s="78" t="s">
        <v>66</v>
      </c>
      <c r="AZ234" s="78" t="str">
        <f>REPLACE(INDEX(GroupVertices[Group],MATCH(Vertices[[#This Row],[Vertex]],GroupVertices[Vertex],0)),1,1,"")</f>
        <v>1</v>
      </c>
      <c r="BA234" s="48"/>
      <c r="BB234" s="48"/>
      <c r="BC234" s="48"/>
      <c r="BD234" s="48"/>
      <c r="BE234" s="48" t="s">
        <v>839</v>
      </c>
      <c r="BF234" s="48" t="s">
        <v>839</v>
      </c>
      <c r="BG234" s="116" t="s">
        <v>4793</v>
      </c>
      <c r="BH234" s="116" t="s">
        <v>4793</v>
      </c>
      <c r="BI234" s="116" t="s">
        <v>4934</v>
      </c>
      <c r="BJ234" s="116" t="s">
        <v>4934</v>
      </c>
      <c r="BK234" s="116">
        <v>0</v>
      </c>
      <c r="BL234" s="120">
        <v>0</v>
      </c>
      <c r="BM234" s="116">
        <v>0</v>
      </c>
      <c r="BN234" s="120">
        <v>0</v>
      </c>
      <c r="BO234" s="116">
        <v>0</v>
      </c>
      <c r="BP234" s="120">
        <v>0</v>
      </c>
      <c r="BQ234" s="116">
        <v>17</v>
      </c>
      <c r="BR234" s="120">
        <v>100</v>
      </c>
      <c r="BS234" s="116">
        <v>17</v>
      </c>
      <c r="BT234" s="2"/>
      <c r="BU234" s="3"/>
      <c r="BV234" s="3"/>
      <c r="BW234" s="3"/>
      <c r="BX234" s="3"/>
    </row>
    <row r="235" spans="1:76" ht="15">
      <c r="A235" s="64" t="s">
        <v>355</v>
      </c>
      <c r="B235" s="65"/>
      <c r="C235" s="65" t="s">
        <v>64</v>
      </c>
      <c r="D235" s="66">
        <v>162.50519600891275</v>
      </c>
      <c r="E235" s="68"/>
      <c r="F235" s="100" t="s">
        <v>1010</v>
      </c>
      <c r="G235" s="65"/>
      <c r="H235" s="69" t="s">
        <v>355</v>
      </c>
      <c r="I235" s="70"/>
      <c r="J235" s="70"/>
      <c r="K235" s="69" t="s">
        <v>4075</v>
      </c>
      <c r="L235" s="73">
        <v>1</v>
      </c>
      <c r="M235" s="74">
        <v>1721.6173095703125</v>
      </c>
      <c r="N235" s="74">
        <v>4771.7158203125</v>
      </c>
      <c r="O235" s="75"/>
      <c r="P235" s="76"/>
      <c r="Q235" s="76"/>
      <c r="R235" s="86"/>
      <c r="S235" s="48">
        <v>0</v>
      </c>
      <c r="T235" s="48">
        <v>1</v>
      </c>
      <c r="U235" s="49">
        <v>0</v>
      </c>
      <c r="V235" s="49">
        <v>0.001515</v>
      </c>
      <c r="W235" s="49">
        <v>0.000654</v>
      </c>
      <c r="X235" s="49">
        <v>0.399729</v>
      </c>
      <c r="Y235" s="49">
        <v>0</v>
      </c>
      <c r="Z235" s="49">
        <v>0</v>
      </c>
      <c r="AA235" s="71">
        <v>235</v>
      </c>
      <c r="AB235" s="71"/>
      <c r="AC235" s="72"/>
      <c r="AD235" s="78" t="s">
        <v>2114</v>
      </c>
      <c r="AE235" s="78">
        <v>125</v>
      </c>
      <c r="AF235" s="78">
        <v>454</v>
      </c>
      <c r="AG235" s="78">
        <v>875</v>
      </c>
      <c r="AH235" s="78">
        <v>2110</v>
      </c>
      <c r="AI235" s="78"/>
      <c r="AJ235" s="78" t="s">
        <v>2462</v>
      </c>
      <c r="AK235" s="78" t="s">
        <v>2714</v>
      </c>
      <c r="AL235" s="82" t="s">
        <v>2926</v>
      </c>
      <c r="AM235" s="78"/>
      <c r="AN235" s="80">
        <v>39952.89765046296</v>
      </c>
      <c r="AO235" s="78"/>
      <c r="AP235" s="78" t="b">
        <v>1</v>
      </c>
      <c r="AQ235" s="78" t="b">
        <v>0</v>
      </c>
      <c r="AR235" s="78" t="b">
        <v>0</v>
      </c>
      <c r="AS235" s="78"/>
      <c r="AT235" s="78">
        <v>23</v>
      </c>
      <c r="AU235" s="82" t="s">
        <v>3309</v>
      </c>
      <c r="AV235" s="78" t="b">
        <v>0</v>
      </c>
      <c r="AW235" s="78" t="s">
        <v>3483</v>
      </c>
      <c r="AX235" s="82" t="s">
        <v>3716</v>
      </c>
      <c r="AY235" s="78" t="s">
        <v>66</v>
      </c>
      <c r="AZ235" s="78" t="str">
        <f>REPLACE(INDEX(GroupVertices[Group],MATCH(Vertices[[#This Row],[Vertex]],GroupVertices[Vertex],0)),1,1,"")</f>
        <v>1</v>
      </c>
      <c r="BA235" s="48"/>
      <c r="BB235" s="48"/>
      <c r="BC235" s="48"/>
      <c r="BD235" s="48"/>
      <c r="BE235" s="48" t="s">
        <v>839</v>
      </c>
      <c r="BF235" s="48" t="s">
        <v>839</v>
      </c>
      <c r="BG235" s="116" t="s">
        <v>4794</v>
      </c>
      <c r="BH235" s="116" t="s">
        <v>4843</v>
      </c>
      <c r="BI235" s="116" t="s">
        <v>4935</v>
      </c>
      <c r="BJ235" s="116" t="s">
        <v>4935</v>
      </c>
      <c r="BK235" s="116">
        <v>1</v>
      </c>
      <c r="BL235" s="120">
        <v>2.9411764705882355</v>
      </c>
      <c r="BM235" s="116">
        <v>0</v>
      </c>
      <c r="BN235" s="120">
        <v>0</v>
      </c>
      <c r="BO235" s="116">
        <v>0</v>
      </c>
      <c r="BP235" s="120">
        <v>0</v>
      </c>
      <c r="BQ235" s="116">
        <v>33</v>
      </c>
      <c r="BR235" s="120">
        <v>97.05882352941177</v>
      </c>
      <c r="BS235" s="116">
        <v>34</v>
      </c>
      <c r="BT235" s="2"/>
      <c r="BU235" s="3"/>
      <c r="BV235" s="3"/>
      <c r="BW235" s="3"/>
      <c r="BX235" s="3"/>
    </row>
    <row r="236" spans="1:76" ht="15">
      <c r="A236" s="64" t="s">
        <v>526</v>
      </c>
      <c r="B236" s="65"/>
      <c r="C236" s="65" t="s">
        <v>64</v>
      </c>
      <c r="D236" s="66">
        <v>167.88653499371912</v>
      </c>
      <c r="E236" s="68"/>
      <c r="F236" s="100" t="s">
        <v>3436</v>
      </c>
      <c r="G236" s="65"/>
      <c r="H236" s="69" t="s">
        <v>526</v>
      </c>
      <c r="I236" s="70"/>
      <c r="J236" s="70"/>
      <c r="K236" s="69" t="s">
        <v>4076</v>
      </c>
      <c r="L236" s="73">
        <v>1</v>
      </c>
      <c r="M236" s="74">
        <v>313.5554504394531</v>
      </c>
      <c r="N236" s="74">
        <v>1740.2498779296875</v>
      </c>
      <c r="O236" s="75"/>
      <c r="P236" s="76"/>
      <c r="Q236" s="76"/>
      <c r="R236" s="86"/>
      <c r="S236" s="48">
        <v>1</v>
      </c>
      <c r="T236" s="48">
        <v>0</v>
      </c>
      <c r="U236" s="49">
        <v>0</v>
      </c>
      <c r="V236" s="49">
        <v>0.001215</v>
      </c>
      <c r="W236" s="49">
        <v>7.9E-05</v>
      </c>
      <c r="X236" s="49">
        <v>0.51981</v>
      </c>
      <c r="Y236" s="49">
        <v>0</v>
      </c>
      <c r="Z236" s="49">
        <v>0</v>
      </c>
      <c r="AA236" s="71">
        <v>236</v>
      </c>
      <c r="AB236" s="71"/>
      <c r="AC236" s="72"/>
      <c r="AD236" s="78" t="s">
        <v>2115</v>
      </c>
      <c r="AE236" s="78">
        <v>259</v>
      </c>
      <c r="AF236" s="78">
        <v>5290</v>
      </c>
      <c r="AG236" s="78">
        <v>2931</v>
      </c>
      <c r="AH236" s="78">
        <v>720</v>
      </c>
      <c r="AI236" s="78"/>
      <c r="AJ236" s="78" t="s">
        <v>2463</v>
      </c>
      <c r="AK236" s="78" t="s">
        <v>2715</v>
      </c>
      <c r="AL236" s="82" t="s">
        <v>2927</v>
      </c>
      <c r="AM236" s="78"/>
      <c r="AN236" s="80">
        <v>39920.556238425925</v>
      </c>
      <c r="AO236" s="82" t="s">
        <v>3217</v>
      </c>
      <c r="AP236" s="78" t="b">
        <v>0</v>
      </c>
      <c r="AQ236" s="78" t="b">
        <v>0</v>
      </c>
      <c r="AR236" s="78" t="b">
        <v>0</v>
      </c>
      <c r="AS236" s="78"/>
      <c r="AT236" s="78">
        <v>258</v>
      </c>
      <c r="AU236" s="82" t="s">
        <v>3323</v>
      </c>
      <c r="AV236" s="78" t="b">
        <v>0</v>
      </c>
      <c r="AW236" s="78" t="s">
        <v>3483</v>
      </c>
      <c r="AX236" s="82" t="s">
        <v>3717</v>
      </c>
      <c r="AY236" s="78" t="s">
        <v>65</v>
      </c>
      <c r="AZ236" s="78" t="str">
        <f>REPLACE(INDEX(GroupVertices[Group],MATCH(Vertices[[#This Row],[Vertex]],GroupVertices[Vertex],0)),1,1,"")</f>
        <v>2</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527</v>
      </c>
      <c r="B237" s="65"/>
      <c r="C237" s="65" t="s">
        <v>64</v>
      </c>
      <c r="D237" s="66">
        <v>163.13279633716562</v>
      </c>
      <c r="E237" s="68"/>
      <c r="F237" s="100" t="s">
        <v>3437</v>
      </c>
      <c r="G237" s="65"/>
      <c r="H237" s="69" t="s">
        <v>527</v>
      </c>
      <c r="I237" s="70"/>
      <c r="J237" s="70"/>
      <c r="K237" s="69" t="s">
        <v>4077</v>
      </c>
      <c r="L237" s="73">
        <v>1</v>
      </c>
      <c r="M237" s="74">
        <v>194.9122772216797</v>
      </c>
      <c r="N237" s="74">
        <v>1479.4102783203125</v>
      </c>
      <c r="O237" s="75"/>
      <c r="P237" s="76"/>
      <c r="Q237" s="76"/>
      <c r="R237" s="86"/>
      <c r="S237" s="48">
        <v>1</v>
      </c>
      <c r="T237" s="48">
        <v>0</v>
      </c>
      <c r="U237" s="49">
        <v>0</v>
      </c>
      <c r="V237" s="49">
        <v>0.001215</v>
      </c>
      <c r="W237" s="49">
        <v>7.9E-05</v>
      </c>
      <c r="X237" s="49">
        <v>0.51981</v>
      </c>
      <c r="Y237" s="49">
        <v>0</v>
      </c>
      <c r="Z237" s="49">
        <v>0</v>
      </c>
      <c r="AA237" s="71">
        <v>237</v>
      </c>
      <c r="AB237" s="71"/>
      <c r="AC237" s="72"/>
      <c r="AD237" s="78" t="s">
        <v>2116</v>
      </c>
      <c r="AE237" s="78">
        <v>320</v>
      </c>
      <c r="AF237" s="78">
        <v>1018</v>
      </c>
      <c r="AG237" s="78">
        <v>1616</v>
      </c>
      <c r="AH237" s="78">
        <v>8</v>
      </c>
      <c r="AI237" s="78"/>
      <c r="AJ237" s="78" t="s">
        <v>2464</v>
      </c>
      <c r="AK237" s="78" t="s">
        <v>2716</v>
      </c>
      <c r="AL237" s="82" t="s">
        <v>2928</v>
      </c>
      <c r="AM237" s="78"/>
      <c r="AN237" s="80">
        <v>40800.20578703703</v>
      </c>
      <c r="AO237" s="82" t="s">
        <v>3218</v>
      </c>
      <c r="AP237" s="78" t="b">
        <v>0</v>
      </c>
      <c r="AQ237" s="78" t="b">
        <v>0</v>
      </c>
      <c r="AR237" s="78" t="b">
        <v>1</v>
      </c>
      <c r="AS237" s="78"/>
      <c r="AT237" s="78">
        <v>46</v>
      </c>
      <c r="AU237" s="82" t="s">
        <v>3309</v>
      </c>
      <c r="AV237" s="78" t="b">
        <v>0</v>
      </c>
      <c r="AW237" s="78" t="s">
        <v>3483</v>
      </c>
      <c r="AX237" s="82" t="s">
        <v>3718</v>
      </c>
      <c r="AY237" s="78" t="s">
        <v>65</v>
      </c>
      <c r="AZ237" s="78" t="str">
        <f>REPLACE(INDEX(GroupVertices[Group],MATCH(Vertices[[#This Row],[Vertex]],GroupVertices[Vertex],0)),1,1,"")</f>
        <v>2</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357</v>
      </c>
      <c r="B238" s="65"/>
      <c r="C238" s="65" t="s">
        <v>64</v>
      </c>
      <c r="D238" s="66">
        <v>166.78044505350044</v>
      </c>
      <c r="E238" s="68"/>
      <c r="F238" s="100" t="s">
        <v>1012</v>
      </c>
      <c r="G238" s="65"/>
      <c r="H238" s="69" t="s">
        <v>357</v>
      </c>
      <c r="I238" s="70"/>
      <c r="J238" s="70"/>
      <c r="K238" s="69" t="s">
        <v>4078</v>
      </c>
      <c r="L238" s="73">
        <v>1</v>
      </c>
      <c r="M238" s="74">
        <v>1387.0804443359375</v>
      </c>
      <c r="N238" s="74">
        <v>1880.8299560546875</v>
      </c>
      <c r="O238" s="75"/>
      <c r="P238" s="76"/>
      <c r="Q238" s="76"/>
      <c r="R238" s="86"/>
      <c r="S238" s="48">
        <v>1</v>
      </c>
      <c r="T238" s="48">
        <v>1</v>
      </c>
      <c r="U238" s="49">
        <v>0</v>
      </c>
      <c r="V238" s="49">
        <v>0.001215</v>
      </c>
      <c r="W238" s="49">
        <v>7.9E-05</v>
      </c>
      <c r="X238" s="49">
        <v>0.51981</v>
      </c>
      <c r="Y238" s="49">
        <v>0</v>
      </c>
      <c r="Z238" s="49">
        <v>1</v>
      </c>
      <c r="AA238" s="71">
        <v>238</v>
      </c>
      <c r="AB238" s="71"/>
      <c r="AC238" s="72"/>
      <c r="AD238" s="78" t="s">
        <v>2117</v>
      </c>
      <c r="AE238" s="78">
        <v>415</v>
      </c>
      <c r="AF238" s="78">
        <v>4296</v>
      </c>
      <c r="AG238" s="78">
        <v>13020</v>
      </c>
      <c r="AH238" s="78">
        <v>2129</v>
      </c>
      <c r="AI238" s="78"/>
      <c r="AJ238" s="78" t="s">
        <v>2465</v>
      </c>
      <c r="AK238" s="78" t="s">
        <v>2717</v>
      </c>
      <c r="AL238" s="82" t="s">
        <v>2929</v>
      </c>
      <c r="AM238" s="78"/>
      <c r="AN238" s="80">
        <v>40229.86431712963</v>
      </c>
      <c r="AO238" s="82" t="s">
        <v>3219</v>
      </c>
      <c r="AP238" s="78" t="b">
        <v>0</v>
      </c>
      <c r="AQ238" s="78" t="b">
        <v>0</v>
      </c>
      <c r="AR238" s="78" t="b">
        <v>0</v>
      </c>
      <c r="AS238" s="78"/>
      <c r="AT238" s="78">
        <v>134</v>
      </c>
      <c r="AU238" s="82" t="s">
        <v>3312</v>
      </c>
      <c r="AV238" s="78" t="b">
        <v>0</v>
      </c>
      <c r="AW238" s="78" t="s">
        <v>3483</v>
      </c>
      <c r="AX238" s="82" t="s">
        <v>3719</v>
      </c>
      <c r="AY238" s="78" t="s">
        <v>66</v>
      </c>
      <c r="AZ238" s="78" t="str">
        <f>REPLACE(INDEX(GroupVertices[Group],MATCH(Vertices[[#This Row],[Vertex]],GroupVertices[Vertex],0)),1,1,"")</f>
        <v>2</v>
      </c>
      <c r="BA238" s="48"/>
      <c r="BB238" s="48"/>
      <c r="BC238" s="48"/>
      <c r="BD238" s="48"/>
      <c r="BE238" s="48"/>
      <c r="BF238" s="48"/>
      <c r="BG238" s="116" t="s">
        <v>4788</v>
      </c>
      <c r="BH238" s="116" t="s">
        <v>4788</v>
      </c>
      <c r="BI238" s="116" t="s">
        <v>4929</v>
      </c>
      <c r="BJ238" s="116" t="s">
        <v>4929</v>
      </c>
      <c r="BK238" s="116">
        <v>0</v>
      </c>
      <c r="BL238" s="120">
        <v>0</v>
      </c>
      <c r="BM238" s="116">
        <v>0</v>
      </c>
      <c r="BN238" s="120">
        <v>0</v>
      </c>
      <c r="BO238" s="116">
        <v>0</v>
      </c>
      <c r="BP238" s="120">
        <v>0</v>
      </c>
      <c r="BQ238" s="116">
        <v>21</v>
      </c>
      <c r="BR238" s="120">
        <v>100</v>
      </c>
      <c r="BS238" s="116">
        <v>21</v>
      </c>
      <c r="BT238" s="2"/>
      <c r="BU238" s="3"/>
      <c r="BV238" s="3"/>
      <c r="BW238" s="3"/>
      <c r="BX238" s="3"/>
    </row>
    <row r="239" spans="1:76" ht="15">
      <c r="A239" s="64" t="s">
        <v>358</v>
      </c>
      <c r="B239" s="65"/>
      <c r="C239" s="65" t="s">
        <v>64</v>
      </c>
      <c r="D239" s="66">
        <v>162.6487428925025</v>
      </c>
      <c r="E239" s="68"/>
      <c r="F239" s="100" t="s">
        <v>1013</v>
      </c>
      <c r="G239" s="65"/>
      <c r="H239" s="69" t="s">
        <v>358</v>
      </c>
      <c r="I239" s="70"/>
      <c r="J239" s="70"/>
      <c r="K239" s="69" t="s">
        <v>4079</v>
      </c>
      <c r="L239" s="73">
        <v>1</v>
      </c>
      <c r="M239" s="74">
        <v>927.1024780273438</v>
      </c>
      <c r="N239" s="74">
        <v>980.1725463867188</v>
      </c>
      <c r="O239" s="75"/>
      <c r="P239" s="76"/>
      <c r="Q239" s="76"/>
      <c r="R239" s="86"/>
      <c r="S239" s="48">
        <v>1</v>
      </c>
      <c r="T239" s="48">
        <v>1</v>
      </c>
      <c r="U239" s="49">
        <v>0</v>
      </c>
      <c r="V239" s="49">
        <v>0.001215</v>
      </c>
      <c r="W239" s="49">
        <v>7.9E-05</v>
      </c>
      <c r="X239" s="49">
        <v>0.51981</v>
      </c>
      <c r="Y239" s="49">
        <v>0</v>
      </c>
      <c r="Z239" s="49">
        <v>1</v>
      </c>
      <c r="AA239" s="71">
        <v>239</v>
      </c>
      <c r="AB239" s="71"/>
      <c r="AC239" s="72"/>
      <c r="AD239" s="78" t="s">
        <v>2118</v>
      </c>
      <c r="AE239" s="78">
        <v>273</v>
      </c>
      <c r="AF239" s="78">
        <v>583</v>
      </c>
      <c r="AG239" s="78">
        <v>519</v>
      </c>
      <c r="AH239" s="78">
        <v>75</v>
      </c>
      <c r="AI239" s="78"/>
      <c r="AJ239" s="78" t="s">
        <v>2466</v>
      </c>
      <c r="AK239" s="78"/>
      <c r="AL239" s="82" t="s">
        <v>2930</v>
      </c>
      <c r="AM239" s="78"/>
      <c r="AN239" s="80">
        <v>42535.780381944445</v>
      </c>
      <c r="AO239" s="82" t="s">
        <v>3220</v>
      </c>
      <c r="AP239" s="78" t="b">
        <v>0</v>
      </c>
      <c r="AQ239" s="78" t="b">
        <v>0</v>
      </c>
      <c r="AR239" s="78" t="b">
        <v>0</v>
      </c>
      <c r="AS239" s="78"/>
      <c r="AT239" s="78">
        <v>8</v>
      </c>
      <c r="AU239" s="82" t="s">
        <v>3309</v>
      </c>
      <c r="AV239" s="78" t="b">
        <v>0</v>
      </c>
      <c r="AW239" s="78" t="s">
        <v>3483</v>
      </c>
      <c r="AX239" s="82" t="s">
        <v>3720</v>
      </c>
      <c r="AY239" s="78" t="s">
        <v>66</v>
      </c>
      <c r="AZ239" s="78" t="str">
        <f>REPLACE(INDEX(GroupVertices[Group],MATCH(Vertices[[#This Row],[Vertex]],GroupVertices[Vertex],0)),1,1,"")</f>
        <v>2</v>
      </c>
      <c r="BA239" s="48"/>
      <c r="BB239" s="48"/>
      <c r="BC239" s="48"/>
      <c r="BD239" s="48"/>
      <c r="BE239" s="48"/>
      <c r="BF239" s="48"/>
      <c r="BG239" s="116" t="s">
        <v>4788</v>
      </c>
      <c r="BH239" s="116" t="s">
        <v>4788</v>
      </c>
      <c r="BI239" s="116" t="s">
        <v>4929</v>
      </c>
      <c r="BJ239" s="116" t="s">
        <v>4929</v>
      </c>
      <c r="BK239" s="116">
        <v>0</v>
      </c>
      <c r="BL239" s="120">
        <v>0</v>
      </c>
      <c r="BM239" s="116">
        <v>0</v>
      </c>
      <c r="BN239" s="120">
        <v>0</v>
      </c>
      <c r="BO239" s="116">
        <v>0</v>
      </c>
      <c r="BP239" s="120">
        <v>0</v>
      </c>
      <c r="BQ239" s="116">
        <v>21</v>
      </c>
      <c r="BR239" s="120">
        <v>100</v>
      </c>
      <c r="BS239" s="116">
        <v>21</v>
      </c>
      <c r="BT239" s="2"/>
      <c r="BU239" s="3"/>
      <c r="BV239" s="3"/>
      <c r="BW239" s="3"/>
      <c r="BX239" s="3"/>
    </row>
    <row r="240" spans="1:76" ht="15">
      <c r="A240" s="64" t="s">
        <v>528</v>
      </c>
      <c r="B240" s="65"/>
      <c r="C240" s="65" t="s">
        <v>64</v>
      </c>
      <c r="D240" s="66">
        <v>164.77190144978343</v>
      </c>
      <c r="E240" s="68"/>
      <c r="F240" s="100" t="s">
        <v>3438</v>
      </c>
      <c r="G240" s="65"/>
      <c r="H240" s="69" t="s">
        <v>528</v>
      </c>
      <c r="I240" s="70"/>
      <c r="J240" s="70"/>
      <c r="K240" s="69" t="s">
        <v>4080</v>
      </c>
      <c r="L240" s="73">
        <v>1</v>
      </c>
      <c r="M240" s="74">
        <v>418.95086669921875</v>
      </c>
      <c r="N240" s="74">
        <v>1998.677001953125</v>
      </c>
      <c r="O240" s="75"/>
      <c r="P240" s="76"/>
      <c r="Q240" s="76"/>
      <c r="R240" s="86"/>
      <c r="S240" s="48">
        <v>1</v>
      </c>
      <c r="T240" s="48">
        <v>0</v>
      </c>
      <c r="U240" s="49">
        <v>0</v>
      </c>
      <c r="V240" s="49">
        <v>0.001215</v>
      </c>
      <c r="W240" s="49">
        <v>7.9E-05</v>
      </c>
      <c r="X240" s="49">
        <v>0.51981</v>
      </c>
      <c r="Y240" s="49">
        <v>0</v>
      </c>
      <c r="Z240" s="49">
        <v>0</v>
      </c>
      <c r="AA240" s="71">
        <v>240</v>
      </c>
      <c r="AB240" s="71"/>
      <c r="AC240" s="72"/>
      <c r="AD240" s="78" t="s">
        <v>2119</v>
      </c>
      <c r="AE240" s="78">
        <v>1468</v>
      </c>
      <c r="AF240" s="78">
        <v>2491</v>
      </c>
      <c r="AG240" s="78">
        <v>152076</v>
      </c>
      <c r="AH240" s="78">
        <v>418608</v>
      </c>
      <c r="AI240" s="78">
        <v>32400</v>
      </c>
      <c r="AJ240" s="78" t="s">
        <v>2467</v>
      </c>
      <c r="AK240" s="78" t="s">
        <v>2718</v>
      </c>
      <c r="AL240" s="82" t="s">
        <v>2931</v>
      </c>
      <c r="AM240" s="78" t="s">
        <v>2740</v>
      </c>
      <c r="AN240" s="80">
        <v>39186.563113425924</v>
      </c>
      <c r="AO240" s="82" t="s">
        <v>3221</v>
      </c>
      <c r="AP240" s="78" t="b">
        <v>0</v>
      </c>
      <c r="AQ240" s="78" t="b">
        <v>0</v>
      </c>
      <c r="AR240" s="78" t="b">
        <v>1</v>
      </c>
      <c r="AS240" s="78" t="s">
        <v>3308</v>
      </c>
      <c r="AT240" s="78">
        <v>105</v>
      </c>
      <c r="AU240" s="82" t="s">
        <v>3314</v>
      </c>
      <c r="AV240" s="78" t="b">
        <v>0</v>
      </c>
      <c r="AW240" s="78" t="s">
        <v>3483</v>
      </c>
      <c r="AX240" s="82" t="s">
        <v>3721</v>
      </c>
      <c r="AY240" s="78" t="s">
        <v>65</v>
      </c>
      <c r="AZ240" s="78" t="str">
        <f>REPLACE(INDEX(GroupVertices[Group],MATCH(Vertices[[#This Row],[Vertex]],GroupVertices[Vertex],0)),1,1,"")</f>
        <v>2</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529</v>
      </c>
      <c r="B241" s="65"/>
      <c r="C241" s="65" t="s">
        <v>64</v>
      </c>
      <c r="D241" s="66">
        <v>162.29599589949513</v>
      </c>
      <c r="E241" s="68"/>
      <c r="F241" s="100" t="s">
        <v>3439</v>
      </c>
      <c r="G241" s="65"/>
      <c r="H241" s="69" t="s">
        <v>529</v>
      </c>
      <c r="I241" s="70"/>
      <c r="J241" s="70"/>
      <c r="K241" s="69" t="s">
        <v>4081</v>
      </c>
      <c r="L241" s="73">
        <v>1</v>
      </c>
      <c r="M241" s="74">
        <v>593.0017700195312</v>
      </c>
      <c r="N241" s="74">
        <v>1367.814697265625</v>
      </c>
      <c r="O241" s="75"/>
      <c r="P241" s="76"/>
      <c r="Q241" s="76"/>
      <c r="R241" s="86"/>
      <c r="S241" s="48">
        <v>1</v>
      </c>
      <c r="T241" s="48">
        <v>0</v>
      </c>
      <c r="U241" s="49">
        <v>0</v>
      </c>
      <c r="V241" s="49">
        <v>0.001215</v>
      </c>
      <c r="W241" s="49">
        <v>7.9E-05</v>
      </c>
      <c r="X241" s="49">
        <v>0.51981</v>
      </c>
      <c r="Y241" s="49">
        <v>0</v>
      </c>
      <c r="Z241" s="49">
        <v>0</v>
      </c>
      <c r="AA241" s="71">
        <v>241</v>
      </c>
      <c r="AB241" s="71"/>
      <c r="AC241" s="72"/>
      <c r="AD241" s="78" t="s">
        <v>2120</v>
      </c>
      <c r="AE241" s="78">
        <v>115</v>
      </c>
      <c r="AF241" s="78">
        <v>266</v>
      </c>
      <c r="AG241" s="78">
        <v>97</v>
      </c>
      <c r="AH241" s="78">
        <v>32</v>
      </c>
      <c r="AI241" s="78">
        <v>10800</v>
      </c>
      <c r="AJ241" s="78" t="s">
        <v>2468</v>
      </c>
      <c r="AK241" s="78" t="s">
        <v>2644</v>
      </c>
      <c r="AL241" s="82" t="s">
        <v>2932</v>
      </c>
      <c r="AM241" s="78" t="s">
        <v>3034</v>
      </c>
      <c r="AN241" s="80">
        <v>41584.90283564815</v>
      </c>
      <c r="AO241" s="82" t="s">
        <v>3222</v>
      </c>
      <c r="AP241" s="78" t="b">
        <v>0</v>
      </c>
      <c r="AQ241" s="78" t="b">
        <v>0</v>
      </c>
      <c r="AR241" s="78" t="b">
        <v>0</v>
      </c>
      <c r="AS241" s="78" t="s">
        <v>1829</v>
      </c>
      <c r="AT241" s="78">
        <v>9</v>
      </c>
      <c r="AU241" s="82" t="s">
        <v>3325</v>
      </c>
      <c r="AV241" s="78" t="b">
        <v>0</v>
      </c>
      <c r="AW241" s="78" t="s">
        <v>3483</v>
      </c>
      <c r="AX241" s="82" t="s">
        <v>3722</v>
      </c>
      <c r="AY241" s="78" t="s">
        <v>65</v>
      </c>
      <c r="AZ241" s="78" t="str">
        <f>REPLACE(INDEX(GroupVertices[Group],MATCH(Vertices[[#This Row],[Vertex]],GroupVertices[Vertex],0)),1,1,"")</f>
        <v>2</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530</v>
      </c>
      <c r="B242" s="65"/>
      <c r="C242" s="65" t="s">
        <v>64</v>
      </c>
      <c r="D242" s="66">
        <v>162.07121705852515</v>
      </c>
      <c r="E242" s="68"/>
      <c r="F242" s="100" t="s">
        <v>3440</v>
      </c>
      <c r="G242" s="65"/>
      <c r="H242" s="69" t="s">
        <v>530</v>
      </c>
      <c r="I242" s="70"/>
      <c r="J242" s="70"/>
      <c r="K242" s="69" t="s">
        <v>4082</v>
      </c>
      <c r="L242" s="73">
        <v>1</v>
      </c>
      <c r="M242" s="74">
        <v>255.5184326171875</v>
      </c>
      <c r="N242" s="74">
        <v>1154.912353515625</v>
      </c>
      <c r="O242" s="75"/>
      <c r="P242" s="76"/>
      <c r="Q242" s="76"/>
      <c r="R242" s="86"/>
      <c r="S242" s="48">
        <v>1</v>
      </c>
      <c r="T242" s="48">
        <v>0</v>
      </c>
      <c r="U242" s="49">
        <v>0</v>
      </c>
      <c r="V242" s="49">
        <v>0.001215</v>
      </c>
      <c r="W242" s="49">
        <v>7.9E-05</v>
      </c>
      <c r="X242" s="49">
        <v>0.51981</v>
      </c>
      <c r="Y242" s="49">
        <v>0</v>
      </c>
      <c r="Z242" s="49">
        <v>0</v>
      </c>
      <c r="AA242" s="71">
        <v>242</v>
      </c>
      <c r="AB242" s="71"/>
      <c r="AC242" s="72"/>
      <c r="AD242" s="78" t="s">
        <v>2121</v>
      </c>
      <c r="AE242" s="78">
        <v>88</v>
      </c>
      <c r="AF242" s="78">
        <v>64</v>
      </c>
      <c r="AG242" s="78">
        <v>11</v>
      </c>
      <c r="AH242" s="78">
        <v>7</v>
      </c>
      <c r="AI242" s="78">
        <v>7200</v>
      </c>
      <c r="AJ242" s="78" t="s">
        <v>2469</v>
      </c>
      <c r="AK242" s="78" t="s">
        <v>2719</v>
      </c>
      <c r="AL242" s="82" t="s">
        <v>2933</v>
      </c>
      <c r="AM242" s="78" t="s">
        <v>3035</v>
      </c>
      <c r="AN242" s="80">
        <v>40433.64013888889</v>
      </c>
      <c r="AO242" s="82" t="s">
        <v>3223</v>
      </c>
      <c r="AP242" s="78" t="b">
        <v>0</v>
      </c>
      <c r="AQ242" s="78" t="b">
        <v>0</v>
      </c>
      <c r="AR242" s="78" t="b">
        <v>0</v>
      </c>
      <c r="AS242" s="78" t="s">
        <v>1832</v>
      </c>
      <c r="AT242" s="78">
        <v>0</v>
      </c>
      <c r="AU242" s="82" t="s">
        <v>3313</v>
      </c>
      <c r="AV242" s="78" t="b">
        <v>0</v>
      </c>
      <c r="AW242" s="78" t="s">
        <v>3483</v>
      </c>
      <c r="AX242" s="82" t="s">
        <v>3723</v>
      </c>
      <c r="AY242" s="78" t="s">
        <v>65</v>
      </c>
      <c r="AZ242" s="78" t="str">
        <f>REPLACE(INDEX(GroupVertices[Group],MATCH(Vertices[[#This Row],[Vertex]],GroupVertices[Vertex],0)),1,1,"")</f>
        <v>2</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531</v>
      </c>
      <c r="B243" s="65"/>
      <c r="C243" s="65" t="s">
        <v>64</v>
      </c>
      <c r="D243" s="66">
        <v>162.05675109351222</v>
      </c>
      <c r="E243" s="68"/>
      <c r="F243" s="100" t="s">
        <v>3441</v>
      </c>
      <c r="G243" s="65"/>
      <c r="H243" s="69" t="s">
        <v>531</v>
      </c>
      <c r="I243" s="70"/>
      <c r="J243" s="70"/>
      <c r="K243" s="69" t="s">
        <v>4083</v>
      </c>
      <c r="L243" s="73">
        <v>1</v>
      </c>
      <c r="M243" s="74">
        <v>2766.05029296875</v>
      </c>
      <c r="N243" s="74">
        <v>1258.1929931640625</v>
      </c>
      <c r="O243" s="75"/>
      <c r="P243" s="76"/>
      <c r="Q243" s="76"/>
      <c r="R243" s="86"/>
      <c r="S243" s="48">
        <v>1</v>
      </c>
      <c r="T243" s="48">
        <v>0</v>
      </c>
      <c r="U243" s="49">
        <v>0</v>
      </c>
      <c r="V243" s="49">
        <v>0.001215</v>
      </c>
      <c r="W243" s="49">
        <v>7.9E-05</v>
      </c>
      <c r="X243" s="49">
        <v>0.51981</v>
      </c>
      <c r="Y243" s="49">
        <v>0</v>
      </c>
      <c r="Z243" s="49">
        <v>0</v>
      </c>
      <c r="AA243" s="71">
        <v>243</v>
      </c>
      <c r="AB243" s="71"/>
      <c r="AC243" s="72"/>
      <c r="AD243" s="78" t="s">
        <v>2122</v>
      </c>
      <c r="AE243" s="78">
        <v>100</v>
      </c>
      <c r="AF243" s="78">
        <v>51</v>
      </c>
      <c r="AG243" s="78">
        <v>58</v>
      </c>
      <c r="AH243" s="78">
        <v>0</v>
      </c>
      <c r="AI243" s="78">
        <v>-7200</v>
      </c>
      <c r="AJ243" s="78"/>
      <c r="AK243" s="78"/>
      <c r="AL243" s="78"/>
      <c r="AM243" s="78" t="s">
        <v>3036</v>
      </c>
      <c r="AN243" s="80">
        <v>39985.77480324074</v>
      </c>
      <c r="AO243" s="78"/>
      <c r="AP243" s="78" t="b">
        <v>0</v>
      </c>
      <c r="AQ243" s="78" t="b">
        <v>0</v>
      </c>
      <c r="AR243" s="78" t="b">
        <v>0</v>
      </c>
      <c r="AS243" s="78" t="s">
        <v>1829</v>
      </c>
      <c r="AT243" s="78">
        <v>3</v>
      </c>
      <c r="AU243" s="82" t="s">
        <v>3311</v>
      </c>
      <c r="AV243" s="78" t="b">
        <v>0</v>
      </c>
      <c r="AW243" s="78" t="s">
        <v>3483</v>
      </c>
      <c r="AX243" s="82" t="s">
        <v>3724</v>
      </c>
      <c r="AY243" s="78" t="s">
        <v>65</v>
      </c>
      <c r="AZ243" s="78" t="str">
        <f>REPLACE(INDEX(GroupVertices[Group],MATCH(Vertices[[#This Row],[Vertex]],GroupVertices[Vertex],0)),1,1,"")</f>
        <v>2</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359</v>
      </c>
      <c r="B244" s="65"/>
      <c r="C244" s="65" t="s">
        <v>64</v>
      </c>
      <c r="D244" s="66">
        <v>163.21180276146694</v>
      </c>
      <c r="E244" s="68"/>
      <c r="F244" s="100" t="s">
        <v>1014</v>
      </c>
      <c r="G244" s="65"/>
      <c r="H244" s="69" t="s">
        <v>359</v>
      </c>
      <c r="I244" s="70"/>
      <c r="J244" s="70"/>
      <c r="K244" s="69" t="s">
        <v>4084</v>
      </c>
      <c r="L244" s="73">
        <v>1</v>
      </c>
      <c r="M244" s="74">
        <v>822.7887573242188</v>
      </c>
      <c r="N244" s="74">
        <v>6185.166015625</v>
      </c>
      <c r="O244" s="75"/>
      <c r="P244" s="76"/>
      <c r="Q244" s="76"/>
      <c r="R244" s="86"/>
      <c r="S244" s="48">
        <v>0</v>
      </c>
      <c r="T244" s="48">
        <v>1</v>
      </c>
      <c r="U244" s="49">
        <v>0</v>
      </c>
      <c r="V244" s="49">
        <v>0.001515</v>
      </c>
      <c r="W244" s="49">
        <v>0.000654</v>
      </c>
      <c r="X244" s="49">
        <v>0.399729</v>
      </c>
      <c r="Y244" s="49">
        <v>0</v>
      </c>
      <c r="Z244" s="49">
        <v>0</v>
      </c>
      <c r="AA244" s="71">
        <v>244</v>
      </c>
      <c r="AB244" s="71"/>
      <c r="AC244" s="72"/>
      <c r="AD244" s="78" t="s">
        <v>2123</v>
      </c>
      <c r="AE244" s="78">
        <v>368</v>
      </c>
      <c r="AF244" s="78">
        <v>1089</v>
      </c>
      <c r="AG244" s="78">
        <v>179</v>
      </c>
      <c r="AH244" s="78">
        <v>313</v>
      </c>
      <c r="AI244" s="78"/>
      <c r="AJ244" s="78" t="s">
        <v>2470</v>
      </c>
      <c r="AK244" s="78" t="s">
        <v>2720</v>
      </c>
      <c r="AL244" s="82" t="s">
        <v>2934</v>
      </c>
      <c r="AM244" s="78"/>
      <c r="AN244" s="80">
        <v>39926.85775462963</v>
      </c>
      <c r="AO244" s="82" t="s">
        <v>3224</v>
      </c>
      <c r="AP244" s="78" t="b">
        <v>0</v>
      </c>
      <c r="AQ244" s="78" t="b">
        <v>0</v>
      </c>
      <c r="AR244" s="78" t="b">
        <v>0</v>
      </c>
      <c r="AS244" s="78"/>
      <c r="AT244" s="78">
        <v>13</v>
      </c>
      <c r="AU244" s="82" t="s">
        <v>3311</v>
      </c>
      <c r="AV244" s="78" t="b">
        <v>0</v>
      </c>
      <c r="AW244" s="78" t="s">
        <v>3483</v>
      </c>
      <c r="AX244" s="82" t="s">
        <v>3725</v>
      </c>
      <c r="AY244" s="78" t="s">
        <v>66</v>
      </c>
      <c r="AZ244" s="78" t="str">
        <f>REPLACE(INDEX(GroupVertices[Group],MATCH(Vertices[[#This Row],[Vertex]],GroupVertices[Vertex],0)),1,1,"")</f>
        <v>1</v>
      </c>
      <c r="BA244" s="48"/>
      <c r="BB244" s="48"/>
      <c r="BC244" s="48"/>
      <c r="BD244" s="48"/>
      <c r="BE244" s="48" t="s">
        <v>839</v>
      </c>
      <c r="BF244" s="48" t="s">
        <v>839</v>
      </c>
      <c r="BG244" s="116" t="s">
        <v>4794</v>
      </c>
      <c r="BH244" s="116" t="s">
        <v>4843</v>
      </c>
      <c r="BI244" s="116" t="s">
        <v>4935</v>
      </c>
      <c r="BJ244" s="116" t="s">
        <v>4935</v>
      </c>
      <c r="BK244" s="116">
        <v>1</v>
      </c>
      <c r="BL244" s="120">
        <v>2.9411764705882355</v>
      </c>
      <c r="BM244" s="116">
        <v>0</v>
      </c>
      <c r="BN244" s="120">
        <v>0</v>
      </c>
      <c r="BO244" s="116">
        <v>0</v>
      </c>
      <c r="BP244" s="120">
        <v>0</v>
      </c>
      <c r="BQ244" s="116">
        <v>33</v>
      </c>
      <c r="BR244" s="120">
        <v>97.05882352941177</v>
      </c>
      <c r="BS244" s="116">
        <v>34</v>
      </c>
      <c r="BT244" s="2"/>
      <c r="BU244" s="3"/>
      <c r="BV244" s="3"/>
      <c r="BW244" s="3"/>
      <c r="BX244" s="3"/>
    </row>
    <row r="245" spans="1:76" ht="15">
      <c r="A245" s="64" t="s">
        <v>360</v>
      </c>
      <c r="B245" s="65"/>
      <c r="C245" s="65" t="s">
        <v>64</v>
      </c>
      <c r="D245" s="66">
        <v>162.31380016412643</v>
      </c>
      <c r="E245" s="68"/>
      <c r="F245" s="100" t="s">
        <v>1015</v>
      </c>
      <c r="G245" s="65"/>
      <c r="H245" s="69" t="s">
        <v>360</v>
      </c>
      <c r="I245" s="70"/>
      <c r="J245" s="70"/>
      <c r="K245" s="69" t="s">
        <v>4085</v>
      </c>
      <c r="L245" s="73">
        <v>1</v>
      </c>
      <c r="M245" s="74">
        <v>1824.857666015625</v>
      </c>
      <c r="N245" s="74">
        <v>5201.8935546875</v>
      </c>
      <c r="O245" s="75"/>
      <c r="P245" s="76"/>
      <c r="Q245" s="76"/>
      <c r="R245" s="86"/>
      <c r="S245" s="48">
        <v>0</v>
      </c>
      <c r="T245" s="48">
        <v>1</v>
      </c>
      <c r="U245" s="49">
        <v>0</v>
      </c>
      <c r="V245" s="49">
        <v>0.001515</v>
      </c>
      <c r="W245" s="49">
        <v>0.000654</v>
      </c>
      <c r="X245" s="49">
        <v>0.399729</v>
      </c>
      <c r="Y245" s="49">
        <v>0</v>
      </c>
      <c r="Z245" s="49">
        <v>0</v>
      </c>
      <c r="AA245" s="71">
        <v>245</v>
      </c>
      <c r="AB245" s="71"/>
      <c r="AC245" s="72"/>
      <c r="AD245" s="78" t="s">
        <v>2124</v>
      </c>
      <c r="AE245" s="78">
        <v>1033</v>
      </c>
      <c r="AF245" s="78">
        <v>282</v>
      </c>
      <c r="AG245" s="78">
        <v>448</v>
      </c>
      <c r="AH245" s="78">
        <v>1285</v>
      </c>
      <c r="AI245" s="78"/>
      <c r="AJ245" s="78" t="s">
        <v>2471</v>
      </c>
      <c r="AK245" s="78" t="s">
        <v>2721</v>
      </c>
      <c r="AL245" s="82" t="s">
        <v>2935</v>
      </c>
      <c r="AM245" s="78"/>
      <c r="AN245" s="80">
        <v>42834.08710648148</v>
      </c>
      <c r="AO245" s="82" t="s">
        <v>3225</v>
      </c>
      <c r="AP245" s="78" t="b">
        <v>1</v>
      </c>
      <c r="AQ245" s="78" t="b">
        <v>0</v>
      </c>
      <c r="AR245" s="78" t="b">
        <v>0</v>
      </c>
      <c r="AS245" s="78"/>
      <c r="AT245" s="78">
        <v>2</v>
      </c>
      <c r="AU245" s="78"/>
      <c r="AV245" s="78" t="b">
        <v>0</v>
      </c>
      <c r="AW245" s="78" t="s">
        <v>3483</v>
      </c>
      <c r="AX245" s="82" t="s">
        <v>3726</v>
      </c>
      <c r="AY245" s="78" t="s">
        <v>66</v>
      </c>
      <c r="AZ245" s="78" t="str">
        <f>REPLACE(INDEX(GroupVertices[Group],MATCH(Vertices[[#This Row],[Vertex]],GroupVertices[Vertex],0)),1,1,"")</f>
        <v>1</v>
      </c>
      <c r="BA245" s="48" t="s">
        <v>743</v>
      </c>
      <c r="BB245" s="48" t="s">
        <v>743</v>
      </c>
      <c r="BC245" s="48" t="s">
        <v>806</v>
      </c>
      <c r="BD245" s="48" t="s">
        <v>806</v>
      </c>
      <c r="BE245" s="48" t="s">
        <v>839</v>
      </c>
      <c r="BF245" s="48" t="s">
        <v>839</v>
      </c>
      <c r="BG245" s="116" t="s">
        <v>4795</v>
      </c>
      <c r="BH245" s="116" t="s">
        <v>4844</v>
      </c>
      <c r="BI245" s="116" t="s">
        <v>4936</v>
      </c>
      <c r="BJ245" s="116" t="s">
        <v>4936</v>
      </c>
      <c r="BK245" s="116">
        <v>1</v>
      </c>
      <c r="BL245" s="120">
        <v>2.6315789473684212</v>
      </c>
      <c r="BM245" s="116">
        <v>0</v>
      </c>
      <c r="BN245" s="120">
        <v>0</v>
      </c>
      <c r="BO245" s="116">
        <v>0</v>
      </c>
      <c r="BP245" s="120">
        <v>0</v>
      </c>
      <c r="BQ245" s="116">
        <v>37</v>
      </c>
      <c r="BR245" s="120">
        <v>97.36842105263158</v>
      </c>
      <c r="BS245" s="116">
        <v>38</v>
      </c>
      <c r="BT245" s="2"/>
      <c r="BU245" s="3"/>
      <c r="BV245" s="3"/>
      <c r="BW245" s="3"/>
      <c r="BX245" s="3"/>
    </row>
    <row r="246" spans="1:76" ht="15">
      <c r="A246" s="64" t="s">
        <v>361</v>
      </c>
      <c r="B246" s="65"/>
      <c r="C246" s="65" t="s">
        <v>64</v>
      </c>
      <c r="D246" s="66">
        <v>167.17436440846765</v>
      </c>
      <c r="E246" s="68"/>
      <c r="F246" s="100" t="s">
        <v>1016</v>
      </c>
      <c r="G246" s="65"/>
      <c r="H246" s="69" t="s">
        <v>361</v>
      </c>
      <c r="I246" s="70"/>
      <c r="J246" s="70"/>
      <c r="K246" s="69" t="s">
        <v>4086</v>
      </c>
      <c r="L246" s="73">
        <v>2.9721049751655944</v>
      </c>
      <c r="M246" s="74">
        <v>8342.6708984375</v>
      </c>
      <c r="N246" s="74">
        <v>5881.10595703125</v>
      </c>
      <c r="O246" s="75"/>
      <c r="P246" s="76"/>
      <c r="Q246" s="76"/>
      <c r="R246" s="86"/>
      <c r="S246" s="48">
        <v>0</v>
      </c>
      <c r="T246" s="48">
        <v>5</v>
      </c>
      <c r="U246" s="49">
        <v>10.333333</v>
      </c>
      <c r="V246" s="49">
        <v>0.001134</v>
      </c>
      <c r="W246" s="49">
        <v>0.000319</v>
      </c>
      <c r="X246" s="49">
        <v>1.395063</v>
      </c>
      <c r="Y246" s="49">
        <v>0.25</v>
      </c>
      <c r="Z246" s="49">
        <v>0</v>
      </c>
      <c r="AA246" s="71">
        <v>246</v>
      </c>
      <c r="AB246" s="71"/>
      <c r="AC246" s="72"/>
      <c r="AD246" s="78" t="s">
        <v>2125</v>
      </c>
      <c r="AE246" s="78">
        <v>4460</v>
      </c>
      <c r="AF246" s="78">
        <v>4650</v>
      </c>
      <c r="AG246" s="78">
        <v>33595</v>
      </c>
      <c r="AH246" s="78">
        <v>12596</v>
      </c>
      <c r="AI246" s="78"/>
      <c r="AJ246" s="78" t="s">
        <v>2472</v>
      </c>
      <c r="AK246" s="78" t="s">
        <v>2637</v>
      </c>
      <c r="AL246" s="82" t="s">
        <v>2936</v>
      </c>
      <c r="AM246" s="78"/>
      <c r="AN246" s="80">
        <v>39588.432118055556</v>
      </c>
      <c r="AO246" s="82" t="s">
        <v>3226</v>
      </c>
      <c r="AP246" s="78" t="b">
        <v>0</v>
      </c>
      <c r="AQ246" s="78" t="b">
        <v>0</v>
      </c>
      <c r="AR246" s="78" t="b">
        <v>0</v>
      </c>
      <c r="AS246" s="78"/>
      <c r="AT246" s="78">
        <v>347</v>
      </c>
      <c r="AU246" s="82" t="s">
        <v>3323</v>
      </c>
      <c r="AV246" s="78" t="b">
        <v>0</v>
      </c>
      <c r="AW246" s="78" t="s">
        <v>3483</v>
      </c>
      <c r="AX246" s="82" t="s">
        <v>3727</v>
      </c>
      <c r="AY246" s="78" t="s">
        <v>66</v>
      </c>
      <c r="AZ246" s="78" t="str">
        <f>REPLACE(INDEX(GroupVertices[Group],MATCH(Vertices[[#This Row],[Vertex]],GroupVertices[Vertex],0)),1,1,"")</f>
        <v>11</v>
      </c>
      <c r="BA246" s="48"/>
      <c r="BB246" s="48"/>
      <c r="BC246" s="48"/>
      <c r="BD246" s="48"/>
      <c r="BE246" s="48"/>
      <c r="BF246" s="48"/>
      <c r="BG246" s="116" t="s">
        <v>4796</v>
      </c>
      <c r="BH246" s="116" t="s">
        <v>4796</v>
      </c>
      <c r="BI246" s="116" t="s">
        <v>4937</v>
      </c>
      <c r="BJ246" s="116" t="s">
        <v>4937</v>
      </c>
      <c r="BK246" s="116">
        <v>0</v>
      </c>
      <c r="BL246" s="120">
        <v>0</v>
      </c>
      <c r="BM246" s="116">
        <v>0</v>
      </c>
      <c r="BN246" s="120">
        <v>0</v>
      </c>
      <c r="BO246" s="116">
        <v>0</v>
      </c>
      <c r="BP246" s="120">
        <v>0</v>
      </c>
      <c r="BQ246" s="116">
        <v>23</v>
      </c>
      <c r="BR246" s="120">
        <v>100</v>
      </c>
      <c r="BS246" s="116">
        <v>23</v>
      </c>
      <c r="BT246" s="2"/>
      <c r="BU246" s="3"/>
      <c r="BV246" s="3"/>
      <c r="BW246" s="3"/>
      <c r="BX246" s="3"/>
    </row>
    <row r="247" spans="1:76" ht="15">
      <c r="A247" s="64" t="s">
        <v>532</v>
      </c>
      <c r="B247" s="65"/>
      <c r="C247" s="65" t="s">
        <v>64</v>
      </c>
      <c r="D247" s="66">
        <v>164.21440541351626</v>
      </c>
      <c r="E247" s="68"/>
      <c r="F247" s="100" t="s">
        <v>3442</v>
      </c>
      <c r="G247" s="65"/>
      <c r="H247" s="69" t="s">
        <v>532</v>
      </c>
      <c r="I247" s="70"/>
      <c r="J247" s="70"/>
      <c r="K247" s="69" t="s">
        <v>4087</v>
      </c>
      <c r="L247" s="73">
        <v>18.63443602420448</v>
      </c>
      <c r="M247" s="74">
        <v>8088.85986328125</v>
      </c>
      <c r="N247" s="74">
        <v>5211.24365234375</v>
      </c>
      <c r="O247" s="75"/>
      <c r="P247" s="76"/>
      <c r="Q247" s="76"/>
      <c r="R247" s="86"/>
      <c r="S247" s="48">
        <v>2</v>
      </c>
      <c r="T247" s="48">
        <v>0</v>
      </c>
      <c r="U247" s="49">
        <v>92.4</v>
      </c>
      <c r="V247" s="49">
        <v>0.00152</v>
      </c>
      <c r="W247" s="49">
        <v>0.000679</v>
      </c>
      <c r="X247" s="49">
        <v>0.63689</v>
      </c>
      <c r="Y247" s="49">
        <v>0</v>
      </c>
      <c r="Z247" s="49">
        <v>0</v>
      </c>
      <c r="AA247" s="71">
        <v>247</v>
      </c>
      <c r="AB247" s="71"/>
      <c r="AC247" s="72"/>
      <c r="AD247" s="78" t="s">
        <v>2126</v>
      </c>
      <c r="AE247" s="78">
        <v>1093</v>
      </c>
      <c r="AF247" s="78">
        <v>1990</v>
      </c>
      <c r="AG247" s="78">
        <v>5821</v>
      </c>
      <c r="AH247" s="78">
        <v>381</v>
      </c>
      <c r="AI247" s="78"/>
      <c r="AJ247" s="78" t="s">
        <v>2473</v>
      </c>
      <c r="AK247" s="78" t="s">
        <v>2602</v>
      </c>
      <c r="AL247" s="82" t="s">
        <v>2937</v>
      </c>
      <c r="AM247" s="78"/>
      <c r="AN247" s="80">
        <v>39622.75607638889</v>
      </c>
      <c r="AO247" s="82" t="s">
        <v>3227</v>
      </c>
      <c r="AP247" s="78" t="b">
        <v>0</v>
      </c>
      <c r="AQ247" s="78" t="b">
        <v>0</v>
      </c>
      <c r="AR247" s="78" t="b">
        <v>1</v>
      </c>
      <c r="AS247" s="78"/>
      <c r="AT247" s="78">
        <v>67</v>
      </c>
      <c r="AU247" s="82" t="s">
        <v>3309</v>
      </c>
      <c r="AV247" s="78" t="b">
        <v>0</v>
      </c>
      <c r="AW247" s="78" t="s">
        <v>3483</v>
      </c>
      <c r="AX247" s="82" t="s">
        <v>3728</v>
      </c>
      <c r="AY247" s="78" t="s">
        <v>65</v>
      </c>
      <c r="AZ247" s="78" t="str">
        <f>REPLACE(INDEX(GroupVertices[Group],MATCH(Vertices[[#This Row],[Vertex]],GroupVertices[Vertex],0)),1,1,"")</f>
        <v>11</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441</v>
      </c>
      <c r="B248" s="65"/>
      <c r="C248" s="65" t="s">
        <v>64</v>
      </c>
      <c r="D248" s="66">
        <v>162.38835552226993</v>
      </c>
      <c r="E248" s="68"/>
      <c r="F248" s="100" t="s">
        <v>1093</v>
      </c>
      <c r="G248" s="65"/>
      <c r="H248" s="69" t="s">
        <v>441</v>
      </c>
      <c r="I248" s="70"/>
      <c r="J248" s="70"/>
      <c r="K248" s="69" t="s">
        <v>4088</v>
      </c>
      <c r="L248" s="73">
        <v>290.0215358772215</v>
      </c>
      <c r="M248" s="74">
        <v>8627.470703125</v>
      </c>
      <c r="N248" s="74">
        <v>6003.78369140625</v>
      </c>
      <c r="O248" s="75"/>
      <c r="P248" s="76"/>
      <c r="Q248" s="76"/>
      <c r="R248" s="86"/>
      <c r="S248" s="48">
        <v>6</v>
      </c>
      <c r="T248" s="48">
        <v>2</v>
      </c>
      <c r="U248" s="49">
        <v>1514.4</v>
      </c>
      <c r="V248" s="49">
        <v>0.001538</v>
      </c>
      <c r="W248" s="49">
        <v>0.000834</v>
      </c>
      <c r="X248" s="49">
        <v>2.154075</v>
      </c>
      <c r="Y248" s="49">
        <v>0.14285714285714285</v>
      </c>
      <c r="Z248" s="49">
        <v>0.14285714285714285</v>
      </c>
      <c r="AA248" s="71">
        <v>248</v>
      </c>
      <c r="AB248" s="71"/>
      <c r="AC248" s="72"/>
      <c r="AD248" s="78" t="s">
        <v>2127</v>
      </c>
      <c r="AE248" s="78">
        <v>570</v>
      </c>
      <c r="AF248" s="78">
        <v>349</v>
      </c>
      <c r="AG248" s="78">
        <v>436</v>
      </c>
      <c r="AH248" s="78">
        <v>1572</v>
      </c>
      <c r="AI248" s="78"/>
      <c r="AJ248" s="78" t="s">
        <v>2474</v>
      </c>
      <c r="AK248" s="78" t="s">
        <v>2722</v>
      </c>
      <c r="AL248" s="82" t="s">
        <v>2938</v>
      </c>
      <c r="AM248" s="78"/>
      <c r="AN248" s="80">
        <v>39980.05265046296</v>
      </c>
      <c r="AO248" s="82" t="s">
        <v>3228</v>
      </c>
      <c r="AP248" s="78" t="b">
        <v>0</v>
      </c>
      <c r="AQ248" s="78" t="b">
        <v>0</v>
      </c>
      <c r="AR248" s="78" t="b">
        <v>1</v>
      </c>
      <c r="AS248" s="78"/>
      <c r="AT248" s="78">
        <v>1</v>
      </c>
      <c r="AU248" s="82" t="s">
        <v>3317</v>
      </c>
      <c r="AV248" s="78" t="b">
        <v>0</v>
      </c>
      <c r="AW248" s="78" t="s">
        <v>3483</v>
      </c>
      <c r="AX248" s="82" t="s">
        <v>3729</v>
      </c>
      <c r="AY248" s="78" t="s">
        <v>66</v>
      </c>
      <c r="AZ248" s="78" t="str">
        <f>REPLACE(INDEX(GroupVertices[Group],MATCH(Vertices[[#This Row],[Vertex]],GroupVertices[Vertex],0)),1,1,"")</f>
        <v>11</v>
      </c>
      <c r="BA248" s="48" t="s">
        <v>793</v>
      </c>
      <c r="BB248" s="48" t="s">
        <v>793</v>
      </c>
      <c r="BC248" s="48" t="s">
        <v>807</v>
      </c>
      <c r="BD248" s="48" t="s">
        <v>807</v>
      </c>
      <c r="BE248" s="48"/>
      <c r="BF248" s="48"/>
      <c r="BG248" s="116" t="s">
        <v>4797</v>
      </c>
      <c r="BH248" s="116" t="s">
        <v>4797</v>
      </c>
      <c r="BI248" s="116" t="s">
        <v>4938</v>
      </c>
      <c r="BJ248" s="116" t="s">
        <v>4938</v>
      </c>
      <c r="BK248" s="116">
        <v>1</v>
      </c>
      <c r="BL248" s="120">
        <v>2.127659574468085</v>
      </c>
      <c r="BM248" s="116">
        <v>0</v>
      </c>
      <c r="BN248" s="120">
        <v>0</v>
      </c>
      <c r="BO248" s="116">
        <v>0</v>
      </c>
      <c r="BP248" s="120">
        <v>0</v>
      </c>
      <c r="BQ248" s="116">
        <v>46</v>
      </c>
      <c r="BR248" s="120">
        <v>97.87234042553192</v>
      </c>
      <c r="BS248" s="116">
        <v>47</v>
      </c>
      <c r="BT248" s="2"/>
      <c r="BU248" s="3"/>
      <c r="BV248" s="3"/>
      <c r="BW248" s="3"/>
      <c r="BX248" s="3"/>
    </row>
    <row r="249" spans="1:76" ht="15">
      <c r="A249" s="64" t="s">
        <v>533</v>
      </c>
      <c r="B249" s="65"/>
      <c r="C249" s="65" t="s">
        <v>64</v>
      </c>
      <c r="D249" s="66">
        <v>463.92026855119923</v>
      </c>
      <c r="E249" s="68"/>
      <c r="F249" s="100" t="s">
        <v>3443</v>
      </c>
      <c r="G249" s="65"/>
      <c r="H249" s="69" t="s">
        <v>533</v>
      </c>
      <c r="I249" s="70"/>
      <c r="J249" s="70"/>
      <c r="K249" s="69" t="s">
        <v>4089</v>
      </c>
      <c r="L249" s="73">
        <v>18.63443602420448</v>
      </c>
      <c r="M249" s="74">
        <v>8342.9619140625</v>
      </c>
      <c r="N249" s="74">
        <v>7211.04345703125</v>
      </c>
      <c r="O249" s="75"/>
      <c r="P249" s="76"/>
      <c r="Q249" s="76"/>
      <c r="R249" s="86"/>
      <c r="S249" s="48">
        <v>3</v>
      </c>
      <c r="T249" s="48">
        <v>0</v>
      </c>
      <c r="U249" s="49">
        <v>92.4</v>
      </c>
      <c r="V249" s="49">
        <v>0.001522</v>
      </c>
      <c r="W249" s="49">
        <v>0.000753</v>
      </c>
      <c r="X249" s="49">
        <v>0.865153</v>
      </c>
      <c r="Y249" s="49">
        <v>0.5</v>
      </c>
      <c r="Z249" s="49">
        <v>0</v>
      </c>
      <c r="AA249" s="71">
        <v>249</v>
      </c>
      <c r="AB249" s="71"/>
      <c r="AC249" s="72"/>
      <c r="AD249" s="78" t="s">
        <v>2128</v>
      </c>
      <c r="AE249" s="78">
        <v>390</v>
      </c>
      <c r="AF249" s="78">
        <v>271324</v>
      </c>
      <c r="AG249" s="78">
        <v>6656</v>
      </c>
      <c r="AH249" s="78">
        <v>147</v>
      </c>
      <c r="AI249" s="78"/>
      <c r="AJ249" s="78" t="s">
        <v>2475</v>
      </c>
      <c r="AK249" s="78" t="s">
        <v>2723</v>
      </c>
      <c r="AL249" s="82" t="s">
        <v>2939</v>
      </c>
      <c r="AM249" s="78"/>
      <c r="AN249" s="80">
        <v>42139.769108796296</v>
      </c>
      <c r="AO249" s="82" t="s">
        <v>3229</v>
      </c>
      <c r="AP249" s="78" t="b">
        <v>1</v>
      </c>
      <c r="AQ249" s="78" t="b">
        <v>0</v>
      </c>
      <c r="AR249" s="78" t="b">
        <v>0</v>
      </c>
      <c r="AS249" s="78"/>
      <c r="AT249" s="78">
        <v>1995</v>
      </c>
      <c r="AU249" s="82" t="s">
        <v>3309</v>
      </c>
      <c r="AV249" s="78" t="b">
        <v>1</v>
      </c>
      <c r="AW249" s="78" t="s">
        <v>3483</v>
      </c>
      <c r="AX249" s="82" t="s">
        <v>3730</v>
      </c>
      <c r="AY249" s="78" t="s">
        <v>65</v>
      </c>
      <c r="AZ249" s="78" t="str">
        <f>REPLACE(INDEX(GroupVertices[Group],MATCH(Vertices[[#This Row],[Vertex]],GroupVertices[Vertex],0)),1,1,"")</f>
        <v>11</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534</v>
      </c>
      <c r="B250" s="65"/>
      <c r="C250" s="65" t="s">
        <v>64</v>
      </c>
      <c r="D250" s="66">
        <v>316.9382746541527</v>
      </c>
      <c r="E250" s="68"/>
      <c r="F250" s="100" t="s">
        <v>3444</v>
      </c>
      <c r="G250" s="65"/>
      <c r="H250" s="69" t="s">
        <v>534</v>
      </c>
      <c r="I250" s="70"/>
      <c r="J250" s="70"/>
      <c r="K250" s="69" t="s">
        <v>4090</v>
      </c>
      <c r="L250" s="73">
        <v>18.63443602420448</v>
      </c>
      <c r="M250" s="74">
        <v>8505.6787109375</v>
      </c>
      <c r="N250" s="74">
        <v>5396.578125</v>
      </c>
      <c r="O250" s="75"/>
      <c r="P250" s="76"/>
      <c r="Q250" s="76"/>
      <c r="R250" s="86"/>
      <c r="S250" s="48">
        <v>4</v>
      </c>
      <c r="T250" s="48">
        <v>0</v>
      </c>
      <c r="U250" s="49">
        <v>92.4</v>
      </c>
      <c r="V250" s="49">
        <v>0.001531</v>
      </c>
      <c r="W250" s="49">
        <v>0.000819</v>
      </c>
      <c r="X250" s="49">
        <v>1.12672</v>
      </c>
      <c r="Y250" s="49">
        <v>0.5833333333333334</v>
      </c>
      <c r="Z250" s="49">
        <v>0</v>
      </c>
      <c r="AA250" s="71">
        <v>250</v>
      </c>
      <c r="AB250" s="71"/>
      <c r="AC250" s="72"/>
      <c r="AD250" s="78" t="s">
        <v>2129</v>
      </c>
      <c r="AE250" s="78">
        <v>3462</v>
      </c>
      <c r="AF250" s="78">
        <v>139237</v>
      </c>
      <c r="AG250" s="78">
        <v>57801</v>
      </c>
      <c r="AH250" s="78">
        <v>2477</v>
      </c>
      <c r="AI250" s="78"/>
      <c r="AJ250" s="78" t="s">
        <v>2476</v>
      </c>
      <c r="AK250" s="78" t="s">
        <v>2690</v>
      </c>
      <c r="AL250" s="82" t="s">
        <v>2940</v>
      </c>
      <c r="AM250" s="78"/>
      <c r="AN250" s="80">
        <v>40010.7825</v>
      </c>
      <c r="AO250" s="82" t="s">
        <v>3230</v>
      </c>
      <c r="AP250" s="78" t="b">
        <v>0</v>
      </c>
      <c r="AQ250" s="78" t="b">
        <v>0</v>
      </c>
      <c r="AR250" s="78" t="b">
        <v>1</v>
      </c>
      <c r="AS250" s="78"/>
      <c r="AT250" s="78">
        <v>5087</v>
      </c>
      <c r="AU250" s="82" t="s">
        <v>3312</v>
      </c>
      <c r="AV250" s="78" t="b">
        <v>1</v>
      </c>
      <c r="AW250" s="78" t="s">
        <v>3483</v>
      </c>
      <c r="AX250" s="82" t="s">
        <v>3731</v>
      </c>
      <c r="AY250" s="78" t="s">
        <v>65</v>
      </c>
      <c r="AZ250" s="78" t="str">
        <f>REPLACE(INDEX(GroupVertices[Group],MATCH(Vertices[[#This Row],[Vertex]],GroupVertices[Vertex],0)),1,1,"")</f>
        <v>11</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442</v>
      </c>
      <c r="B251" s="65"/>
      <c r="C251" s="65" t="s">
        <v>64</v>
      </c>
      <c r="D251" s="66">
        <v>170.16214256690543</v>
      </c>
      <c r="E251" s="68"/>
      <c r="F251" s="100" t="s">
        <v>1094</v>
      </c>
      <c r="G251" s="65"/>
      <c r="H251" s="69" t="s">
        <v>442</v>
      </c>
      <c r="I251" s="70"/>
      <c r="J251" s="70"/>
      <c r="K251" s="69" t="s">
        <v>4091</v>
      </c>
      <c r="L251" s="73">
        <v>19.27059887632428</v>
      </c>
      <c r="M251" s="74">
        <v>8506.8564453125</v>
      </c>
      <c r="N251" s="74">
        <v>6482.5498046875</v>
      </c>
      <c r="O251" s="75"/>
      <c r="P251" s="76"/>
      <c r="Q251" s="76"/>
      <c r="R251" s="86"/>
      <c r="S251" s="48">
        <v>4</v>
      </c>
      <c r="T251" s="48">
        <v>5</v>
      </c>
      <c r="U251" s="49">
        <v>95.733333</v>
      </c>
      <c r="V251" s="49">
        <v>0.001534</v>
      </c>
      <c r="W251" s="49">
        <v>0.000944</v>
      </c>
      <c r="X251" s="49">
        <v>1.611274</v>
      </c>
      <c r="Y251" s="49">
        <v>0.35</v>
      </c>
      <c r="Z251" s="49">
        <v>0.4</v>
      </c>
      <c r="AA251" s="71">
        <v>251</v>
      </c>
      <c r="AB251" s="71"/>
      <c r="AC251" s="72"/>
      <c r="AD251" s="78" t="s">
        <v>2130</v>
      </c>
      <c r="AE251" s="78">
        <v>922</v>
      </c>
      <c r="AF251" s="78">
        <v>7335</v>
      </c>
      <c r="AG251" s="78">
        <v>11338</v>
      </c>
      <c r="AH251" s="78">
        <v>6843</v>
      </c>
      <c r="AI251" s="78"/>
      <c r="AJ251" s="78" t="s">
        <v>2477</v>
      </c>
      <c r="AK251" s="78" t="s">
        <v>2724</v>
      </c>
      <c r="AL251" s="82" t="s">
        <v>2941</v>
      </c>
      <c r="AM251" s="78"/>
      <c r="AN251" s="80">
        <v>39456.22699074074</v>
      </c>
      <c r="AO251" s="78"/>
      <c r="AP251" s="78" t="b">
        <v>1</v>
      </c>
      <c r="AQ251" s="78" t="b">
        <v>0</v>
      </c>
      <c r="AR251" s="78" t="b">
        <v>1</v>
      </c>
      <c r="AS251" s="78"/>
      <c r="AT251" s="78">
        <v>629</v>
      </c>
      <c r="AU251" s="82" t="s">
        <v>3309</v>
      </c>
      <c r="AV251" s="78" t="b">
        <v>0</v>
      </c>
      <c r="AW251" s="78" t="s">
        <v>3483</v>
      </c>
      <c r="AX251" s="82" t="s">
        <v>3732</v>
      </c>
      <c r="AY251" s="78" t="s">
        <v>66</v>
      </c>
      <c r="AZ251" s="78" t="str">
        <f>REPLACE(INDEX(GroupVertices[Group],MATCH(Vertices[[#This Row],[Vertex]],GroupVertices[Vertex],0)),1,1,"")</f>
        <v>11</v>
      </c>
      <c r="BA251" s="48" t="s">
        <v>4687</v>
      </c>
      <c r="BB251" s="48" t="s">
        <v>4687</v>
      </c>
      <c r="BC251" s="48" t="s">
        <v>4697</v>
      </c>
      <c r="BD251" s="48" t="s">
        <v>4697</v>
      </c>
      <c r="BE251" s="48"/>
      <c r="BF251" s="48"/>
      <c r="BG251" s="116" t="s">
        <v>4798</v>
      </c>
      <c r="BH251" s="116" t="s">
        <v>4845</v>
      </c>
      <c r="BI251" s="116" t="s">
        <v>4939</v>
      </c>
      <c r="BJ251" s="116" t="s">
        <v>4939</v>
      </c>
      <c r="BK251" s="116">
        <v>2</v>
      </c>
      <c r="BL251" s="120">
        <v>2.4390243902439024</v>
      </c>
      <c r="BM251" s="116">
        <v>0</v>
      </c>
      <c r="BN251" s="120">
        <v>0</v>
      </c>
      <c r="BO251" s="116">
        <v>0</v>
      </c>
      <c r="BP251" s="120">
        <v>0</v>
      </c>
      <c r="BQ251" s="116">
        <v>80</v>
      </c>
      <c r="BR251" s="120">
        <v>97.5609756097561</v>
      </c>
      <c r="BS251" s="116">
        <v>82</v>
      </c>
      <c r="BT251" s="2"/>
      <c r="BU251" s="3"/>
      <c r="BV251" s="3"/>
      <c r="BW251" s="3"/>
      <c r="BX251" s="3"/>
    </row>
    <row r="252" spans="1:76" ht="15">
      <c r="A252" s="64" t="s">
        <v>362</v>
      </c>
      <c r="B252" s="65"/>
      <c r="C252" s="65" t="s">
        <v>64</v>
      </c>
      <c r="D252" s="66">
        <v>162.51854920738623</v>
      </c>
      <c r="E252" s="68"/>
      <c r="F252" s="100" t="s">
        <v>1017</v>
      </c>
      <c r="G252" s="65"/>
      <c r="H252" s="69" t="s">
        <v>362</v>
      </c>
      <c r="I252" s="70"/>
      <c r="J252" s="70"/>
      <c r="K252" s="69" t="s">
        <v>4092</v>
      </c>
      <c r="L252" s="73">
        <v>1</v>
      </c>
      <c r="M252" s="74">
        <v>9492.7333984375</v>
      </c>
      <c r="N252" s="74">
        <v>9385.228515625</v>
      </c>
      <c r="O252" s="75"/>
      <c r="P252" s="76"/>
      <c r="Q252" s="76"/>
      <c r="R252" s="86"/>
      <c r="S252" s="48">
        <v>0</v>
      </c>
      <c r="T252" s="48">
        <v>1</v>
      </c>
      <c r="U252" s="49">
        <v>0</v>
      </c>
      <c r="V252" s="49">
        <v>0.000934</v>
      </c>
      <c r="W252" s="49">
        <v>1E-05</v>
      </c>
      <c r="X252" s="49">
        <v>0.46145</v>
      </c>
      <c r="Y252" s="49">
        <v>0</v>
      </c>
      <c r="Z252" s="49">
        <v>0</v>
      </c>
      <c r="AA252" s="71">
        <v>252</v>
      </c>
      <c r="AB252" s="71"/>
      <c r="AC252" s="72"/>
      <c r="AD252" s="78" t="s">
        <v>2131</v>
      </c>
      <c r="AE252" s="78">
        <v>833</v>
      </c>
      <c r="AF252" s="78">
        <v>466</v>
      </c>
      <c r="AG252" s="78">
        <v>105745</v>
      </c>
      <c r="AH252" s="78">
        <v>214768</v>
      </c>
      <c r="AI252" s="78"/>
      <c r="AJ252" s="78" t="s">
        <v>2478</v>
      </c>
      <c r="AK252" s="78" t="s">
        <v>2725</v>
      </c>
      <c r="AL252" s="78"/>
      <c r="AM252" s="78"/>
      <c r="AN252" s="80">
        <v>40774.039305555554</v>
      </c>
      <c r="AO252" s="82" t="s">
        <v>3231</v>
      </c>
      <c r="AP252" s="78" t="b">
        <v>0</v>
      </c>
      <c r="AQ252" s="78" t="b">
        <v>0</v>
      </c>
      <c r="AR252" s="78" t="b">
        <v>0</v>
      </c>
      <c r="AS252" s="78"/>
      <c r="AT252" s="78">
        <v>21</v>
      </c>
      <c r="AU252" s="82" t="s">
        <v>3309</v>
      </c>
      <c r="AV252" s="78" t="b">
        <v>0</v>
      </c>
      <c r="AW252" s="78" t="s">
        <v>3483</v>
      </c>
      <c r="AX252" s="82" t="s">
        <v>3733</v>
      </c>
      <c r="AY252" s="78" t="s">
        <v>66</v>
      </c>
      <c r="AZ252" s="78" t="str">
        <f>REPLACE(INDEX(GroupVertices[Group],MATCH(Vertices[[#This Row],[Vertex]],GroupVertices[Vertex],0)),1,1,"")</f>
        <v>6</v>
      </c>
      <c r="BA252" s="48" t="s">
        <v>776</v>
      </c>
      <c r="BB252" s="48" t="s">
        <v>776</v>
      </c>
      <c r="BC252" s="48" t="s">
        <v>822</v>
      </c>
      <c r="BD252" s="48" t="s">
        <v>822</v>
      </c>
      <c r="BE252" s="48"/>
      <c r="BF252" s="48"/>
      <c r="BG252" s="116" t="s">
        <v>4799</v>
      </c>
      <c r="BH252" s="116" t="s">
        <v>4799</v>
      </c>
      <c r="BI252" s="116" t="s">
        <v>4940</v>
      </c>
      <c r="BJ252" s="116" t="s">
        <v>4940</v>
      </c>
      <c r="BK252" s="116">
        <v>0</v>
      </c>
      <c r="BL252" s="120">
        <v>0</v>
      </c>
      <c r="BM252" s="116">
        <v>1</v>
      </c>
      <c r="BN252" s="120">
        <v>5.555555555555555</v>
      </c>
      <c r="BO252" s="116">
        <v>0</v>
      </c>
      <c r="BP252" s="120">
        <v>0</v>
      </c>
      <c r="BQ252" s="116">
        <v>17</v>
      </c>
      <c r="BR252" s="120">
        <v>94.44444444444444</v>
      </c>
      <c r="BS252" s="116">
        <v>18</v>
      </c>
      <c r="BT252" s="2"/>
      <c r="BU252" s="3"/>
      <c r="BV252" s="3"/>
      <c r="BW252" s="3"/>
      <c r="BX252" s="3"/>
    </row>
    <row r="253" spans="1:76" ht="15">
      <c r="A253" s="64" t="s">
        <v>363</v>
      </c>
      <c r="B253" s="65"/>
      <c r="C253" s="65" t="s">
        <v>64</v>
      </c>
      <c r="D253" s="66">
        <v>162.5163236743073</v>
      </c>
      <c r="E253" s="68"/>
      <c r="F253" s="100" t="s">
        <v>1018</v>
      </c>
      <c r="G253" s="65"/>
      <c r="H253" s="69" t="s">
        <v>363</v>
      </c>
      <c r="I253" s="70"/>
      <c r="J253" s="70"/>
      <c r="K253" s="69" t="s">
        <v>4093</v>
      </c>
      <c r="L253" s="73">
        <v>1</v>
      </c>
      <c r="M253" s="74">
        <v>9125.435546875</v>
      </c>
      <c r="N253" s="74">
        <v>9632.1435546875</v>
      </c>
      <c r="O253" s="75"/>
      <c r="P253" s="76"/>
      <c r="Q253" s="76"/>
      <c r="R253" s="86"/>
      <c r="S253" s="48">
        <v>0</v>
      </c>
      <c r="T253" s="48">
        <v>1</v>
      </c>
      <c r="U253" s="49">
        <v>0</v>
      </c>
      <c r="V253" s="49">
        <v>0.000934</v>
      </c>
      <c r="W253" s="49">
        <v>1E-05</v>
      </c>
      <c r="X253" s="49">
        <v>0.46145</v>
      </c>
      <c r="Y253" s="49">
        <v>0</v>
      </c>
      <c r="Z253" s="49">
        <v>0</v>
      </c>
      <c r="AA253" s="71">
        <v>253</v>
      </c>
      <c r="AB253" s="71"/>
      <c r="AC253" s="72"/>
      <c r="AD253" s="78" t="s">
        <v>2132</v>
      </c>
      <c r="AE253" s="78">
        <v>406</v>
      </c>
      <c r="AF253" s="78">
        <v>464</v>
      </c>
      <c r="AG253" s="78">
        <v>50821</v>
      </c>
      <c r="AH253" s="78">
        <v>37098</v>
      </c>
      <c r="AI253" s="78"/>
      <c r="AJ253" s="78" t="s">
        <v>2479</v>
      </c>
      <c r="AK253" s="78" t="s">
        <v>2726</v>
      </c>
      <c r="AL253" s="82" t="s">
        <v>2942</v>
      </c>
      <c r="AM253" s="78"/>
      <c r="AN253" s="80">
        <v>39984.21737268518</v>
      </c>
      <c r="AO253" s="78"/>
      <c r="AP253" s="78" t="b">
        <v>0</v>
      </c>
      <c r="AQ253" s="78" t="b">
        <v>0</v>
      </c>
      <c r="AR253" s="78" t="b">
        <v>0</v>
      </c>
      <c r="AS253" s="78"/>
      <c r="AT253" s="78">
        <v>12</v>
      </c>
      <c r="AU253" s="82" t="s">
        <v>3316</v>
      </c>
      <c r="AV253" s="78" t="b">
        <v>0</v>
      </c>
      <c r="AW253" s="78" t="s">
        <v>3483</v>
      </c>
      <c r="AX253" s="82" t="s">
        <v>3734</v>
      </c>
      <c r="AY253" s="78" t="s">
        <v>66</v>
      </c>
      <c r="AZ253" s="78" t="str">
        <f>REPLACE(INDEX(GroupVertices[Group],MATCH(Vertices[[#This Row],[Vertex]],GroupVertices[Vertex],0)),1,1,"")</f>
        <v>6</v>
      </c>
      <c r="BA253" s="48" t="s">
        <v>776</v>
      </c>
      <c r="BB253" s="48" t="s">
        <v>776</v>
      </c>
      <c r="BC253" s="48" t="s">
        <v>822</v>
      </c>
      <c r="BD253" s="48" t="s">
        <v>822</v>
      </c>
      <c r="BE253" s="48"/>
      <c r="BF253" s="48"/>
      <c r="BG253" s="116" t="s">
        <v>4799</v>
      </c>
      <c r="BH253" s="116" t="s">
        <v>4799</v>
      </c>
      <c r="BI253" s="116" t="s">
        <v>4940</v>
      </c>
      <c r="BJ253" s="116" t="s">
        <v>4940</v>
      </c>
      <c r="BK253" s="116">
        <v>0</v>
      </c>
      <c r="BL253" s="120">
        <v>0</v>
      </c>
      <c r="BM253" s="116">
        <v>1</v>
      </c>
      <c r="BN253" s="120">
        <v>5.555555555555555</v>
      </c>
      <c r="BO253" s="116">
        <v>0</v>
      </c>
      <c r="BP253" s="120">
        <v>0</v>
      </c>
      <c r="BQ253" s="116">
        <v>17</v>
      </c>
      <c r="BR253" s="120">
        <v>94.44444444444444</v>
      </c>
      <c r="BS253" s="116">
        <v>18</v>
      </c>
      <c r="BT253" s="2"/>
      <c r="BU253" s="3"/>
      <c r="BV253" s="3"/>
      <c r="BW253" s="3"/>
      <c r="BX253" s="3"/>
    </row>
    <row r="254" spans="1:76" ht="15">
      <c r="A254" s="64" t="s">
        <v>364</v>
      </c>
      <c r="B254" s="65"/>
      <c r="C254" s="65" t="s">
        <v>64</v>
      </c>
      <c r="D254" s="66">
        <v>163.8538690547327</v>
      </c>
      <c r="E254" s="68"/>
      <c r="F254" s="100" t="s">
        <v>1019</v>
      </c>
      <c r="G254" s="65"/>
      <c r="H254" s="69" t="s">
        <v>364</v>
      </c>
      <c r="I254" s="70"/>
      <c r="J254" s="70"/>
      <c r="K254" s="69" t="s">
        <v>4094</v>
      </c>
      <c r="L254" s="73">
        <v>1</v>
      </c>
      <c r="M254" s="74">
        <v>9346.501953125</v>
      </c>
      <c r="N254" s="74">
        <v>9646.09375</v>
      </c>
      <c r="O254" s="75"/>
      <c r="P254" s="76"/>
      <c r="Q254" s="76"/>
      <c r="R254" s="86"/>
      <c r="S254" s="48">
        <v>0</v>
      </c>
      <c r="T254" s="48">
        <v>1</v>
      </c>
      <c r="U254" s="49">
        <v>0</v>
      </c>
      <c r="V254" s="49">
        <v>0.000934</v>
      </c>
      <c r="W254" s="49">
        <v>1E-05</v>
      </c>
      <c r="X254" s="49">
        <v>0.46145</v>
      </c>
      <c r="Y254" s="49">
        <v>0</v>
      </c>
      <c r="Z254" s="49">
        <v>0</v>
      </c>
      <c r="AA254" s="71">
        <v>254</v>
      </c>
      <c r="AB254" s="71"/>
      <c r="AC254" s="72"/>
      <c r="AD254" s="78" t="s">
        <v>2133</v>
      </c>
      <c r="AE254" s="78">
        <v>1711</v>
      </c>
      <c r="AF254" s="78">
        <v>1666</v>
      </c>
      <c r="AG254" s="78">
        <v>244153</v>
      </c>
      <c r="AH254" s="78">
        <v>19012</v>
      </c>
      <c r="AI254" s="78"/>
      <c r="AJ254" s="78" t="s">
        <v>2480</v>
      </c>
      <c r="AK254" s="78"/>
      <c r="AL254" s="78"/>
      <c r="AM254" s="78"/>
      <c r="AN254" s="80">
        <v>40191.07769675926</v>
      </c>
      <c r="AO254" s="78"/>
      <c r="AP254" s="78" t="b">
        <v>0</v>
      </c>
      <c r="AQ254" s="78" t="b">
        <v>0</v>
      </c>
      <c r="AR254" s="78" t="b">
        <v>0</v>
      </c>
      <c r="AS254" s="78"/>
      <c r="AT254" s="78">
        <v>268</v>
      </c>
      <c r="AU254" s="82" t="s">
        <v>3309</v>
      </c>
      <c r="AV254" s="78" t="b">
        <v>0</v>
      </c>
      <c r="AW254" s="78" t="s">
        <v>3483</v>
      </c>
      <c r="AX254" s="82" t="s">
        <v>3735</v>
      </c>
      <c r="AY254" s="78" t="s">
        <v>66</v>
      </c>
      <c r="AZ254" s="78" t="str">
        <f>REPLACE(INDEX(GroupVertices[Group],MATCH(Vertices[[#This Row],[Vertex]],GroupVertices[Vertex],0)),1,1,"")</f>
        <v>6</v>
      </c>
      <c r="BA254" s="48" t="s">
        <v>776</v>
      </c>
      <c r="BB254" s="48" t="s">
        <v>776</v>
      </c>
      <c r="BC254" s="48" t="s">
        <v>822</v>
      </c>
      <c r="BD254" s="48" t="s">
        <v>822</v>
      </c>
      <c r="BE254" s="48"/>
      <c r="BF254" s="48"/>
      <c r="BG254" s="116" t="s">
        <v>4799</v>
      </c>
      <c r="BH254" s="116" t="s">
        <v>4799</v>
      </c>
      <c r="BI254" s="116" t="s">
        <v>4940</v>
      </c>
      <c r="BJ254" s="116" t="s">
        <v>4940</v>
      </c>
      <c r="BK254" s="116">
        <v>0</v>
      </c>
      <c r="BL254" s="120">
        <v>0</v>
      </c>
      <c r="BM254" s="116">
        <v>1</v>
      </c>
      <c r="BN254" s="120">
        <v>5.555555555555555</v>
      </c>
      <c r="BO254" s="116">
        <v>0</v>
      </c>
      <c r="BP254" s="120">
        <v>0</v>
      </c>
      <c r="BQ254" s="116">
        <v>17</v>
      </c>
      <c r="BR254" s="120">
        <v>94.44444444444444</v>
      </c>
      <c r="BS254" s="116">
        <v>18</v>
      </c>
      <c r="BT254" s="2"/>
      <c r="BU254" s="3"/>
      <c r="BV254" s="3"/>
      <c r="BW254" s="3"/>
      <c r="BX254" s="3"/>
    </row>
    <row r="255" spans="1:76" ht="15">
      <c r="A255" s="64" t="s">
        <v>365</v>
      </c>
      <c r="B255" s="65"/>
      <c r="C255" s="65" t="s">
        <v>64</v>
      </c>
      <c r="D255" s="66">
        <v>164.73963122013922</v>
      </c>
      <c r="E255" s="68"/>
      <c r="F255" s="100" t="s">
        <v>1020</v>
      </c>
      <c r="G255" s="65"/>
      <c r="H255" s="69" t="s">
        <v>365</v>
      </c>
      <c r="I255" s="70"/>
      <c r="J255" s="70"/>
      <c r="K255" s="69" t="s">
        <v>4095</v>
      </c>
      <c r="L255" s="73">
        <v>1</v>
      </c>
      <c r="M255" s="74">
        <v>8943.341796875</v>
      </c>
      <c r="N255" s="74">
        <v>8952.5986328125</v>
      </c>
      <c r="O255" s="75"/>
      <c r="P255" s="76"/>
      <c r="Q255" s="76"/>
      <c r="R255" s="86"/>
      <c r="S255" s="48">
        <v>0</v>
      </c>
      <c r="T255" s="48">
        <v>1</v>
      </c>
      <c r="U255" s="49">
        <v>0</v>
      </c>
      <c r="V255" s="49">
        <v>0.000934</v>
      </c>
      <c r="W255" s="49">
        <v>1E-05</v>
      </c>
      <c r="X255" s="49">
        <v>0.46145</v>
      </c>
      <c r="Y255" s="49">
        <v>0</v>
      </c>
      <c r="Z255" s="49">
        <v>0</v>
      </c>
      <c r="AA255" s="71">
        <v>255</v>
      </c>
      <c r="AB255" s="71"/>
      <c r="AC255" s="72"/>
      <c r="AD255" s="78" t="s">
        <v>2134</v>
      </c>
      <c r="AE255" s="78">
        <v>3803</v>
      </c>
      <c r="AF255" s="78">
        <v>2462</v>
      </c>
      <c r="AG255" s="78">
        <v>592083</v>
      </c>
      <c r="AH255" s="78">
        <v>165546</v>
      </c>
      <c r="AI255" s="78"/>
      <c r="AJ255" s="78" t="s">
        <v>2481</v>
      </c>
      <c r="AK255" s="78" t="s">
        <v>2727</v>
      </c>
      <c r="AL255" s="78"/>
      <c r="AM255" s="78"/>
      <c r="AN255" s="80">
        <v>40777.882152777776</v>
      </c>
      <c r="AO255" s="82" t="s">
        <v>3232</v>
      </c>
      <c r="AP255" s="78" t="b">
        <v>0</v>
      </c>
      <c r="AQ255" s="78" t="b">
        <v>0</v>
      </c>
      <c r="AR255" s="78" t="b">
        <v>1</v>
      </c>
      <c r="AS255" s="78"/>
      <c r="AT255" s="78">
        <v>173</v>
      </c>
      <c r="AU255" s="82" t="s">
        <v>3311</v>
      </c>
      <c r="AV255" s="78" t="b">
        <v>0</v>
      </c>
      <c r="AW255" s="78" t="s">
        <v>3483</v>
      </c>
      <c r="AX255" s="82" t="s">
        <v>3736</v>
      </c>
      <c r="AY255" s="78" t="s">
        <v>66</v>
      </c>
      <c r="AZ255" s="78" t="str">
        <f>REPLACE(INDEX(GroupVertices[Group],MATCH(Vertices[[#This Row],[Vertex]],GroupVertices[Vertex],0)),1,1,"")</f>
        <v>6</v>
      </c>
      <c r="BA255" s="48" t="s">
        <v>776</v>
      </c>
      <c r="BB255" s="48" t="s">
        <v>776</v>
      </c>
      <c r="BC255" s="48" t="s">
        <v>822</v>
      </c>
      <c r="BD255" s="48" t="s">
        <v>822</v>
      </c>
      <c r="BE255" s="48"/>
      <c r="BF255" s="48"/>
      <c r="BG255" s="116" t="s">
        <v>4799</v>
      </c>
      <c r="BH255" s="116" t="s">
        <v>4799</v>
      </c>
      <c r="BI255" s="116" t="s">
        <v>4940</v>
      </c>
      <c r="BJ255" s="116" t="s">
        <v>4940</v>
      </c>
      <c r="BK255" s="116">
        <v>0</v>
      </c>
      <c r="BL255" s="120">
        <v>0</v>
      </c>
      <c r="BM255" s="116">
        <v>1</v>
      </c>
      <c r="BN255" s="120">
        <v>5.555555555555555</v>
      </c>
      <c r="BO255" s="116">
        <v>0</v>
      </c>
      <c r="BP255" s="120">
        <v>0</v>
      </c>
      <c r="BQ255" s="116">
        <v>17</v>
      </c>
      <c r="BR255" s="120">
        <v>94.44444444444444</v>
      </c>
      <c r="BS255" s="116">
        <v>18</v>
      </c>
      <c r="BT255" s="2"/>
      <c r="BU255" s="3"/>
      <c r="BV255" s="3"/>
      <c r="BW255" s="3"/>
      <c r="BX255" s="3"/>
    </row>
    <row r="256" spans="1:76" ht="15">
      <c r="A256" s="64" t="s">
        <v>366</v>
      </c>
      <c r="B256" s="65"/>
      <c r="C256" s="65" t="s">
        <v>64</v>
      </c>
      <c r="D256" s="66">
        <v>162.66543439059433</v>
      </c>
      <c r="E256" s="68"/>
      <c r="F256" s="100" t="s">
        <v>1021</v>
      </c>
      <c r="G256" s="65"/>
      <c r="H256" s="69" t="s">
        <v>366</v>
      </c>
      <c r="I256" s="70"/>
      <c r="J256" s="70"/>
      <c r="K256" s="69" t="s">
        <v>4096</v>
      </c>
      <c r="L256" s="73">
        <v>1</v>
      </c>
      <c r="M256" s="74">
        <v>8859.494140625</v>
      </c>
      <c r="N256" s="74">
        <v>5261.3916015625</v>
      </c>
      <c r="O256" s="75"/>
      <c r="P256" s="76"/>
      <c r="Q256" s="76"/>
      <c r="R256" s="86"/>
      <c r="S256" s="48">
        <v>0</v>
      </c>
      <c r="T256" s="48">
        <v>1</v>
      </c>
      <c r="U256" s="49">
        <v>0</v>
      </c>
      <c r="V256" s="49">
        <v>0.001126</v>
      </c>
      <c r="W256" s="49">
        <v>6.6E-05</v>
      </c>
      <c r="X256" s="49">
        <v>0.411566</v>
      </c>
      <c r="Y256" s="49">
        <v>0</v>
      </c>
      <c r="Z256" s="49">
        <v>0</v>
      </c>
      <c r="AA256" s="71">
        <v>256</v>
      </c>
      <c r="AB256" s="71"/>
      <c r="AC256" s="72"/>
      <c r="AD256" s="78" t="s">
        <v>2135</v>
      </c>
      <c r="AE256" s="78">
        <v>655</v>
      </c>
      <c r="AF256" s="78">
        <v>598</v>
      </c>
      <c r="AG256" s="78">
        <v>12802</v>
      </c>
      <c r="AH256" s="78">
        <v>77072</v>
      </c>
      <c r="AI256" s="78"/>
      <c r="AJ256" s="78" t="s">
        <v>2482</v>
      </c>
      <c r="AK256" s="78" t="s">
        <v>2728</v>
      </c>
      <c r="AL256" s="82" t="s">
        <v>2943</v>
      </c>
      <c r="AM256" s="78"/>
      <c r="AN256" s="80">
        <v>40476.608761574076</v>
      </c>
      <c r="AO256" s="78"/>
      <c r="AP256" s="78" t="b">
        <v>0</v>
      </c>
      <c r="AQ256" s="78" t="b">
        <v>0</v>
      </c>
      <c r="AR256" s="78" t="b">
        <v>0</v>
      </c>
      <c r="AS256" s="78"/>
      <c r="AT256" s="78">
        <v>127</v>
      </c>
      <c r="AU256" s="82" t="s">
        <v>3318</v>
      </c>
      <c r="AV256" s="78" t="b">
        <v>0</v>
      </c>
      <c r="AW256" s="78" t="s">
        <v>3483</v>
      </c>
      <c r="AX256" s="82" t="s">
        <v>3737</v>
      </c>
      <c r="AY256" s="78" t="s">
        <v>66</v>
      </c>
      <c r="AZ256" s="78" t="str">
        <f>REPLACE(INDEX(GroupVertices[Group],MATCH(Vertices[[#This Row],[Vertex]],GroupVertices[Vertex],0)),1,1,"")</f>
        <v>11</v>
      </c>
      <c r="BA256" s="48"/>
      <c r="BB256" s="48"/>
      <c r="BC256" s="48"/>
      <c r="BD256" s="48"/>
      <c r="BE256" s="48"/>
      <c r="BF256" s="48"/>
      <c r="BG256" s="116" t="s">
        <v>4800</v>
      </c>
      <c r="BH256" s="116" t="s">
        <v>4800</v>
      </c>
      <c r="BI256" s="116" t="s">
        <v>4941</v>
      </c>
      <c r="BJ256" s="116" t="s">
        <v>4941</v>
      </c>
      <c r="BK256" s="116">
        <v>0</v>
      </c>
      <c r="BL256" s="120">
        <v>0</v>
      </c>
      <c r="BM256" s="116">
        <v>0</v>
      </c>
      <c r="BN256" s="120">
        <v>0</v>
      </c>
      <c r="BO256" s="116">
        <v>0</v>
      </c>
      <c r="BP256" s="120">
        <v>0</v>
      </c>
      <c r="BQ256" s="116">
        <v>23</v>
      </c>
      <c r="BR256" s="120">
        <v>100</v>
      </c>
      <c r="BS256" s="116">
        <v>23</v>
      </c>
      <c r="BT256" s="2"/>
      <c r="BU256" s="3"/>
      <c r="BV256" s="3"/>
      <c r="BW256" s="3"/>
      <c r="BX256" s="3"/>
    </row>
    <row r="257" spans="1:76" ht="15">
      <c r="A257" s="64" t="s">
        <v>367</v>
      </c>
      <c r="B257" s="65"/>
      <c r="C257" s="65" t="s">
        <v>64</v>
      </c>
      <c r="D257" s="66">
        <v>162.7288620833433</v>
      </c>
      <c r="E257" s="68"/>
      <c r="F257" s="100" t="s">
        <v>1022</v>
      </c>
      <c r="G257" s="65"/>
      <c r="H257" s="69" t="s">
        <v>367</v>
      </c>
      <c r="I257" s="70"/>
      <c r="J257" s="70"/>
      <c r="K257" s="69" t="s">
        <v>4097</v>
      </c>
      <c r="L257" s="73">
        <v>1</v>
      </c>
      <c r="M257" s="74">
        <v>8907.4912109375</v>
      </c>
      <c r="N257" s="74">
        <v>6565.1923828125</v>
      </c>
      <c r="O257" s="75"/>
      <c r="P257" s="76"/>
      <c r="Q257" s="76"/>
      <c r="R257" s="86"/>
      <c r="S257" s="48">
        <v>0</v>
      </c>
      <c r="T257" s="48">
        <v>1</v>
      </c>
      <c r="U257" s="49">
        <v>0</v>
      </c>
      <c r="V257" s="49">
        <v>0.001126</v>
      </c>
      <c r="W257" s="49">
        <v>6.6E-05</v>
      </c>
      <c r="X257" s="49">
        <v>0.411566</v>
      </c>
      <c r="Y257" s="49">
        <v>0</v>
      </c>
      <c r="Z257" s="49">
        <v>0</v>
      </c>
      <c r="AA257" s="71">
        <v>257</v>
      </c>
      <c r="AB257" s="71"/>
      <c r="AC257" s="72"/>
      <c r="AD257" s="78" t="s">
        <v>2136</v>
      </c>
      <c r="AE257" s="78">
        <v>834</v>
      </c>
      <c r="AF257" s="78">
        <v>655</v>
      </c>
      <c r="AG257" s="78">
        <v>5787</v>
      </c>
      <c r="AH257" s="78">
        <v>53369</v>
      </c>
      <c r="AI257" s="78"/>
      <c r="AJ257" s="78" t="s">
        <v>2483</v>
      </c>
      <c r="AK257" s="78" t="s">
        <v>2687</v>
      </c>
      <c r="AL257" s="82" t="s">
        <v>2944</v>
      </c>
      <c r="AM257" s="78"/>
      <c r="AN257" s="80">
        <v>42032.91611111111</v>
      </c>
      <c r="AO257" s="82" t="s">
        <v>3233</v>
      </c>
      <c r="AP257" s="78" t="b">
        <v>0</v>
      </c>
      <c r="AQ257" s="78" t="b">
        <v>0</v>
      </c>
      <c r="AR257" s="78" t="b">
        <v>1</v>
      </c>
      <c r="AS257" s="78"/>
      <c r="AT257" s="78">
        <v>22</v>
      </c>
      <c r="AU257" s="82" t="s">
        <v>3309</v>
      </c>
      <c r="AV257" s="78" t="b">
        <v>0</v>
      </c>
      <c r="AW257" s="78" t="s">
        <v>3483</v>
      </c>
      <c r="AX257" s="82" t="s">
        <v>3738</v>
      </c>
      <c r="AY257" s="78" t="s">
        <v>66</v>
      </c>
      <c r="AZ257" s="78" t="str">
        <f>REPLACE(INDEX(GroupVertices[Group],MATCH(Vertices[[#This Row],[Vertex]],GroupVertices[Vertex],0)),1,1,"")</f>
        <v>11</v>
      </c>
      <c r="BA257" s="48"/>
      <c r="BB257" s="48"/>
      <c r="BC257" s="48"/>
      <c r="BD257" s="48"/>
      <c r="BE257" s="48"/>
      <c r="BF257" s="48"/>
      <c r="BG257" s="116" t="s">
        <v>4800</v>
      </c>
      <c r="BH257" s="116" t="s">
        <v>4800</v>
      </c>
      <c r="BI257" s="116" t="s">
        <v>4941</v>
      </c>
      <c r="BJ257" s="116" t="s">
        <v>4941</v>
      </c>
      <c r="BK257" s="116">
        <v>0</v>
      </c>
      <c r="BL257" s="120">
        <v>0</v>
      </c>
      <c r="BM257" s="116">
        <v>0</v>
      </c>
      <c r="BN257" s="120">
        <v>0</v>
      </c>
      <c r="BO257" s="116">
        <v>0</v>
      </c>
      <c r="BP257" s="120">
        <v>0</v>
      </c>
      <c r="BQ257" s="116">
        <v>23</v>
      </c>
      <c r="BR257" s="120">
        <v>100</v>
      </c>
      <c r="BS257" s="116">
        <v>23</v>
      </c>
      <c r="BT257" s="2"/>
      <c r="BU257" s="3"/>
      <c r="BV257" s="3"/>
      <c r="BW257" s="3"/>
      <c r="BX257" s="3"/>
    </row>
    <row r="258" spans="1:76" ht="15">
      <c r="A258" s="64" t="s">
        <v>368</v>
      </c>
      <c r="B258" s="65"/>
      <c r="C258" s="65" t="s">
        <v>64</v>
      </c>
      <c r="D258" s="66">
        <v>162.34495762723117</v>
      </c>
      <c r="E258" s="68"/>
      <c r="F258" s="100" t="s">
        <v>1023</v>
      </c>
      <c r="G258" s="65"/>
      <c r="H258" s="69" t="s">
        <v>368</v>
      </c>
      <c r="I258" s="70"/>
      <c r="J258" s="70"/>
      <c r="K258" s="69" t="s">
        <v>4098</v>
      </c>
      <c r="L258" s="73">
        <v>1</v>
      </c>
      <c r="M258" s="74">
        <v>8227.9775390625</v>
      </c>
      <c r="N258" s="74">
        <v>6601.109375</v>
      </c>
      <c r="O258" s="75"/>
      <c r="P258" s="76"/>
      <c r="Q258" s="76"/>
      <c r="R258" s="86"/>
      <c r="S258" s="48">
        <v>0</v>
      </c>
      <c r="T258" s="48">
        <v>1</v>
      </c>
      <c r="U258" s="49">
        <v>0</v>
      </c>
      <c r="V258" s="49">
        <v>0.001126</v>
      </c>
      <c r="W258" s="49">
        <v>6.6E-05</v>
      </c>
      <c r="X258" s="49">
        <v>0.411566</v>
      </c>
      <c r="Y258" s="49">
        <v>0</v>
      </c>
      <c r="Z258" s="49">
        <v>0</v>
      </c>
      <c r="AA258" s="71">
        <v>258</v>
      </c>
      <c r="AB258" s="71"/>
      <c r="AC258" s="72"/>
      <c r="AD258" s="78" t="s">
        <v>2137</v>
      </c>
      <c r="AE258" s="78">
        <v>547</v>
      </c>
      <c r="AF258" s="78">
        <v>310</v>
      </c>
      <c r="AG258" s="78">
        <v>500</v>
      </c>
      <c r="AH258" s="78">
        <v>2224</v>
      </c>
      <c r="AI258" s="78"/>
      <c r="AJ258" s="78" t="s">
        <v>2484</v>
      </c>
      <c r="AK258" s="78" t="s">
        <v>2603</v>
      </c>
      <c r="AL258" s="82" t="s">
        <v>2945</v>
      </c>
      <c r="AM258" s="78"/>
      <c r="AN258" s="80">
        <v>40931.76721064815</v>
      </c>
      <c r="AO258" s="78"/>
      <c r="AP258" s="78" t="b">
        <v>0</v>
      </c>
      <c r="AQ258" s="78" t="b">
        <v>0</v>
      </c>
      <c r="AR258" s="78" t="b">
        <v>1</v>
      </c>
      <c r="AS258" s="78"/>
      <c r="AT258" s="78">
        <v>25</v>
      </c>
      <c r="AU258" s="82" t="s">
        <v>3315</v>
      </c>
      <c r="AV258" s="78" t="b">
        <v>0</v>
      </c>
      <c r="AW258" s="78" t="s">
        <v>3483</v>
      </c>
      <c r="AX258" s="82" t="s">
        <v>3739</v>
      </c>
      <c r="AY258" s="78" t="s">
        <v>66</v>
      </c>
      <c r="AZ258" s="78" t="str">
        <f>REPLACE(INDEX(GroupVertices[Group],MATCH(Vertices[[#This Row],[Vertex]],GroupVertices[Vertex],0)),1,1,"")</f>
        <v>11</v>
      </c>
      <c r="BA258" s="48"/>
      <c r="BB258" s="48"/>
      <c r="BC258" s="48"/>
      <c r="BD258" s="48"/>
      <c r="BE258" s="48"/>
      <c r="BF258" s="48"/>
      <c r="BG258" s="116" t="s">
        <v>4800</v>
      </c>
      <c r="BH258" s="116" t="s">
        <v>4800</v>
      </c>
      <c r="BI258" s="116" t="s">
        <v>4941</v>
      </c>
      <c r="BJ258" s="116" t="s">
        <v>4941</v>
      </c>
      <c r="BK258" s="116">
        <v>0</v>
      </c>
      <c r="BL258" s="120">
        <v>0</v>
      </c>
      <c r="BM258" s="116">
        <v>0</v>
      </c>
      <c r="BN258" s="120">
        <v>0</v>
      </c>
      <c r="BO258" s="116">
        <v>0</v>
      </c>
      <c r="BP258" s="120">
        <v>0</v>
      </c>
      <c r="BQ258" s="116">
        <v>23</v>
      </c>
      <c r="BR258" s="120">
        <v>100</v>
      </c>
      <c r="BS258" s="116">
        <v>23</v>
      </c>
      <c r="BT258" s="2"/>
      <c r="BU258" s="3"/>
      <c r="BV258" s="3"/>
      <c r="BW258" s="3"/>
      <c r="BX258" s="3"/>
    </row>
    <row r="259" spans="1:76" ht="15">
      <c r="A259" s="64" t="s">
        <v>369</v>
      </c>
      <c r="B259" s="65"/>
      <c r="C259" s="65" t="s">
        <v>64</v>
      </c>
      <c r="D259" s="66">
        <v>164.38243316097402</v>
      </c>
      <c r="E259" s="68"/>
      <c r="F259" s="100" t="s">
        <v>1024</v>
      </c>
      <c r="G259" s="65"/>
      <c r="H259" s="69" t="s">
        <v>369</v>
      </c>
      <c r="I259" s="70"/>
      <c r="J259" s="70"/>
      <c r="K259" s="69" t="s">
        <v>4099</v>
      </c>
      <c r="L259" s="73">
        <v>1.011226494206578</v>
      </c>
      <c r="M259" s="74">
        <v>4320.41748046875</v>
      </c>
      <c r="N259" s="74">
        <v>5786.666015625</v>
      </c>
      <c r="O259" s="75"/>
      <c r="P259" s="76"/>
      <c r="Q259" s="76"/>
      <c r="R259" s="86"/>
      <c r="S259" s="48">
        <v>0</v>
      </c>
      <c r="T259" s="48">
        <v>4</v>
      </c>
      <c r="U259" s="49">
        <v>0.058824</v>
      </c>
      <c r="V259" s="49">
        <v>0.001006</v>
      </c>
      <c r="W259" s="49">
        <v>0.020283</v>
      </c>
      <c r="X259" s="49">
        <v>0.592481</v>
      </c>
      <c r="Y259" s="49">
        <v>0.5</v>
      </c>
      <c r="Z259" s="49">
        <v>0</v>
      </c>
      <c r="AA259" s="71">
        <v>259</v>
      </c>
      <c r="AB259" s="71"/>
      <c r="AC259" s="72"/>
      <c r="AD259" s="78" t="s">
        <v>2138</v>
      </c>
      <c r="AE259" s="78">
        <v>88</v>
      </c>
      <c r="AF259" s="78">
        <v>2141</v>
      </c>
      <c r="AG259" s="78">
        <v>1875</v>
      </c>
      <c r="AH259" s="78">
        <v>681</v>
      </c>
      <c r="AI259" s="78"/>
      <c r="AJ259" s="78" t="s">
        <v>2485</v>
      </c>
      <c r="AK259" s="78" t="s">
        <v>2729</v>
      </c>
      <c r="AL259" s="82" t="s">
        <v>2946</v>
      </c>
      <c r="AM259" s="78"/>
      <c r="AN259" s="80">
        <v>40932.91762731481</v>
      </c>
      <c r="AO259" s="82" t="s">
        <v>3234</v>
      </c>
      <c r="AP259" s="78" t="b">
        <v>1</v>
      </c>
      <c r="AQ259" s="78" t="b">
        <v>0</v>
      </c>
      <c r="AR259" s="78" t="b">
        <v>1</v>
      </c>
      <c r="AS259" s="78"/>
      <c r="AT259" s="78">
        <v>66</v>
      </c>
      <c r="AU259" s="82" t="s">
        <v>3309</v>
      </c>
      <c r="AV259" s="78" t="b">
        <v>0</v>
      </c>
      <c r="AW259" s="78" t="s">
        <v>3483</v>
      </c>
      <c r="AX259" s="82" t="s">
        <v>3740</v>
      </c>
      <c r="AY259" s="78" t="s">
        <v>66</v>
      </c>
      <c r="AZ259" s="78" t="str">
        <f>REPLACE(INDEX(GroupVertices[Group],MATCH(Vertices[[#This Row],[Vertex]],GroupVertices[Vertex],0)),1,1,"")</f>
        <v>3</v>
      </c>
      <c r="BA259" s="48"/>
      <c r="BB259" s="48"/>
      <c r="BC259" s="48"/>
      <c r="BD259" s="48"/>
      <c r="BE259" s="48"/>
      <c r="BF259" s="48"/>
      <c r="BG259" s="116" t="s">
        <v>4801</v>
      </c>
      <c r="BH259" s="116" t="s">
        <v>4801</v>
      </c>
      <c r="BI259" s="116" t="s">
        <v>4942</v>
      </c>
      <c r="BJ259" s="116" t="s">
        <v>4942</v>
      </c>
      <c r="BK259" s="116">
        <v>0</v>
      </c>
      <c r="BL259" s="120">
        <v>0</v>
      </c>
      <c r="BM259" s="116">
        <v>0</v>
      </c>
      <c r="BN259" s="120">
        <v>0</v>
      </c>
      <c r="BO259" s="116">
        <v>0</v>
      </c>
      <c r="BP259" s="120">
        <v>0</v>
      </c>
      <c r="BQ259" s="116">
        <v>18</v>
      </c>
      <c r="BR259" s="120">
        <v>100</v>
      </c>
      <c r="BS259" s="116">
        <v>18</v>
      </c>
      <c r="BT259" s="2"/>
      <c r="BU259" s="3"/>
      <c r="BV259" s="3"/>
      <c r="BW259" s="3"/>
      <c r="BX259" s="3"/>
    </row>
    <row r="260" spans="1:76" ht="15">
      <c r="A260" s="64" t="s">
        <v>535</v>
      </c>
      <c r="B260" s="65"/>
      <c r="C260" s="65" t="s">
        <v>64</v>
      </c>
      <c r="D260" s="66">
        <v>164.71292482319228</v>
      </c>
      <c r="E260" s="68"/>
      <c r="F260" s="100" t="s">
        <v>3445</v>
      </c>
      <c r="G260" s="65"/>
      <c r="H260" s="69" t="s">
        <v>535</v>
      </c>
      <c r="I260" s="70"/>
      <c r="J260" s="70"/>
      <c r="K260" s="69" t="s">
        <v>4100</v>
      </c>
      <c r="L260" s="73">
        <v>671.1658235821865</v>
      </c>
      <c r="M260" s="74">
        <v>4679.4033203125</v>
      </c>
      <c r="N260" s="74">
        <v>7273.89306640625</v>
      </c>
      <c r="O260" s="75"/>
      <c r="P260" s="76"/>
      <c r="Q260" s="76"/>
      <c r="R260" s="86"/>
      <c r="S260" s="48">
        <v>34</v>
      </c>
      <c r="T260" s="48">
        <v>0</v>
      </c>
      <c r="U260" s="49">
        <v>3511.5</v>
      </c>
      <c r="V260" s="49">
        <v>0.001316</v>
      </c>
      <c r="W260" s="49">
        <v>0.061874</v>
      </c>
      <c r="X260" s="49">
        <v>4.434089</v>
      </c>
      <c r="Y260" s="49">
        <v>0.059714795008912656</v>
      </c>
      <c r="Z260" s="49">
        <v>0</v>
      </c>
      <c r="AA260" s="71">
        <v>260</v>
      </c>
      <c r="AB260" s="71"/>
      <c r="AC260" s="72"/>
      <c r="AD260" s="78" t="s">
        <v>2139</v>
      </c>
      <c r="AE260" s="78">
        <v>697</v>
      </c>
      <c r="AF260" s="78">
        <v>2438</v>
      </c>
      <c r="AG260" s="78">
        <v>830</v>
      </c>
      <c r="AH260" s="78">
        <v>982</v>
      </c>
      <c r="AI260" s="78">
        <v>-25200</v>
      </c>
      <c r="AJ260" s="78" t="s">
        <v>2486</v>
      </c>
      <c r="AK260" s="78" t="s">
        <v>2637</v>
      </c>
      <c r="AL260" s="82" t="s">
        <v>2947</v>
      </c>
      <c r="AM260" s="78" t="s">
        <v>3037</v>
      </c>
      <c r="AN260" s="80">
        <v>39902.88952546296</v>
      </c>
      <c r="AO260" s="78"/>
      <c r="AP260" s="78" t="b">
        <v>1</v>
      </c>
      <c r="AQ260" s="78" t="b">
        <v>0</v>
      </c>
      <c r="AR260" s="78" t="b">
        <v>1</v>
      </c>
      <c r="AS260" s="78" t="s">
        <v>1829</v>
      </c>
      <c r="AT260" s="78">
        <v>53</v>
      </c>
      <c r="AU260" s="82" t="s">
        <v>3309</v>
      </c>
      <c r="AV260" s="78" t="b">
        <v>0</v>
      </c>
      <c r="AW260" s="78" t="s">
        <v>3483</v>
      </c>
      <c r="AX260" s="82" t="s">
        <v>3741</v>
      </c>
      <c r="AY260" s="78" t="s">
        <v>65</v>
      </c>
      <c r="AZ260" s="78" t="str">
        <f>REPLACE(INDEX(GroupVertices[Group],MATCH(Vertices[[#This Row],[Vertex]],GroupVertices[Vertex],0)),1,1,"")</f>
        <v>3</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424</v>
      </c>
      <c r="B261" s="65"/>
      <c r="C261" s="65" t="s">
        <v>64</v>
      </c>
      <c r="D261" s="66">
        <v>162.65430672519977</v>
      </c>
      <c r="E261" s="68"/>
      <c r="F261" s="100" t="s">
        <v>1078</v>
      </c>
      <c r="G261" s="65"/>
      <c r="H261" s="69" t="s">
        <v>424</v>
      </c>
      <c r="I261" s="70"/>
      <c r="J261" s="70"/>
      <c r="K261" s="69" t="s">
        <v>4101</v>
      </c>
      <c r="L261" s="73">
        <v>671.1770500763931</v>
      </c>
      <c r="M261" s="74">
        <v>4742.1064453125</v>
      </c>
      <c r="N261" s="74">
        <v>7183.67138671875</v>
      </c>
      <c r="O261" s="75"/>
      <c r="P261" s="76"/>
      <c r="Q261" s="76"/>
      <c r="R261" s="86"/>
      <c r="S261" s="48">
        <v>33</v>
      </c>
      <c r="T261" s="48">
        <v>3</v>
      </c>
      <c r="U261" s="49">
        <v>3511.558824</v>
      </c>
      <c r="V261" s="49">
        <v>0.001318</v>
      </c>
      <c r="W261" s="49">
        <v>0.066408</v>
      </c>
      <c r="X261" s="49">
        <v>4.545405</v>
      </c>
      <c r="Y261" s="49">
        <v>0.08319327731092437</v>
      </c>
      <c r="Z261" s="49">
        <v>0.02857142857142857</v>
      </c>
      <c r="AA261" s="71">
        <v>261</v>
      </c>
      <c r="AB261" s="71"/>
      <c r="AC261" s="72"/>
      <c r="AD261" s="78" t="s">
        <v>2140</v>
      </c>
      <c r="AE261" s="78">
        <v>529</v>
      </c>
      <c r="AF261" s="78">
        <v>588</v>
      </c>
      <c r="AG261" s="78">
        <v>2247</v>
      </c>
      <c r="AH261" s="78">
        <v>23043</v>
      </c>
      <c r="AI261" s="78"/>
      <c r="AJ261" s="78" t="s">
        <v>2487</v>
      </c>
      <c r="AK261" s="78"/>
      <c r="AL261" s="82" t="s">
        <v>2948</v>
      </c>
      <c r="AM261" s="78"/>
      <c r="AN261" s="80">
        <v>39826.195914351854</v>
      </c>
      <c r="AO261" s="82" t="s">
        <v>3235</v>
      </c>
      <c r="AP261" s="78" t="b">
        <v>1</v>
      </c>
      <c r="AQ261" s="78" t="b">
        <v>0</v>
      </c>
      <c r="AR261" s="78" t="b">
        <v>1</v>
      </c>
      <c r="AS261" s="78"/>
      <c r="AT261" s="78">
        <v>17</v>
      </c>
      <c r="AU261" s="82" t="s">
        <v>3309</v>
      </c>
      <c r="AV261" s="78" t="b">
        <v>0</v>
      </c>
      <c r="AW261" s="78" t="s">
        <v>3483</v>
      </c>
      <c r="AX261" s="82" t="s">
        <v>3742</v>
      </c>
      <c r="AY261" s="78" t="s">
        <v>66</v>
      </c>
      <c r="AZ261" s="78" t="str">
        <f>REPLACE(INDEX(GroupVertices[Group],MATCH(Vertices[[#This Row],[Vertex]],GroupVertices[Vertex],0)),1,1,"")</f>
        <v>3</v>
      </c>
      <c r="BA261" s="48"/>
      <c r="BB261" s="48"/>
      <c r="BC261" s="48"/>
      <c r="BD261" s="48"/>
      <c r="BE261" s="48"/>
      <c r="BF261" s="48"/>
      <c r="BG261" s="116" t="s">
        <v>4801</v>
      </c>
      <c r="BH261" s="116" t="s">
        <v>4801</v>
      </c>
      <c r="BI261" s="116" t="s">
        <v>4942</v>
      </c>
      <c r="BJ261" s="116" t="s">
        <v>4942</v>
      </c>
      <c r="BK261" s="116">
        <v>0</v>
      </c>
      <c r="BL261" s="120">
        <v>0</v>
      </c>
      <c r="BM261" s="116">
        <v>0</v>
      </c>
      <c r="BN261" s="120">
        <v>0</v>
      </c>
      <c r="BO261" s="116">
        <v>0</v>
      </c>
      <c r="BP261" s="120">
        <v>0</v>
      </c>
      <c r="BQ261" s="116">
        <v>18</v>
      </c>
      <c r="BR261" s="120">
        <v>100</v>
      </c>
      <c r="BS261" s="116">
        <v>18</v>
      </c>
      <c r="BT261" s="2"/>
      <c r="BU261" s="3"/>
      <c r="BV261" s="3"/>
      <c r="BW261" s="3"/>
      <c r="BX261" s="3"/>
    </row>
    <row r="262" spans="1:76" ht="15">
      <c r="A262" s="64" t="s">
        <v>536</v>
      </c>
      <c r="B262" s="65"/>
      <c r="C262" s="65" t="s">
        <v>64</v>
      </c>
      <c r="D262" s="66">
        <v>162.93694942622145</v>
      </c>
      <c r="E262" s="68"/>
      <c r="F262" s="100" t="s">
        <v>3446</v>
      </c>
      <c r="G262" s="65"/>
      <c r="H262" s="69" t="s">
        <v>536</v>
      </c>
      <c r="I262" s="70"/>
      <c r="J262" s="70"/>
      <c r="K262" s="69" t="s">
        <v>4102</v>
      </c>
      <c r="L262" s="73">
        <v>671.1658235821865</v>
      </c>
      <c r="M262" s="74">
        <v>4729.2333984375</v>
      </c>
      <c r="N262" s="74">
        <v>6893.73388671875</v>
      </c>
      <c r="O262" s="75"/>
      <c r="P262" s="76"/>
      <c r="Q262" s="76"/>
      <c r="R262" s="86"/>
      <c r="S262" s="48">
        <v>34</v>
      </c>
      <c r="T262" s="48">
        <v>0</v>
      </c>
      <c r="U262" s="49">
        <v>3511.5</v>
      </c>
      <c r="V262" s="49">
        <v>0.001316</v>
      </c>
      <c r="W262" s="49">
        <v>0.061874</v>
      </c>
      <c r="X262" s="49">
        <v>4.434089</v>
      </c>
      <c r="Y262" s="49">
        <v>0.059714795008912656</v>
      </c>
      <c r="Z262" s="49">
        <v>0</v>
      </c>
      <c r="AA262" s="71">
        <v>262</v>
      </c>
      <c r="AB262" s="71"/>
      <c r="AC262" s="72"/>
      <c r="AD262" s="78" t="s">
        <v>2141</v>
      </c>
      <c r="AE262" s="78">
        <v>459</v>
      </c>
      <c r="AF262" s="78">
        <v>842</v>
      </c>
      <c r="AG262" s="78">
        <v>662</v>
      </c>
      <c r="AH262" s="78">
        <v>3332</v>
      </c>
      <c r="AI262" s="78">
        <v>-25200</v>
      </c>
      <c r="AJ262" s="78"/>
      <c r="AK262" s="78" t="s">
        <v>2730</v>
      </c>
      <c r="AL262" s="82" t="s">
        <v>2949</v>
      </c>
      <c r="AM262" s="78" t="s">
        <v>3037</v>
      </c>
      <c r="AN262" s="80">
        <v>42097.37262731481</v>
      </c>
      <c r="AO262" s="82" t="s">
        <v>3236</v>
      </c>
      <c r="AP262" s="78" t="b">
        <v>0</v>
      </c>
      <c r="AQ262" s="78" t="b">
        <v>0</v>
      </c>
      <c r="AR262" s="78" t="b">
        <v>1</v>
      </c>
      <c r="AS262" s="78" t="s">
        <v>1829</v>
      </c>
      <c r="AT262" s="78">
        <v>18</v>
      </c>
      <c r="AU262" s="82" t="s">
        <v>3309</v>
      </c>
      <c r="AV262" s="78" t="b">
        <v>0</v>
      </c>
      <c r="AW262" s="78" t="s">
        <v>3483</v>
      </c>
      <c r="AX262" s="82" t="s">
        <v>3743</v>
      </c>
      <c r="AY262" s="78" t="s">
        <v>65</v>
      </c>
      <c r="AZ262" s="78" t="str">
        <f>REPLACE(INDEX(GroupVertices[Group],MATCH(Vertices[[#This Row],[Vertex]],GroupVertices[Vertex],0)),1,1,"")</f>
        <v>3</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379</v>
      </c>
      <c r="B263" s="65"/>
      <c r="C263" s="65" t="s">
        <v>64</v>
      </c>
      <c r="D263" s="66">
        <v>166.3698342004414</v>
      </c>
      <c r="E263" s="68"/>
      <c r="F263" s="100" t="s">
        <v>1034</v>
      </c>
      <c r="G263" s="65"/>
      <c r="H263" s="69" t="s">
        <v>379</v>
      </c>
      <c r="I263" s="70"/>
      <c r="J263" s="70"/>
      <c r="K263" s="69" t="s">
        <v>4103</v>
      </c>
      <c r="L263" s="73">
        <v>671.1770500763931</v>
      </c>
      <c r="M263" s="74">
        <v>4666.3427734375</v>
      </c>
      <c r="N263" s="74">
        <v>6982.6982421875</v>
      </c>
      <c r="O263" s="75"/>
      <c r="P263" s="76"/>
      <c r="Q263" s="76"/>
      <c r="R263" s="86"/>
      <c r="S263" s="48">
        <v>33</v>
      </c>
      <c r="T263" s="48">
        <v>4</v>
      </c>
      <c r="U263" s="49">
        <v>3511.558824</v>
      </c>
      <c r="V263" s="49">
        <v>0.001318</v>
      </c>
      <c r="W263" s="49">
        <v>0.066408</v>
      </c>
      <c r="X263" s="49">
        <v>4.545405</v>
      </c>
      <c r="Y263" s="49">
        <v>0.08235294117647059</v>
      </c>
      <c r="Z263" s="49">
        <v>0.05714285714285714</v>
      </c>
      <c r="AA263" s="71">
        <v>263</v>
      </c>
      <c r="AB263" s="71"/>
      <c r="AC263" s="72"/>
      <c r="AD263" s="78" t="s">
        <v>2142</v>
      </c>
      <c r="AE263" s="78">
        <v>892</v>
      </c>
      <c r="AF263" s="78">
        <v>3927</v>
      </c>
      <c r="AG263" s="78">
        <v>3312</v>
      </c>
      <c r="AH263" s="78">
        <v>15900</v>
      </c>
      <c r="AI263" s="78"/>
      <c r="AJ263" s="78" t="s">
        <v>2488</v>
      </c>
      <c r="AK263" s="78" t="s">
        <v>2629</v>
      </c>
      <c r="AL263" s="82" t="s">
        <v>2950</v>
      </c>
      <c r="AM263" s="78"/>
      <c r="AN263" s="80">
        <v>39933.53372685185</v>
      </c>
      <c r="AO263" s="82" t="s">
        <v>3237</v>
      </c>
      <c r="AP263" s="78" t="b">
        <v>0</v>
      </c>
      <c r="AQ263" s="78" t="b">
        <v>0</v>
      </c>
      <c r="AR263" s="78" t="b">
        <v>1</v>
      </c>
      <c r="AS263" s="78"/>
      <c r="AT263" s="78">
        <v>138</v>
      </c>
      <c r="AU263" s="82" t="s">
        <v>3316</v>
      </c>
      <c r="AV263" s="78" t="b">
        <v>0</v>
      </c>
      <c r="AW263" s="78" t="s">
        <v>3483</v>
      </c>
      <c r="AX263" s="82" t="s">
        <v>3744</v>
      </c>
      <c r="AY263" s="78" t="s">
        <v>66</v>
      </c>
      <c r="AZ263" s="78" t="str">
        <f>REPLACE(INDEX(GroupVertices[Group],MATCH(Vertices[[#This Row],[Vertex]],GroupVertices[Vertex],0)),1,1,"")</f>
        <v>3</v>
      </c>
      <c r="BA263" s="48" t="s">
        <v>778</v>
      </c>
      <c r="BB263" s="48" t="s">
        <v>778</v>
      </c>
      <c r="BC263" s="48" t="s">
        <v>813</v>
      </c>
      <c r="BD263" s="48" t="s">
        <v>813</v>
      </c>
      <c r="BE263" s="48"/>
      <c r="BF263" s="48"/>
      <c r="BG263" s="116" t="s">
        <v>4802</v>
      </c>
      <c r="BH263" s="116" t="s">
        <v>4802</v>
      </c>
      <c r="BI263" s="116" t="s">
        <v>4573</v>
      </c>
      <c r="BJ263" s="116" t="s">
        <v>4573</v>
      </c>
      <c r="BK263" s="116">
        <v>2</v>
      </c>
      <c r="BL263" s="120">
        <v>5.555555555555555</v>
      </c>
      <c r="BM263" s="116">
        <v>0</v>
      </c>
      <c r="BN263" s="120">
        <v>0</v>
      </c>
      <c r="BO263" s="116">
        <v>0</v>
      </c>
      <c r="BP263" s="120">
        <v>0</v>
      </c>
      <c r="BQ263" s="116">
        <v>34</v>
      </c>
      <c r="BR263" s="120">
        <v>94.44444444444444</v>
      </c>
      <c r="BS263" s="116">
        <v>36</v>
      </c>
      <c r="BT263" s="2"/>
      <c r="BU263" s="3"/>
      <c r="BV263" s="3"/>
      <c r="BW263" s="3"/>
      <c r="BX263" s="3"/>
    </row>
    <row r="264" spans="1:76" ht="15">
      <c r="A264" s="64" t="s">
        <v>370</v>
      </c>
      <c r="B264" s="65"/>
      <c r="C264" s="65" t="s">
        <v>64</v>
      </c>
      <c r="D264" s="66">
        <v>167.1276282138105</v>
      </c>
      <c r="E264" s="68"/>
      <c r="F264" s="100" t="s">
        <v>1025</v>
      </c>
      <c r="G264" s="65"/>
      <c r="H264" s="69" t="s">
        <v>370</v>
      </c>
      <c r="I264" s="70"/>
      <c r="J264" s="70"/>
      <c r="K264" s="69" t="s">
        <v>4104</v>
      </c>
      <c r="L264" s="73">
        <v>1.011226494206578</v>
      </c>
      <c r="M264" s="74">
        <v>4330.17529296875</v>
      </c>
      <c r="N264" s="74">
        <v>6680.388671875</v>
      </c>
      <c r="O264" s="75"/>
      <c r="P264" s="76"/>
      <c r="Q264" s="76"/>
      <c r="R264" s="86"/>
      <c r="S264" s="48">
        <v>0</v>
      </c>
      <c r="T264" s="48">
        <v>4</v>
      </c>
      <c r="U264" s="49">
        <v>0.058824</v>
      </c>
      <c r="V264" s="49">
        <v>0.001006</v>
      </c>
      <c r="W264" s="49">
        <v>0.020283</v>
      </c>
      <c r="X264" s="49">
        <v>0.592481</v>
      </c>
      <c r="Y264" s="49">
        <v>0.5</v>
      </c>
      <c r="Z264" s="49">
        <v>0</v>
      </c>
      <c r="AA264" s="71">
        <v>264</v>
      </c>
      <c r="AB264" s="71"/>
      <c r="AC264" s="72"/>
      <c r="AD264" s="78" t="s">
        <v>2143</v>
      </c>
      <c r="AE264" s="78">
        <v>826</v>
      </c>
      <c r="AF264" s="78">
        <v>4608</v>
      </c>
      <c r="AG264" s="78">
        <v>5340</v>
      </c>
      <c r="AH264" s="78">
        <v>14767</v>
      </c>
      <c r="AI264" s="78"/>
      <c r="AJ264" s="78" t="s">
        <v>2489</v>
      </c>
      <c r="AK264" s="78" t="s">
        <v>2731</v>
      </c>
      <c r="AL264" s="82" t="s">
        <v>2951</v>
      </c>
      <c r="AM264" s="78"/>
      <c r="AN264" s="80">
        <v>40295.825474537036</v>
      </c>
      <c r="AO264" s="82" t="s">
        <v>3238</v>
      </c>
      <c r="AP264" s="78" t="b">
        <v>0</v>
      </c>
      <c r="AQ264" s="78" t="b">
        <v>0</v>
      </c>
      <c r="AR264" s="78" t="b">
        <v>1</v>
      </c>
      <c r="AS264" s="78"/>
      <c r="AT264" s="78">
        <v>137</v>
      </c>
      <c r="AU264" s="82" t="s">
        <v>3312</v>
      </c>
      <c r="AV264" s="78" t="b">
        <v>1</v>
      </c>
      <c r="AW264" s="78" t="s">
        <v>3483</v>
      </c>
      <c r="AX264" s="82" t="s">
        <v>3745</v>
      </c>
      <c r="AY264" s="78" t="s">
        <v>66</v>
      </c>
      <c r="AZ264" s="78" t="str">
        <f>REPLACE(INDEX(GroupVertices[Group],MATCH(Vertices[[#This Row],[Vertex]],GroupVertices[Vertex],0)),1,1,"")</f>
        <v>3</v>
      </c>
      <c r="BA264" s="48"/>
      <c r="BB264" s="48"/>
      <c r="BC264" s="48"/>
      <c r="BD264" s="48"/>
      <c r="BE264" s="48"/>
      <c r="BF264" s="48"/>
      <c r="BG264" s="116" t="s">
        <v>4801</v>
      </c>
      <c r="BH264" s="116" t="s">
        <v>4801</v>
      </c>
      <c r="BI264" s="116" t="s">
        <v>4942</v>
      </c>
      <c r="BJ264" s="116" t="s">
        <v>4942</v>
      </c>
      <c r="BK264" s="116">
        <v>0</v>
      </c>
      <c r="BL264" s="120">
        <v>0</v>
      </c>
      <c r="BM264" s="116">
        <v>0</v>
      </c>
      <c r="BN264" s="120">
        <v>0</v>
      </c>
      <c r="BO264" s="116">
        <v>0</v>
      </c>
      <c r="BP264" s="120">
        <v>0</v>
      </c>
      <c r="BQ264" s="116">
        <v>18</v>
      </c>
      <c r="BR264" s="120">
        <v>100</v>
      </c>
      <c r="BS264" s="116">
        <v>18</v>
      </c>
      <c r="BT264" s="2"/>
      <c r="BU264" s="3"/>
      <c r="BV264" s="3"/>
      <c r="BW264" s="3"/>
      <c r="BX264" s="3"/>
    </row>
    <row r="265" spans="1:76" ht="15">
      <c r="A265" s="64" t="s">
        <v>371</v>
      </c>
      <c r="B265" s="65"/>
      <c r="C265" s="65" t="s">
        <v>64</v>
      </c>
      <c r="D265" s="66">
        <v>162.6487428925025</v>
      </c>
      <c r="E265" s="68"/>
      <c r="F265" s="100" t="s">
        <v>1026</v>
      </c>
      <c r="G265" s="65"/>
      <c r="H265" s="69" t="s">
        <v>371</v>
      </c>
      <c r="I265" s="70"/>
      <c r="J265" s="70"/>
      <c r="K265" s="69" t="s">
        <v>4105</v>
      </c>
      <c r="L265" s="73">
        <v>1.011226494206578</v>
      </c>
      <c r="M265" s="74">
        <v>4312.380859375</v>
      </c>
      <c r="N265" s="74">
        <v>8889.626953125</v>
      </c>
      <c r="O265" s="75"/>
      <c r="P265" s="76"/>
      <c r="Q265" s="76"/>
      <c r="R265" s="86"/>
      <c r="S265" s="48">
        <v>0</v>
      </c>
      <c r="T265" s="48">
        <v>4</v>
      </c>
      <c r="U265" s="49">
        <v>0.058824</v>
      </c>
      <c r="V265" s="49">
        <v>0.001006</v>
      </c>
      <c r="W265" s="49">
        <v>0.020283</v>
      </c>
      <c r="X265" s="49">
        <v>0.592481</v>
      </c>
      <c r="Y265" s="49">
        <v>0.5</v>
      </c>
      <c r="Z265" s="49">
        <v>0</v>
      </c>
      <c r="AA265" s="71">
        <v>265</v>
      </c>
      <c r="AB265" s="71"/>
      <c r="AC265" s="72"/>
      <c r="AD265" s="78" t="s">
        <v>2144</v>
      </c>
      <c r="AE265" s="78">
        <v>965</v>
      </c>
      <c r="AF265" s="78">
        <v>583</v>
      </c>
      <c r="AG265" s="78">
        <v>821</v>
      </c>
      <c r="AH265" s="78">
        <v>2947</v>
      </c>
      <c r="AI265" s="78"/>
      <c r="AJ265" s="78" t="s">
        <v>2490</v>
      </c>
      <c r="AK265" s="78" t="s">
        <v>2620</v>
      </c>
      <c r="AL265" s="82" t="s">
        <v>2952</v>
      </c>
      <c r="AM265" s="78"/>
      <c r="AN265" s="80">
        <v>40681.04572916667</v>
      </c>
      <c r="AO265" s="82" t="s">
        <v>3239</v>
      </c>
      <c r="AP265" s="78" t="b">
        <v>0</v>
      </c>
      <c r="AQ265" s="78" t="b">
        <v>0</v>
      </c>
      <c r="AR265" s="78" t="b">
        <v>1</v>
      </c>
      <c r="AS265" s="78"/>
      <c r="AT265" s="78">
        <v>27</v>
      </c>
      <c r="AU265" s="82" t="s">
        <v>3317</v>
      </c>
      <c r="AV265" s="78" t="b">
        <v>0</v>
      </c>
      <c r="AW265" s="78" t="s">
        <v>3483</v>
      </c>
      <c r="AX265" s="82" t="s">
        <v>3746</v>
      </c>
      <c r="AY265" s="78" t="s">
        <v>66</v>
      </c>
      <c r="AZ265" s="78" t="str">
        <f>REPLACE(INDEX(GroupVertices[Group],MATCH(Vertices[[#This Row],[Vertex]],GroupVertices[Vertex],0)),1,1,"")</f>
        <v>3</v>
      </c>
      <c r="BA265" s="48"/>
      <c r="BB265" s="48"/>
      <c r="BC265" s="48"/>
      <c r="BD265" s="48"/>
      <c r="BE265" s="48"/>
      <c r="BF265" s="48"/>
      <c r="BG265" s="116" t="s">
        <v>4801</v>
      </c>
      <c r="BH265" s="116" t="s">
        <v>4801</v>
      </c>
      <c r="BI265" s="116" t="s">
        <v>4942</v>
      </c>
      <c r="BJ265" s="116" t="s">
        <v>4942</v>
      </c>
      <c r="BK265" s="116">
        <v>0</v>
      </c>
      <c r="BL265" s="120">
        <v>0</v>
      </c>
      <c r="BM265" s="116">
        <v>0</v>
      </c>
      <c r="BN265" s="120">
        <v>0</v>
      </c>
      <c r="BO265" s="116">
        <v>0</v>
      </c>
      <c r="BP265" s="120">
        <v>0</v>
      </c>
      <c r="BQ265" s="116">
        <v>18</v>
      </c>
      <c r="BR265" s="120">
        <v>100</v>
      </c>
      <c r="BS265" s="116">
        <v>18</v>
      </c>
      <c r="BT265" s="2"/>
      <c r="BU265" s="3"/>
      <c r="BV265" s="3"/>
      <c r="BW265" s="3"/>
      <c r="BX265" s="3"/>
    </row>
    <row r="266" spans="1:76" ht="15">
      <c r="A266" s="64" t="s">
        <v>372</v>
      </c>
      <c r="B266" s="65"/>
      <c r="C266" s="65" t="s">
        <v>64</v>
      </c>
      <c r="D266" s="66">
        <v>162.57975136705628</v>
      </c>
      <c r="E266" s="68"/>
      <c r="F266" s="100" t="s">
        <v>1027</v>
      </c>
      <c r="G266" s="65"/>
      <c r="H266" s="69" t="s">
        <v>372</v>
      </c>
      <c r="I266" s="70"/>
      <c r="J266" s="70"/>
      <c r="K266" s="69" t="s">
        <v>4106</v>
      </c>
      <c r="L266" s="73">
        <v>1.011226494206578</v>
      </c>
      <c r="M266" s="74">
        <v>4215.0986328125</v>
      </c>
      <c r="N266" s="74">
        <v>8374.4384765625</v>
      </c>
      <c r="O266" s="75"/>
      <c r="P266" s="76"/>
      <c r="Q266" s="76"/>
      <c r="R266" s="86"/>
      <c r="S266" s="48">
        <v>0</v>
      </c>
      <c r="T266" s="48">
        <v>4</v>
      </c>
      <c r="U266" s="49">
        <v>0.058824</v>
      </c>
      <c r="V266" s="49">
        <v>0.001006</v>
      </c>
      <c r="W266" s="49">
        <v>0.020283</v>
      </c>
      <c r="X266" s="49">
        <v>0.592481</v>
      </c>
      <c r="Y266" s="49">
        <v>0.5</v>
      </c>
      <c r="Z266" s="49">
        <v>0</v>
      </c>
      <c r="AA266" s="71">
        <v>266</v>
      </c>
      <c r="AB266" s="71"/>
      <c r="AC266" s="72"/>
      <c r="AD266" s="78" t="s">
        <v>2145</v>
      </c>
      <c r="AE266" s="78">
        <v>641</v>
      </c>
      <c r="AF266" s="78">
        <v>521</v>
      </c>
      <c r="AG266" s="78">
        <v>713</v>
      </c>
      <c r="AH266" s="78">
        <v>1275</v>
      </c>
      <c r="AI266" s="78"/>
      <c r="AJ266" s="78" t="s">
        <v>2491</v>
      </c>
      <c r="AK266" s="78"/>
      <c r="AL266" s="82" t="s">
        <v>2953</v>
      </c>
      <c r="AM266" s="78"/>
      <c r="AN266" s="80">
        <v>41466.597280092596</v>
      </c>
      <c r="AO266" s="78"/>
      <c r="AP266" s="78" t="b">
        <v>1</v>
      </c>
      <c r="AQ266" s="78" t="b">
        <v>0</v>
      </c>
      <c r="AR266" s="78" t="b">
        <v>0</v>
      </c>
      <c r="AS266" s="78"/>
      <c r="AT266" s="78">
        <v>33</v>
      </c>
      <c r="AU266" s="82" t="s">
        <v>3309</v>
      </c>
      <c r="AV266" s="78" t="b">
        <v>0</v>
      </c>
      <c r="AW266" s="78" t="s">
        <v>3483</v>
      </c>
      <c r="AX266" s="82" t="s">
        <v>3747</v>
      </c>
      <c r="AY266" s="78" t="s">
        <v>66</v>
      </c>
      <c r="AZ266" s="78" t="str">
        <f>REPLACE(INDEX(GroupVertices[Group],MATCH(Vertices[[#This Row],[Vertex]],GroupVertices[Vertex],0)),1,1,"")</f>
        <v>3</v>
      </c>
      <c r="BA266" s="48"/>
      <c r="BB266" s="48"/>
      <c r="BC266" s="48"/>
      <c r="BD266" s="48"/>
      <c r="BE266" s="48"/>
      <c r="BF266" s="48"/>
      <c r="BG266" s="116" t="s">
        <v>4801</v>
      </c>
      <c r="BH266" s="116" t="s">
        <v>4801</v>
      </c>
      <c r="BI266" s="116" t="s">
        <v>4942</v>
      </c>
      <c r="BJ266" s="116" t="s">
        <v>4942</v>
      </c>
      <c r="BK266" s="116">
        <v>0</v>
      </c>
      <c r="BL266" s="120">
        <v>0</v>
      </c>
      <c r="BM266" s="116">
        <v>0</v>
      </c>
      <c r="BN266" s="120">
        <v>0</v>
      </c>
      <c r="BO266" s="116">
        <v>0</v>
      </c>
      <c r="BP266" s="120">
        <v>0</v>
      </c>
      <c r="BQ266" s="116">
        <v>18</v>
      </c>
      <c r="BR266" s="120">
        <v>100</v>
      </c>
      <c r="BS266" s="116">
        <v>18</v>
      </c>
      <c r="BT266" s="2"/>
      <c r="BU266" s="3"/>
      <c r="BV266" s="3"/>
      <c r="BW266" s="3"/>
      <c r="BX266" s="3"/>
    </row>
    <row r="267" spans="1:76" ht="15">
      <c r="A267" s="64" t="s">
        <v>373</v>
      </c>
      <c r="B267" s="65"/>
      <c r="C267" s="65" t="s">
        <v>64</v>
      </c>
      <c r="D267" s="66">
        <v>162.45512151463726</v>
      </c>
      <c r="E267" s="68"/>
      <c r="F267" s="100" t="s">
        <v>1028</v>
      </c>
      <c r="G267" s="65"/>
      <c r="H267" s="69" t="s">
        <v>373</v>
      </c>
      <c r="I267" s="70"/>
      <c r="J267" s="70"/>
      <c r="K267" s="69" t="s">
        <v>4107</v>
      </c>
      <c r="L267" s="73">
        <v>1.011226494206578</v>
      </c>
      <c r="M267" s="74">
        <v>4428.7958984375</v>
      </c>
      <c r="N267" s="74">
        <v>9348.1767578125</v>
      </c>
      <c r="O267" s="75"/>
      <c r="P267" s="76"/>
      <c r="Q267" s="76"/>
      <c r="R267" s="86"/>
      <c r="S267" s="48">
        <v>0</v>
      </c>
      <c r="T267" s="48">
        <v>4</v>
      </c>
      <c r="U267" s="49">
        <v>0.058824</v>
      </c>
      <c r="V267" s="49">
        <v>0.001006</v>
      </c>
      <c r="W267" s="49">
        <v>0.020283</v>
      </c>
      <c r="X267" s="49">
        <v>0.592481</v>
      </c>
      <c r="Y267" s="49">
        <v>0.5</v>
      </c>
      <c r="Z267" s="49">
        <v>0</v>
      </c>
      <c r="AA267" s="71">
        <v>267</v>
      </c>
      <c r="AB267" s="71"/>
      <c r="AC267" s="72"/>
      <c r="AD267" s="78" t="s">
        <v>2146</v>
      </c>
      <c r="AE267" s="78">
        <v>232</v>
      </c>
      <c r="AF267" s="78">
        <v>409</v>
      </c>
      <c r="AG267" s="78">
        <v>2303</v>
      </c>
      <c r="AH267" s="78">
        <v>2889</v>
      </c>
      <c r="AI267" s="78"/>
      <c r="AJ267" s="78" t="s">
        <v>2492</v>
      </c>
      <c r="AK267" s="78" t="s">
        <v>2732</v>
      </c>
      <c r="AL267" s="82" t="s">
        <v>2954</v>
      </c>
      <c r="AM267" s="78"/>
      <c r="AN267" s="80">
        <v>41399.8834375</v>
      </c>
      <c r="AO267" s="82" t="s">
        <v>3240</v>
      </c>
      <c r="AP267" s="78" t="b">
        <v>0</v>
      </c>
      <c r="AQ267" s="78" t="b">
        <v>0</v>
      </c>
      <c r="AR267" s="78" t="b">
        <v>1</v>
      </c>
      <c r="AS267" s="78"/>
      <c r="AT267" s="78">
        <v>15</v>
      </c>
      <c r="AU267" s="82" t="s">
        <v>3309</v>
      </c>
      <c r="AV267" s="78" t="b">
        <v>0</v>
      </c>
      <c r="AW267" s="78" t="s">
        <v>3483</v>
      </c>
      <c r="AX267" s="82" t="s">
        <v>3748</v>
      </c>
      <c r="AY267" s="78" t="s">
        <v>66</v>
      </c>
      <c r="AZ267" s="78" t="str">
        <f>REPLACE(INDEX(GroupVertices[Group],MATCH(Vertices[[#This Row],[Vertex]],GroupVertices[Vertex],0)),1,1,"")</f>
        <v>3</v>
      </c>
      <c r="BA267" s="48"/>
      <c r="BB267" s="48"/>
      <c r="BC267" s="48"/>
      <c r="BD267" s="48"/>
      <c r="BE267" s="48"/>
      <c r="BF267" s="48"/>
      <c r="BG267" s="116" t="s">
        <v>4801</v>
      </c>
      <c r="BH267" s="116" t="s">
        <v>4801</v>
      </c>
      <c r="BI267" s="116" t="s">
        <v>4942</v>
      </c>
      <c r="BJ267" s="116" t="s">
        <v>4942</v>
      </c>
      <c r="BK267" s="116">
        <v>0</v>
      </c>
      <c r="BL267" s="120">
        <v>0</v>
      </c>
      <c r="BM267" s="116">
        <v>0</v>
      </c>
      <c r="BN267" s="120">
        <v>0</v>
      </c>
      <c r="BO267" s="116">
        <v>0</v>
      </c>
      <c r="BP267" s="120">
        <v>0</v>
      </c>
      <c r="BQ267" s="116">
        <v>18</v>
      </c>
      <c r="BR267" s="120">
        <v>100</v>
      </c>
      <c r="BS267" s="116">
        <v>18</v>
      </c>
      <c r="BT267" s="2"/>
      <c r="BU267" s="3"/>
      <c r="BV267" s="3"/>
      <c r="BW267" s="3"/>
      <c r="BX267" s="3"/>
    </row>
    <row r="268" spans="1:76" ht="15">
      <c r="A268" s="64" t="s">
        <v>374</v>
      </c>
      <c r="B268" s="65"/>
      <c r="C268" s="65" t="s">
        <v>64</v>
      </c>
      <c r="D268" s="66">
        <v>170.24560005736458</v>
      </c>
      <c r="E268" s="68"/>
      <c r="F268" s="100" t="s">
        <v>1029</v>
      </c>
      <c r="G268" s="65"/>
      <c r="H268" s="69" t="s">
        <v>374</v>
      </c>
      <c r="I268" s="70"/>
      <c r="J268" s="70"/>
      <c r="K268" s="69" t="s">
        <v>4108</v>
      </c>
      <c r="L268" s="73">
        <v>1.011226494206578</v>
      </c>
      <c r="M268" s="74">
        <v>5123.48974609375</v>
      </c>
      <c r="N268" s="74">
        <v>5350.615234375</v>
      </c>
      <c r="O268" s="75"/>
      <c r="P268" s="76"/>
      <c r="Q268" s="76"/>
      <c r="R268" s="86"/>
      <c r="S268" s="48">
        <v>0</v>
      </c>
      <c r="T268" s="48">
        <v>4</v>
      </c>
      <c r="U268" s="49">
        <v>0.058824</v>
      </c>
      <c r="V268" s="49">
        <v>0.001006</v>
      </c>
      <c r="W268" s="49">
        <v>0.020283</v>
      </c>
      <c r="X268" s="49">
        <v>0.592481</v>
      </c>
      <c r="Y268" s="49">
        <v>0.5</v>
      </c>
      <c r="Z268" s="49">
        <v>0</v>
      </c>
      <c r="AA268" s="71">
        <v>268</v>
      </c>
      <c r="AB268" s="71"/>
      <c r="AC268" s="72"/>
      <c r="AD268" s="78" t="s">
        <v>2147</v>
      </c>
      <c r="AE268" s="78">
        <v>2332</v>
      </c>
      <c r="AF268" s="78">
        <v>7410</v>
      </c>
      <c r="AG268" s="78">
        <v>4657</v>
      </c>
      <c r="AH268" s="78">
        <v>3744</v>
      </c>
      <c r="AI268" s="78"/>
      <c r="AJ268" s="78" t="s">
        <v>2493</v>
      </c>
      <c r="AK268" s="78" t="s">
        <v>2590</v>
      </c>
      <c r="AL268" s="82" t="s">
        <v>2955</v>
      </c>
      <c r="AM268" s="78"/>
      <c r="AN268" s="80">
        <v>41071.07633101852</v>
      </c>
      <c r="AO268" s="82" t="s">
        <v>3241</v>
      </c>
      <c r="AP268" s="78" t="b">
        <v>0</v>
      </c>
      <c r="AQ268" s="78" t="b">
        <v>0</v>
      </c>
      <c r="AR268" s="78" t="b">
        <v>0</v>
      </c>
      <c r="AS268" s="78"/>
      <c r="AT268" s="78">
        <v>252</v>
      </c>
      <c r="AU268" s="82" t="s">
        <v>3311</v>
      </c>
      <c r="AV268" s="78" t="b">
        <v>0</v>
      </c>
      <c r="AW268" s="78" t="s">
        <v>3483</v>
      </c>
      <c r="AX268" s="82" t="s">
        <v>3749</v>
      </c>
      <c r="AY268" s="78" t="s">
        <v>66</v>
      </c>
      <c r="AZ268" s="78" t="str">
        <f>REPLACE(INDEX(GroupVertices[Group],MATCH(Vertices[[#This Row],[Vertex]],GroupVertices[Vertex],0)),1,1,"")</f>
        <v>3</v>
      </c>
      <c r="BA268" s="48"/>
      <c r="BB268" s="48"/>
      <c r="BC268" s="48"/>
      <c r="BD268" s="48"/>
      <c r="BE268" s="48"/>
      <c r="BF268" s="48"/>
      <c r="BG268" s="116" t="s">
        <v>4801</v>
      </c>
      <c r="BH268" s="116" t="s">
        <v>4801</v>
      </c>
      <c r="BI268" s="116" t="s">
        <v>4942</v>
      </c>
      <c r="BJ268" s="116" t="s">
        <v>4942</v>
      </c>
      <c r="BK268" s="116">
        <v>0</v>
      </c>
      <c r="BL268" s="120">
        <v>0</v>
      </c>
      <c r="BM268" s="116">
        <v>0</v>
      </c>
      <c r="BN268" s="120">
        <v>0</v>
      </c>
      <c r="BO268" s="116">
        <v>0</v>
      </c>
      <c r="BP268" s="120">
        <v>0</v>
      </c>
      <c r="BQ268" s="116">
        <v>18</v>
      </c>
      <c r="BR268" s="120">
        <v>100</v>
      </c>
      <c r="BS268" s="116">
        <v>18</v>
      </c>
      <c r="BT268" s="2"/>
      <c r="BU268" s="3"/>
      <c r="BV268" s="3"/>
      <c r="BW268" s="3"/>
      <c r="BX268" s="3"/>
    </row>
    <row r="269" spans="1:76" ht="15">
      <c r="A269" s="64" t="s">
        <v>375</v>
      </c>
      <c r="B269" s="65"/>
      <c r="C269" s="65" t="s">
        <v>64</v>
      </c>
      <c r="D269" s="66">
        <v>162.61313436323994</v>
      </c>
      <c r="E269" s="68"/>
      <c r="F269" s="100" t="s">
        <v>1030</v>
      </c>
      <c r="G269" s="65"/>
      <c r="H269" s="69" t="s">
        <v>375</v>
      </c>
      <c r="I269" s="70"/>
      <c r="J269" s="70"/>
      <c r="K269" s="69" t="s">
        <v>4109</v>
      </c>
      <c r="L269" s="73">
        <v>1.011226494206578</v>
      </c>
      <c r="M269" s="74">
        <v>4877.88037109375</v>
      </c>
      <c r="N269" s="74">
        <v>9508.4873046875</v>
      </c>
      <c r="O269" s="75"/>
      <c r="P269" s="76"/>
      <c r="Q269" s="76"/>
      <c r="R269" s="86"/>
      <c r="S269" s="48">
        <v>0</v>
      </c>
      <c r="T269" s="48">
        <v>4</v>
      </c>
      <c r="U269" s="49">
        <v>0.058824</v>
      </c>
      <c r="V269" s="49">
        <v>0.001006</v>
      </c>
      <c r="W269" s="49">
        <v>0.020283</v>
      </c>
      <c r="X269" s="49">
        <v>0.592481</v>
      </c>
      <c r="Y269" s="49">
        <v>0.5</v>
      </c>
      <c r="Z269" s="49">
        <v>0</v>
      </c>
      <c r="AA269" s="71">
        <v>269</v>
      </c>
      <c r="AB269" s="71"/>
      <c r="AC269" s="72"/>
      <c r="AD269" s="78" t="s">
        <v>2148</v>
      </c>
      <c r="AE269" s="78">
        <v>1297</v>
      </c>
      <c r="AF269" s="78">
        <v>551</v>
      </c>
      <c r="AG269" s="78">
        <v>2481</v>
      </c>
      <c r="AH269" s="78">
        <v>11978</v>
      </c>
      <c r="AI269" s="78"/>
      <c r="AJ269" s="78" t="s">
        <v>2494</v>
      </c>
      <c r="AK269" s="78" t="s">
        <v>2629</v>
      </c>
      <c r="AL269" s="78"/>
      <c r="AM269" s="78"/>
      <c r="AN269" s="80">
        <v>39184.19708333333</v>
      </c>
      <c r="AO269" s="82" t="s">
        <v>3242</v>
      </c>
      <c r="AP269" s="78" t="b">
        <v>0</v>
      </c>
      <c r="AQ269" s="78" t="b">
        <v>0</v>
      </c>
      <c r="AR269" s="78" t="b">
        <v>0</v>
      </c>
      <c r="AS269" s="78"/>
      <c r="AT269" s="78">
        <v>14</v>
      </c>
      <c r="AU269" s="82" t="s">
        <v>3309</v>
      </c>
      <c r="AV269" s="78" t="b">
        <v>0</v>
      </c>
      <c r="AW269" s="78" t="s">
        <v>3483</v>
      </c>
      <c r="AX269" s="82" t="s">
        <v>3750</v>
      </c>
      <c r="AY269" s="78" t="s">
        <v>66</v>
      </c>
      <c r="AZ269" s="78" t="str">
        <f>REPLACE(INDEX(GroupVertices[Group],MATCH(Vertices[[#This Row],[Vertex]],GroupVertices[Vertex],0)),1,1,"")</f>
        <v>3</v>
      </c>
      <c r="BA269" s="48"/>
      <c r="BB269" s="48"/>
      <c r="BC269" s="48"/>
      <c r="BD269" s="48"/>
      <c r="BE269" s="48"/>
      <c r="BF269" s="48"/>
      <c r="BG269" s="116" t="s">
        <v>4801</v>
      </c>
      <c r="BH269" s="116" t="s">
        <v>4801</v>
      </c>
      <c r="BI269" s="116" t="s">
        <v>4942</v>
      </c>
      <c r="BJ269" s="116" t="s">
        <v>4942</v>
      </c>
      <c r="BK269" s="116">
        <v>0</v>
      </c>
      <c r="BL269" s="120">
        <v>0</v>
      </c>
      <c r="BM269" s="116">
        <v>0</v>
      </c>
      <c r="BN269" s="120">
        <v>0</v>
      </c>
      <c r="BO269" s="116">
        <v>0</v>
      </c>
      <c r="BP269" s="120">
        <v>0</v>
      </c>
      <c r="BQ269" s="116">
        <v>18</v>
      </c>
      <c r="BR269" s="120">
        <v>100</v>
      </c>
      <c r="BS269" s="116">
        <v>18</v>
      </c>
      <c r="BT269" s="2"/>
      <c r="BU269" s="3"/>
      <c r="BV269" s="3"/>
      <c r="BW269" s="3"/>
      <c r="BX269" s="3"/>
    </row>
    <row r="270" spans="1:76" ht="15">
      <c r="A270" s="64" t="s">
        <v>376</v>
      </c>
      <c r="B270" s="65"/>
      <c r="C270" s="65" t="s">
        <v>64</v>
      </c>
      <c r="D270" s="66">
        <v>163.67582640841985</v>
      </c>
      <c r="E270" s="68"/>
      <c r="F270" s="100" t="s">
        <v>1031</v>
      </c>
      <c r="G270" s="65"/>
      <c r="H270" s="69" t="s">
        <v>376</v>
      </c>
      <c r="I270" s="70"/>
      <c r="J270" s="70"/>
      <c r="K270" s="69" t="s">
        <v>4110</v>
      </c>
      <c r="L270" s="73">
        <v>91.85529086132057</v>
      </c>
      <c r="M270" s="74">
        <v>4157.560546875</v>
      </c>
      <c r="N270" s="74">
        <v>6032.01611328125</v>
      </c>
      <c r="O270" s="75"/>
      <c r="P270" s="76"/>
      <c r="Q270" s="76"/>
      <c r="R270" s="86"/>
      <c r="S270" s="48">
        <v>0</v>
      </c>
      <c r="T270" s="48">
        <v>5</v>
      </c>
      <c r="U270" s="49">
        <v>476.058824</v>
      </c>
      <c r="V270" s="49">
        <v>0.001008</v>
      </c>
      <c r="W270" s="49">
        <v>0.020411</v>
      </c>
      <c r="X270" s="49">
        <v>0.841591</v>
      </c>
      <c r="Y270" s="49">
        <v>0.3</v>
      </c>
      <c r="Z270" s="49">
        <v>0</v>
      </c>
      <c r="AA270" s="71">
        <v>270</v>
      </c>
      <c r="AB270" s="71"/>
      <c r="AC270" s="72"/>
      <c r="AD270" s="78" t="s">
        <v>2149</v>
      </c>
      <c r="AE270" s="78">
        <v>2118</v>
      </c>
      <c r="AF270" s="78">
        <v>1506</v>
      </c>
      <c r="AG270" s="78">
        <v>3445</v>
      </c>
      <c r="AH270" s="78">
        <v>34219</v>
      </c>
      <c r="AI270" s="78"/>
      <c r="AJ270" s="78" t="s">
        <v>2495</v>
      </c>
      <c r="AK270" s="78" t="s">
        <v>2733</v>
      </c>
      <c r="AL270" s="82" t="s">
        <v>2956</v>
      </c>
      <c r="AM270" s="78"/>
      <c r="AN270" s="80">
        <v>40710.26167824074</v>
      </c>
      <c r="AO270" s="82" t="s">
        <v>3243</v>
      </c>
      <c r="AP270" s="78" t="b">
        <v>0</v>
      </c>
      <c r="AQ270" s="78" t="b">
        <v>0</v>
      </c>
      <c r="AR270" s="78" t="b">
        <v>1</v>
      </c>
      <c r="AS270" s="78"/>
      <c r="AT270" s="78">
        <v>21</v>
      </c>
      <c r="AU270" s="82" t="s">
        <v>3318</v>
      </c>
      <c r="AV270" s="78" t="b">
        <v>0</v>
      </c>
      <c r="AW270" s="78" t="s">
        <v>3483</v>
      </c>
      <c r="AX270" s="82" t="s">
        <v>3751</v>
      </c>
      <c r="AY270" s="78" t="s">
        <v>66</v>
      </c>
      <c r="AZ270" s="78" t="str">
        <f>REPLACE(INDEX(GroupVertices[Group],MATCH(Vertices[[#This Row],[Vertex]],GroupVertices[Vertex],0)),1,1,"")</f>
        <v>3</v>
      </c>
      <c r="BA270" s="48" t="s">
        <v>777</v>
      </c>
      <c r="BB270" s="48" t="s">
        <v>777</v>
      </c>
      <c r="BC270" s="48" t="s">
        <v>802</v>
      </c>
      <c r="BD270" s="48" t="s">
        <v>802</v>
      </c>
      <c r="BE270" s="48"/>
      <c r="BF270" s="48"/>
      <c r="BG270" s="116" t="s">
        <v>4803</v>
      </c>
      <c r="BH270" s="116" t="s">
        <v>4846</v>
      </c>
      <c r="BI270" s="116" t="s">
        <v>4943</v>
      </c>
      <c r="BJ270" s="116" t="s">
        <v>4943</v>
      </c>
      <c r="BK270" s="116">
        <v>0</v>
      </c>
      <c r="BL270" s="120">
        <v>0</v>
      </c>
      <c r="BM270" s="116">
        <v>0</v>
      </c>
      <c r="BN270" s="120">
        <v>0</v>
      </c>
      <c r="BO270" s="116">
        <v>0</v>
      </c>
      <c r="BP270" s="120">
        <v>0</v>
      </c>
      <c r="BQ270" s="116">
        <v>31</v>
      </c>
      <c r="BR270" s="120">
        <v>100</v>
      </c>
      <c r="BS270" s="116">
        <v>31</v>
      </c>
      <c r="BT270" s="2"/>
      <c r="BU270" s="3"/>
      <c r="BV270" s="3"/>
      <c r="BW270" s="3"/>
      <c r="BX270" s="3"/>
    </row>
    <row r="271" spans="1:76" ht="15">
      <c r="A271" s="64" t="s">
        <v>537</v>
      </c>
      <c r="B271" s="65"/>
      <c r="C271" s="65" t="s">
        <v>64</v>
      </c>
      <c r="D271" s="66">
        <v>162.42507681807197</v>
      </c>
      <c r="E271" s="68"/>
      <c r="F271" s="100" t="s">
        <v>3447</v>
      </c>
      <c r="G271" s="65"/>
      <c r="H271" s="69" t="s">
        <v>537</v>
      </c>
      <c r="I271" s="70"/>
      <c r="J271" s="70"/>
      <c r="K271" s="69" t="s">
        <v>4111</v>
      </c>
      <c r="L271" s="73">
        <v>1</v>
      </c>
      <c r="M271" s="74">
        <v>3690.339111328125</v>
      </c>
      <c r="N271" s="74">
        <v>5055.06494140625</v>
      </c>
      <c r="O271" s="75"/>
      <c r="P271" s="76"/>
      <c r="Q271" s="76"/>
      <c r="R271" s="86"/>
      <c r="S271" s="48">
        <v>1</v>
      </c>
      <c r="T271" s="48">
        <v>0</v>
      </c>
      <c r="U271" s="49">
        <v>0</v>
      </c>
      <c r="V271" s="49">
        <v>0.000813</v>
      </c>
      <c r="W271" s="49">
        <v>0.001614</v>
      </c>
      <c r="X271" s="49">
        <v>0.29307</v>
      </c>
      <c r="Y271" s="49">
        <v>0</v>
      </c>
      <c r="Z271" s="49">
        <v>0</v>
      </c>
      <c r="AA271" s="71">
        <v>271</v>
      </c>
      <c r="AB271" s="71"/>
      <c r="AC271" s="72"/>
      <c r="AD271" s="78" t="s">
        <v>2150</v>
      </c>
      <c r="AE271" s="78">
        <v>242</v>
      </c>
      <c r="AF271" s="78">
        <v>382</v>
      </c>
      <c r="AG271" s="78">
        <v>1307</v>
      </c>
      <c r="AH271" s="78">
        <v>1816</v>
      </c>
      <c r="AI271" s="78"/>
      <c r="AJ271" s="78" t="s">
        <v>2496</v>
      </c>
      <c r="AK271" s="78"/>
      <c r="AL271" s="82" t="s">
        <v>2957</v>
      </c>
      <c r="AM271" s="78"/>
      <c r="AN271" s="80">
        <v>42446.60050925926</v>
      </c>
      <c r="AO271" s="82" t="s">
        <v>3244</v>
      </c>
      <c r="AP271" s="78" t="b">
        <v>0</v>
      </c>
      <c r="AQ271" s="78" t="b">
        <v>0</v>
      </c>
      <c r="AR271" s="78" t="b">
        <v>0</v>
      </c>
      <c r="AS271" s="78" t="s">
        <v>1829</v>
      </c>
      <c r="AT271" s="78">
        <v>6</v>
      </c>
      <c r="AU271" s="82" t="s">
        <v>3309</v>
      </c>
      <c r="AV271" s="78" t="b">
        <v>0</v>
      </c>
      <c r="AW271" s="78" t="s">
        <v>3483</v>
      </c>
      <c r="AX271" s="82" t="s">
        <v>3752</v>
      </c>
      <c r="AY271" s="78" t="s">
        <v>65</v>
      </c>
      <c r="AZ271" s="78" t="str">
        <f>REPLACE(INDEX(GroupVertices[Group],MATCH(Vertices[[#This Row],[Vertex]],GroupVertices[Vertex],0)),1,1,"")</f>
        <v>3</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377</v>
      </c>
      <c r="B272" s="65"/>
      <c r="C272" s="65" t="s">
        <v>64</v>
      </c>
      <c r="D272" s="66">
        <v>166.84275997970994</v>
      </c>
      <c r="E272" s="68"/>
      <c r="F272" s="100" t="s">
        <v>1032</v>
      </c>
      <c r="G272" s="65"/>
      <c r="H272" s="69" t="s">
        <v>377</v>
      </c>
      <c r="I272" s="70"/>
      <c r="J272" s="70"/>
      <c r="K272" s="69" t="s">
        <v>4112</v>
      </c>
      <c r="L272" s="73">
        <v>1.011226494206578</v>
      </c>
      <c r="M272" s="74">
        <v>4576.7421875</v>
      </c>
      <c r="N272" s="74">
        <v>9533.0390625</v>
      </c>
      <c r="O272" s="75"/>
      <c r="P272" s="76"/>
      <c r="Q272" s="76"/>
      <c r="R272" s="86"/>
      <c r="S272" s="48">
        <v>0</v>
      </c>
      <c r="T272" s="48">
        <v>4</v>
      </c>
      <c r="U272" s="49">
        <v>0.058824</v>
      </c>
      <c r="V272" s="49">
        <v>0.001006</v>
      </c>
      <c r="W272" s="49">
        <v>0.020283</v>
      </c>
      <c r="X272" s="49">
        <v>0.592481</v>
      </c>
      <c r="Y272" s="49">
        <v>0.5</v>
      </c>
      <c r="Z272" s="49">
        <v>0</v>
      </c>
      <c r="AA272" s="71">
        <v>272</v>
      </c>
      <c r="AB272" s="71"/>
      <c r="AC272" s="72"/>
      <c r="AD272" s="78" t="s">
        <v>2151</v>
      </c>
      <c r="AE272" s="78">
        <v>2247</v>
      </c>
      <c r="AF272" s="78">
        <v>4352</v>
      </c>
      <c r="AG272" s="78">
        <v>5700</v>
      </c>
      <c r="AH272" s="78">
        <v>28754</v>
      </c>
      <c r="AI272" s="78"/>
      <c r="AJ272" s="78" t="s">
        <v>2497</v>
      </c>
      <c r="AK272" s="78" t="s">
        <v>2734</v>
      </c>
      <c r="AL272" s="82" t="s">
        <v>2958</v>
      </c>
      <c r="AM272" s="78"/>
      <c r="AN272" s="80">
        <v>39082.08561342592</v>
      </c>
      <c r="AO272" s="82" t="s">
        <v>3245</v>
      </c>
      <c r="AP272" s="78" t="b">
        <v>0</v>
      </c>
      <c r="AQ272" s="78" t="b">
        <v>0</v>
      </c>
      <c r="AR272" s="78" t="b">
        <v>1</v>
      </c>
      <c r="AS272" s="78"/>
      <c r="AT272" s="78">
        <v>311</v>
      </c>
      <c r="AU272" s="82" t="s">
        <v>3316</v>
      </c>
      <c r="AV272" s="78" t="b">
        <v>0</v>
      </c>
      <c r="AW272" s="78" t="s">
        <v>3483</v>
      </c>
      <c r="AX272" s="82" t="s">
        <v>3753</v>
      </c>
      <c r="AY272" s="78" t="s">
        <v>66</v>
      </c>
      <c r="AZ272" s="78" t="str">
        <f>REPLACE(INDEX(GroupVertices[Group],MATCH(Vertices[[#This Row],[Vertex]],GroupVertices[Vertex],0)),1,1,"")</f>
        <v>3</v>
      </c>
      <c r="BA272" s="48"/>
      <c r="BB272" s="48"/>
      <c r="BC272" s="48"/>
      <c r="BD272" s="48"/>
      <c r="BE272" s="48"/>
      <c r="BF272" s="48"/>
      <c r="BG272" s="116" t="s">
        <v>4801</v>
      </c>
      <c r="BH272" s="116" t="s">
        <v>4801</v>
      </c>
      <c r="BI272" s="116" t="s">
        <v>4942</v>
      </c>
      <c r="BJ272" s="116" t="s">
        <v>4942</v>
      </c>
      <c r="BK272" s="116">
        <v>0</v>
      </c>
      <c r="BL272" s="120">
        <v>0</v>
      </c>
      <c r="BM272" s="116">
        <v>0</v>
      </c>
      <c r="BN272" s="120">
        <v>0</v>
      </c>
      <c r="BO272" s="116">
        <v>0</v>
      </c>
      <c r="BP272" s="120">
        <v>0</v>
      </c>
      <c r="BQ272" s="116">
        <v>18</v>
      </c>
      <c r="BR272" s="120">
        <v>100</v>
      </c>
      <c r="BS272" s="116">
        <v>18</v>
      </c>
      <c r="BT272" s="2"/>
      <c r="BU272" s="3"/>
      <c r="BV272" s="3"/>
      <c r="BW272" s="3"/>
      <c r="BX272" s="3"/>
    </row>
    <row r="273" spans="1:76" ht="15">
      <c r="A273" s="64" t="s">
        <v>378</v>
      </c>
      <c r="B273" s="65"/>
      <c r="C273" s="65" t="s">
        <v>64</v>
      </c>
      <c r="D273" s="66">
        <v>162.18805754516796</v>
      </c>
      <c r="E273" s="68"/>
      <c r="F273" s="100" t="s">
        <v>1033</v>
      </c>
      <c r="G273" s="65"/>
      <c r="H273" s="69" t="s">
        <v>378</v>
      </c>
      <c r="I273" s="70"/>
      <c r="J273" s="70"/>
      <c r="K273" s="69" t="s">
        <v>4113</v>
      </c>
      <c r="L273" s="73">
        <v>1.011226494206578</v>
      </c>
      <c r="M273" s="74">
        <v>4515.8994140625</v>
      </c>
      <c r="N273" s="74">
        <v>5557.05224609375</v>
      </c>
      <c r="O273" s="75"/>
      <c r="P273" s="76"/>
      <c r="Q273" s="76"/>
      <c r="R273" s="86"/>
      <c r="S273" s="48">
        <v>0</v>
      </c>
      <c r="T273" s="48">
        <v>4</v>
      </c>
      <c r="U273" s="49">
        <v>0.058824</v>
      </c>
      <c r="V273" s="49">
        <v>0.001006</v>
      </c>
      <c r="W273" s="49">
        <v>0.020283</v>
      </c>
      <c r="X273" s="49">
        <v>0.592481</v>
      </c>
      <c r="Y273" s="49">
        <v>0.5</v>
      </c>
      <c r="Z273" s="49">
        <v>0</v>
      </c>
      <c r="AA273" s="71">
        <v>273</v>
      </c>
      <c r="AB273" s="71"/>
      <c r="AC273" s="72"/>
      <c r="AD273" s="78" t="s">
        <v>2152</v>
      </c>
      <c r="AE273" s="78">
        <v>215</v>
      </c>
      <c r="AF273" s="78">
        <v>169</v>
      </c>
      <c r="AG273" s="78">
        <v>297</v>
      </c>
      <c r="AH273" s="78">
        <v>473</v>
      </c>
      <c r="AI273" s="78"/>
      <c r="AJ273" s="78" t="s">
        <v>2498</v>
      </c>
      <c r="AK273" s="78" t="s">
        <v>2596</v>
      </c>
      <c r="AL273" s="82" t="s">
        <v>2959</v>
      </c>
      <c r="AM273" s="78"/>
      <c r="AN273" s="80">
        <v>39899.60834490741</v>
      </c>
      <c r="AO273" s="78"/>
      <c r="AP273" s="78" t="b">
        <v>1</v>
      </c>
      <c r="AQ273" s="78" t="b">
        <v>0</v>
      </c>
      <c r="AR273" s="78" t="b">
        <v>0</v>
      </c>
      <c r="AS273" s="78"/>
      <c r="AT273" s="78">
        <v>4</v>
      </c>
      <c r="AU273" s="82" t="s">
        <v>3309</v>
      </c>
      <c r="AV273" s="78" t="b">
        <v>0</v>
      </c>
      <c r="AW273" s="78" t="s">
        <v>3483</v>
      </c>
      <c r="AX273" s="82" t="s">
        <v>3754</v>
      </c>
      <c r="AY273" s="78" t="s">
        <v>66</v>
      </c>
      <c r="AZ273" s="78" t="str">
        <f>REPLACE(INDEX(GroupVertices[Group],MATCH(Vertices[[#This Row],[Vertex]],GroupVertices[Vertex],0)),1,1,"")</f>
        <v>3</v>
      </c>
      <c r="BA273" s="48"/>
      <c r="BB273" s="48"/>
      <c r="BC273" s="48"/>
      <c r="BD273" s="48"/>
      <c r="BE273" s="48"/>
      <c r="BF273" s="48"/>
      <c r="BG273" s="116" t="s">
        <v>4801</v>
      </c>
      <c r="BH273" s="116" t="s">
        <v>4801</v>
      </c>
      <c r="BI273" s="116" t="s">
        <v>4942</v>
      </c>
      <c r="BJ273" s="116" t="s">
        <v>4942</v>
      </c>
      <c r="BK273" s="116">
        <v>0</v>
      </c>
      <c r="BL273" s="120">
        <v>0</v>
      </c>
      <c r="BM273" s="116">
        <v>0</v>
      </c>
      <c r="BN273" s="120">
        <v>0</v>
      </c>
      <c r="BO273" s="116">
        <v>0</v>
      </c>
      <c r="BP273" s="120">
        <v>0</v>
      </c>
      <c r="BQ273" s="116">
        <v>18</v>
      </c>
      <c r="BR273" s="120">
        <v>100</v>
      </c>
      <c r="BS273" s="116">
        <v>18</v>
      </c>
      <c r="BT273" s="2"/>
      <c r="BU273" s="3"/>
      <c r="BV273" s="3"/>
      <c r="BW273" s="3"/>
      <c r="BX273" s="3"/>
    </row>
    <row r="274" spans="1:76" ht="15">
      <c r="A274" s="64" t="s">
        <v>380</v>
      </c>
      <c r="B274" s="65"/>
      <c r="C274" s="65" t="s">
        <v>64</v>
      </c>
      <c r="D274" s="66">
        <v>164.66841416161407</v>
      </c>
      <c r="E274" s="68"/>
      <c r="F274" s="100" t="s">
        <v>1035</v>
      </c>
      <c r="G274" s="65"/>
      <c r="H274" s="69" t="s">
        <v>380</v>
      </c>
      <c r="I274" s="70"/>
      <c r="J274" s="70"/>
      <c r="K274" s="69" t="s">
        <v>4114</v>
      </c>
      <c r="L274" s="73">
        <v>1.011226494206578</v>
      </c>
      <c r="M274" s="74">
        <v>4516.68310546875</v>
      </c>
      <c r="N274" s="74">
        <v>8616.64453125</v>
      </c>
      <c r="O274" s="75"/>
      <c r="P274" s="76"/>
      <c r="Q274" s="76"/>
      <c r="R274" s="86"/>
      <c r="S274" s="48">
        <v>1</v>
      </c>
      <c r="T274" s="48">
        <v>4</v>
      </c>
      <c r="U274" s="49">
        <v>0.058824</v>
      </c>
      <c r="V274" s="49">
        <v>0.001006</v>
      </c>
      <c r="W274" s="49">
        <v>0.020283</v>
      </c>
      <c r="X274" s="49">
        <v>0.592481</v>
      </c>
      <c r="Y274" s="49">
        <v>0.5</v>
      </c>
      <c r="Z274" s="49">
        <v>0.25</v>
      </c>
      <c r="AA274" s="71">
        <v>274</v>
      </c>
      <c r="AB274" s="71"/>
      <c r="AC274" s="72"/>
      <c r="AD274" s="78" t="s">
        <v>2153</v>
      </c>
      <c r="AE274" s="78">
        <v>85</v>
      </c>
      <c r="AF274" s="78">
        <v>2398</v>
      </c>
      <c r="AG274" s="78">
        <v>260</v>
      </c>
      <c r="AH274" s="78">
        <v>91</v>
      </c>
      <c r="AI274" s="78"/>
      <c r="AJ274" s="78" t="s">
        <v>2499</v>
      </c>
      <c r="AK274" s="78" t="s">
        <v>2580</v>
      </c>
      <c r="AL274" s="82" t="s">
        <v>2960</v>
      </c>
      <c r="AM274" s="78"/>
      <c r="AN274" s="80">
        <v>39784.118472222224</v>
      </c>
      <c r="AO274" s="78"/>
      <c r="AP274" s="78" t="b">
        <v>1</v>
      </c>
      <c r="AQ274" s="78" t="b">
        <v>0</v>
      </c>
      <c r="AR274" s="78" t="b">
        <v>0</v>
      </c>
      <c r="AS274" s="78"/>
      <c r="AT274" s="78">
        <v>98</v>
      </c>
      <c r="AU274" s="82" t="s">
        <v>3309</v>
      </c>
      <c r="AV274" s="78" t="b">
        <v>0</v>
      </c>
      <c r="AW274" s="78" t="s">
        <v>3483</v>
      </c>
      <c r="AX274" s="82" t="s">
        <v>3755</v>
      </c>
      <c r="AY274" s="78" t="s">
        <v>66</v>
      </c>
      <c r="AZ274" s="78" t="str">
        <f>REPLACE(INDEX(GroupVertices[Group],MATCH(Vertices[[#This Row],[Vertex]],GroupVertices[Vertex],0)),1,1,"")</f>
        <v>3</v>
      </c>
      <c r="BA274" s="48"/>
      <c r="BB274" s="48"/>
      <c r="BC274" s="48"/>
      <c r="BD274" s="48"/>
      <c r="BE274" s="48"/>
      <c r="BF274" s="48"/>
      <c r="BG274" s="116" t="s">
        <v>4801</v>
      </c>
      <c r="BH274" s="116" t="s">
        <v>4801</v>
      </c>
      <c r="BI274" s="116" t="s">
        <v>4942</v>
      </c>
      <c r="BJ274" s="116" t="s">
        <v>4942</v>
      </c>
      <c r="BK274" s="116">
        <v>0</v>
      </c>
      <c r="BL274" s="120">
        <v>0</v>
      </c>
      <c r="BM274" s="116">
        <v>0</v>
      </c>
      <c r="BN274" s="120">
        <v>0</v>
      </c>
      <c r="BO274" s="116">
        <v>0</v>
      </c>
      <c r="BP274" s="120">
        <v>0</v>
      </c>
      <c r="BQ274" s="116">
        <v>18</v>
      </c>
      <c r="BR274" s="120">
        <v>100</v>
      </c>
      <c r="BS274" s="116">
        <v>18</v>
      </c>
      <c r="BT274" s="2"/>
      <c r="BU274" s="3"/>
      <c r="BV274" s="3"/>
      <c r="BW274" s="3"/>
      <c r="BX274" s="3"/>
    </row>
    <row r="275" spans="1:76" ht="15">
      <c r="A275" s="64" t="s">
        <v>381</v>
      </c>
      <c r="B275" s="65"/>
      <c r="C275" s="65" t="s">
        <v>64</v>
      </c>
      <c r="D275" s="66">
        <v>165.87354032384428</v>
      </c>
      <c r="E275" s="68"/>
      <c r="F275" s="100" t="s">
        <v>1036</v>
      </c>
      <c r="G275" s="65"/>
      <c r="H275" s="69" t="s">
        <v>381</v>
      </c>
      <c r="I275" s="70"/>
      <c r="J275" s="70"/>
      <c r="K275" s="69" t="s">
        <v>4115</v>
      </c>
      <c r="L275" s="73">
        <v>1.011226494206578</v>
      </c>
      <c r="M275" s="74">
        <v>4994.64453125</v>
      </c>
      <c r="N275" s="74">
        <v>4849.2041015625</v>
      </c>
      <c r="O275" s="75"/>
      <c r="P275" s="76"/>
      <c r="Q275" s="76"/>
      <c r="R275" s="86"/>
      <c r="S275" s="48">
        <v>0</v>
      </c>
      <c r="T275" s="48">
        <v>4</v>
      </c>
      <c r="U275" s="49">
        <v>0.058824</v>
      </c>
      <c r="V275" s="49">
        <v>0.001006</v>
      </c>
      <c r="W275" s="49">
        <v>0.020283</v>
      </c>
      <c r="X275" s="49">
        <v>0.592481</v>
      </c>
      <c r="Y275" s="49">
        <v>0.5</v>
      </c>
      <c r="Z275" s="49">
        <v>0</v>
      </c>
      <c r="AA275" s="71">
        <v>275</v>
      </c>
      <c r="AB275" s="71"/>
      <c r="AC275" s="72"/>
      <c r="AD275" s="78" t="s">
        <v>2154</v>
      </c>
      <c r="AE275" s="78">
        <v>687</v>
      </c>
      <c r="AF275" s="78">
        <v>3481</v>
      </c>
      <c r="AG275" s="78">
        <v>1432</v>
      </c>
      <c r="AH275" s="78">
        <v>4253</v>
      </c>
      <c r="AI275" s="78"/>
      <c r="AJ275" s="78" t="s">
        <v>2500</v>
      </c>
      <c r="AK275" s="78" t="s">
        <v>2735</v>
      </c>
      <c r="AL275" s="82" t="s">
        <v>2961</v>
      </c>
      <c r="AM275" s="78"/>
      <c r="AN275" s="80">
        <v>41315.82126157408</v>
      </c>
      <c r="AO275" s="82" t="s">
        <v>3246</v>
      </c>
      <c r="AP275" s="78" t="b">
        <v>0</v>
      </c>
      <c r="AQ275" s="78" t="b">
        <v>0</v>
      </c>
      <c r="AR275" s="78" t="b">
        <v>0</v>
      </c>
      <c r="AS275" s="78"/>
      <c r="AT275" s="78">
        <v>103</v>
      </c>
      <c r="AU275" s="82" t="s">
        <v>3309</v>
      </c>
      <c r="AV275" s="78" t="b">
        <v>0</v>
      </c>
      <c r="AW275" s="78" t="s">
        <v>3483</v>
      </c>
      <c r="AX275" s="82" t="s">
        <v>3756</v>
      </c>
      <c r="AY275" s="78" t="s">
        <v>66</v>
      </c>
      <c r="AZ275" s="78" t="str">
        <f>REPLACE(INDEX(GroupVertices[Group],MATCH(Vertices[[#This Row],[Vertex]],GroupVertices[Vertex],0)),1,1,"")</f>
        <v>3</v>
      </c>
      <c r="BA275" s="48"/>
      <c r="BB275" s="48"/>
      <c r="BC275" s="48"/>
      <c r="BD275" s="48"/>
      <c r="BE275" s="48"/>
      <c r="BF275" s="48"/>
      <c r="BG275" s="116" t="s">
        <v>4801</v>
      </c>
      <c r="BH275" s="116" t="s">
        <v>4801</v>
      </c>
      <c r="BI275" s="116" t="s">
        <v>4942</v>
      </c>
      <c r="BJ275" s="116" t="s">
        <v>4942</v>
      </c>
      <c r="BK275" s="116">
        <v>0</v>
      </c>
      <c r="BL275" s="120">
        <v>0</v>
      </c>
      <c r="BM275" s="116">
        <v>0</v>
      </c>
      <c r="BN275" s="120">
        <v>0</v>
      </c>
      <c r="BO275" s="116">
        <v>0</v>
      </c>
      <c r="BP275" s="120">
        <v>0</v>
      </c>
      <c r="BQ275" s="116">
        <v>18</v>
      </c>
      <c r="BR275" s="120">
        <v>100</v>
      </c>
      <c r="BS275" s="116">
        <v>18</v>
      </c>
      <c r="BT275" s="2"/>
      <c r="BU275" s="3"/>
      <c r="BV275" s="3"/>
      <c r="BW275" s="3"/>
      <c r="BX275" s="3"/>
    </row>
    <row r="276" spans="1:76" ht="15">
      <c r="A276" s="64" t="s">
        <v>382</v>
      </c>
      <c r="B276" s="65"/>
      <c r="C276" s="65" t="s">
        <v>64</v>
      </c>
      <c r="D276" s="66">
        <v>178.55128950785974</v>
      </c>
      <c r="E276" s="68"/>
      <c r="F276" s="100" t="s">
        <v>1037</v>
      </c>
      <c r="G276" s="65"/>
      <c r="H276" s="69" t="s">
        <v>382</v>
      </c>
      <c r="I276" s="70"/>
      <c r="J276" s="70"/>
      <c r="K276" s="69" t="s">
        <v>4116</v>
      </c>
      <c r="L276" s="73">
        <v>1.011226494206578</v>
      </c>
      <c r="M276" s="74">
        <v>5220.07373046875</v>
      </c>
      <c r="N276" s="74">
        <v>5957.09814453125</v>
      </c>
      <c r="O276" s="75"/>
      <c r="P276" s="76"/>
      <c r="Q276" s="76"/>
      <c r="R276" s="86"/>
      <c r="S276" s="48">
        <v>0</v>
      </c>
      <c r="T276" s="48">
        <v>4</v>
      </c>
      <c r="U276" s="49">
        <v>0.058824</v>
      </c>
      <c r="V276" s="49">
        <v>0.001006</v>
      </c>
      <c r="W276" s="49">
        <v>0.020283</v>
      </c>
      <c r="X276" s="49">
        <v>0.592481</v>
      </c>
      <c r="Y276" s="49">
        <v>0.5</v>
      </c>
      <c r="Z276" s="49">
        <v>0</v>
      </c>
      <c r="AA276" s="71">
        <v>276</v>
      </c>
      <c r="AB276" s="71"/>
      <c r="AC276" s="72"/>
      <c r="AD276" s="78" t="s">
        <v>2155</v>
      </c>
      <c r="AE276" s="78">
        <v>314</v>
      </c>
      <c r="AF276" s="78">
        <v>14874</v>
      </c>
      <c r="AG276" s="78">
        <v>3027</v>
      </c>
      <c r="AH276" s="78">
        <v>2520</v>
      </c>
      <c r="AI276" s="78"/>
      <c r="AJ276" s="78" t="s">
        <v>2501</v>
      </c>
      <c r="AK276" s="78" t="s">
        <v>2692</v>
      </c>
      <c r="AL276" s="82" t="s">
        <v>2962</v>
      </c>
      <c r="AM276" s="78"/>
      <c r="AN276" s="80">
        <v>41310.04864583333</v>
      </c>
      <c r="AO276" s="82" t="s">
        <v>3247</v>
      </c>
      <c r="AP276" s="78" t="b">
        <v>1</v>
      </c>
      <c r="AQ276" s="78" t="b">
        <v>0</v>
      </c>
      <c r="AR276" s="78" t="b">
        <v>1</v>
      </c>
      <c r="AS276" s="78"/>
      <c r="AT276" s="78">
        <v>441</v>
      </c>
      <c r="AU276" s="82" t="s">
        <v>3309</v>
      </c>
      <c r="AV276" s="78" t="b">
        <v>0</v>
      </c>
      <c r="AW276" s="78" t="s">
        <v>3483</v>
      </c>
      <c r="AX276" s="82" t="s">
        <v>3757</v>
      </c>
      <c r="AY276" s="78" t="s">
        <v>66</v>
      </c>
      <c r="AZ276" s="78" t="str">
        <f>REPLACE(INDEX(GroupVertices[Group],MATCH(Vertices[[#This Row],[Vertex]],GroupVertices[Vertex],0)),1,1,"")</f>
        <v>3</v>
      </c>
      <c r="BA276" s="48"/>
      <c r="BB276" s="48"/>
      <c r="BC276" s="48"/>
      <c r="BD276" s="48"/>
      <c r="BE276" s="48"/>
      <c r="BF276" s="48"/>
      <c r="BG276" s="116" t="s">
        <v>4801</v>
      </c>
      <c r="BH276" s="116" t="s">
        <v>4801</v>
      </c>
      <c r="BI276" s="116" t="s">
        <v>4942</v>
      </c>
      <c r="BJ276" s="116" t="s">
        <v>4942</v>
      </c>
      <c r="BK276" s="116">
        <v>0</v>
      </c>
      <c r="BL276" s="120">
        <v>0</v>
      </c>
      <c r="BM276" s="116">
        <v>0</v>
      </c>
      <c r="BN276" s="120">
        <v>0</v>
      </c>
      <c r="BO276" s="116">
        <v>0</v>
      </c>
      <c r="BP276" s="120">
        <v>0</v>
      </c>
      <c r="BQ276" s="116">
        <v>18</v>
      </c>
      <c r="BR276" s="120">
        <v>100</v>
      </c>
      <c r="BS276" s="116">
        <v>18</v>
      </c>
      <c r="BT276" s="2"/>
      <c r="BU276" s="3"/>
      <c r="BV276" s="3"/>
      <c r="BW276" s="3"/>
      <c r="BX276" s="3"/>
    </row>
    <row r="277" spans="1:76" ht="15">
      <c r="A277" s="64" t="s">
        <v>383</v>
      </c>
      <c r="B277" s="65"/>
      <c r="C277" s="65" t="s">
        <v>64</v>
      </c>
      <c r="D277" s="66">
        <v>206.2447103752865</v>
      </c>
      <c r="E277" s="68"/>
      <c r="F277" s="100" t="s">
        <v>1038</v>
      </c>
      <c r="G277" s="65"/>
      <c r="H277" s="69" t="s">
        <v>383</v>
      </c>
      <c r="I277" s="70"/>
      <c r="J277" s="70"/>
      <c r="K277" s="69" t="s">
        <v>4117</v>
      </c>
      <c r="L277" s="73">
        <v>1.011226494206578</v>
      </c>
      <c r="M277" s="74">
        <v>5137.77294921875</v>
      </c>
      <c r="N277" s="74">
        <v>8738.8759765625</v>
      </c>
      <c r="O277" s="75"/>
      <c r="P277" s="76"/>
      <c r="Q277" s="76"/>
      <c r="R277" s="86"/>
      <c r="S277" s="48">
        <v>0</v>
      </c>
      <c r="T277" s="48">
        <v>4</v>
      </c>
      <c r="U277" s="49">
        <v>0.058824</v>
      </c>
      <c r="V277" s="49">
        <v>0.001006</v>
      </c>
      <c r="W277" s="49">
        <v>0.020283</v>
      </c>
      <c r="X277" s="49">
        <v>0.592481</v>
      </c>
      <c r="Y277" s="49">
        <v>0.5</v>
      </c>
      <c r="Z277" s="49">
        <v>0</v>
      </c>
      <c r="AA277" s="71">
        <v>277</v>
      </c>
      <c r="AB277" s="71"/>
      <c r="AC277" s="72"/>
      <c r="AD277" s="78" t="s">
        <v>2156</v>
      </c>
      <c r="AE277" s="78">
        <v>9804</v>
      </c>
      <c r="AF277" s="78">
        <v>39761</v>
      </c>
      <c r="AG277" s="78">
        <v>9219</v>
      </c>
      <c r="AH277" s="78">
        <v>5298</v>
      </c>
      <c r="AI277" s="78"/>
      <c r="AJ277" s="78" t="s">
        <v>2502</v>
      </c>
      <c r="AK277" s="78" t="s">
        <v>2736</v>
      </c>
      <c r="AL277" s="82" t="s">
        <v>2963</v>
      </c>
      <c r="AM277" s="78"/>
      <c r="AN277" s="80">
        <v>40493.02077546297</v>
      </c>
      <c r="AO277" s="82" t="s">
        <v>3248</v>
      </c>
      <c r="AP277" s="78" t="b">
        <v>0</v>
      </c>
      <c r="AQ277" s="78" t="b">
        <v>0</v>
      </c>
      <c r="AR277" s="78" t="b">
        <v>0</v>
      </c>
      <c r="AS277" s="78"/>
      <c r="AT277" s="78">
        <v>938</v>
      </c>
      <c r="AU277" s="82" t="s">
        <v>3323</v>
      </c>
      <c r="AV277" s="78" t="b">
        <v>1</v>
      </c>
      <c r="AW277" s="78" t="s">
        <v>3483</v>
      </c>
      <c r="AX277" s="82" t="s">
        <v>3758</v>
      </c>
      <c r="AY277" s="78" t="s">
        <v>66</v>
      </c>
      <c r="AZ277" s="78" t="str">
        <f>REPLACE(INDEX(GroupVertices[Group],MATCH(Vertices[[#This Row],[Vertex]],GroupVertices[Vertex],0)),1,1,"")</f>
        <v>3</v>
      </c>
      <c r="BA277" s="48"/>
      <c r="BB277" s="48"/>
      <c r="BC277" s="48"/>
      <c r="BD277" s="48"/>
      <c r="BE277" s="48"/>
      <c r="BF277" s="48"/>
      <c r="BG277" s="116" t="s">
        <v>4801</v>
      </c>
      <c r="BH277" s="116" t="s">
        <v>4801</v>
      </c>
      <c r="BI277" s="116" t="s">
        <v>4942</v>
      </c>
      <c r="BJ277" s="116" t="s">
        <v>4942</v>
      </c>
      <c r="BK277" s="116">
        <v>0</v>
      </c>
      <c r="BL277" s="120">
        <v>0</v>
      </c>
      <c r="BM277" s="116">
        <v>0</v>
      </c>
      <c r="BN277" s="120">
        <v>0</v>
      </c>
      <c r="BO277" s="116">
        <v>0</v>
      </c>
      <c r="BP277" s="120">
        <v>0</v>
      </c>
      <c r="BQ277" s="116">
        <v>18</v>
      </c>
      <c r="BR277" s="120">
        <v>100</v>
      </c>
      <c r="BS277" s="116">
        <v>18</v>
      </c>
      <c r="BT277" s="2"/>
      <c r="BU277" s="3"/>
      <c r="BV277" s="3"/>
      <c r="BW277" s="3"/>
      <c r="BX277" s="3"/>
    </row>
    <row r="278" spans="1:76" ht="15">
      <c r="A278" s="64" t="s">
        <v>384</v>
      </c>
      <c r="B278" s="65"/>
      <c r="C278" s="65" t="s">
        <v>64</v>
      </c>
      <c r="D278" s="66">
        <v>168.09239680351837</v>
      </c>
      <c r="E278" s="68"/>
      <c r="F278" s="100" t="s">
        <v>1039</v>
      </c>
      <c r="G278" s="65"/>
      <c r="H278" s="69" t="s">
        <v>384</v>
      </c>
      <c r="I278" s="70"/>
      <c r="J278" s="70"/>
      <c r="K278" s="69" t="s">
        <v>4118</v>
      </c>
      <c r="L278" s="73">
        <v>1.011226494206578</v>
      </c>
      <c r="M278" s="74">
        <v>5011.84716796875</v>
      </c>
      <c r="N278" s="74">
        <v>9201.435546875</v>
      </c>
      <c r="O278" s="75"/>
      <c r="P278" s="76"/>
      <c r="Q278" s="76"/>
      <c r="R278" s="86"/>
      <c r="S278" s="48">
        <v>0</v>
      </c>
      <c r="T278" s="48">
        <v>4</v>
      </c>
      <c r="U278" s="49">
        <v>0.058824</v>
      </c>
      <c r="V278" s="49">
        <v>0.001006</v>
      </c>
      <c r="W278" s="49">
        <v>0.020283</v>
      </c>
      <c r="X278" s="49">
        <v>0.592481</v>
      </c>
      <c r="Y278" s="49">
        <v>0.5</v>
      </c>
      <c r="Z278" s="49">
        <v>0</v>
      </c>
      <c r="AA278" s="71">
        <v>278</v>
      </c>
      <c r="AB278" s="71"/>
      <c r="AC278" s="72"/>
      <c r="AD278" s="78" t="s">
        <v>2157</v>
      </c>
      <c r="AE278" s="78">
        <v>306</v>
      </c>
      <c r="AF278" s="78">
        <v>5475</v>
      </c>
      <c r="AG278" s="78">
        <v>1495</v>
      </c>
      <c r="AH278" s="78">
        <v>1622</v>
      </c>
      <c r="AI278" s="78"/>
      <c r="AJ278" s="78" t="s">
        <v>2503</v>
      </c>
      <c r="AK278" s="78" t="s">
        <v>2607</v>
      </c>
      <c r="AL278" s="82" t="s">
        <v>2964</v>
      </c>
      <c r="AM278" s="78"/>
      <c r="AN278" s="80">
        <v>41388.299305555556</v>
      </c>
      <c r="AO278" s="82" t="s">
        <v>3249</v>
      </c>
      <c r="AP278" s="78" t="b">
        <v>1</v>
      </c>
      <c r="AQ278" s="78" t="b">
        <v>0</v>
      </c>
      <c r="AR278" s="78" t="b">
        <v>0</v>
      </c>
      <c r="AS278" s="78"/>
      <c r="AT278" s="78">
        <v>174</v>
      </c>
      <c r="AU278" s="82" t="s">
        <v>3309</v>
      </c>
      <c r="AV278" s="78" t="b">
        <v>0</v>
      </c>
      <c r="AW278" s="78" t="s">
        <v>3483</v>
      </c>
      <c r="AX278" s="82" t="s">
        <v>3759</v>
      </c>
      <c r="AY278" s="78" t="s">
        <v>66</v>
      </c>
      <c r="AZ278" s="78" t="str">
        <f>REPLACE(INDEX(GroupVertices[Group],MATCH(Vertices[[#This Row],[Vertex]],GroupVertices[Vertex],0)),1,1,"")</f>
        <v>3</v>
      </c>
      <c r="BA278" s="48"/>
      <c r="BB278" s="48"/>
      <c r="BC278" s="48"/>
      <c r="BD278" s="48"/>
      <c r="BE278" s="48"/>
      <c r="BF278" s="48"/>
      <c r="BG278" s="116" t="s">
        <v>4801</v>
      </c>
      <c r="BH278" s="116" t="s">
        <v>4801</v>
      </c>
      <c r="BI278" s="116" t="s">
        <v>4942</v>
      </c>
      <c r="BJ278" s="116" t="s">
        <v>4942</v>
      </c>
      <c r="BK278" s="116">
        <v>0</v>
      </c>
      <c r="BL278" s="120">
        <v>0</v>
      </c>
      <c r="BM278" s="116">
        <v>0</v>
      </c>
      <c r="BN278" s="120">
        <v>0</v>
      </c>
      <c r="BO278" s="116">
        <v>0</v>
      </c>
      <c r="BP278" s="120">
        <v>0</v>
      </c>
      <c r="BQ278" s="116">
        <v>18</v>
      </c>
      <c r="BR278" s="120">
        <v>100</v>
      </c>
      <c r="BS278" s="116">
        <v>18</v>
      </c>
      <c r="BT278" s="2"/>
      <c r="BU278" s="3"/>
      <c r="BV278" s="3"/>
      <c r="BW278" s="3"/>
      <c r="BX278" s="3"/>
    </row>
    <row r="279" spans="1:76" ht="15">
      <c r="A279" s="64" t="s">
        <v>385</v>
      </c>
      <c r="B279" s="65"/>
      <c r="C279" s="65" t="s">
        <v>64</v>
      </c>
      <c r="D279" s="66">
        <v>162.261500136772</v>
      </c>
      <c r="E279" s="68"/>
      <c r="F279" s="100" t="s">
        <v>1040</v>
      </c>
      <c r="G279" s="65"/>
      <c r="H279" s="69" t="s">
        <v>385</v>
      </c>
      <c r="I279" s="70"/>
      <c r="J279" s="70"/>
      <c r="K279" s="69" t="s">
        <v>4119</v>
      </c>
      <c r="L279" s="73">
        <v>1.011226494206578</v>
      </c>
      <c r="M279" s="74">
        <v>5214.97802734375</v>
      </c>
      <c r="N279" s="74">
        <v>8125.48681640625</v>
      </c>
      <c r="O279" s="75"/>
      <c r="P279" s="76"/>
      <c r="Q279" s="76"/>
      <c r="R279" s="86"/>
      <c r="S279" s="48">
        <v>0</v>
      </c>
      <c r="T279" s="48">
        <v>4</v>
      </c>
      <c r="U279" s="49">
        <v>0.058824</v>
      </c>
      <c r="V279" s="49">
        <v>0.001006</v>
      </c>
      <c r="W279" s="49">
        <v>0.020283</v>
      </c>
      <c r="X279" s="49">
        <v>0.592481</v>
      </c>
      <c r="Y279" s="49">
        <v>0.5</v>
      </c>
      <c r="Z279" s="49">
        <v>0</v>
      </c>
      <c r="AA279" s="71">
        <v>279</v>
      </c>
      <c r="AB279" s="71"/>
      <c r="AC279" s="72"/>
      <c r="AD279" s="78" t="s">
        <v>2158</v>
      </c>
      <c r="AE279" s="78">
        <v>306</v>
      </c>
      <c r="AF279" s="78">
        <v>235</v>
      </c>
      <c r="AG279" s="78">
        <v>626</v>
      </c>
      <c r="AH279" s="78">
        <v>519</v>
      </c>
      <c r="AI279" s="78"/>
      <c r="AJ279" s="78" t="s">
        <v>2504</v>
      </c>
      <c r="AK279" s="78" t="s">
        <v>2702</v>
      </c>
      <c r="AL279" s="82" t="s">
        <v>2965</v>
      </c>
      <c r="AM279" s="78"/>
      <c r="AN279" s="80">
        <v>40671.59956018518</v>
      </c>
      <c r="AO279" s="78"/>
      <c r="AP279" s="78" t="b">
        <v>1</v>
      </c>
      <c r="AQ279" s="78" t="b">
        <v>0</v>
      </c>
      <c r="AR279" s="78" t="b">
        <v>0</v>
      </c>
      <c r="AS279" s="78"/>
      <c r="AT279" s="78">
        <v>8</v>
      </c>
      <c r="AU279" s="82" t="s">
        <v>3309</v>
      </c>
      <c r="AV279" s="78" t="b">
        <v>0</v>
      </c>
      <c r="AW279" s="78" t="s">
        <v>3483</v>
      </c>
      <c r="AX279" s="82" t="s">
        <v>3760</v>
      </c>
      <c r="AY279" s="78" t="s">
        <v>66</v>
      </c>
      <c r="AZ279" s="78" t="str">
        <f>REPLACE(INDEX(GroupVertices[Group],MATCH(Vertices[[#This Row],[Vertex]],GroupVertices[Vertex],0)),1,1,"")</f>
        <v>3</v>
      </c>
      <c r="BA279" s="48"/>
      <c r="BB279" s="48"/>
      <c r="BC279" s="48"/>
      <c r="BD279" s="48"/>
      <c r="BE279" s="48"/>
      <c r="BF279" s="48"/>
      <c r="BG279" s="116" t="s">
        <v>4801</v>
      </c>
      <c r="BH279" s="116" t="s">
        <v>4801</v>
      </c>
      <c r="BI279" s="116" t="s">
        <v>4942</v>
      </c>
      <c r="BJ279" s="116" t="s">
        <v>4942</v>
      </c>
      <c r="BK279" s="116">
        <v>0</v>
      </c>
      <c r="BL279" s="120">
        <v>0</v>
      </c>
      <c r="BM279" s="116">
        <v>0</v>
      </c>
      <c r="BN279" s="120">
        <v>0</v>
      </c>
      <c r="BO279" s="116">
        <v>0</v>
      </c>
      <c r="BP279" s="120">
        <v>0</v>
      </c>
      <c r="BQ279" s="116">
        <v>18</v>
      </c>
      <c r="BR279" s="120">
        <v>100</v>
      </c>
      <c r="BS279" s="116">
        <v>18</v>
      </c>
      <c r="BT279" s="2"/>
      <c r="BU279" s="3"/>
      <c r="BV279" s="3"/>
      <c r="BW279" s="3"/>
      <c r="BX279" s="3"/>
    </row>
    <row r="280" spans="1:76" ht="15">
      <c r="A280" s="64" t="s">
        <v>386</v>
      </c>
      <c r="B280" s="65"/>
      <c r="C280" s="65" t="s">
        <v>64</v>
      </c>
      <c r="D280" s="66">
        <v>162.91803239505072</v>
      </c>
      <c r="E280" s="68"/>
      <c r="F280" s="100" t="s">
        <v>1041</v>
      </c>
      <c r="G280" s="65"/>
      <c r="H280" s="69" t="s">
        <v>386</v>
      </c>
      <c r="I280" s="70"/>
      <c r="J280" s="70"/>
      <c r="K280" s="69" t="s">
        <v>4120</v>
      </c>
      <c r="L280" s="73">
        <v>1.011226494206578</v>
      </c>
      <c r="M280" s="74">
        <v>5261.6728515625</v>
      </c>
      <c r="N280" s="74">
        <v>6699.03955078125</v>
      </c>
      <c r="O280" s="75"/>
      <c r="P280" s="76"/>
      <c r="Q280" s="76"/>
      <c r="R280" s="86"/>
      <c r="S280" s="48">
        <v>0</v>
      </c>
      <c r="T280" s="48">
        <v>4</v>
      </c>
      <c r="U280" s="49">
        <v>0.058824</v>
      </c>
      <c r="V280" s="49">
        <v>0.001006</v>
      </c>
      <c r="W280" s="49">
        <v>0.020283</v>
      </c>
      <c r="X280" s="49">
        <v>0.592481</v>
      </c>
      <c r="Y280" s="49">
        <v>0.5</v>
      </c>
      <c r="Z280" s="49">
        <v>0</v>
      </c>
      <c r="AA280" s="71">
        <v>280</v>
      </c>
      <c r="AB280" s="71"/>
      <c r="AC280" s="72"/>
      <c r="AD280" s="78" t="s">
        <v>2159</v>
      </c>
      <c r="AE280" s="78">
        <v>649</v>
      </c>
      <c r="AF280" s="78">
        <v>825</v>
      </c>
      <c r="AG280" s="78">
        <v>452</v>
      </c>
      <c r="AH280" s="78">
        <v>2047</v>
      </c>
      <c r="AI280" s="78"/>
      <c r="AJ280" s="78" t="s">
        <v>2505</v>
      </c>
      <c r="AK280" s="78" t="s">
        <v>2590</v>
      </c>
      <c r="AL280" s="82" t="s">
        <v>2966</v>
      </c>
      <c r="AM280" s="78"/>
      <c r="AN280" s="80">
        <v>39576.677407407406</v>
      </c>
      <c r="AO280" s="82" t="s">
        <v>3250</v>
      </c>
      <c r="AP280" s="78" t="b">
        <v>0</v>
      </c>
      <c r="AQ280" s="78" t="b">
        <v>0</v>
      </c>
      <c r="AR280" s="78" t="b">
        <v>1</v>
      </c>
      <c r="AS280" s="78"/>
      <c r="AT280" s="78">
        <v>34</v>
      </c>
      <c r="AU280" s="82" t="s">
        <v>3309</v>
      </c>
      <c r="AV280" s="78" t="b">
        <v>0</v>
      </c>
      <c r="AW280" s="78" t="s">
        <v>3483</v>
      </c>
      <c r="AX280" s="82" t="s">
        <v>3761</v>
      </c>
      <c r="AY280" s="78" t="s">
        <v>66</v>
      </c>
      <c r="AZ280" s="78" t="str">
        <f>REPLACE(INDEX(GroupVertices[Group],MATCH(Vertices[[#This Row],[Vertex]],GroupVertices[Vertex],0)),1,1,"")</f>
        <v>3</v>
      </c>
      <c r="BA280" s="48"/>
      <c r="BB280" s="48"/>
      <c r="BC280" s="48"/>
      <c r="BD280" s="48"/>
      <c r="BE280" s="48"/>
      <c r="BF280" s="48"/>
      <c r="BG280" s="116" t="s">
        <v>4801</v>
      </c>
      <c r="BH280" s="116" t="s">
        <v>4801</v>
      </c>
      <c r="BI280" s="116" t="s">
        <v>4942</v>
      </c>
      <c r="BJ280" s="116" t="s">
        <v>4942</v>
      </c>
      <c r="BK280" s="116">
        <v>0</v>
      </c>
      <c r="BL280" s="120">
        <v>0</v>
      </c>
      <c r="BM280" s="116">
        <v>0</v>
      </c>
      <c r="BN280" s="120">
        <v>0</v>
      </c>
      <c r="BO280" s="116">
        <v>0</v>
      </c>
      <c r="BP280" s="120">
        <v>0</v>
      </c>
      <c r="BQ280" s="116">
        <v>18</v>
      </c>
      <c r="BR280" s="120">
        <v>100</v>
      </c>
      <c r="BS280" s="116">
        <v>18</v>
      </c>
      <c r="BT280" s="2"/>
      <c r="BU280" s="3"/>
      <c r="BV280" s="3"/>
      <c r="BW280" s="3"/>
      <c r="BX280" s="3"/>
    </row>
    <row r="281" spans="1:76" ht="15">
      <c r="A281" s="64" t="s">
        <v>387</v>
      </c>
      <c r="B281" s="65"/>
      <c r="C281" s="65" t="s">
        <v>64</v>
      </c>
      <c r="D281" s="66">
        <v>162.13130645165575</v>
      </c>
      <c r="E281" s="68"/>
      <c r="F281" s="100" t="s">
        <v>1042</v>
      </c>
      <c r="G281" s="65"/>
      <c r="H281" s="69" t="s">
        <v>387</v>
      </c>
      <c r="I281" s="70"/>
      <c r="J281" s="70"/>
      <c r="K281" s="69" t="s">
        <v>4121</v>
      </c>
      <c r="L281" s="73">
        <v>1.011226494206578</v>
      </c>
      <c r="M281" s="74">
        <v>4764.6923828125</v>
      </c>
      <c r="N281" s="74">
        <v>8811.0224609375</v>
      </c>
      <c r="O281" s="75"/>
      <c r="P281" s="76"/>
      <c r="Q281" s="76"/>
      <c r="R281" s="86"/>
      <c r="S281" s="48">
        <v>0</v>
      </c>
      <c r="T281" s="48">
        <v>4</v>
      </c>
      <c r="U281" s="49">
        <v>0.058824</v>
      </c>
      <c r="V281" s="49">
        <v>0.001006</v>
      </c>
      <c r="W281" s="49">
        <v>0.020283</v>
      </c>
      <c r="X281" s="49">
        <v>0.592481</v>
      </c>
      <c r="Y281" s="49">
        <v>0.5</v>
      </c>
      <c r="Z281" s="49">
        <v>0</v>
      </c>
      <c r="AA281" s="71">
        <v>281</v>
      </c>
      <c r="AB281" s="71"/>
      <c r="AC281" s="72"/>
      <c r="AD281" s="78" t="s">
        <v>2160</v>
      </c>
      <c r="AE281" s="78">
        <v>96</v>
      </c>
      <c r="AF281" s="78">
        <v>118</v>
      </c>
      <c r="AG281" s="78">
        <v>1402</v>
      </c>
      <c r="AH281" s="78">
        <v>2942</v>
      </c>
      <c r="AI281" s="78"/>
      <c r="AJ281" s="78" t="s">
        <v>2506</v>
      </c>
      <c r="AK281" s="78" t="s">
        <v>2737</v>
      </c>
      <c r="AL281" s="82" t="s">
        <v>2967</v>
      </c>
      <c r="AM281" s="78"/>
      <c r="AN281" s="80">
        <v>42208.23678240741</v>
      </c>
      <c r="AO281" s="82" t="s">
        <v>3251</v>
      </c>
      <c r="AP281" s="78" t="b">
        <v>1</v>
      </c>
      <c r="AQ281" s="78" t="b">
        <v>0</v>
      </c>
      <c r="AR281" s="78" t="b">
        <v>1</v>
      </c>
      <c r="AS281" s="78"/>
      <c r="AT281" s="78">
        <v>4</v>
      </c>
      <c r="AU281" s="82" t="s">
        <v>3309</v>
      </c>
      <c r="AV281" s="78" t="b">
        <v>0</v>
      </c>
      <c r="AW281" s="78" t="s">
        <v>3483</v>
      </c>
      <c r="AX281" s="82" t="s">
        <v>3762</v>
      </c>
      <c r="AY281" s="78" t="s">
        <v>66</v>
      </c>
      <c r="AZ281" s="78" t="str">
        <f>REPLACE(INDEX(GroupVertices[Group],MATCH(Vertices[[#This Row],[Vertex]],GroupVertices[Vertex],0)),1,1,"")</f>
        <v>3</v>
      </c>
      <c r="BA281" s="48"/>
      <c r="BB281" s="48"/>
      <c r="BC281" s="48"/>
      <c r="BD281" s="48"/>
      <c r="BE281" s="48"/>
      <c r="BF281" s="48"/>
      <c r="BG281" s="116" t="s">
        <v>4801</v>
      </c>
      <c r="BH281" s="116" t="s">
        <v>4801</v>
      </c>
      <c r="BI281" s="116" t="s">
        <v>4942</v>
      </c>
      <c r="BJ281" s="116" t="s">
        <v>4942</v>
      </c>
      <c r="BK281" s="116">
        <v>0</v>
      </c>
      <c r="BL281" s="120">
        <v>0</v>
      </c>
      <c r="BM281" s="116">
        <v>0</v>
      </c>
      <c r="BN281" s="120">
        <v>0</v>
      </c>
      <c r="BO281" s="116">
        <v>0</v>
      </c>
      <c r="BP281" s="120">
        <v>0</v>
      </c>
      <c r="BQ281" s="116">
        <v>18</v>
      </c>
      <c r="BR281" s="120">
        <v>100</v>
      </c>
      <c r="BS281" s="116">
        <v>18</v>
      </c>
      <c r="BT281" s="2"/>
      <c r="BU281" s="3"/>
      <c r="BV281" s="3"/>
      <c r="BW281" s="3"/>
      <c r="BX281" s="3"/>
    </row>
    <row r="282" spans="1:76" ht="15">
      <c r="A282" s="64" t="s">
        <v>388</v>
      </c>
      <c r="B282" s="65"/>
      <c r="C282" s="65" t="s">
        <v>64</v>
      </c>
      <c r="D282" s="66">
        <v>215.32377257070317</v>
      </c>
      <c r="E282" s="68"/>
      <c r="F282" s="100" t="s">
        <v>1043</v>
      </c>
      <c r="G282" s="65"/>
      <c r="H282" s="69" t="s">
        <v>388</v>
      </c>
      <c r="I282" s="70"/>
      <c r="J282" s="70"/>
      <c r="K282" s="69" t="s">
        <v>4122</v>
      </c>
      <c r="L282" s="73">
        <v>1.011226494206578</v>
      </c>
      <c r="M282" s="74">
        <v>4349.65283203125</v>
      </c>
      <c r="N282" s="74">
        <v>7808.5380859375</v>
      </c>
      <c r="O282" s="75"/>
      <c r="P282" s="76"/>
      <c r="Q282" s="76"/>
      <c r="R282" s="86"/>
      <c r="S282" s="48">
        <v>0</v>
      </c>
      <c r="T282" s="48">
        <v>4</v>
      </c>
      <c r="U282" s="49">
        <v>0.058824</v>
      </c>
      <c r="V282" s="49">
        <v>0.001006</v>
      </c>
      <c r="W282" s="49">
        <v>0.020283</v>
      </c>
      <c r="X282" s="49">
        <v>0.592481</v>
      </c>
      <c r="Y282" s="49">
        <v>0.5</v>
      </c>
      <c r="Z282" s="49">
        <v>0</v>
      </c>
      <c r="AA282" s="71">
        <v>282</v>
      </c>
      <c r="AB282" s="71"/>
      <c r="AC282" s="72"/>
      <c r="AD282" s="78" t="s">
        <v>2161</v>
      </c>
      <c r="AE282" s="78">
        <v>675</v>
      </c>
      <c r="AF282" s="78">
        <v>47920</v>
      </c>
      <c r="AG282" s="78">
        <v>24562</v>
      </c>
      <c r="AH282" s="78">
        <v>7003</v>
      </c>
      <c r="AI282" s="78"/>
      <c r="AJ282" s="78" t="s">
        <v>2507</v>
      </c>
      <c r="AK282" s="78" t="s">
        <v>2738</v>
      </c>
      <c r="AL282" s="82" t="s">
        <v>2968</v>
      </c>
      <c r="AM282" s="78"/>
      <c r="AN282" s="80">
        <v>41150.110243055555</v>
      </c>
      <c r="AO282" s="82" t="s">
        <v>3252</v>
      </c>
      <c r="AP282" s="78" t="b">
        <v>1</v>
      </c>
      <c r="AQ282" s="78" t="b">
        <v>0</v>
      </c>
      <c r="AR282" s="78" t="b">
        <v>0</v>
      </c>
      <c r="AS282" s="78"/>
      <c r="AT282" s="78">
        <v>1077</v>
      </c>
      <c r="AU282" s="82" t="s">
        <v>3309</v>
      </c>
      <c r="AV282" s="78" t="b">
        <v>0</v>
      </c>
      <c r="AW282" s="78" t="s">
        <v>3483</v>
      </c>
      <c r="AX282" s="82" t="s">
        <v>3763</v>
      </c>
      <c r="AY282" s="78" t="s">
        <v>66</v>
      </c>
      <c r="AZ282" s="78" t="str">
        <f>REPLACE(INDEX(GroupVertices[Group],MATCH(Vertices[[#This Row],[Vertex]],GroupVertices[Vertex],0)),1,1,"")</f>
        <v>3</v>
      </c>
      <c r="BA282" s="48"/>
      <c r="BB282" s="48"/>
      <c r="BC282" s="48"/>
      <c r="BD282" s="48"/>
      <c r="BE282" s="48"/>
      <c r="BF282" s="48"/>
      <c r="BG282" s="116" t="s">
        <v>4801</v>
      </c>
      <c r="BH282" s="116" t="s">
        <v>4801</v>
      </c>
      <c r="BI282" s="116" t="s">
        <v>4942</v>
      </c>
      <c r="BJ282" s="116" t="s">
        <v>4942</v>
      </c>
      <c r="BK282" s="116">
        <v>0</v>
      </c>
      <c r="BL282" s="120">
        <v>0</v>
      </c>
      <c r="BM282" s="116">
        <v>0</v>
      </c>
      <c r="BN282" s="120">
        <v>0</v>
      </c>
      <c r="BO282" s="116">
        <v>0</v>
      </c>
      <c r="BP282" s="120">
        <v>0</v>
      </c>
      <c r="BQ282" s="116">
        <v>18</v>
      </c>
      <c r="BR282" s="120">
        <v>100</v>
      </c>
      <c r="BS282" s="116">
        <v>18</v>
      </c>
      <c r="BT282" s="2"/>
      <c r="BU282" s="3"/>
      <c r="BV282" s="3"/>
      <c r="BW282" s="3"/>
      <c r="BX282" s="3"/>
    </row>
    <row r="283" spans="1:76" ht="15">
      <c r="A283" s="64" t="s">
        <v>389</v>
      </c>
      <c r="B283" s="65"/>
      <c r="C283" s="65" t="s">
        <v>64</v>
      </c>
      <c r="D283" s="66">
        <v>162.1201787862612</v>
      </c>
      <c r="E283" s="68"/>
      <c r="F283" s="100" t="s">
        <v>1044</v>
      </c>
      <c r="G283" s="65"/>
      <c r="H283" s="69" t="s">
        <v>389</v>
      </c>
      <c r="I283" s="70"/>
      <c r="J283" s="70"/>
      <c r="K283" s="69" t="s">
        <v>4123</v>
      </c>
      <c r="L283" s="73">
        <v>1.011226494206578</v>
      </c>
      <c r="M283" s="74">
        <v>4673.740234375</v>
      </c>
      <c r="N283" s="74">
        <v>4505.431640625</v>
      </c>
      <c r="O283" s="75"/>
      <c r="P283" s="76"/>
      <c r="Q283" s="76"/>
      <c r="R283" s="86"/>
      <c r="S283" s="48">
        <v>0</v>
      </c>
      <c r="T283" s="48">
        <v>4</v>
      </c>
      <c r="U283" s="49">
        <v>0.058824</v>
      </c>
      <c r="V283" s="49">
        <v>0.001006</v>
      </c>
      <c r="W283" s="49">
        <v>0.020283</v>
      </c>
      <c r="X283" s="49">
        <v>0.592481</v>
      </c>
      <c r="Y283" s="49">
        <v>0.5</v>
      </c>
      <c r="Z283" s="49">
        <v>0</v>
      </c>
      <c r="AA283" s="71">
        <v>283</v>
      </c>
      <c r="AB283" s="71"/>
      <c r="AC283" s="72"/>
      <c r="AD283" s="78" t="s">
        <v>2162</v>
      </c>
      <c r="AE283" s="78">
        <v>1661</v>
      </c>
      <c r="AF283" s="78">
        <v>108</v>
      </c>
      <c r="AG283" s="78">
        <v>13920</v>
      </c>
      <c r="AH283" s="78">
        <v>8197</v>
      </c>
      <c r="AI283" s="78"/>
      <c r="AJ283" s="78" t="s">
        <v>2508</v>
      </c>
      <c r="AK283" s="78"/>
      <c r="AL283" s="78"/>
      <c r="AM283" s="78"/>
      <c r="AN283" s="80">
        <v>42392.11042824074</v>
      </c>
      <c r="AO283" s="78"/>
      <c r="AP283" s="78" t="b">
        <v>1</v>
      </c>
      <c r="AQ283" s="78" t="b">
        <v>0</v>
      </c>
      <c r="AR283" s="78" t="b">
        <v>0</v>
      </c>
      <c r="AS283" s="78"/>
      <c r="AT283" s="78">
        <v>13</v>
      </c>
      <c r="AU283" s="78"/>
      <c r="AV283" s="78" t="b">
        <v>0</v>
      </c>
      <c r="AW283" s="78" t="s">
        <v>3483</v>
      </c>
      <c r="AX283" s="82" t="s">
        <v>3764</v>
      </c>
      <c r="AY283" s="78" t="s">
        <v>66</v>
      </c>
      <c r="AZ283" s="78" t="str">
        <f>REPLACE(INDEX(GroupVertices[Group],MATCH(Vertices[[#This Row],[Vertex]],GroupVertices[Vertex],0)),1,1,"")</f>
        <v>3</v>
      </c>
      <c r="BA283" s="48"/>
      <c r="BB283" s="48"/>
      <c r="BC283" s="48"/>
      <c r="BD283" s="48"/>
      <c r="BE283" s="48"/>
      <c r="BF283" s="48"/>
      <c r="BG283" s="116" t="s">
        <v>4801</v>
      </c>
      <c r="BH283" s="116" t="s">
        <v>4801</v>
      </c>
      <c r="BI283" s="116" t="s">
        <v>4942</v>
      </c>
      <c r="BJ283" s="116" t="s">
        <v>4942</v>
      </c>
      <c r="BK283" s="116">
        <v>0</v>
      </c>
      <c r="BL283" s="120">
        <v>0</v>
      </c>
      <c r="BM283" s="116">
        <v>0</v>
      </c>
      <c r="BN283" s="120">
        <v>0</v>
      </c>
      <c r="BO283" s="116">
        <v>0</v>
      </c>
      <c r="BP283" s="120">
        <v>0</v>
      </c>
      <c r="BQ283" s="116">
        <v>18</v>
      </c>
      <c r="BR283" s="120">
        <v>100</v>
      </c>
      <c r="BS283" s="116">
        <v>18</v>
      </c>
      <c r="BT283" s="2"/>
      <c r="BU283" s="3"/>
      <c r="BV283" s="3"/>
      <c r="BW283" s="3"/>
      <c r="BX283" s="3"/>
    </row>
    <row r="284" spans="1:76" ht="15">
      <c r="A284" s="64" t="s">
        <v>390</v>
      </c>
      <c r="B284" s="65"/>
      <c r="C284" s="65" t="s">
        <v>64</v>
      </c>
      <c r="D284" s="66">
        <v>167.1955069727173</v>
      </c>
      <c r="E284" s="68"/>
      <c r="F284" s="100" t="s">
        <v>1045</v>
      </c>
      <c r="G284" s="65"/>
      <c r="H284" s="69" t="s">
        <v>390</v>
      </c>
      <c r="I284" s="70"/>
      <c r="J284" s="70"/>
      <c r="K284" s="69" t="s">
        <v>4124</v>
      </c>
      <c r="L284" s="73">
        <v>1.011226494206578</v>
      </c>
      <c r="M284" s="74">
        <v>4172.47412109375</v>
      </c>
      <c r="N284" s="74">
        <v>6976.14697265625</v>
      </c>
      <c r="O284" s="75"/>
      <c r="P284" s="76"/>
      <c r="Q284" s="76"/>
      <c r="R284" s="86"/>
      <c r="S284" s="48">
        <v>0</v>
      </c>
      <c r="T284" s="48">
        <v>4</v>
      </c>
      <c r="U284" s="49">
        <v>0.058824</v>
      </c>
      <c r="V284" s="49">
        <v>0.001006</v>
      </c>
      <c r="W284" s="49">
        <v>0.020283</v>
      </c>
      <c r="X284" s="49">
        <v>0.592481</v>
      </c>
      <c r="Y284" s="49">
        <v>0.5</v>
      </c>
      <c r="Z284" s="49">
        <v>0</v>
      </c>
      <c r="AA284" s="71">
        <v>284</v>
      </c>
      <c r="AB284" s="71"/>
      <c r="AC284" s="72"/>
      <c r="AD284" s="78" t="s">
        <v>2163</v>
      </c>
      <c r="AE284" s="78">
        <v>2263</v>
      </c>
      <c r="AF284" s="78">
        <v>4669</v>
      </c>
      <c r="AG284" s="78">
        <v>16238</v>
      </c>
      <c r="AH284" s="78">
        <v>90355</v>
      </c>
      <c r="AI284" s="78"/>
      <c r="AJ284" s="78" t="s">
        <v>2509</v>
      </c>
      <c r="AK284" s="78" t="s">
        <v>2629</v>
      </c>
      <c r="AL284" s="82" t="s">
        <v>2969</v>
      </c>
      <c r="AM284" s="78"/>
      <c r="AN284" s="80">
        <v>41596.74847222222</v>
      </c>
      <c r="AO284" s="82" t="s">
        <v>3253</v>
      </c>
      <c r="AP284" s="78" t="b">
        <v>0</v>
      </c>
      <c r="AQ284" s="78" t="b">
        <v>0</v>
      </c>
      <c r="AR284" s="78" t="b">
        <v>0</v>
      </c>
      <c r="AS284" s="78"/>
      <c r="AT284" s="78">
        <v>145</v>
      </c>
      <c r="AU284" s="82" t="s">
        <v>3312</v>
      </c>
      <c r="AV284" s="78" t="b">
        <v>0</v>
      </c>
      <c r="AW284" s="78" t="s">
        <v>3483</v>
      </c>
      <c r="AX284" s="82" t="s">
        <v>3765</v>
      </c>
      <c r="AY284" s="78" t="s">
        <v>66</v>
      </c>
      <c r="AZ284" s="78" t="str">
        <f>REPLACE(INDEX(GroupVertices[Group],MATCH(Vertices[[#This Row],[Vertex]],GroupVertices[Vertex],0)),1,1,"")</f>
        <v>3</v>
      </c>
      <c r="BA284" s="48"/>
      <c r="BB284" s="48"/>
      <c r="BC284" s="48"/>
      <c r="BD284" s="48"/>
      <c r="BE284" s="48"/>
      <c r="BF284" s="48"/>
      <c r="BG284" s="116" t="s">
        <v>4801</v>
      </c>
      <c r="BH284" s="116" t="s">
        <v>4801</v>
      </c>
      <c r="BI284" s="116" t="s">
        <v>4942</v>
      </c>
      <c r="BJ284" s="116" t="s">
        <v>4942</v>
      </c>
      <c r="BK284" s="116">
        <v>0</v>
      </c>
      <c r="BL284" s="120">
        <v>0</v>
      </c>
      <c r="BM284" s="116">
        <v>0</v>
      </c>
      <c r="BN284" s="120">
        <v>0</v>
      </c>
      <c r="BO284" s="116">
        <v>0</v>
      </c>
      <c r="BP284" s="120">
        <v>0</v>
      </c>
      <c r="BQ284" s="116">
        <v>18</v>
      </c>
      <c r="BR284" s="120">
        <v>100</v>
      </c>
      <c r="BS284" s="116">
        <v>18</v>
      </c>
      <c r="BT284" s="2"/>
      <c r="BU284" s="3"/>
      <c r="BV284" s="3"/>
      <c r="BW284" s="3"/>
      <c r="BX284" s="3"/>
    </row>
    <row r="285" spans="1:76" ht="15">
      <c r="A285" s="64" t="s">
        <v>391</v>
      </c>
      <c r="B285" s="65"/>
      <c r="C285" s="65" t="s">
        <v>64</v>
      </c>
      <c r="D285" s="66">
        <v>164.0741968295449</v>
      </c>
      <c r="E285" s="68"/>
      <c r="F285" s="100" t="s">
        <v>1046</v>
      </c>
      <c r="G285" s="65"/>
      <c r="H285" s="69" t="s">
        <v>391</v>
      </c>
      <c r="I285" s="70"/>
      <c r="J285" s="70"/>
      <c r="K285" s="69" t="s">
        <v>4125</v>
      </c>
      <c r="L285" s="73">
        <v>1.011226494206578</v>
      </c>
      <c r="M285" s="74">
        <v>5269.12841796875</v>
      </c>
      <c r="N285" s="74">
        <v>7427.4970703125</v>
      </c>
      <c r="O285" s="75"/>
      <c r="P285" s="76"/>
      <c r="Q285" s="76"/>
      <c r="R285" s="86"/>
      <c r="S285" s="48">
        <v>0</v>
      </c>
      <c r="T285" s="48">
        <v>4</v>
      </c>
      <c r="U285" s="49">
        <v>0.058824</v>
      </c>
      <c r="V285" s="49">
        <v>0.001006</v>
      </c>
      <c r="W285" s="49">
        <v>0.020283</v>
      </c>
      <c r="X285" s="49">
        <v>0.592481</v>
      </c>
      <c r="Y285" s="49">
        <v>0.5</v>
      </c>
      <c r="Z285" s="49">
        <v>0</v>
      </c>
      <c r="AA285" s="71">
        <v>285</v>
      </c>
      <c r="AB285" s="71"/>
      <c r="AC285" s="72"/>
      <c r="AD285" s="78" t="s">
        <v>2164</v>
      </c>
      <c r="AE285" s="78">
        <v>925</v>
      </c>
      <c r="AF285" s="78">
        <v>1864</v>
      </c>
      <c r="AG285" s="78">
        <v>5339</v>
      </c>
      <c r="AH285" s="78">
        <v>25570</v>
      </c>
      <c r="AI285" s="78"/>
      <c r="AJ285" s="78" t="s">
        <v>2510</v>
      </c>
      <c r="AK285" s="78" t="s">
        <v>2630</v>
      </c>
      <c r="AL285" s="82" t="s">
        <v>2970</v>
      </c>
      <c r="AM285" s="78"/>
      <c r="AN285" s="80">
        <v>41813.99377314815</v>
      </c>
      <c r="AO285" s="82" t="s">
        <v>3254</v>
      </c>
      <c r="AP285" s="78" t="b">
        <v>0</v>
      </c>
      <c r="AQ285" s="78" t="b">
        <v>0</v>
      </c>
      <c r="AR285" s="78" t="b">
        <v>0</v>
      </c>
      <c r="AS285" s="78"/>
      <c r="AT285" s="78">
        <v>91</v>
      </c>
      <c r="AU285" s="82" t="s">
        <v>3317</v>
      </c>
      <c r="AV285" s="78" t="b">
        <v>0</v>
      </c>
      <c r="AW285" s="78" t="s">
        <v>3483</v>
      </c>
      <c r="AX285" s="82" t="s">
        <v>3766</v>
      </c>
      <c r="AY285" s="78" t="s">
        <v>66</v>
      </c>
      <c r="AZ285" s="78" t="str">
        <f>REPLACE(INDEX(GroupVertices[Group],MATCH(Vertices[[#This Row],[Vertex]],GroupVertices[Vertex],0)),1,1,"")</f>
        <v>3</v>
      </c>
      <c r="BA285" s="48"/>
      <c r="BB285" s="48"/>
      <c r="BC285" s="48"/>
      <c r="BD285" s="48"/>
      <c r="BE285" s="48"/>
      <c r="BF285" s="48"/>
      <c r="BG285" s="116" t="s">
        <v>4801</v>
      </c>
      <c r="BH285" s="116" t="s">
        <v>4801</v>
      </c>
      <c r="BI285" s="116" t="s">
        <v>4942</v>
      </c>
      <c r="BJ285" s="116" t="s">
        <v>4942</v>
      </c>
      <c r="BK285" s="116">
        <v>0</v>
      </c>
      <c r="BL285" s="120">
        <v>0</v>
      </c>
      <c r="BM285" s="116">
        <v>0</v>
      </c>
      <c r="BN285" s="120">
        <v>0</v>
      </c>
      <c r="BO285" s="116">
        <v>0</v>
      </c>
      <c r="BP285" s="120">
        <v>0</v>
      </c>
      <c r="BQ285" s="116">
        <v>18</v>
      </c>
      <c r="BR285" s="120">
        <v>100</v>
      </c>
      <c r="BS285" s="116">
        <v>18</v>
      </c>
      <c r="BT285" s="2"/>
      <c r="BU285" s="3"/>
      <c r="BV285" s="3"/>
      <c r="BW285" s="3"/>
      <c r="BX285" s="3"/>
    </row>
    <row r="286" spans="1:76" ht="15">
      <c r="A286" s="64" t="s">
        <v>392</v>
      </c>
      <c r="B286" s="65"/>
      <c r="C286" s="65" t="s">
        <v>64</v>
      </c>
      <c r="D286" s="66">
        <v>162.06899152544622</v>
      </c>
      <c r="E286" s="68"/>
      <c r="F286" s="100" t="s">
        <v>1047</v>
      </c>
      <c r="G286" s="65"/>
      <c r="H286" s="69" t="s">
        <v>392</v>
      </c>
      <c r="I286" s="70"/>
      <c r="J286" s="70"/>
      <c r="K286" s="69" t="s">
        <v>4126</v>
      </c>
      <c r="L286" s="73">
        <v>1.011226494206578</v>
      </c>
      <c r="M286" s="74">
        <v>4843.05859375</v>
      </c>
      <c r="N286" s="74">
        <v>4590.42578125</v>
      </c>
      <c r="O286" s="75"/>
      <c r="P286" s="76"/>
      <c r="Q286" s="76"/>
      <c r="R286" s="86"/>
      <c r="S286" s="48">
        <v>0</v>
      </c>
      <c r="T286" s="48">
        <v>4</v>
      </c>
      <c r="U286" s="49">
        <v>0.058824</v>
      </c>
      <c r="V286" s="49">
        <v>0.001006</v>
      </c>
      <c r="W286" s="49">
        <v>0.020283</v>
      </c>
      <c r="X286" s="49">
        <v>0.592481</v>
      </c>
      <c r="Y286" s="49">
        <v>0.5</v>
      </c>
      <c r="Z286" s="49">
        <v>0</v>
      </c>
      <c r="AA286" s="71">
        <v>286</v>
      </c>
      <c r="AB286" s="71"/>
      <c r="AC286" s="72"/>
      <c r="AD286" s="78" t="s">
        <v>2165</v>
      </c>
      <c r="AE286" s="78">
        <v>370</v>
      </c>
      <c r="AF286" s="78">
        <v>62</v>
      </c>
      <c r="AG286" s="78">
        <v>210</v>
      </c>
      <c r="AH286" s="78">
        <v>42</v>
      </c>
      <c r="AI286" s="78"/>
      <c r="AJ286" s="78" t="s">
        <v>2511</v>
      </c>
      <c r="AK286" s="78" t="s">
        <v>2630</v>
      </c>
      <c r="AL286" s="78"/>
      <c r="AM286" s="78"/>
      <c r="AN286" s="80">
        <v>41704.86037037037</v>
      </c>
      <c r="AO286" s="82" t="s">
        <v>3255</v>
      </c>
      <c r="AP286" s="78" t="b">
        <v>0</v>
      </c>
      <c r="AQ286" s="78" t="b">
        <v>0</v>
      </c>
      <c r="AR286" s="78" t="b">
        <v>0</v>
      </c>
      <c r="AS286" s="78"/>
      <c r="AT286" s="78">
        <v>1</v>
      </c>
      <c r="AU286" s="82" t="s">
        <v>3309</v>
      </c>
      <c r="AV286" s="78" t="b">
        <v>0</v>
      </c>
      <c r="AW286" s="78" t="s">
        <v>3483</v>
      </c>
      <c r="AX286" s="82" t="s">
        <v>3767</v>
      </c>
      <c r="AY286" s="78" t="s">
        <v>66</v>
      </c>
      <c r="AZ286" s="78" t="str">
        <f>REPLACE(INDEX(GroupVertices[Group],MATCH(Vertices[[#This Row],[Vertex]],GroupVertices[Vertex],0)),1,1,"")</f>
        <v>3</v>
      </c>
      <c r="BA286" s="48"/>
      <c r="BB286" s="48"/>
      <c r="BC286" s="48"/>
      <c r="BD286" s="48"/>
      <c r="BE286" s="48"/>
      <c r="BF286" s="48"/>
      <c r="BG286" s="116" t="s">
        <v>4801</v>
      </c>
      <c r="BH286" s="116" t="s">
        <v>4801</v>
      </c>
      <c r="BI286" s="116" t="s">
        <v>4942</v>
      </c>
      <c r="BJ286" s="116" t="s">
        <v>4942</v>
      </c>
      <c r="BK286" s="116">
        <v>0</v>
      </c>
      <c r="BL286" s="120">
        <v>0</v>
      </c>
      <c r="BM286" s="116">
        <v>0</v>
      </c>
      <c r="BN286" s="120">
        <v>0</v>
      </c>
      <c r="BO286" s="116">
        <v>0</v>
      </c>
      <c r="BP286" s="120">
        <v>0</v>
      </c>
      <c r="BQ286" s="116">
        <v>18</v>
      </c>
      <c r="BR286" s="120">
        <v>100</v>
      </c>
      <c r="BS286" s="116">
        <v>18</v>
      </c>
      <c r="BT286" s="2"/>
      <c r="BU286" s="3"/>
      <c r="BV286" s="3"/>
      <c r="BW286" s="3"/>
      <c r="BX286" s="3"/>
    </row>
    <row r="287" spans="1:76" ht="15">
      <c r="A287" s="64" t="s">
        <v>393</v>
      </c>
      <c r="B287" s="65"/>
      <c r="C287" s="65" t="s">
        <v>64</v>
      </c>
      <c r="D287" s="66">
        <v>190.58697239860945</v>
      </c>
      <c r="E287" s="68"/>
      <c r="F287" s="100" t="s">
        <v>1048</v>
      </c>
      <c r="G287" s="65"/>
      <c r="H287" s="69" t="s">
        <v>393</v>
      </c>
      <c r="I287" s="70"/>
      <c r="J287" s="70"/>
      <c r="K287" s="69" t="s">
        <v>4127</v>
      </c>
      <c r="L287" s="73">
        <v>1.011226494206578</v>
      </c>
      <c r="M287" s="74">
        <v>4726.61767578125</v>
      </c>
      <c r="N287" s="74">
        <v>5258.1787109375</v>
      </c>
      <c r="O287" s="75"/>
      <c r="P287" s="76"/>
      <c r="Q287" s="76"/>
      <c r="R287" s="86"/>
      <c r="S287" s="48">
        <v>0</v>
      </c>
      <c r="T287" s="48">
        <v>4</v>
      </c>
      <c r="U287" s="49">
        <v>0.058824</v>
      </c>
      <c r="V287" s="49">
        <v>0.001006</v>
      </c>
      <c r="W287" s="49">
        <v>0.020283</v>
      </c>
      <c r="X287" s="49">
        <v>0.592481</v>
      </c>
      <c r="Y287" s="49">
        <v>0.5</v>
      </c>
      <c r="Z287" s="49">
        <v>0</v>
      </c>
      <c r="AA287" s="71">
        <v>287</v>
      </c>
      <c r="AB287" s="71"/>
      <c r="AC287" s="72"/>
      <c r="AD287" s="78" t="s">
        <v>2166</v>
      </c>
      <c r="AE287" s="78">
        <v>2885</v>
      </c>
      <c r="AF287" s="78">
        <v>25690</v>
      </c>
      <c r="AG287" s="78">
        <v>12982</v>
      </c>
      <c r="AH287" s="78">
        <v>12498</v>
      </c>
      <c r="AI287" s="78"/>
      <c r="AJ287" s="78" t="s">
        <v>2512</v>
      </c>
      <c r="AK287" s="78" t="s">
        <v>2629</v>
      </c>
      <c r="AL287" s="82" t="s">
        <v>2971</v>
      </c>
      <c r="AM287" s="78"/>
      <c r="AN287" s="80">
        <v>39860.20516203704</v>
      </c>
      <c r="AO287" s="82" t="s">
        <v>3256</v>
      </c>
      <c r="AP287" s="78" t="b">
        <v>0</v>
      </c>
      <c r="AQ287" s="78" t="b">
        <v>0</v>
      </c>
      <c r="AR287" s="78" t="b">
        <v>1</v>
      </c>
      <c r="AS287" s="78"/>
      <c r="AT287" s="78">
        <v>955</v>
      </c>
      <c r="AU287" s="82" t="s">
        <v>3309</v>
      </c>
      <c r="AV287" s="78" t="b">
        <v>0</v>
      </c>
      <c r="AW287" s="78" t="s">
        <v>3483</v>
      </c>
      <c r="AX287" s="82" t="s">
        <v>3768</v>
      </c>
      <c r="AY287" s="78" t="s">
        <v>66</v>
      </c>
      <c r="AZ287" s="78" t="str">
        <f>REPLACE(INDEX(GroupVertices[Group],MATCH(Vertices[[#This Row],[Vertex]],GroupVertices[Vertex],0)),1,1,"")</f>
        <v>3</v>
      </c>
      <c r="BA287" s="48"/>
      <c r="BB287" s="48"/>
      <c r="BC287" s="48"/>
      <c r="BD287" s="48"/>
      <c r="BE287" s="48"/>
      <c r="BF287" s="48"/>
      <c r="BG287" s="116" t="s">
        <v>4801</v>
      </c>
      <c r="BH287" s="116" t="s">
        <v>4801</v>
      </c>
      <c r="BI287" s="116" t="s">
        <v>4942</v>
      </c>
      <c r="BJ287" s="116" t="s">
        <v>4942</v>
      </c>
      <c r="BK287" s="116">
        <v>0</v>
      </c>
      <c r="BL287" s="120">
        <v>0</v>
      </c>
      <c r="BM287" s="116">
        <v>0</v>
      </c>
      <c r="BN287" s="120">
        <v>0</v>
      </c>
      <c r="BO287" s="116">
        <v>0</v>
      </c>
      <c r="BP287" s="120">
        <v>0</v>
      </c>
      <c r="BQ287" s="116">
        <v>18</v>
      </c>
      <c r="BR287" s="120">
        <v>100</v>
      </c>
      <c r="BS287" s="116">
        <v>18</v>
      </c>
      <c r="BT287" s="2"/>
      <c r="BU287" s="3"/>
      <c r="BV287" s="3"/>
      <c r="BW287" s="3"/>
      <c r="BX287" s="3"/>
    </row>
    <row r="288" spans="1:76" ht="15">
      <c r="A288" s="64" t="s">
        <v>394</v>
      </c>
      <c r="B288" s="65"/>
      <c r="C288" s="65" t="s">
        <v>64</v>
      </c>
      <c r="D288" s="66">
        <v>164.01744573603264</v>
      </c>
      <c r="E288" s="68"/>
      <c r="F288" s="100" t="s">
        <v>1049</v>
      </c>
      <c r="G288" s="65"/>
      <c r="H288" s="69" t="s">
        <v>394</v>
      </c>
      <c r="I288" s="70"/>
      <c r="J288" s="70"/>
      <c r="K288" s="69" t="s">
        <v>4128</v>
      </c>
      <c r="L288" s="73">
        <v>1.011226494206578</v>
      </c>
      <c r="M288" s="74">
        <v>5075.18212890625</v>
      </c>
      <c r="N288" s="74">
        <v>6366.14013671875</v>
      </c>
      <c r="O288" s="75"/>
      <c r="P288" s="76"/>
      <c r="Q288" s="76"/>
      <c r="R288" s="86"/>
      <c r="S288" s="48">
        <v>0</v>
      </c>
      <c r="T288" s="48">
        <v>4</v>
      </c>
      <c r="U288" s="49">
        <v>0.058824</v>
      </c>
      <c r="V288" s="49">
        <v>0.001006</v>
      </c>
      <c r="W288" s="49">
        <v>0.020283</v>
      </c>
      <c r="X288" s="49">
        <v>0.592481</v>
      </c>
      <c r="Y288" s="49">
        <v>0.5</v>
      </c>
      <c r="Z288" s="49">
        <v>0</v>
      </c>
      <c r="AA288" s="71">
        <v>288</v>
      </c>
      <c r="AB288" s="71"/>
      <c r="AC288" s="72"/>
      <c r="AD288" s="78" t="s">
        <v>2167</v>
      </c>
      <c r="AE288" s="78">
        <v>3261</v>
      </c>
      <c r="AF288" s="78">
        <v>1813</v>
      </c>
      <c r="AG288" s="78">
        <v>8122</v>
      </c>
      <c r="AH288" s="78">
        <v>25316</v>
      </c>
      <c r="AI288" s="78"/>
      <c r="AJ288" s="78" t="s">
        <v>2513</v>
      </c>
      <c r="AK288" s="78" t="s">
        <v>2612</v>
      </c>
      <c r="AL288" s="82" t="s">
        <v>2972</v>
      </c>
      <c r="AM288" s="78"/>
      <c r="AN288" s="80">
        <v>40580.93638888889</v>
      </c>
      <c r="AO288" s="82" t="s">
        <v>3257</v>
      </c>
      <c r="AP288" s="78" t="b">
        <v>0</v>
      </c>
      <c r="AQ288" s="78" t="b">
        <v>0</v>
      </c>
      <c r="AR288" s="78" t="b">
        <v>0</v>
      </c>
      <c r="AS288" s="78"/>
      <c r="AT288" s="78">
        <v>65</v>
      </c>
      <c r="AU288" s="82" t="s">
        <v>3309</v>
      </c>
      <c r="AV288" s="78" t="b">
        <v>0</v>
      </c>
      <c r="AW288" s="78" t="s">
        <v>3483</v>
      </c>
      <c r="AX288" s="82" t="s">
        <v>3769</v>
      </c>
      <c r="AY288" s="78" t="s">
        <v>66</v>
      </c>
      <c r="AZ288" s="78" t="str">
        <f>REPLACE(INDEX(GroupVertices[Group],MATCH(Vertices[[#This Row],[Vertex]],GroupVertices[Vertex],0)),1,1,"")</f>
        <v>3</v>
      </c>
      <c r="BA288" s="48"/>
      <c r="BB288" s="48"/>
      <c r="BC288" s="48"/>
      <c r="BD288" s="48"/>
      <c r="BE288" s="48"/>
      <c r="BF288" s="48"/>
      <c r="BG288" s="116" t="s">
        <v>4801</v>
      </c>
      <c r="BH288" s="116" t="s">
        <v>4801</v>
      </c>
      <c r="BI288" s="116" t="s">
        <v>4942</v>
      </c>
      <c r="BJ288" s="116" t="s">
        <v>4942</v>
      </c>
      <c r="BK288" s="116">
        <v>0</v>
      </c>
      <c r="BL288" s="120">
        <v>0</v>
      </c>
      <c r="BM288" s="116">
        <v>0</v>
      </c>
      <c r="BN288" s="120">
        <v>0</v>
      </c>
      <c r="BO288" s="116">
        <v>0</v>
      </c>
      <c r="BP288" s="120">
        <v>0</v>
      </c>
      <c r="BQ288" s="116">
        <v>18</v>
      </c>
      <c r="BR288" s="120">
        <v>100</v>
      </c>
      <c r="BS288" s="116">
        <v>18</v>
      </c>
      <c r="BT288" s="2"/>
      <c r="BU288" s="3"/>
      <c r="BV288" s="3"/>
      <c r="BW288" s="3"/>
      <c r="BX288" s="3"/>
    </row>
    <row r="289" spans="1:76" ht="15">
      <c r="A289" s="64" t="s">
        <v>395</v>
      </c>
      <c r="B289" s="65"/>
      <c r="C289" s="65" t="s">
        <v>64</v>
      </c>
      <c r="D289" s="66">
        <v>162.82122170611808</v>
      </c>
      <c r="E289" s="68"/>
      <c r="F289" s="100" t="s">
        <v>1050</v>
      </c>
      <c r="G289" s="65"/>
      <c r="H289" s="69" t="s">
        <v>395</v>
      </c>
      <c r="I289" s="70"/>
      <c r="J289" s="70"/>
      <c r="K289" s="69" t="s">
        <v>4129</v>
      </c>
      <c r="L289" s="73">
        <v>2790.4583794138243</v>
      </c>
      <c r="M289" s="74">
        <v>5094.04052734375</v>
      </c>
      <c r="N289" s="74">
        <v>7384.02294921875</v>
      </c>
      <c r="O289" s="75"/>
      <c r="P289" s="76"/>
      <c r="Q289" s="76"/>
      <c r="R289" s="86"/>
      <c r="S289" s="48">
        <v>0</v>
      </c>
      <c r="T289" s="48">
        <v>5</v>
      </c>
      <c r="U289" s="49">
        <v>14616.058824</v>
      </c>
      <c r="V289" s="49">
        <v>0.001701</v>
      </c>
      <c r="W289" s="49">
        <v>0.020937</v>
      </c>
      <c r="X289" s="49">
        <v>0.84221</v>
      </c>
      <c r="Y289" s="49">
        <v>0.3</v>
      </c>
      <c r="Z289" s="49">
        <v>0</v>
      </c>
      <c r="AA289" s="71">
        <v>289</v>
      </c>
      <c r="AB289" s="71"/>
      <c r="AC289" s="72"/>
      <c r="AD289" s="78" t="s">
        <v>2168</v>
      </c>
      <c r="AE289" s="78">
        <v>557</v>
      </c>
      <c r="AF289" s="78">
        <v>738</v>
      </c>
      <c r="AG289" s="78">
        <v>2600</v>
      </c>
      <c r="AH289" s="78">
        <v>3646</v>
      </c>
      <c r="AI289" s="78"/>
      <c r="AJ289" s="78" t="s">
        <v>2514</v>
      </c>
      <c r="AK289" s="78" t="s">
        <v>2739</v>
      </c>
      <c r="AL289" s="82" t="s">
        <v>2973</v>
      </c>
      <c r="AM289" s="78"/>
      <c r="AN289" s="80">
        <v>40685.28060185185</v>
      </c>
      <c r="AO289" s="82" t="s">
        <v>3258</v>
      </c>
      <c r="AP289" s="78" t="b">
        <v>0</v>
      </c>
      <c r="AQ289" s="78" t="b">
        <v>0</v>
      </c>
      <c r="AR289" s="78" t="b">
        <v>1</v>
      </c>
      <c r="AS289" s="78"/>
      <c r="AT289" s="78">
        <v>36</v>
      </c>
      <c r="AU289" s="82" t="s">
        <v>3309</v>
      </c>
      <c r="AV289" s="78" t="b">
        <v>0</v>
      </c>
      <c r="AW289" s="78" t="s">
        <v>3483</v>
      </c>
      <c r="AX289" s="82" t="s">
        <v>3770</v>
      </c>
      <c r="AY289" s="78" t="s">
        <v>66</v>
      </c>
      <c r="AZ289" s="78" t="str">
        <f>REPLACE(INDEX(GroupVertices[Group],MATCH(Vertices[[#This Row],[Vertex]],GroupVertices[Vertex],0)),1,1,"")</f>
        <v>3</v>
      </c>
      <c r="BA289" s="48" t="s">
        <v>743</v>
      </c>
      <c r="BB289" s="48" t="s">
        <v>743</v>
      </c>
      <c r="BC289" s="48" t="s">
        <v>806</v>
      </c>
      <c r="BD289" s="48" t="s">
        <v>806</v>
      </c>
      <c r="BE289" s="48"/>
      <c r="BF289" s="48"/>
      <c r="BG289" s="116" t="s">
        <v>4801</v>
      </c>
      <c r="BH289" s="116" t="s">
        <v>4801</v>
      </c>
      <c r="BI289" s="116" t="s">
        <v>4942</v>
      </c>
      <c r="BJ289" s="116" t="s">
        <v>4942</v>
      </c>
      <c r="BK289" s="116">
        <v>1</v>
      </c>
      <c r="BL289" s="120">
        <v>2.5641025641025643</v>
      </c>
      <c r="BM289" s="116">
        <v>0</v>
      </c>
      <c r="BN289" s="120">
        <v>0</v>
      </c>
      <c r="BO289" s="116">
        <v>0</v>
      </c>
      <c r="BP289" s="120">
        <v>0</v>
      </c>
      <c r="BQ289" s="116">
        <v>38</v>
      </c>
      <c r="BR289" s="120">
        <v>97.43589743589743</v>
      </c>
      <c r="BS289" s="116">
        <v>39</v>
      </c>
      <c r="BT289" s="2"/>
      <c r="BU289" s="3"/>
      <c r="BV289" s="3"/>
      <c r="BW289" s="3"/>
      <c r="BX289" s="3"/>
    </row>
    <row r="290" spans="1:76" ht="15">
      <c r="A290" s="64" t="s">
        <v>396</v>
      </c>
      <c r="B290" s="65"/>
      <c r="C290" s="65" t="s">
        <v>64</v>
      </c>
      <c r="D290" s="66">
        <v>163.2674410884397</v>
      </c>
      <c r="E290" s="68"/>
      <c r="F290" s="100" t="s">
        <v>1051</v>
      </c>
      <c r="G290" s="65"/>
      <c r="H290" s="69" t="s">
        <v>396</v>
      </c>
      <c r="I290" s="70"/>
      <c r="J290" s="70"/>
      <c r="K290" s="69" t="s">
        <v>4130</v>
      </c>
      <c r="L290" s="73">
        <v>1.011226494206578</v>
      </c>
      <c r="M290" s="74">
        <v>4982.11376953125</v>
      </c>
      <c r="N290" s="74">
        <v>8329.5869140625</v>
      </c>
      <c r="O290" s="75"/>
      <c r="P290" s="76"/>
      <c r="Q290" s="76"/>
      <c r="R290" s="86"/>
      <c r="S290" s="48">
        <v>0</v>
      </c>
      <c r="T290" s="48">
        <v>4</v>
      </c>
      <c r="U290" s="49">
        <v>0.058824</v>
      </c>
      <c r="V290" s="49">
        <v>0.001006</v>
      </c>
      <c r="W290" s="49">
        <v>0.020283</v>
      </c>
      <c r="X290" s="49">
        <v>0.592481</v>
      </c>
      <c r="Y290" s="49">
        <v>0.5</v>
      </c>
      <c r="Z290" s="49">
        <v>0</v>
      </c>
      <c r="AA290" s="71">
        <v>290</v>
      </c>
      <c r="AB290" s="71"/>
      <c r="AC290" s="72"/>
      <c r="AD290" s="78" t="s">
        <v>2169</v>
      </c>
      <c r="AE290" s="78">
        <v>819</v>
      </c>
      <c r="AF290" s="78">
        <v>1139</v>
      </c>
      <c r="AG290" s="78">
        <v>1902</v>
      </c>
      <c r="AH290" s="78">
        <v>7002</v>
      </c>
      <c r="AI290" s="78"/>
      <c r="AJ290" s="78" t="s">
        <v>2515</v>
      </c>
      <c r="AK290" s="78" t="s">
        <v>2715</v>
      </c>
      <c r="AL290" s="82" t="s">
        <v>2974</v>
      </c>
      <c r="AM290" s="78"/>
      <c r="AN290" s="80">
        <v>40253.96331018519</v>
      </c>
      <c r="AO290" s="82" t="s">
        <v>3259</v>
      </c>
      <c r="AP290" s="78" t="b">
        <v>0</v>
      </c>
      <c r="AQ290" s="78" t="b">
        <v>0</v>
      </c>
      <c r="AR290" s="78" t="b">
        <v>1</v>
      </c>
      <c r="AS290" s="78"/>
      <c r="AT290" s="78">
        <v>38</v>
      </c>
      <c r="AU290" s="82" t="s">
        <v>3309</v>
      </c>
      <c r="AV290" s="78" t="b">
        <v>0</v>
      </c>
      <c r="AW290" s="78" t="s">
        <v>3483</v>
      </c>
      <c r="AX290" s="82" t="s">
        <v>3771</v>
      </c>
      <c r="AY290" s="78" t="s">
        <v>66</v>
      </c>
      <c r="AZ290" s="78" t="str">
        <f>REPLACE(INDEX(GroupVertices[Group],MATCH(Vertices[[#This Row],[Vertex]],GroupVertices[Vertex],0)),1,1,"")</f>
        <v>3</v>
      </c>
      <c r="BA290" s="48"/>
      <c r="BB290" s="48"/>
      <c r="BC290" s="48"/>
      <c r="BD290" s="48"/>
      <c r="BE290" s="48"/>
      <c r="BF290" s="48"/>
      <c r="BG290" s="116" t="s">
        <v>4801</v>
      </c>
      <c r="BH290" s="116" t="s">
        <v>4801</v>
      </c>
      <c r="BI290" s="116" t="s">
        <v>4942</v>
      </c>
      <c r="BJ290" s="116" t="s">
        <v>4942</v>
      </c>
      <c r="BK290" s="116">
        <v>0</v>
      </c>
      <c r="BL290" s="120">
        <v>0</v>
      </c>
      <c r="BM290" s="116">
        <v>0</v>
      </c>
      <c r="BN290" s="120">
        <v>0</v>
      </c>
      <c r="BO290" s="116">
        <v>0</v>
      </c>
      <c r="BP290" s="120">
        <v>0</v>
      </c>
      <c r="BQ290" s="116">
        <v>18</v>
      </c>
      <c r="BR290" s="120">
        <v>100</v>
      </c>
      <c r="BS290" s="116">
        <v>18</v>
      </c>
      <c r="BT290" s="2"/>
      <c r="BU290" s="3"/>
      <c r="BV290" s="3"/>
      <c r="BW290" s="3"/>
      <c r="BX290" s="3"/>
    </row>
    <row r="291" spans="1:76" ht="15">
      <c r="A291" s="64" t="s">
        <v>397</v>
      </c>
      <c r="B291" s="65"/>
      <c r="C291" s="65" t="s">
        <v>64</v>
      </c>
      <c r="D291" s="66">
        <v>162.33160442875771</v>
      </c>
      <c r="E291" s="68"/>
      <c r="F291" s="100" t="s">
        <v>1052</v>
      </c>
      <c r="G291" s="65"/>
      <c r="H291" s="69" t="s">
        <v>397</v>
      </c>
      <c r="I291" s="70"/>
      <c r="J291" s="70"/>
      <c r="K291" s="69" t="s">
        <v>4131</v>
      </c>
      <c r="L291" s="73">
        <v>1.011226494206578</v>
      </c>
      <c r="M291" s="74">
        <v>4164.02978515625</v>
      </c>
      <c r="N291" s="74">
        <v>7675.1689453125</v>
      </c>
      <c r="O291" s="75"/>
      <c r="P291" s="76"/>
      <c r="Q291" s="76"/>
      <c r="R291" s="86"/>
      <c r="S291" s="48">
        <v>0</v>
      </c>
      <c r="T291" s="48">
        <v>4</v>
      </c>
      <c r="U291" s="49">
        <v>0.058824</v>
      </c>
      <c r="V291" s="49">
        <v>0.001006</v>
      </c>
      <c r="W291" s="49">
        <v>0.020283</v>
      </c>
      <c r="X291" s="49">
        <v>0.592481</v>
      </c>
      <c r="Y291" s="49">
        <v>0.5</v>
      </c>
      <c r="Z291" s="49">
        <v>0</v>
      </c>
      <c r="AA291" s="71">
        <v>291</v>
      </c>
      <c r="AB291" s="71"/>
      <c r="AC291" s="72"/>
      <c r="AD291" s="78" t="s">
        <v>2170</v>
      </c>
      <c r="AE291" s="78">
        <v>228</v>
      </c>
      <c r="AF291" s="78">
        <v>298</v>
      </c>
      <c r="AG291" s="78">
        <v>2887</v>
      </c>
      <c r="AH291" s="78">
        <v>1040</v>
      </c>
      <c r="AI291" s="78"/>
      <c r="AJ291" s="78" t="s">
        <v>2516</v>
      </c>
      <c r="AK291" s="78" t="s">
        <v>2740</v>
      </c>
      <c r="AL291" s="82" t="s">
        <v>2975</v>
      </c>
      <c r="AM291" s="78"/>
      <c r="AN291" s="80">
        <v>40272.389340277776</v>
      </c>
      <c r="AO291" s="82" t="s">
        <v>3260</v>
      </c>
      <c r="AP291" s="78" t="b">
        <v>0</v>
      </c>
      <c r="AQ291" s="78" t="b">
        <v>0</v>
      </c>
      <c r="AR291" s="78" t="b">
        <v>0</v>
      </c>
      <c r="AS291" s="78"/>
      <c r="AT291" s="78">
        <v>19</v>
      </c>
      <c r="AU291" s="82" t="s">
        <v>3309</v>
      </c>
      <c r="AV291" s="78" t="b">
        <v>0</v>
      </c>
      <c r="AW291" s="78" t="s">
        <v>3483</v>
      </c>
      <c r="AX291" s="82" t="s">
        <v>3772</v>
      </c>
      <c r="AY291" s="78" t="s">
        <v>66</v>
      </c>
      <c r="AZ291" s="78" t="str">
        <f>REPLACE(INDEX(GroupVertices[Group],MATCH(Vertices[[#This Row],[Vertex]],GroupVertices[Vertex],0)),1,1,"")</f>
        <v>3</v>
      </c>
      <c r="BA291" s="48"/>
      <c r="BB291" s="48"/>
      <c r="BC291" s="48"/>
      <c r="BD291" s="48"/>
      <c r="BE291" s="48"/>
      <c r="BF291" s="48"/>
      <c r="BG291" s="116" t="s">
        <v>4801</v>
      </c>
      <c r="BH291" s="116" t="s">
        <v>4801</v>
      </c>
      <c r="BI291" s="116" t="s">
        <v>4942</v>
      </c>
      <c r="BJ291" s="116" t="s">
        <v>4942</v>
      </c>
      <c r="BK291" s="116">
        <v>0</v>
      </c>
      <c r="BL291" s="120">
        <v>0</v>
      </c>
      <c r="BM291" s="116">
        <v>0</v>
      </c>
      <c r="BN291" s="120">
        <v>0</v>
      </c>
      <c r="BO291" s="116">
        <v>0</v>
      </c>
      <c r="BP291" s="120">
        <v>0</v>
      </c>
      <c r="BQ291" s="116">
        <v>18</v>
      </c>
      <c r="BR291" s="120">
        <v>100</v>
      </c>
      <c r="BS291" s="116">
        <v>18</v>
      </c>
      <c r="BT291" s="2"/>
      <c r="BU291" s="3"/>
      <c r="BV291" s="3"/>
      <c r="BW291" s="3"/>
      <c r="BX291" s="3"/>
    </row>
    <row r="292" spans="1:76" ht="15">
      <c r="A292" s="64" t="s">
        <v>398</v>
      </c>
      <c r="B292" s="65"/>
      <c r="C292" s="65" t="s">
        <v>64</v>
      </c>
      <c r="D292" s="66">
        <v>162.85460470230174</v>
      </c>
      <c r="E292" s="68"/>
      <c r="F292" s="100" t="s">
        <v>1053</v>
      </c>
      <c r="G292" s="65"/>
      <c r="H292" s="69" t="s">
        <v>398</v>
      </c>
      <c r="I292" s="70"/>
      <c r="J292" s="70"/>
      <c r="K292" s="69" t="s">
        <v>4132</v>
      </c>
      <c r="L292" s="73">
        <v>1.011226494206578</v>
      </c>
      <c r="M292" s="74">
        <v>4368.78955078125</v>
      </c>
      <c r="N292" s="74">
        <v>5076.89306640625</v>
      </c>
      <c r="O292" s="75"/>
      <c r="P292" s="76"/>
      <c r="Q292" s="76"/>
      <c r="R292" s="86"/>
      <c r="S292" s="48">
        <v>0</v>
      </c>
      <c r="T292" s="48">
        <v>4</v>
      </c>
      <c r="U292" s="49">
        <v>0.058824</v>
      </c>
      <c r="V292" s="49">
        <v>0.001006</v>
      </c>
      <c r="W292" s="49">
        <v>0.020283</v>
      </c>
      <c r="X292" s="49">
        <v>0.592481</v>
      </c>
      <c r="Y292" s="49">
        <v>0.5</v>
      </c>
      <c r="Z292" s="49">
        <v>0</v>
      </c>
      <c r="AA292" s="71">
        <v>292</v>
      </c>
      <c r="AB292" s="71"/>
      <c r="AC292" s="72"/>
      <c r="AD292" s="78" t="s">
        <v>2171</v>
      </c>
      <c r="AE292" s="78">
        <v>1020</v>
      </c>
      <c r="AF292" s="78">
        <v>768</v>
      </c>
      <c r="AG292" s="78">
        <v>10231</v>
      </c>
      <c r="AH292" s="78">
        <v>12721</v>
      </c>
      <c r="AI292" s="78"/>
      <c r="AJ292" s="78"/>
      <c r="AK292" s="78" t="s">
        <v>2626</v>
      </c>
      <c r="AL292" s="78"/>
      <c r="AM292" s="78"/>
      <c r="AN292" s="80">
        <v>39189.475752314815</v>
      </c>
      <c r="AO292" s="78"/>
      <c r="AP292" s="78" t="b">
        <v>0</v>
      </c>
      <c r="AQ292" s="78" t="b">
        <v>0</v>
      </c>
      <c r="AR292" s="78" t="b">
        <v>1</v>
      </c>
      <c r="AS292" s="78"/>
      <c r="AT292" s="78">
        <v>65</v>
      </c>
      <c r="AU292" s="82" t="s">
        <v>3309</v>
      </c>
      <c r="AV292" s="78" t="b">
        <v>0</v>
      </c>
      <c r="AW292" s="78" t="s">
        <v>3483</v>
      </c>
      <c r="AX292" s="82" t="s">
        <v>3773</v>
      </c>
      <c r="AY292" s="78" t="s">
        <v>66</v>
      </c>
      <c r="AZ292" s="78" t="str">
        <f>REPLACE(INDEX(GroupVertices[Group],MATCH(Vertices[[#This Row],[Vertex]],GroupVertices[Vertex],0)),1,1,"")</f>
        <v>3</v>
      </c>
      <c r="BA292" s="48"/>
      <c r="BB292" s="48"/>
      <c r="BC292" s="48"/>
      <c r="BD292" s="48"/>
      <c r="BE292" s="48"/>
      <c r="BF292" s="48"/>
      <c r="BG292" s="116" t="s">
        <v>4801</v>
      </c>
      <c r="BH292" s="116" t="s">
        <v>4801</v>
      </c>
      <c r="BI292" s="116" t="s">
        <v>4942</v>
      </c>
      <c r="BJ292" s="116" t="s">
        <v>4942</v>
      </c>
      <c r="BK292" s="116">
        <v>0</v>
      </c>
      <c r="BL292" s="120">
        <v>0</v>
      </c>
      <c r="BM292" s="116">
        <v>0</v>
      </c>
      <c r="BN292" s="120">
        <v>0</v>
      </c>
      <c r="BO292" s="116">
        <v>0</v>
      </c>
      <c r="BP292" s="120">
        <v>0</v>
      </c>
      <c r="BQ292" s="116">
        <v>18</v>
      </c>
      <c r="BR292" s="120">
        <v>100</v>
      </c>
      <c r="BS292" s="116">
        <v>18</v>
      </c>
      <c r="BT292" s="2"/>
      <c r="BU292" s="3"/>
      <c r="BV292" s="3"/>
      <c r="BW292" s="3"/>
      <c r="BX292" s="3"/>
    </row>
    <row r="293" spans="1:76" ht="15">
      <c r="A293" s="64" t="s">
        <v>399</v>
      </c>
      <c r="B293" s="65"/>
      <c r="C293" s="65" t="s">
        <v>64</v>
      </c>
      <c r="D293" s="66">
        <v>162.24814693829856</v>
      </c>
      <c r="E293" s="68"/>
      <c r="F293" s="100" t="s">
        <v>1054</v>
      </c>
      <c r="G293" s="65"/>
      <c r="H293" s="69" t="s">
        <v>399</v>
      </c>
      <c r="I293" s="70"/>
      <c r="J293" s="70"/>
      <c r="K293" s="69" t="s">
        <v>4133</v>
      </c>
      <c r="L293" s="73">
        <v>1.011226494206578</v>
      </c>
      <c r="M293" s="74">
        <v>4936.24072265625</v>
      </c>
      <c r="N293" s="74">
        <v>5592.9921875</v>
      </c>
      <c r="O293" s="75"/>
      <c r="P293" s="76"/>
      <c r="Q293" s="76"/>
      <c r="R293" s="86"/>
      <c r="S293" s="48">
        <v>0</v>
      </c>
      <c r="T293" s="48">
        <v>4</v>
      </c>
      <c r="U293" s="49">
        <v>0.058824</v>
      </c>
      <c r="V293" s="49">
        <v>0.001006</v>
      </c>
      <c r="W293" s="49">
        <v>0.020283</v>
      </c>
      <c r="X293" s="49">
        <v>0.592481</v>
      </c>
      <c r="Y293" s="49">
        <v>0.5</v>
      </c>
      <c r="Z293" s="49">
        <v>0</v>
      </c>
      <c r="AA293" s="71">
        <v>293</v>
      </c>
      <c r="AB293" s="71"/>
      <c r="AC293" s="72"/>
      <c r="AD293" s="78" t="s">
        <v>2172</v>
      </c>
      <c r="AE293" s="78">
        <v>736</v>
      </c>
      <c r="AF293" s="78">
        <v>223</v>
      </c>
      <c r="AG293" s="78">
        <v>257</v>
      </c>
      <c r="AH293" s="78">
        <v>956</v>
      </c>
      <c r="AI293" s="78"/>
      <c r="AJ293" s="78" t="s">
        <v>2517</v>
      </c>
      <c r="AK293" s="78" t="s">
        <v>2693</v>
      </c>
      <c r="AL293" s="82" t="s">
        <v>2976</v>
      </c>
      <c r="AM293" s="78"/>
      <c r="AN293" s="80">
        <v>42286.873252314814</v>
      </c>
      <c r="AO293" s="82" t="s">
        <v>3261</v>
      </c>
      <c r="AP293" s="78" t="b">
        <v>0</v>
      </c>
      <c r="AQ293" s="78" t="b">
        <v>0</v>
      </c>
      <c r="AR293" s="78" t="b">
        <v>1</v>
      </c>
      <c r="AS293" s="78"/>
      <c r="AT293" s="78">
        <v>3</v>
      </c>
      <c r="AU293" s="82" t="s">
        <v>3309</v>
      </c>
      <c r="AV293" s="78" t="b">
        <v>0</v>
      </c>
      <c r="AW293" s="78" t="s">
        <v>3483</v>
      </c>
      <c r="AX293" s="82" t="s">
        <v>3774</v>
      </c>
      <c r="AY293" s="78" t="s">
        <v>66</v>
      </c>
      <c r="AZ293" s="78" t="str">
        <f>REPLACE(INDEX(GroupVertices[Group],MATCH(Vertices[[#This Row],[Vertex]],GroupVertices[Vertex],0)),1,1,"")</f>
        <v>3</v>
      </c>
      <c r="BA293" s="48"/>
      <c r="BB293" s="48"/>
      <c r="BC293" s="48"/>
      <c r="BD293" s="48"/>
      <c r="BE293" s="48"/>
      <c r="BF293" s="48"/>
      <c r="BG293" s="116" t="s">
        <v>4801</v>
      </c>
      <c r="BH293" s="116" t="s">
        <v>4801</v>
      </c>
      <c r="BI293" s="116" t="s">
        <v>4942</v>
      </c>
      <c r="BJ293" s="116" t="s">
        <v>4942</v>
      </c>
      <c r="BK293" s="116">
        <v>0</v>
      </c>
      <c r="BL293" s="120">
        <v>0</v>
      </c>
      <c r="BM293" s="116">
        <v>0</v>
      </c>
      <c r="BN293" s="120">
        <v>0</v>
      </c>
      <c r="BO293" s="116">
        <v>0</v>
      </c>
      <c r="BP293" s="120">
        <v>0</v>
      </c>
      <c r="BQ293" s="116">
        <v>18</v>
      </c>
      <c r="BR293" s="120">
        <v>100</v>
      </c>
      <c r="BS293" s="116">
        <v>18</v>
      </c>
      <c r="BT293" s="2"/>
      <c r="BU293" s="3"/>
      <c r="BV293" s="3"/>
      <c r="BW293" s="3"/>
      <c r="BX293" s="3"/>
    </row>
    <row r="294" spans="1:76" ht="15">
      <c r="A294" s="64" t="s">
        <v>400</v>
      </c>
      <c r="B294" s="65"/>
      <c r="C294" s="65" t="s">
        <v>64</v>
      </c>
      <c r="D294" s="66">
        <v>164.87316320487386</v>
      </c>
      <c r="E294" s="68"/>
      <c r="F294" s="100" t="s">
        <v>1055</v>
      </c>
      <c r="G294" s="65"/>
      <c r="H294" s="69" t="s">
        <v>400</v>
      </c>
      <c r="I294" s="70"/>
      <c r="J294" s="70"/>
      <c r="K294" s="69" t="s">
        <v>4134</v>
      </c>
      <c r="L294" s="73">
        <v>1.011226494206578</v>
      </c>
      <c r="M294" s="74">
        <v>4720.626953125</v>
      </c>
      <c r="N294" s="74">
        <v>9646.09375</v>
      </c>
      <c r="O294" s="75"/>
      <c r="P294" s="76"/>
      <c r="Q294" s="76"/>
      <c r="R294" s="86"/>
      <c r="S294" s="48">
        <v>0</v>
      </c>
      <c r="T294" s="48">
        <v>4</v>
      </c>
      <c r="U294" s="49">
        <v>0.058824</v>
      </c>
      <c r="V294" s="49">
        <v>0.001006</v>
      </c>
      <c r="W294" s="49">
        <v>0.020283</v>
      </c>
      <c r="X294" s="49">
        <v>0.592481</v>
      </c>
      <c r="Y294" s="49">
        <v>0.5</v>
      </c>
      <c r="Z294" s="49">
        <v>0</v>
      </c>
      <c r="AA294" s="71">
        <v>294</v>
      </c>
      <c r="AB294" s="71"/>
      <c r="AC294" s="72"/>
      <c r="AD294" s="78" t="s">
        <v>2173</v>
      </c>
      <c r="AE294" s="78">
        <v>1175</v>
      </c>
      <c r="AF294" s="78">
        <v>2582</v>
      </c>
      <c r="AG294" s="78">
        <v>24896</v>
      </c>
      <c r="AH294" s="78">
        <v>420</v>
      </c>
      <c r="AI294" s="78"/>
      <c r="AJ294" s="78" t="s">
        <v>2518</v>
      </c>
      <c r="AK294" s="78" t="s">
        <v>2741</v>
      </c>
      <c r="AL294" s="82" t="s">
        <v>2977</v>
      </c>
      <c r="AM294" s="78"/>
      <c r="AN294" s="80">
        <v>39699.41630787037</v>
      </c>
      <c r="AO294" s="82" t="s">
        <v>3262</v>
      </c>
      <c r="AP294" s="78" t="b">
        <v>0</v>
      </c>
      <c r="AQ294" s="78" t="b">
        <v>0</v>
      </c>
      <c r="AR294" s="78" t="b">
        <v>1</v>
      </c>
      <c r="AS294" s="78"/>
      <c r="AT294" s="78">
        <v>332</v>
      </c>
      <c r="AU294" s="82" t="s">
        <v>3315</v>
      </c>
      <c r="AV294" s="78" t="b">
        <v>0</v>
      </c>
      <c r="AW294" s="78" t="s">
        <v>3483</v>
      </c>
      <c r="AX294" s="82" t="s">
        <v>3775</v>
      </c>
      <c r="AY294" s="78" t="s">
        <v>66</v>
      </c>
      <c r="AZ294" s="78" t="str">
        <f>REPLACE(INDEX(GroupVertices[Group],MATCH(Vertices[[#This Row],[Vertex]],GroupVertices[Vertex],0)),1,1,"")</f>
        <v>3</v>
      </c>
      <c r="BA294" s="48"/>
      <c r="BB294" s="48"/>
      <c r="BC294" s="48"/>
      <c r="BD294" s="48"/>
      <c r="BE294" s="48"/>
      <c r="BF294" s="48"/>
      <c r="BG294" s="116" t="s">
        <v>4801</v>
      </c>
      <c r="BH294" s="116" t="s">
        <v>4801</v>
      </c>
      <c r="BI294" s="116" t="s">
        <v>4942</v>
      </c>
      <c r="BJ294" s="116" t="s">
        <v>4942</v>
      </c>
      <c r="BK294" s="116">
        <v>0</v>
      </c>
      <c r="BL294" s="120">
        <v>0</v>
      </c>
      <c r="BM294" s="116">
        <v>0</v>
      </c>
      <c r="BN294" s="120">
        <v>0</v>
      </c>
      <c r="BO294" s="116">
        <v>0</v>
      </c>
      <c r="BP294" s="120">
        <v>0</v>
      </c>
      <c r="BQ294" s="116">
        <v>18</v>
      </c>
      <c r="BR294" s="120">
        <v>100</v>
      </c>
      <c r="BS294" s="116">
        <v>18</v>
      </c>
      <c r="BT294" s="2"/>
      <c r="BU294" s="3"/>
      <c r="BV294" s="3"/>
      <c r="BW294" s="3"/>
      <c r="BX294" s="3"/>
    </row>
    <row r="295" spans="1:76" ht="15">
      <c r="A295" s="64" t="s">
        <v>401</v>
      </c>
      <c r="B295" s="65"/>
      <c r="C295" s="65" t="s">
        <v>64</v>
      </c>
      <c r="D295" s="66">
        <v>162.16023838168158</v>
      </c>
      <c r="E295" s="68"/>
      <c r="F295" s="100" t="s">
        <v>1056</v>
      </c>
      <c r="G295" s="65"/>
      <c r="H295" s="69" t="s">
        <v>401</v>
      </c>
      <c r="I295" s="70"/>
      <c r="J295" s="70"/>
      <c r="K295" s="69" t="s">
        <v>4135</v>
      </c>
      <c r="L295" s="73">
        <v>1.011226494206578</v>
      </c>
      <c r="M295" s="74">
        <v>4517.89697265625</v>
      </c>
      <c r="N295" s="74">
        <v>4689.16943359375</v>
      </c>
      <c r="O295" s="75"/>
      <c r="P295" s="76"/>
      <c r="Q295" s="76"/>
      <c r="R295" s="86"/>
      <c r="S295" s="48">
        <v>0</v>
      </c>
      <c r="T295" s="48">
        <v>4</v>
      </c>
      <c r="U295" s="49">
        <v>0.058824</v>
      </c>
      <c r="V295" s="49">
        <v>0.001006</v>
      </c>
      <c r="W295" s="49">
        <v>0.020283</v>
      </c>
      <c r="X295" s="49">
        <v>0.592481</v>
      </c>
      <c r="Y295" s="49">
        <v>0.5</v>
      </c>
      <c r="Z295" s="49">
        <v>0</v>
      </c>
      <c r="AA295" s="71">
        <v>295</v>
      </c>
      <c r="AB295" s="71"/>
      <c r="AC295" s="72"/>
      <c r="AD295" s="78" t="s">
        <v>2174</v>
      </c>
      <c r="AE295" s="78">
        <v>209</v>
      </c>
      <c r="AF295" s="78">
        <v>144</v>
      </c>
      <c r="AG295" s="78">
        <v>66</v>
      </c>
      <c r="AH295" s="78">
        <v>875</v>
      </c>
      <c r="AI295" s="78"/>
      <c r="AJ295" s="78" t="s">
        <v>2519</v>
      </c>
      <c r="AK295" s="78" t="s">
        <v>2742</v>
      </c>
      <c r="AL295" s="82" t="s">
        <v>2978</v>
      </c>
      <c r="AM295" s="78"/>
      <c r="AN295" s="80">
        <v>40372.18653935185</v>
      </c>
      <c r="AO295" s="82" t="s">
        <v>3263</v>
      </c>
      <c r="AP295" s="78" t="b">
        <v>0</v>
      </c>
      <c r="AQ295" s="78" t="b">
        <v>0</v>
      </c>
      <c r="AR295" s="78" t="b">
        <v>0</v>
      </c>
      <c r="AS295" s="78"/>
      <c r="AT295" s="78">
        <v>3</v>
      </c>
      <c r="AU295" s="82" t="s">
        <v>3310</v>
      </c>
      <c r="AV295" s="78" t="b">
        <v>0</v>
      </c>
      <c r="AW295" s="78" t="s">
        <v>3483</v>
      </c>
      <c r="AX295" s="82" t="s">
        <v>3776</v>
      </c>
      <c r="AY295" s="78" t="s">
        <v>66</v>
      </c>
      <c r="AZ295" s="78" t="str">
        <f>REPLACE(INDEX(GroupVertices[Group],MATCH(Vertices[[#This Row],[Vertex]],GroupVertices[Vertex],0)),1,1,"")</f>
        <v>3</v>
      </c>
      <c r="BA295" s="48"/>
      <c r="BB295" s="48"/>
      <c r="BC295" s="48"/>
      <c r="BD295" s="48"/>
      <c r="BE295" s="48"/>
      <c r="BF295" s="48"/>
      <c r="BG295" s="116" t="s">
        <v>4801</v>
      </c>
      <c r="BH295" s="116" t="s">
        <v>4801</v>
      </c>
      <c r="BI295" s="116" t="s">
        <v>4942</v>
      </c>
      <c r="BJ295" s="116" t="s">
        <v>4942</v>
      </c>
      <c r="BK295" s="116">
        <v>0</v>
      </c>
      <c r="BL295" s="120">
        <v>0</v>
      </c>
      <c r="BM295" s="116">
        <v>0</v>
      </c>
      <c r="BN295" s="120">
        <v>0</v>
      </c>
      <c r="BO295" s="116">
        <v>0</v>
      </c>
      <c r="BP295" s="120">
        <v>0</v>
      </c>
      <c r="BQ295" s="116">
        <v>18</v>
      </c>
      <c r="BR295" s="120">
        <v>100</v>
      </c>
      <c r="BS295" s="116">
        <v>18</v>
      </c>
      <c r="BT295" s="2"/>
      <c r="BU295" s="3"/>
      <c r="BV295" s="3"/>
      <c r="BW295" s="3"/>
      <c r="BX295" s="3"/>
    </row>
    <row r="296" spans="1:76" ht="15">
      <c r="A296" s="64" t="s">
        <v>402</v>
      </c>
      <c r="B296" s="65"/>
      <c r="C296" s="65" t="s">
        <v>64</v>
      </c>
      <c r="D296" s="66">
        <v>163.29859855154447</v>
      </c>
      <c r="E296" s="68"/>
      <c r="F296" s="100" t="s">
        <v>1057</v>
      </c>
      <c r="G296" s="65"/>
      <c r="H296" s="69" t="s">
        <v>402</v>
      </c>
      <c r="I296" s="70"/>
      <c r="J296" s="70"/>
      <c r="K296" s="69" t="s">
        <v>4136</v>
      </c>
      <c r="L296" s="73">
        <v>167.89734094336382</v>
      </c>
      <c r="M296" s="74">
        <v>1160.432373046875</v>
      </c>
      <c r="N296" s="74">
        <v>7914.37841796875</v>
      </c>
      <c r="O296" s="75"/>
      <c r="P296" s="76"/>
      <c r="Q296" s="76"/>
      <c r="R296" s="86"/>
      <c r="S296" s="48">
        <v>0</v>
      </c>
      <c r="T296" s="48">
        <v>7</v>
      </c>
      <c r="U296" s="49">
        <v>874.5</v>
      </c>
      <c r="V296" s="49">
        <v>0.00156</v>
      </c>
      <c r="W296" s="49">
        <v>0.000926</v>
      </c>
      <c r="X296" s="49">
        <v>1.763876</v>
      </c>
      <c r="Y296" s="49">
        <v>0.23809523809523808</v>
      </c>
      <c r="Z296" s="49">
        <v>0</v>
      </c>
      <c r="AA296" s="71">
        <v>296</v>
      </c>
      <c r="AB296" s="71"/>
      <c r="AC296" s="72"/>
      <c r="AD296" s="78" t="s">
        <v>2175</v>
      </c>
      <c r="AE296" s="78">
        <v>231</v>
      </c>
      <c r="AF296" s="78">
        <v>1167</v>
      </c>
      <c r="AG296" s="78">
        <v>3912</v>
      </c>
      <c r="AH296" s="78">
        <v>3461</v>
      </c>
      <c r="AI296" s="78"/>
      <c r="AJ296" s="78" t="s">
        <v>2520</v>
      </c>
      <c r="AK296" s="78" t="s">
        <v>2743</v>
      </c>
      <c r="AL296" s="82" t="s">
        <v>2979</v>
      </c>
      <c r="AM296" s="78"/>
      <c r="AN296" s="80">
        <v>39458.87501157408</v>
      </c>
      <c r="AO296" s="78"/>
      <c r="AP296" s="78" t="b">
        <v>1</v>
      </c>
      <c r="AQ296" s="78" t="b">
        <v>0</v>
      </c>
      <c r="AR296" s="78" t="b">
        <v>0</v>
      </c>
      <c r="AS296" s="78"/>
      <c r="AT296" s="78">
        <v>39</v>
      </c>
      <c r="AU296" s="82" t="s">
        <v>3309</v>
      </c>
      <c r="AV296" s="78" t="b">
        <v>0</v>
      </c>
      <c r="AW296" s="78" t="s">
        <v>3483</v>
      </c>
      <c r="AX296" s="82" t="s">
        <v>3777</v>
      </c>
      <c r="AY296" s="78" t="s">
        <v>66</v>
      </c>
      <c r="AZ296" s="78" t="str">
        <f>REPLACE(INDEX(GroupVertices[Group],MATCH(Vertices[[#This Row],[Vertex]],GroupVertices[Vertex],0)),1,1,"")</f>
        <v>1</v>
      </c>
      <c r="BA296" s="48" t="s">
        <v>779</v>
      </c>
      <c r="BB296" s="48" t="s">
        <v>779</v>
      </c>
      <c r="BC296" s="48" t="s">
        <v>823</v>
      </c>
      <c r="BD296" s="48" t="s">
        <v>823</v>
      </c>
      <c r="BE296" s="48" t="s">
        <v>839</v>
      </c>
      <c r="BF296" s="48" t="s">
        <v>839</v>
      </c>
      <c r="BG296" s="116" t="s">
        <v>4804</v>
      </c>
      <c r="BH296" s="116" t="s">
        <v>4804</v>
      </c>
      <c r="BI296" s="116" t="s">
        <v>4944</v>
      </c>
      <c r="BJ296" s="116" t="s">
        <v>4944</v>
      </c>
      <c r="BK296" s="116">
        <v>2</v>
      </c>
      <c r="BL296" s="120">
        <v>2.197802197802198</v>
      </c>
      <c r="BM296" s="116">
        <v>1</v>
      </c>
      <c r="BN296" s="120">
        <v>1.098901098901099</v>
      </c>
      <c r="BO296" s="116">
        <v>0</v>
      </c>
      <c r="BP296" s="120">
        <v>0</v>
      </c>
      <c r="BQ296" s="116">
        <v>88</v>
      </c>
      <c r="BR296" s="120">
        <v>96.7032967032967</v>
      </c>
      <c r="BS296" s="116">
        <v>91</v>
      </c>
      <c r="BT296" s="2"/>
      <c r="BU296" s="3"/>
      <c r="BV296" s="3"/>
      <c r="BW296" s="3"/>
      <c r="BX296" s="3"/>
    </row>
    <row r="297" spans="1:76" ht="15">
      <c r="A297" s="64" t="s">
        <v>538</v>
      </c>
      <c r="B297" s="65"/>
      <c r="C297" s="65" t="s">
        <v>64</v>
      </c>
      <c r="D297" s="66">
        <v>171.35836659682</v>
      </c>
      <c r="E297" s="68"/>
      <c r="F297" s="100" t="s">
        <v>3448</v>
      </c>
      <c r="G297" s="65"/>
      <c r="H297" s="69" t="s">
        <v>538</v>
      </c>
      <c r="I297" s="70"/>
      <c r="J297" s="70"/>
      <c r="K297" s="69" t="s">
        <v>4137</v>
      </c>
      <c r="L297" s="73">
        <v>1</v>
      </c>
      <c r="M297" s="74">
        <v>992.54931640625</v>
      </c>
      <c r="N297" s="74">
        <v>7156.85693359375</v>
      </c>
      <c r="O297" s="75"/>
      <c r="P297" s="76"/>
      <c r="Q297" s="76"/>
      <c r="R297" s="86"/>
      <c r="S297" s="48">
        <v>3</v>
      </c>
      <c r="T297" s="48">
        <v>0</v>
      </c>
      <c r="U297" s="49">
        <v>0</v>
      </c>
      <c r="V297" s="49">
        <v>0.001529</v>
      </c>
      <c r="W297" s="49">
        <v>0.000789</v>
      </c>
      <c r="X297" s="49">
        <v>0.856624</v>
      </c>
      <c r="Y297" s="49">
        <v>0.6666666666666666</v>
      </c>
      <c r="Z297" s="49">
        <v>0</v>
      </c>
      <c r="AA297" s="71">
        <v>297</v>
      </c>
      <c r="AB297" s="71"/>
      <c r="AC297" s="72"/>
      <c r="AD297" s="78" t="s">
        <v>2176</v>
      </c>
      <c r="AE297" s="78">
        <v>281</v>
      </c>
      <c r="AF297" s="78">
        <v>8410</v>
      </c>
      <c r="AG297" s="78">
        <v>2681</v>
      </c>
      <c r="AH297" s="78">
        <v>502</v>
      </c>
      <c r="AI297" s="78"/>
      <c r="AJ297" s="78" t="s">
        <v>2521</v>
      </c>
      <c r="AK297" s="78" t="s">
        <v>2744</v>
      </c>
      <c r="AL297" s="82" t="s">
        <v>2980</v>
      </c>
      <c r="AM297" s="78"/>
      <c r="AN297" s="80">
        <v>41137.77612268519</v>
      </c>
      <c r="AO297" s="78"/>
      <c r="AP297" s="78" t="b">
        <v>0</v>
      </c>
      <c r="AQ297" s="78" t="b">
        <v>0</v>
      </c>
      <c r="AR297" s="78" t="b">
        <v>1</v>
      </c>
      <c r="AS297" s="78" t="s">
        <v>1829</v>
      </c>
      <c r="AT297" s="78">
        <v>203</v>
      </c>
      <c r="AU297" s="82" t="s">
        <v>3319</v>
      </c>
      <c r="AV297" s="78" t="b">
        <v>0</v>
      </c>
      <c r="AW297" s="78" t="s">
        <v>3483</v>
      </c>
      <c r="AX297" s="82" t="s">
        <v>3778</v>
      </c>
      <c r="AY297" s="78" t="s">
        <v>65</v>
      </c>
      <c r="AZ297" s="78" t="str">
        <f>REPLACE(INDEX(GroupVertices[Group],MATCH(Vertices[[#This Row],[Vertex]],GroupVertices[Vertex],0)),1,1,"")</f>
        <v>1</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439</v>
      </c>
      <c r="B298" s="65"/>
      <c r="C298" s="65" t="s">
        <v>64</v>
      </c>
      <c r="D298" s="66">
        <v>162.4818279115842</v>
      </c>
      <c r="E298" s="68"/>
      <c r="F298" s="100" t="s">
        <v>1091</v>
      </c>
      <c r="G298" s="65"/>
      <c r="H298" s="69" t="s">
        <v>439</v>
      </c>
      <c r="I298" s="70"/>
      <c r="J298" s="70"/>
      <c r="K298" s="69" t="s">
        <v>4138</v>
      </c>
      <c r="L298" s="73">
        <v>1</v>
      </c>
      <c r="M298" s="74">
        <v>1423.1650390625</v>
      </c>
      <c r="N298" s="74">
        <v>7557.123046875</v>
      </c>
      <c r="O298" s="75"/>
      <c r="P298" s="76"/>
      <c r="Q298" s="76"/>
      <c r="R298" s="86"/>
      <c r="S298" s="48">
        <v>2</v>
      </c>
      <c r="T298" s="48">
        <v>2</v>
      </c>
      <c r="U298" s="49">
        <v>0</v>
      </c>
      <c r="V298" s="49">
        <v>0.001529</v>
      </c>
      <c r="W298" s="49">
        <v>0.000789</v>
      </c>
      <c r="X298" s="49">
        <v>0.856624</v>
      </c>
      <c r="Y298" s="49">
        <v>0.5</v>
      </c>
      <c r="Z298" s="49">
        <v>0.3333333333333333</v>
      </c>
      <c r="AA298" s="71">
        <v>298</v>
      </c>
      <c r="AB298" s="71"/>
      <c r="AC298" s="72"/>
      <c r="AD298" s="78" t="s">
        <v>2177</v>
      </c>
      <c r="AE298" s="78">
        <v>233</v>
      </c>
      <c r="AF298" s="78">
        <v>433</v>
      </c>
      <c r="AG298" s="78">
        <v>261</v>
      </c>
      <c r="AH298" s="78">
        <v>824</v>
      </c>
      <c r="AI298" s="78"/>
      <c r="AJ298" s="78" t="s">
        <v>2522</v>
      </c>
      <c r="AK298" s="78"/>
      <c r="AL298" s="78"/>
      <c r="AM298" s="78"/>
      <c r="AN298" s="80">
        <v>41709.5115625</v>
      </c>
      <c r="AO298" s="78"/>
      <c r="AP298" s="78" t="b">
        <v>1</v>
      </c>
      <c r="AQ298" s="78" t="b">
        <v>0</v>
      </c>
      <c r="AR298" s="78" t="b">
        <v>0</v>
      </c>
      <c r="AS298" s="78"/>
      <c r="AT298" s="78">
        <v>10</v>
      </c>
      <c r="AU298" s="82" t="s">
        <v>3309</v>
      </c>
      <c r="AV298" s="78" t="b">
        <v>0</v>
      </c>
      <c r="AW298" s="78" t="s">
        <v>3483</v>
      </c>
      <c r="AX298" s="82" t="s">
        <v>3779</v>
      </c>
      <c r="AY298" s="78" t="s">
        <v>66</v>
      </c>
      <c r="AZ298" s="78" t="str">
        <f>REPLACE(INDEX(GroupVertices[Group],MATCH(Vertices[[#This Row],[Vertex]],GroupVertices[Vertex],0)),1,1,"")</f>
        <v>1</v>
      </c>
      <c r="BA298" s="48"/>
      <c r="BB298" s="48"/>
      <c r="BC298" s="48"/>
      <c r="BD298" s="48"/>
      <c r="BE298" s="48"/>
      <c r="BF298" s="48"/>
      <c r="BG298" s="116" t="s">
        <v>4805</v>
      </c>
      <c r="BH298" s="116" t="s">
        <v>4847</v>
      </c>
      <c r="BI298" s="116" t="s">
        <v>4945</v>
      </c>
      <c r="BJ298" s="116" t="s">
        <v>4974</v>
      </c>
      <c r="BK298" s="116">
        <v>2</v>
      </c>
      <c r="BL298" s="120">
        <v>3.125</v>
      </c>
      <c r="BM298" s="116">
        <v>0</v>
      </c>
      <c r="BN298" s="120">
        <v>0</v>
      </c>
      <c r="BO298" s="116">
        <v>0</v>
      </c>
      <c r="BP298" s="120">
        <v>0</v>
      </c>
      <c r="BQ298" s="116">
        <v>62</v>
      </c>
      <c r="BR298" s="120">
        <v>96.875</v>
      </c>
      <c r="BS298" s="116">
        <v>64</v>
      </c>
      <c r="BT298" s="2"/>
      <c r="BU298" s="3"/>
      <c r="BV298" s="3"/>
      <c r="BW298" s="3"/>
      <c r="BX298" s="3"/>
    </row>
    <row r="299" spans="1:76" ht="15">
      <c r="A299" s="64" t="s">
        <v>403</v>
      </c>
      <c r="B299" s="65"/>
      <c r="C299" s="65" t="s">
        <v>64</v>
      </c>
      <c r="D299" s="66">
        <v>162.19807244402307</v>
      </c>
      <c r="E299" s="68"/>
      <c r="F299" s="100" t="s">
        <v>1058</v>
      </c>
      <c r="G299" s="65"/>
      <c r="H299" s="69" t="s">
        <v>403</v>
      </c>
      <c r="I299" s="70"/>
      <c r="J299" s="70"/>
      <c r="K299" s="69" t="s">
        <v>4139</v>
      </c>
      <c r="L299" s="73">
        <v>1</v>
      </c>
      <c r="M299" s="74">
        <v>1310.9051513671875</v>
      </c>
      <c r="N299" s="74">
        <v>4948.02978515625</v>
      </c>
      <c r="O299" s="75"/>
      <c r="P299" s="76"/>
      <c r="Q299" s="76"/>
      <c r="R299" s="86"/>
      <c r="S299" s="48">
        <v>0</v>
      </c>
      <c r="T299" s="48">
        <v>1</v>
      </c>
      <c r="U299" s="49">
        <v>0</v>
      </c>
      <c r="V299" s="49">
        <v>0.001515</v>
      </c>
      <c r="W299" s="49">
        <v>0.000654</v>
      </c>
      <c r="X299" s="49">
        <v>0.399729</v>
      </c>
      <c r="Y299" s="49">
        <v>0</v>
      </c>
      <c r="Z299" s="49">
        <v>0</v>
      </c>
      <c r="AA299" s="71">
        <v>299</v>
      </c>
      <c r="AB299" s="71"/>
      <c r="AC299" s="72"/>
      <c r="AD299" s="78" t="s">
        <v>2178</v>
      </c>
      <c r="AE299" s="78">
        <v>28</v>
      </c>
      <c r="AF299" s="78">
        <v>178</v>
      </c>
      <c r="AG299" s="78">
        <v>208</v>
      </c>
      <c r="AH299" s="78">
        <v>162</v>
      </c>
      <c r="AI299" s="78"/>
      <c r="AJ299" s="78" t="s">
        <v>2523</v>
      </c>
      <c r="AK299" s="78" t="s">
        <v>2745</v>
      </c>
      <c r="AL299" s="82" t="s">
        <v>2981</v>
      </c>
      <c r="AM299" s="78"/>
      <c r="AN299" s="80">
        <v>42922.639652777776</v>
      </c>
      <c r="AO299" s="78"/>
      <c r="AP299" s="78" t="b">
        <v>1</v>
      </c>
      <c r="AQ299" s="78" t="b">
        <v>0</v>
      </c>
      <c r="AR299" s="78" t="b">
        <v>0</v>
      </c>
      <c r="AS299" s="78"/>
      <c r="AT299" s="78">
        <v>10</v>
      </c>
      <c r="AU299" s="78"/>
      <c r="AV299" s="78" t="b">
        <v>0</v>
      </c>
      <c r="AW299" s="78" t="s">
        <v>3483</v>
      </c>
      <c r="AX299" s="82" t="s">
        <v>3780</v>
      </c>
      <c r="AY299" s="78" t="s">
        <v>66</v>
      </c>
      <c r="AZ299" s="78" t="str">
        <f>REPLACE(INDEX(GroupVertices[Group],MATCH(Vertices[[#This Row],[Vertex]],GroupVertices[Vertex],0)),1,1,"")</f>
        <v>1</v>
      </c>
      <c r="BA299" s="48" t="s">
        <v>779</v>
      </c>
      <c r="BB299" s="48" t="s">
        <v>779</v>
      </c>
      <c r="BC299" s="48" t="s">
        <v>823</v>
      </c>
      <c r="BD299" s="48" t="s">
        <v>823</v>
      </c>
      <c r="BE299" s="48" t="s">
        <v>839</v>
      </c>
      <c r="BF299" s="48" t="s">
        <v>839</v>
      </c>
      <c r="BG299" s="116" t="s">
        <v>4806</v>
      </c>
      <c r="BH299" s="116" t="s">
        <v>4806</v>
      </c>
      <c r="BI299" s="116" t="s">
        <v>4909</v>
      </c>
      <c r="BJ299" s="116" t="s">
        <v>4909</v>
      </c>
      <c r="BK299" s="116">
        <v>0</v>
      </c>
      <c r="BL299" s="120">
        <v>0</v>
      </c>
      <c r="BM299" s="116">
        <v>0</v>
      </c>
      <c r="BN299" s="120">
        <v>0</v>
      </c>
      <c r="BO299" s="116">
        <v>0</v>
      </c>
      <c r="BP299" s="120">
        <v>0</v>
      </c>
      <c r="BQ299" s="116">
        <v>23</v>
      </c>
      <c r="BR299" s="120">
        <v>100</v>
      </c>
      <c r="BS299" s="116">
        <v>23</v>
      </c>
      <c r="BT299" s="2"/>
      <c r="BU299" s="3"/>
      <c r="BV299" s="3"/>
      <c r="BW299" s="3"/>
      <c r="BX299" s="3"/>
    </row>
    <row r="300" spans="1:76" ht="15">
      <c r="A300" s="64" t="s">
        <v>404</v>
      </c>
      <c r="B300" s="65"/>
      <c r="C300" s="65" t="s">
        <v>64</v>
      </c>
      <c r="D300" s="66">
        <v>164.8642610725582</v>
      </c>
      <c r="E300" s="68"/>
      <c r="F300" s="100" t="s">
        <v>1059</v>
      </c>
      <c r="G300" s="65"/>
      <c r="H300" s="69" t="s">
        <v>404</v>
      </c>
      <c r="I300" s="70"/>
      <c r="J300" s="70"/>
      <c r="K300" s="69" t="s">
        <v>4140</v>
      </c>
      <c r="L300" s="73">
        <v>1</v>
      </c>
      <c r="M300" s="74">
        <v>1972.985107421875</v>
      </c>
      <c r="N300" s="74">
        <v>8140.2001953125</v>
      </c>
      <c r="O300" s="75"/>
      <c r="P300" s="76"/>
      <c r="Q300" s="76"/>
      <c r="R300" s="86"/>
      <c r="S300" s="48">
        <v>0</v>
      </c>
      <c r="T300" s="48">
        <v>1</v>
      </c>
      <c r="U300" s="49">
        <v>0</v>
      </c>
      <c r="V300" s="49">
        <v>0.001515</v>
      </c>
      <c r="W300" s="49">
        <v>0.000654</v>
      </c>
      <c r="X300" s="49">
        <v>0.399729</v>
      </c>
      <c r="Y300" s="49">
        <v>0</v>
      </c>
      <c r="Z300" s="49">
        <v>0</v>
      </c>
      <c r="AA300" s="71">
        <v>300</v>
      </c>
      <c r="AB300" s="71"/>
      <c r="AC300" s="72"/>
      <c r="AD300" s="78" t="s">
        <v>2179</v>
      </c>
      <c r="AE300" s="78">
        <v>3542</v>
      </c>
      <c r="AF300" s="78">
        <v>2574</v>
      </c>
      <c r="AG300" s="78">
        <v>2509</v>
      </c>
      <c r="AH300" s="78">
        <v>2305</v>
      </c>
      <c r="AI300" s="78"/>
      <c r="AJ300" s="78" t="s">
        <v>2524</v>
      </c>
      <c r="AK300" s="78" t="s">
        <v>2608</v>
      </c>
      <c r="AL300" s="82" t="s">
        <v>2982</v>
      </c>
      <c r="AM300" s="78"/>
      <c r="AN300" s="80">
        <v>41006.83645833333</v>
      </c>
      <c r="AO300" s="82" t="s">
        <v>3264</v>
      </c>
      <c r="AP300" s="78" t="b">
        <v>1</v>
      </c>
      <c r="AQ300" s="78" t="b">
        <v>0</v>
      </c>
      <c r="AR300" s="78" t="b">
        <v>1</v>
      </c>
      <c r="AS300" s="78"/>
      <c r="AT300" s="78">
        <v>93</v>
      </c>
      <c r="AU300" s="82" t="s">
        <v>3309</v>
      </c>
      <c r="AV300" s="78" t="b">
        <v>0</v>
      </c>
      <c r="AW300" s="78" t="s">
        <v>3483</v>
      </c>
      <c r="AX300" s="82" t="s">
        <v>3781</v>
      </c>
      <c r="AY300" s="78" t="s">
        <v>66</v>
      </c>
      <c r="AZ300" s="78" t="str">
        <f>REPLACE(INDEX(GroupVertices[Group],MATCH(Vertices[[#This Row],[Vertex]],GroupVertices[Vertex],0)),1,1,"")</f>
        <v>1</v>
      </c>
      <c r="BA300" s="48" t="s">
        <v>4685</v>
      </c>
      <c r="BB300" s="48" t="s">
        <v>4685</v>
      </c>
      <c r="BC300" s="48" t="s">
        <v>4695</v>
      </c>
      <c r="BD300" s="48" t="s">
        <v>4695</v>
      </c>
      <c r="BE300" s="48" t="s">
        <v>839</v>
      </c>
      <c r="BF300" s="48" t="s">
        <v>839</v>
      </c>
      <c r="BG300" s="116" t="s">
        <v>4765</v>
      </c>
      <c r="BH300" s="116" t="s">
        <v>4806</v>
      </c>
      <c r="BI300" s="116" t="s">
        <v>4909</v>
      </c>
      <c r="BJ300" s="116" t="s">
        <v>4909</v>
      </c>
      <c r="BK300" s="116">
        <v>1</v>
      </c>
      <c r="BL300" s="120">
        <v>2.272727272727273</v>
      </c>
      <c r="BM300" s="116">
        <v>0</v>
      </c>
      <c r="BN300" s="120">
        <v>0</v>
      </c>
      <c r="BO300" s="116">
        <v>0</v>
      </c>
      <c r="BP300" s="120">
        <v>0</v>
      </c>
      <c r="BQ300" s="116">
        <v>43</v>
      </c>
      <c r="BR300" s="120">
        <v>97.72727272727273</v>
      </c>
      <c r="BS300" s="116">
        <v>44</v>
      </c>
      <c r="BT300" s="2"/>
      <c r="BU300" s="3"/>
      <c r="BV300" s="3"/>
      <c r="BW300" s="3"/>
      <c r="BX300" s="3"/>
    </row>
    <row r="301" spans="1:76" ht="15">
      <c r="A301" s="64" t="s">
        <v>405</v>
      </c>
      <c r="B301" s="65"/>
      <c r="C301" s="65" t="s">
        <v>64</v>
      </c>
      <c r="D301" s="66">
        <v>163.2006750960724</v>
      </c>
      <c r="E301" s="68"/>
      <c r="F301" s="100" t="s">
        <v>1060</v>
      </c>
      <c r="G301" s="65"/>
      <c r="H301" s="69" t="s">
        <v>405</v>
      </c>
      <c r="I301" s="70"/>
      <c r="J301" s="70"/>
      <c r="K301" s="69" t="s">
        <v>4141</v>
      </c>
      <c r="L301" s="73">
        <v>1</v>
      </c>
      <c r="M301" s="74">
        <v>1045.9586181640625</v>
      </c>
      <c r="N301" s="74">
        <v>5912.1591796875</v>
      </c>
      <c r="O301" s="75"/>
      <c r="P301" s="76"/>
      <c r="Q301" s="76"/>
      <c r="R301" s="86"/>
      <c r="S301" s="48">
        <v>0</v>
      </c>
      <c r="T301" s="48">
        <v>1</v>
      </c>
      <c r="U301" s="49">
        <v>0</v>
      </c>
      <c r="V301" s="49">
        <v>0.001515</v>
      </c>
      <c r="W301" s="49">
        <v>0.000654</v>
      </c>
      <c r="X301" s="49">
        <v>0.399729</v>
      </c>
      <c r="Y301" s="49">
        <v>0</v>
      </c>
      <c r="Z301" s="49">
        <v>0</v>
      </c>
      <c r="AA301" s="71">
        <v>301</v>
      </c>
      <c r="AB301" s="71"/>
      <c r="AC301" s="72"/>
      <c r="AD301" s="78" t="s">
        <v>2180</v>
      </c>
      <c r="AE301" s="78">
        <v>569</v>
      </c>
      <c r="AF301" s="78">
        <v>1079</v>
      </c>
      <c r="AG301" s="78">
        <v>7312</v>
      </c>
      <c r="AH301" s="78">
        <v>6390</v>
      </c>
      <c r="AI301" s="78"/>
      <c r="AJ301" s="78"/>
      <c r="AK301" s="78" t="s">
        <v>2746</v>
      </c>
      <c r="AL301" s="82" t="s">
        <v>2983</v>
      </c>
      <c r="AM301" s="78"/>
      <c r="AN301" s="80">
        <v>39832.88737268518</v>
      </c>
      <c r="AO301" s="78"/>
      <c r="AP301" s="78" t="b">
        <v>0</v>
      </c>
      <c r="AQ301" s="78" t="b">
        <v>0</v>
      </c>
      <c r="AR301" s="78" t="b">
        <v>1</v>
      </c>
      <c r="AS301" s="78"/>
      <c r="AT301" s="78">
        <v>72</v>
      </c>
      <c r="AU301" s="82" t="s">
        <v>3316</v>
      </c>
      <c r="AV301" s="78" t="b">
        <v>0</v>
      </c>
      <c r="AW301" s="78" t="s">
        <v>3483</v>
      </c>
      <c r="AX301" s="82" t="s">
        <v>3782</v>
      </c>
      <c r="AY301" s="78" t="s">
        <v>66</v>
      </c>
      <c r="AZ301" s="78" t="str">
        <f>REPLACE(INDEX(GroupVertices[Group],MATCH(Vertices[[#This Row],[Vertex]],GroupVertices[Vertex],0)),1,1,"")</f>
        <v>1</v>
      </c>
      <c r="BA301" s="48" t="s">
        <v>4685</v>
      </c>
      <c r="BB301" s="48" t="s">
        <v>4685</v>
      </c>
      <c r="BC301" s="48" t="s">
        <v>4695</v>
      </c>
      <c r="BD301" s="48" t="s">
        <v>4695</v>
      </c>
      <c r="BE301" s="48" t="s">
        <v>846</v>
      </c>
      <c r="BF301" s="48" t="s">
        <v>4710</v>
      </c>
      <c r="BG301" s="116" t="s">
        <v>4807</v>
      </c>
      <c r="BH301" s="116" t="s">
        <v>4848</v>
      </c>
      <c r="BI301" s="116" t="s">
        <v>4946</v>
      </c>
      <c r="BJ301" s="116" t="s">
        <v>4946</v>
      </c>
      <c r="BK301" s="116">
        <v>2</v>
      </c>
      <c r="BL301" s="120">
        <v>2.2988505747126435</v>
      </c>
      <c r="BM301" s="116">
        <v>0</v>
      </c>
      <c r="BN301" s="120">
        <v>0</v>
      </c>
      <c r="BO301" s="116">
        <v>0</v>
      </c>
      <c r="BP301" s="120">
        <v>0</v>
      </c>
      <c r="BQ301" s="116">
        <v>85</v>
      </c>
      <c r="BR301" s="120">
        <v>97.70114942528735</v>
      </c>
      <c r="BS301" s="116">
        <v>87</v>
      </c>
      <c r="BT301" s="2"/>
      <c r="BU301" s="3"/>
      <c r="BV301" s="3"/>
      <c r="BW301" s="3"/>
      <c r="BX301" s="3"/>
    </row>
    <row r="302" spans="1:76" ht="15">
      <c r="A302" s="64" t="s">
        <v>407</v>
      </c>
      <c r="B302" s="65"/>
      <c r="C302" s="65" t="s">
        <v>64</v>
      </c>
      <c r="D302" s="66">
        <v>162.59978116476645</v>
      </c>
      <c r="E302" s="68"/>
      <c r="F302" s="100" t="s">
        <v>3449</v>
      </c>
      <c r="G302" s="65"/>
      <c r="H302" s="69" t="s">
        <v>407</v>
      </c>
      <c r="I302" s="70"/>
      <c r="J302" s="70"/>
      <c r="K302" s="69" t="s">
        <v>4142</v>
      </c>
      <c r="L302" s="73">
        <v>1</v>
      </c>
      <c r="M302" s="74">
        <v>5724.4912109375</v>
      </c>
      <c r="N302" s="74">
        <v>352.9058837890625</v>
      </c>
      <c r="O302" s="75"/>
      <c r="P302" s="76"/>
      <c r="Q302" s="76"/>
      <c r="R302" s="86"/>
      <c r="S302" s="48">
        <v>0</v>
      </c>
      <c r="T302" s="48">
        <v>1</v>
      </c>
      <c r="U302" s="49">
        <v>0</v>
      </c>
      <c r="V302" s="49">
        <v>0.001127</v>
      </c>
      <c r="W302" s="49">
        <v>7.4E-05</v>
      </c>
      <c r="X302" s="49">
        <v>0.36037</v>
      </c>
      <c r="Y302" s="49">
        <v>0</v>
      </c>
      <c r="Z302" s="49">
        <v>0</v>
      </c>
      <c r="AA302" s="71">
        <v>302</v>
      </c>
      <c r="AB302" s="71"/>
      <c r="AC302" s="72"/>
      <c r="AD302" s="78" t="s">
        <v>2181</v>
      </c>
      <c r="AE302" s="78">
        <v>610</v>
      </c>
      <c r="AF302" s="78">
        <v>539</v>
      </c>
      <c r="AG302" s="78">
        <v>1178</v>
      </c>
      <c r="AH302" s="78">
        <v>6355</v>
      </c>
      <c r="AI302" s="78"/>
      <c r="AJ302" s="78" t="s">
        <v>2525</v>
      </c>
      <c r="AK302" s="78" t="s">
        <v>2596</v>
      </c>
      <c r="AL302" s="82" t="s">
        <v>2984</v>
      </c>
      <c r="AM302" s="78"/>
      <c r="AN302" s="80">
        <v>41848.58206018519</v>
      </c>
      <c r="AO302" s="82" t="s">
        <v>3265</v>
      </c>
      <c r="AP302" s="78" t="b">
        <v>0</v>
      </c>
      <c r="AQ302" s="78" t="b">
        <v>0</v>
      </c>
      <c r="AR302" s="78" t="b">
        <v>1</v>
      </c>
      <c r="AS302" s="78"/>
      <c r="AT302" s="78">
        <v>13</v>
      </c>
      <c r="AU302" s="82" t="s">
        <v>3309</v>
      </c>
      <c r="AV302" s="78" t="b">
        <v>0</v>
      </c>
      <c r="AW302" s="78" t="s">
        <v>3483</v>
      </c>
      <c r="AX302" s="82" t="s">
        <v>3783</v>
      </c>
      <c r="AY302" s="78" t="s">
        <v>66</v>
      </c>
      <c r="AZ302" s="78" t="str">
        <f>REPLACE(INDEX(GroupVertices[Group],MATCH(Vertices[[#This Row],[Vertex]],GroupVertices[Vertex],0)),1,1,"")</f>
        <v>8</v>
      </c>
      <c r="BA302" s="48"/>
      <c r="BB302" s="48"/>
      <c r="BC302" s="48"/>
      <c r="BD302" s="48"/>
      <c r="BE302" s="48"/>
      <c r="BF302" s="48"/>
      <c r="BG302" s="116" t="s">
        <v>4808</v>
      </c>
      <c r="BH302" s="116" t="s">
        <v>4808</v>
      </c>
      <c r="BI302" s="116" t="s">
        <v>4947</v>
      </c>
      <c r="BJ302" s="116" t="s">
        <v>4947</v>
      </c>
      <c r="BK302" s="116">
        <v>2</v>
      </c>
      <c r="BL302" s="120">
        <v>12.5</v>
      </c>
      <c r="BM302" s="116">
        <v>0</v>
      </c>
      <c r="BN302" s="120">
        <v>0</v>
      </c>
      <c r="BO302" s="116">
        <v>0</v>
      </c>
      <c r="BP302" s="120">
        <v>0</v>
      </c>
      <c r="BQ302" s="116">
        <v>14</v>
      </c>
      <c r="BR302" s="120">
        <v>87.5</v>
      </c>
      <c r="BS302" s="116">
        <v>16</v>
      </c>
      <c r="BT302" s="2"/>
      <c r="BU302" s="3"/>
      <c r="BV302" s="3"/>
      <c r="BW302" s="3"/>
      <c r="BX302" s="3"/>
    </row>
    <row r="303" spans="1:76" ht="15">
      <c r="A303" s="64" t="s">
        <v>408</v>
      </c>
      <c r="B303" s="65"/>
      <c r="C303" s="65" t="s">
        <v>64</v>
      </c>
      <c r="D303" s="66">
        <v>164.09422662725507</v>
      </c>
      <c r="E303" s="68"/>
      <c r="F303" s="100" t="s">
        <v>1062</v>
      </c>
      <c r="G303" s="65"/>
      <c r="H303" s="69" t="s">
        <v>408</v>
      </c>
      <c r="I303" s="70"/>
      <c r="J303" s="70"/>
      <c r="K303" s="69" t="s">
        <v>4143</v>
      </c>
      <c r="L303" s="73">
        <v>1.3816977494416554</v>
      </c>
      <c r="M303" s="74">
        <v>1231.5450439453125</v>
      </c>
      <c r="N303" s="74">
        <v>5216.57275390625</v>
      </c>
      <c r="O303" s="75"/>
      <c r="P303" s="76"/>
      <c r="Q303" s="76"/>
      <c r="R303" s="86"/>
      <c r="S303" s="48">
        <v>2</v>
      </c>
      <c r="T303" s="48">
        <v>2</v>
      </c>
      <c r="U303" s="49">
        <v>2</v>
      </c>
      <c r="V303" s="49">
        <v>0.001522</v>
      </c>
      <c r="W303" s="49">
        <v>0.000767</v>
      </c>
      <c r="X303" s="49">
        <v>0.990367</v>
      </c>
      <c r="Y303" s="49">
        <v>0.5</v>
      </c>
      <c r="Z303" s="49">
        <v>0.3333333333333333</v>
      </c>
      <c r="AA303" s="71">
        <v>303</v>
      </c>
      <c r="AB303" s="71"/>
      <c r="AC303" s="72"/>
      <c r="AD303" s="78" t="s">
        <v>2182</v>
      </c>
      <c r="AE303" s="78">
        <v>240</v>
      </c>
      <c r="AF303" s="78">
        <v>1882</v>
      </c>
      <c r="AG303" s="78">
        <v>852</v>
      </c>
      <c r="AH303" s="78">
        <v>905</v>
      </c>
      <c r="AI303" s="78"/>
      <c r="AJ303" s="78" t="s">
        <v>2526</v>
      </c>
      <c r="AK303" s="78" t="s">
        <v>2583</v>
      </c>
      <c r="AL303" s="82" t="s">
        <v>2985</v>
      </c>
      <c r="AM303" s="78"/>
      <c r="AN303" s="80">
        <v>41676.090787037036</v>
      </c>
      <c r="AO303" s="82" t="s">
        <v>3266</v>
      </c>
      <c r="AP303" s="78" t="b">
        <v>0</v>
      </c>
      <c r="AQ303" s="78" t="b">
        <v>0</v>
      </c>
      <c r="AR303" s="78" t="b">
        <v>1</v>
      </c>
      <c r="AS303" s="78"/>
      <c r="AT303" s="78">
        <v>72</v>
      </c>
      <c r="AU303" s="82" t="s">
        <v>3322</v>
      </c>
      <c r="AV303" s="78" t="b">
        <v>0</v>
      </c>
      <c r="AW303" s="78" t="s">
        <v>3483</v>
      </c>
      <c r="AX303" s="82" t="s">
        <v>3784</v>
      </c>
      <c r="AY303" s="78" t="s">
        <v>66</v>
      </c>
      <c r="AZ303" s="78" t="str">
        <f>REPLACE(INDEX(GroupVertices[Group],MATCH(Vertices[[#This Row],[Vertex]],GroupVertices[Vertex],0)),1,1,"")</f>
        <v>1</v>
      </c>
      <c r="BA303" s="48" t="s">
        <v>743</v>
      </c>
      <c r="BB303" s="48" t="s">
        <v>743</v>
      </c>
      <c r="BC303" s="48" t="s">
        <v>806</v>
      </c>
      <c r="BD303" s="48" t="s">
        <v>806</v>
      </c>
      <c r="BE303" s="48" t="s">
        <v>839</v>
      </c>
      <c r="BF303" s="48" t="s">
        <v>839</v>
      </c>
      <c r="BG303" s="116" t="s">
        <v>4809</v>
      </c>
      <c r="BH303" s="116" t="s">
        <v>4849</v>
      </c>
      <c r="BI303" s="116" t="s">
        <v>4948</v>
      </c>
      <c r="BJ303" s="116" t="s">
        <v>4948</v>
      </c>
      <c r="BK303" s="116">
        <v>2</v>
      </c>
      <c r="BL303" s="120">
        <v>3.4482758620689653</v>
      </c>
      <c r="BM303" s="116">
        <v>0</v>
      </c>
      <c r="BN303" s="120">
        <v>0</v>
      </c>
      <c r="BO303" s="116">
        <v>0</v>
      </c>
      <c r="BP303" s="120">
        <v>0</v>
      </c>
      <c r="BQ303" s="116">
        <v>56</v>
      </c>
      <c r="BR303" s="120">
        <v>96.55172413793103</v>
      </c>
      <c r="BS303" s="116">
        <v>58</v>
      </c>
      <c r="BT303" s="2"/>
      <c r="BU303" s="3"/>
      <c r="BV303" s="3"/>
      <c r="BW303" s="3"/>
      <c r="BX303" s="3"/>
    </row>
    <row r="304" spans="1:76" ht="15">
      <c r="A304" s="64" t="s">
        <v>409</v>
      </c>
      <c r="B304" s="65"/>
      <c r="C304" s="65" t="s">
        <v>64</v>
      </c>
      <c r="D304" s="66">
        <v>186.03019341953956</v>
      </c>
      <c r="E304" s="68"/>
      <c r="F304" s="100" t="s">
        <v>1063</v>
      </c>
      <c r="G304" s="65"/>
      <c r="H304" s="69" t="s">
        <v>409</v>
      </c>
      <c r="I304" s="70"/>
      <c r="J304" s="70"/>
      <c r="K304" s="69" t="s">
        <v>4144</v>
      </c>
      <c r="L304" s="73">
        <v>1</v>
      </c>
      <c r="M304" s="74">
        <v>1646.14306640625</v>
      </c>
      <c r="N304" s="74">
        <v>4993.61279296875</v>
      </c>
      <c r="O304" s="75"/>
      <c r="P304" s="76"/>
      <c r="Q304" s="76"/>
      <c r="R304" s="86"/>
      <c r="S304" s="48">
        <v>2</v>
      </c>
      <c r="T304" s="48">
        <v>2</v>
      </c>
      <c r="U304" s="49">
        <v>0</v>
      </c>
      <c r="V304" s="49">
        <v>0.001517</v>
      </c>
      <c r="W304" s="49">
        <v>0.000714</v>
      </c>
      <c r="X304" s="49">
        <v>0.680333</v>
      </c>
      <c r="Y304" s="49">
        <v>0.5</v>
      </c>
      <c r="Z304" s="49">
        <v>1</v>
      </c>
      <c r="AA304" s="71">
        <v>304</v>
      </c>
      <c r="AB304" s="71"/>
      <c r="AC304" s="72"/>
      <c r="AD304" s="78" t="s">
        <v>2183</v>
      </c>
      <c r="AE304" s="78">
        <v>993</v>
      </c>
      <c r="AF304" s="78">
        <v>21595</v>
      </c>
      <c r="AG304" s="78">
        <v>24344</v>
      </c>
      <c r="AH304" s="78">
        <v>8002</v>
      </c>
      <c r="AI304" s="78"/>
      <c r="AJ304" s="78" t="s">
        <v>2527</v>
      </c>
      <c r="AK304" s="78" t="s">
        <v>2747</v>
      </c>
      <c r="AL304" s="82" t="s">
        <v>2986</v>
      </c>
      <c r="AM304" s="78"/>
      <c r="AN304" s="80">
        <v>39263.547685185185</v>
      </c>
      <c r="AO304" s="82" t="s">
        <v>3267</v>
      </c>
      <c r="AP304" s="78" t="b">
        <v>0</v>
      </c>
      <c r="AQ304" s="78" t="b">
        <v>0</v>
      </c>
      <c r="AR304" s="78" t="b">
        <v>0</v>
      </c>
      <c r="AS304" s="78"/>
      <c r="AT304" s="78">
        <v>1177</v>
      </c>
      <c r="AU304" s="82" t="s">
        <v>3317</v>
      </c>
      <c r="AV304" s="78" t="b">
        <v>0</v>
      </c>
      <c r="AW304" s="78" t="s">
        <v>3483</v>
      </c>
      <c r="AX304" s="82" t="s">
        <v>3785</v>
      </c>
      <c r="AY304" s="78" t="s">
        <v>66</v>
      </c>
      <c r="AZ304" s="78" t="str">
        <f>REPLACE(INDEX(GroupVertices[Group],MATCH(Vertices[[#This Row],[Vertex]],GroupVertices[Vertex],0)),1,1,"")</f>
        <v>1</v>
      </c>
      <c r="BA304" s="48"/>
      <c r="BB304" s="48"/>
      <c r="BC304" s="48"/>
      <c r="BD304" s="48"/>
      <c r="BE304" s="48"/>
      <c r="BF304" s="48"/>
      <c r="BG304" s="116" t="s">
        <v>4810</v>
      </c>
      <c r="BH304" s="116" t="s">
        <v>4810</v>
      </c>
      <c r="BI304" s="116" t="s">
        <v>4949</v>
      </c>
      <c r="BJ304" s="116" t="s">
        <v>4949</v>
      </c>
      <c r="BK304" s="116">
        <v>0</v>
      </c>
      <c r="BL304" s="120">
        <v>0</v>
      </c>
      <c r="BM304" s="116">
        <v>1</v>
      </c>
      <c r="BN304" s="120">
        <v>4.3478260869565215</v>
      </c>
      <c r="BO304" s="116">
        <v>0</v>
      </c>
      <c r="BP304" s="120">
        <v>0</v>
      </c>
      <c r="BQ304" s="116">
        <v>22</v>
      </c>
      <c r="BR304" s="120">
        <v>95.65217391304348</v>
      </c>
      <c r="BS304" s="116">
        <v>23</v>
      </c>
      <c r="BT304" s="2"/>
      <c r="BU304" s="3"/>
      <c r="BV304" s="3"/>
      <c r="BW304" s="3"/>
      <c r="BX304" s="3"/>
    </row>
    <row r="305" spans="1:76" ht="15">
      <c r="A305" s="64" t="s">
        <v>410</v>
      </c>
      <c r="B305" s="65"/>
      <c r="C305" s="65" t="s">
        <v>64</v>
      </c>
      <c r="D305" s="66">
        <v>162.38056615649376</v>
      </c>
      <c r="E305" s="68"/>
      <c r="F305" s="100" t="s">
        <v>1064</v>
      </c>
      <c r="G305" s="65"/>
      <c r="H305" s="69" t="s">
        <v>410</v>
      </c>
      <c r="I305" s="70"/>
      <c r="J305" s="70"/>
      <c r="K305" s="69" t="s">
        <v>4145</v>
      </c>
      <c r="L305" s="73">
        <v>91.84406436711397</v>
      </c>
      <c r="M305" s="74">
        <v>2107.315673828125</v>
      </c>
      <c r="N305" s="74">
        <v>8075.205078125</v>
      </c>
      <c r="O305" s="75"/>
      <c r="P305" s="76"/>
      <c r="Q305" s="76"/>
      <c r="R305" s="86"/>
      <c r="S305" s="48">
        <v>2</v>
      </c>
      <c r="T305" s="48">
        <v>3</v>
      </c>
      <c r="U305" s="49">
        <v>476</v>
      </c>
      <c r="V305" s="49">
        <v>0.00152</v>
      </c>
      <c r="W305" s="49">
        <v>0.000714</v>
      </c>
      <c r="X305" s="49">
        <v>1.108012</v>
      </c>
      <c r="Y305" s="49">
        <v>0</v>
      </c>
      <c r="Z305" s="49">
        <v>0.5</v>
      </c>
      <c r="AA305" s="71">
        <v>305</v>
      </c>
      <c r="AB305" s="71"/>
      <c r="AC305" s="72"/>
      <c r="AD305" s="78" t="s">
        <v>2184</v>
      </c>
      <c r="AE305" s="78">
        <v>342</v>
      </c>
      <c r="AF305" s="78">
        <v>342</v>
      </c>
      <c r="AG305" s="78">
        <v>628</v>
      </c>
      <c r="AH305" s="78">
        <v>2950</v>
      </c>
      <c r="AI305" s="78"/>
      <c r="AJ305" s="78" t="s">
        <v>2528</v>
      </c>
      <c r="AK305" s="78"/>
      <c r="AL305" s="82" t="s">
        <v>2987</v>
      </c>
      <c r="AM305" s="78"/>
      <c r="AN305" s="80">
        <v>42997.52789351852</v>
      </c>
      <c r="AO305" s="78"/>
      <c r="AP305" s="78" t="b">
        <v>1</v>
      </c>
      <c r="AQ305" s="78" t="b">
        <v>0</v>
      </c>
      <c r="AR305" s="78" t="b">
        <v>0</v>
      </c>
      <c r="AS305" s="78"/>
      <c r="AT305" s="78">
        <v>6</v>
      </c>
      <c r="AU305" s="78"/>
      <c r="AV305" s="78" t="b">
        <v>0</v>
      </c>
      <c r="AW305" s="78" t="s">
        <v>3483</v>
      </c>
      <c r="AX305" s="82" t="s">
        <v>3786</v>
      </c>
      <c r="AY305" s="78" t="s">
        <v>66</v>
      </c>
      <c r="AZ305" s="78" t="str">
        <f>REPLACE(INDEX(GroupVertices[Group],MATCH(Vertices[[#This Row],[Vertex]],GroupVertices[Vertex],0)),1,1,"")</f>
        <v>1</v>
      </c>
      <c r="BA305" s="48" t="s">
        <v>794</v>
      </c>
      <c r="BB305" s="48" t="s">
        <v>794</v>
      </c>
      <c r="BC305" s="48" t="s">
        <v>807</v>
      </c>
      <c r="BD305" s="48" t="s">
        <v>807</v>
      </c>
      <c r="BE305" s="48"/>
      <c r="BF305" s="48"/>
      <c r="BG305" s="116" t="s">
        <v>4811</v>
      </c>
      <c r="BH305" s="116" t="s">
        <v>4811</v>
      </c>
      <c r="BI305" s="116" t="s">
        <v>4950</v>
      </c>
      <c r="BJ305" s="116" t="s">
        <v>4950</v>
      </c>
      <c r="BK305" s="116">
        <v>0</v>
      </c>
      <c r="BL305" s="120">
        <v>0</v>
      </c>
      <c r="BM305" s="116">
        <v>0</v>
      </c>
      <c r="BN305" s="120">
        <v>0</v>
      </c>
      <c r="BO305" s="116">
        <v>0</v>
      </c>
      <c r="BP305" s="120">
        <v>0</v>
      </c>
      <c r="BQ305" s="116">
        <v>69</v>
      </c>
      <c r="BR305" s="120">
        <v>100</v>
      </c>
      <c r="BS305" s="116">
        <v>69</v>
      </c>
      <c r="BT305" s="2"/>
      <c r="BU305" s="3"/>
      <c r="BV305" s="3"/>
      <c r="BW305" s="3"/>
      <c r="BX305" s="3"/>
    </row>
    <row r="306" spans="1:76" ht="15">
      <c r="A306" s="64" t="s">
        <v>539</v>
      </c>
      <c r="B306" s="65"/>
      <c r="C306" s="65" t="s">
        <v>64</v>
      </c>
      <c r="D306" s="66">
        <v>162.0823447239197</v>
      </c>
      <c r="E306" s="68"/>
      <c r="F306" s="100" t="s">
        <v>3450</v>
      </c>
      <c r="G306" s="65"/>
      <c r="H306" s="69" t="s">
        <v>539</v>
      </c>
      <c r="I306" s="70"/>
      <c r="J306" s="70"/>
      <c r="K306" s="69" t="s">
        <v>4146</v>
      </c>
      <c r="L306" s="73">
        <v>1</v>
      </c>
      <c r="M306" s="74">
        <v>2444.076171875</v>
      </c>
      <c r="N306" s="74">
        <v>9349.6396484375</v>
      </c>
      <c r="O306" s="75"/>
      <c r="P306" s="76"/>
      <c r="Q306" s="76"/>
      <c r="R306" s="86"/>
      <c r="S306" s="48">
        <v>1</v>
      </c>
      <c r="T306" s="48">
        <v>0</v>
      </c>
      <c r="U306" s="49">
        <v>0</v>
      </c>
      <c r="V306" s="49">
        <v>0.001116</v>
      </c>
      <c r="W306" s="49">
        <v>5.6E-05</v>
      </c>
      <c r="X306" s="49">
        <v>0.463937</v>
      </c>
      <c r="Y306" s="49">
        <v>0</v>
      </c>
      <c r="Z306" s="49">
        <v>0</v>
      </c>
      <c r="AA306" s="71">
        <v>306</v>
      </c>
      <c r="AB306" s="71"/>
      <c r="AC306" s="72"/>
      <c r="AD306" s="78" t="s">
        <v>2185</v>
      </c>
      <c r="AE306" s="78">
        <v>99</v>
      </c>
      <c r="AF306" s="78">
        <v>74</v>
      </c>
      <c r="AG306" s="78">
        <v>94</v>
      </c>
      <c r="AH306" s="78">
        <v>73</v>
      </c>
      <c r="AI306" s="78"/>
      <c r="AJ306" s="78"/>
      <c r="AK306" s="78"/>
      <c r="AL306" s="82" t="s">
        <v>2988</v>
      </c>
      <c r="AM306" s="78"/>
      <c r="AN306" s="80">
        <v>39184.53563657407</v>
      </c>
      <c r="AO306" s="78"/>
      <c r="AP306" s="78" t="b">
        <v>0</v>
      </c>
      <c r="AQ306" s="78" t="b">
        <v>0</v>
      </c>
      <c r="AR306" s="78" t="b">
        <v>0</v>
      </c>
      <c r="AS306" s="78" t="s">
        <v>1833</v>
      </c>
      <c r="AT306" s="78">
        <v>10</v>
      </c>
      <c r="AU306" s="82" t="s">
        <v>3310</v>
      </c>
      <c r="AV306" s="78" t="b">
        <v>0</v>
      </c>
      <c r="AW306" s="78" t="s">
        <v>3483</v>
      </c>
      <c r="AX306" s="82" t="s">
        <v>3787</v>
      </c>
      <c r="AY306" s="78" t="s">
        <v>65</v>
      </c>
      <c r="AZ306" s="78" t="str">
        <f>REPLACE(INDEX(GroupVertices[Group],MATCH(Vertices[[#This Row],[Vertex]],GroupVertices[Vertex],0)),1,1,"")</f>
        <v>1</v>
      </c>
      <c r="BA306" s="48"/>
      <c r="BB306" s="48"/>
      <c r="BC306" s="48"/>
      <c r="BD306" s="48"/>
      <c r="BE306" s="48"/>
      <c r="BF306" s="48"/>
      <c r="BG306" s="48"/>
      <c r="BH306" s="48"/>
      <c r="BI306" s="48"/>
      <c r="BJ306" s="48"/>
      <c r="BK306" s="48"/>
      <c r="BL306" s="49"/>
      <c r="BM306" s="48"/>
      <c r="BN306" s="49"/>
      <c r="BO306" s="48"/>
      <c r="BP306" s="49"/>
      <c r="BQ306" s="48"/>
      <c r="BR306" s="49"/>
      <c r="BS306" s="48"/>
      <c r="BT306" s="2"/>
      <c r="BU306" s="3"/>
      <c r="BV306" s="3"/>
      <c r="BW306" s="3"/>
      <c r="BX306" s="3"/>
    </row>
    <row r="307" spans="1:76" ht="15">
      <c r="A307" s="64" t="s">
        <v>411</v>
      </c>
      <c r="B307" s="65"/>
      <c r="C307" s="65" t="s">
        <v>64</v>
      </c>
      <c r="D307" s="66">
        <v>164.50372471377466</v>
      </c>
      <c r="E307" s="68"/>
      <c r="F307" s="100" t="s">
        <v>1065</v>
      </c>
      <c r="G307" s="65"/>
      <c r="H307" s="69" t="s">
        <v>411</v>
      </c>
      <c r="I307" s="70"/>
      <c r="J307" s="70"/>
      <c r="K307" s="69" t="s">
        <v>4147</v>
      </c>
      <c r="L307" s="73">
        <v>1</v>
      </c>
      <c r="M307" s="74">
        <v>9482.482421875</v>
      </c>
      <c r="N307" s="74">
        <v>4628.94873046875</v>
      </c>
      <c r="O307" s="75"/>
      <c r="P307" s="76"/>
      <c r="Q307" s="76"/>
      <c r="R307" s="86"/>
      <c r="S307" s="48">
        <v>0</v>
      </c>
      <c r="T307" s="48">
        <v>1</v>
      </c>
      <c r="U307" s="49">
        <v>0</v>
      </c>
      <c r="V307" s="49">
        <v>0.333333</v>
      </c>
      <c r="W307" s="49">
        <v>0</v>
      </c>
      <c r="X307" s="49">
        <v>0.638297</v>
      </c>
      <c r="Y307" s="49">
        <v>0</v>
      </c>
      <c r="Z307" s="49">
        <v>0</v>
      </c>
      <c r="AA307" s="71">
        <v>307</v>
      </c>
      <c r="AB307" s="71"/>
      <c r="AC307" s="72"/>
      <c r="AD307" s="78" t="s">
        <v>2186</v>
      </c>
      <c r="AE307" s="78">
        <v>3362</v>
      </c>
      <c r="AF307" s="78">
        <v>2250</v>
      </c>
      <c r="AG307" s="78">
        <v>76612</v>
      </c>
      <c r="AH307" s="78">
        <v>135262</v>
      </c>
      <c r="AI307" s="78"/>
      <c r="AJ307" s="78"/>
      <c r="AK307" s="78" t="s">
        <v>2626</v>
      </c>
      <c r="AL307" s="78"/>
      <c r="AM307" s="78"/>
      <c r="AN307" s="80">
        <v>43481.986921296295</v>
      </c>
      <c r="AO307" s="82" t="s">
        <v>3268</v>
      </c>
      <c r="AP307" s="78" t="b">
        <v>1</v>
      </c>
      <c r="AQ307" s="78" t="b">
        <v>0</v>
      </c>
      <c r="AR307" s="78" t="b">
        <v>0</v>
      </c>
      <c r="AS307" s="78"/>
      <c r="AT307" s="78">
        <v>1</v>
      </c>
      <c r="AU307" s="78"/>
      <c r="AV307" s="78" t="b">
        <v>0</v>
      </c>
      <c r="AW307" s="78" t="s">
        <v>3483</v>
      </c>
      <c r="AX307" s="82" t="s">
        <v>3788</v>
      </c>
      <c r="AY307" s="78" t="s">
        <v>66</v>
      </c>
      <c r="AZ307" s="78" t="str">
        <f>REPLACE(INDEX(GroupVertices[Group],MATCH(Vertices[[#This Row],[Vertex]],GroupVertices[Vertex],0)),1,1,"")</f>
        <v>20</v>
      </c>
      <c r="BA307" s="48"/>
      <c r="BB307" s="48"/>
      <c r="BC307" s="48"/>
      <c r="BD307" s="48"/>
      <c r="BE307" s="48"/>
      <c r="BF307" s="48"/>
      <c r="BG307" s="116" t="s">
        <v>4812</v>
      </c>
      <c r="BH307" s="116" t="s">
        <v>4812</v>
      </c>
      <c r="BI307" s="116" t="s">
        <v>4951</v>
      </c>
      <c r="BJ307" s="116" t="s">
        <v>4951</v>
      </c>
      <c r="BK307" s="116">
        <v>0</v>
      </c>
      <c r="BL307" s="120">
        <v>0</v>
      </c>
      <c r="BM307" s="116">
        <v>0</v>
      </c>
      <c r="BN307" s="120">
        <v>0</v>
      </c>
      <c r="BO307" s="116">
        <v>0</v>
      </c>
      <c r="BP307" s="120">
        <v>0</v>
      </c>
      <c r="BQ307" s="116">
        <v>19</v>
      </c>
      <c r="BR307" s="120">
        <v>100</v>
      </c>
      <c r="BS307" s="116">
        <v>19</v>
      </c>
      <c r="BT307" s="2"/>
      <c r="BU307" s="3"/>
      <c r="BV307" s="3"/>
      <c r="BW307" s="3"/>
      <c r="BX307" s="3"/>
    </row>
    <row r="308" spans="1:76" ht="15">
      <c r="A308" s="64" t="s">
        <v>412</v>
      </c>
      <c r="B308" s="65"/>
      <c r="C308" s="65" t="s">
        <v>64</v>
      </c>
      <c r="D308" s="66">
        <v>162.01669149809183</v>
      </c>
      <c r="E308" s="68"/>
      <c r="F308" s="100" t="s">
        <v>1066</v>
      </c>
      <c r="G308" s="65"/>
      <c r="H308" s="69" t="s">
        <v>412</v>
      </c>
      <c r="I308" s="70"/>
      <c r="J308" s="70"/>
      <c r="K308" s="69" t="s">
        <v>4148</v>
      </c>
      <c r="L308" s="73">
        <v>1.3816977494416554</v>
      </c>
      <c r="M308" s="74">
        <v>9482.482421875</v>
      </c>
      <c r="N308" s="74">
        <v>4170.17138671875</v>
      </c>
      <c r="O308" s="75"/>
      <c r="P308" s="76"/>
      <c r="Q308" s="76"/>
      <c r="R308" s="86"/>
      <c r="S308" s="48">
        <v>3</v>
      </c>
      <c r="T308" s="48">
        <v>1</v>
      </c>
      <c r="U308" s="49">
        <v>2</v>
      </c>
      <c r="V308" s="49">
        <v>0.5</v>
      </c>
      <c r="W308" s="49">
        <v>0</v>
      </c>
      <c r="X308" s="49">
        <v>1.723402</v>
      </c>
      <c r="Y308" s="49">
        <v>0</v>
      </c>
      <c r="Z308" s="49">
        <v>0</v>
      </c>
      <c r="AA308" s="71">
        <v>308</v>
      </c>
      <c r="AB308" s="71"/>
      <c r="AC308" s="72"/>
      <c r="AD308" s="78" t="s">
        <v>2187</v>
      </c>
      <c r="AE308" s="78">
        <v>84</v>
      </c>
      <c r="AF308" s="78">
        <v>15</v>
      </c>
      <c r="AG308" s="78">
        <v>60</v>
      </c>
      <c r="AH308" s="78">
        <v>55</v>
      </c>
      <c r="AI308" s="78"/>
      <c r="AJ308" s="78" t="s">
        <v>2529</v>
      </c>
      <c r="AK308" s="78"/>
      <c r="AL308" s="82" t="s">
        <v>2989</v>
      </c>
      <c r="AM308" s="78"/>
      <c r="AN308" s="80">
        <v>41961.924479166664</v>
      </c>
      <c r="AO308" s="78"/>
      <c r="AP308" s="78" t="b">
        <v>1</v>
      </c>
      <c r="AQ308" s="78" t="b">
        <v>0</v>
      </c>
      <c r="AR308" s="78" t="b">
        <v>0</v>
      </c>
      <c r="AS308" s="78"/>
      <c r="AT308" s="78">
        <v>0</v>
      </c>
      <c r="AU308" s="82" t="s">
        <v>3309</v>
      </c>
      <c r="AV308" s="78" t="b">
        <v>0</v>
      </c>
      <c r="AW308" s="78" t="s">
        <v>3483</v>
      </c>
      <c r="AX308" s="82" t="s">
        <v>3789</v>
      </c>
      <c r="AY308" s="78" t="s">
        <v>66</v>
      </c>
      <c r="AZ308" s="78" t="str">
        <f>REPLACE(INDEX(GroupVertices[Group],MATCH(Vertices[[#This Row],[Vertex]],GroupVertices[Vertex],0)),1,1,"")</f>
        <v>20</v>
      </c>
      <c r="BA308" s="48" t="s">
        <v>780</v>
      </c>
      <c r="BB308" s="48" t="s">
        <v>780</v>
      </c>
      <c r="BC308" s="48" t="s">
        <v>802</v>
      </c>
      <c r="BD308" s="48" t="s">
        <v>802</v>
      </c>
      <c r="BE308" s="48"/>
      <c r="BF308" s="48"/>
      <c r="BG308" s="116" t="s">
        <v>4474</v>
      </c>
      <c r="BH308" s="116" t="s">
        <v>4474</v>
      </c>
      <c r="BI308" s="116" t="s">
        <v>4585</v>
      </c>
      <c r="BJ308" s="116" t="s">
        <v>4585</v>
      </c>
      <c r="BK308" s="116">
        <v>0</v>
      </c>
      <c r="BL308" s="120">
        <v>0</v>
      </c>
      <c r="BM308" s="116">
        <v>1</v>
      </c>
      <c r="BN308" s="120">
        <v>4.761904761904762</v>
      </c>
      <c r="BO308" s="116">
        <v>0</v>
      </c>
      <c r="BP308" s="120">
        <v>0</v>
      </c>
      <c r="BQ308" s="116">
        <v>20</v>
      </c>
      <c r="BR308" s="120">
        <v>95.23809523809524</v>
      </c>
      <c r="BS308" s="116">
        <v>21</v>
      </c>
      <c r="BT308" s="2"/>
      <c r="BU308" s="3"/>
      <c r="BV308" s="3"/>
      <c r="BW308" s="3"/>
      <c r="BX308" s="3"/>
    </row>
    <row r="309" spans="1:76" ht="15">
      <c r="A309" s="64" t="s">
        <v>413</v>
      </c>
      <c r="B309" s="65"/>
      <c r="C309" s="65" t="s">
        <v>64</v>
      </c>
      <c r="D309" s="66">
        <v>164.60832476848347</v>
      </c>
      <c r="E309" s="68"/>
      <c r="F309" s="100" t="s">
        <v>1067</v>
      </c>
      <c r="G309" s="65"/>
      <c r="H309" s="69" t="s">
        <v>413</v>
      </c>
      <c r="I309" s="70"/>
      <c r="J309" s="70"/>
      <c r="K309" s="69" t="s">
        <v>4149</v>
      </c>
      <c r="L309" s="73">
        <v>1</v>
      </c>
      <c r="M309" s="74">
        <v>9696.88671875</v>
      </c>
      <c r="N309" s="74">
        <v>4628.94873046875</v>
      </c>
      <c r="O309" s="75"/>
      <c r="P309" s="76"/>
      <c r="Q309" s="76"/>
      <c r="R309" s="86"/>
      <c r="S309" s="48">
        <v>0</v>
      </c>
      <c r="T309" s="48">
        <v>1</v>
      </c>
      <c r="U309" s="49">
        <v>0</v>
      </c>
      <c r="V309" s="49">
        <v>0.333333</v>
      </c>
      <c r="W309" s="49">
        <v>0</v>
      </c>
      <c r="X309" s="49">
        <v>0.638297</v>
      </c>
      <c r="Y309" s="49">
        <v>0</v>
      </c>
      <c r="Z309" s="49">
        <v>0</v>
      </c>
      <c r="AA309" s="71">
        <v>309</v>
      </c>
      <c r="AB309" s="71"/>
      <c r="AC309" s="72"/>
      <c r="AD309" s="78" t="s">
        <v>2188</v>
      </c>
      <c r="AE309" s="78">
        <v>4998</v>
      </c>
      <c r="AF309" s="78">
        <v>2344</v>
      </c>
      <c r="AG309" s="78">
        <v>160181</v>
      </c>
      <c r="AH309" s="78">
        <v>210879</v>
      </c>
      <c r="AI309" s="78"/>
      <c r="AJ309" s="78" t="s">
        <v>2530</v>
      </c>
      <c r="AK309" s="78" t="s">
        <v>2748</v>
      </c>
      <c r="AL309" s="82" t="s">
        <v>2990</v>
      </c>
      <c r="AM309" s="78"/>
      <c r="AN309" s="80">
        <v>40842.53145833333</v>
      </c>
      <c r="AO309" s="82" t="s">
        <v>3269</v>
      </c>
      <c r="AP309" s="78" t="b">
        <v>0</v>
      </c>
      <c r="AQ309" s="78" t="b">
        <v>0</v>
      </c>
      <c r="AR309" s="78" t="b">
        <v>0</v>
      </c>
      <c r="AS309" s="78"/>
      <c r="AT309" s="78">
        <v>229</v>
      </c>
      <c r="AU309" s="82" t="s">
        <v>3309</v>
      </c>
      <c r="AV309" s="78" t="b">
        <v>0</v>
      </c>
      <c r="AW309" s="78" t="s">
        <v>3483</v>
      </c>
      <c r="AX309" s="82" t="s">
        <v>3790</v>
      </c>
      <c r="AY309" s="78" t="s">
        <v>66</v>
      </c>
      <c r="AZ309" s="78" t="str">
        <f>REPLACE(INDEX(GroupVertices[Group],MATCH(Vertices[[#This Row],[Vertex]],GroupVertices[Vertex],0)),1,1,"")</f>
        <v>20</v>
      </c>
      <c r="BA309" s="48"/>
      <c r="BB309" s="48"/>
      <c r="BC309" s="48"/>
      <c r="BD309" s="48"/>
      <c r="BE309" s="48"/>
      <c r="BF309" s="48"/>
      <c r="BG309" s="116" t="s">
        <v>4812</v>
      </c>
      <c r="BH309" s="116" t="s">
        <v>4812</v>
      </c>
      <c r="BI309" s="116" t="s">
        <v>4951</v>
      </c>
      <c r="BJ309" s="116" t="s">
        <v>4951</v>
      </c>
      <c r="BK309" s="116">
        <v>0</v>
      </c>
      <c r="BL309" s="120">
        <v>0</v>
      </c>
      <c r="BM309" s="116">
        <v>0</v>
      </c>
      <c r="BN309" s="120">
        <v>0</v>
      </c>
      <c r="BO309" s="116">
        <v>0</v>
      </c>
      <c r="BP309" s="120">
        <v>0</v>
      </c>
      <c r="BQ309" s="116">
        <v>19</v>
      </c>
      <c r="BR309" s="120">
        <v>100</v>
      </c>
      <c r="BS309" s="116">
        <v>19</v>
      </c>
      <c r="BT309" s="2"/>
      <c r="BU309" s="3"/>
      <c r="BV309" s="3"/>
      <c r="BW309" s="3"/>
      <c r="BX309" s="3"/>
    </row>
    <row r="310" spans="1:76" ht="15">
      <c r="A310" s="64" t="s">
        <v>540</v>
      </c>
      <c r="B310" s="65"/>
      <c r="C310" s="65" t="s">
        <v>64</v>
      </c>
      <c r="D310" s="66">
        <v>179.0843046802589</v>
      </c>
      <c r="E310" s="68"/>
      <c r="F310" s="100" t="s">
        <v>3451</v>
      </c>
      <c r="G310" s="65"/>
      <c r="H310" s="69" t="s">
        <v>540</v>
      </c>
      <c r="I310" s="70"/>
      <c r="J310" s="70"/>
      <c r="K310" s="69" t="s">
        <v>4150</v>
      </c>
      <c r="L310" s="73">
        <v>1</v>
      </c>
      <c r="M310" s="74">
        <v>9123.3125</v>
      </c>
      <c r="N310" s="74">
        <v>7765.6884765625</v>
      </c>
      <c r="O310" s="75"/>
      <c r="P310" s="76"/>
      <c r="Q310" s="76"/>
      <c r="R310" s="86"/>
      <c r="S310" s="48">
        <v>1</v>
      </c>
      <c r="T310" s="48">
        <v>0</v>
      </c>
      <c r="U310" s="49">
        <v>0</v>
      </c>
      <c r="V310" s="49">
        <v>0.000921</v>
      </c>
      <c r="W310" s="49">
        <v>5E-06</v>
      </c>
      <c r="X310" s="49">
        <v>0.506385</v>
      </c>
      <c r="Y310" s="49">
        <v>0</v>
      </c>
      <c r="Z310" s="49">
        <v>0</v>
      </c>
      <c r="AA310" s="71">
        <v>310</v>
      </c>
      <c r="AB310" s="71"/>
      <c r="AC310" s="72"/>
      <c r="AD310" s="78" t="s">
        <v>2189</v>
      </c>
      <c r="AE310" s="78">
        <v>387</v>
      </c>
      <c r="AF310" s="78">
        <v>15353</v>
      </c>
      <c r="AG310" s="78">
        <v>10583</v>
      </c>
      <c r="AH310" s="78">
        <v>9509</v>
      </c>
      <c r="AI310" s="78"/>
      <c r="AJ310" s="78" t="s">
        <v>2531</v>
      </c>
      <c r="AK310" s="78" t="s">
        <v>2749</v>
      </c>
      <c r="AL310" s="82" t="s">
        <v>2991</v>
      </c>
      <c r="AM310" s="78"/>
      <c r="AN310" s="80">
        <v>40344.80844907407</v>
      </c>
      <c r="AO310" s="82" t="s">
        <v>3270</v>
      </c>
      <c r="AP310" s="78" t="b">
        <v>0</v>
      </c>
      <c r="AQ310" s="78" t="b">
        <v>0</v>
      </c>
      <c r="AR310" s="78" t="b">
        <v>1</v>
      </c>
      <c r="AS310" s="78"/>
      <c r="AT310" s="78">
        <v>242</v>
      </c>
      <c r="AU310" s="82" t="s">
        <v>3317</v>
      </c>
      <c r="AV310" s="78" t="b">
        <v>1</v>
      </c>
      <c r="AW310" s="78" t="s">
        <v>3483</v>
      </c>
      <c r="AX310" s="82" t="s">
        <v>3791</v>
      </c>
      <c r="AY310" s="78" t="s">
        <v>65</v>
      </c>
      <c r="AZ310" s="78" t="str">
        <f>REPLACE(INDEX(GroupVertices[Group],MATCH(Vertices[[#This Row],[Vertex]],GroupVertices[Vertex],0)),1,1,"")</f>
        <v>6</v>
      </c>
      <c r="BA310" s="48"/>
      <c r="BB310" s="48"/>
      <c r="BC310" s="48"/>
      <c r="BD310" s="48"/>
      <c r="BE310" s="48"/>
      <c r="BF310" s="48"/>
      <c r="BG310" s="48"/>
      <c r="BH310" s="48"/>
      <c r="BI310" s="48"/>
      <c r="BJ310" s="48"/>
      <c r="BK310" s="48"/>
      <c r="BL310" s="49"/>
      <c r="BM310" s="48"/>
      <c r="BN310" s="49"/>
      <c r="BO310" s="48"/>
      <c r="BP310" s="49"/>
      <c r="BQ310" s="48"/>
      <c r="BR310" s="49"/>
      <c r="BS310" s="48"/>
      <c r="BT310" s="2"/>
      <c r="BU310" s="3"/>
      <c r="BV310" s="3"/>
      <c r="BW310" s="3"/>
      <c r="BX310" s="3"/>
    </row>
    <row r="311" spans="1:76" ht="15">
      <c r="A311" s="64" t="s">
        <v>541</v>
      </c>
      <c r="B311" s="65"/>
      <c r="C311" s="65" t="s">
        <v>64</v>
      </c>
      <c r="D311" s="66">
        <v>1000</v>
      </c>
      <c r="E311" s="68"/>
      <c r="F311" s="100" t="s">
        <v>3452</v>
      </c>
      <c r="G311" s="65"/>
      <c r="H311" s="69" t="s">
        <v>541</v>
      </c>
      <c r="I311" s="70"/>
      <c r="J311" s="70"/>
      <c r="K311" s="69" t="s">
        <v>4151</v>
      </c>
      <c r="L311" s="73">
        <v>1</v>
      </c>
      <c r="M311" s="74">
        <v>9699.837890625</v>
      </c>
      <c r="N311" s="74">
        <v>7875.791015625</v>
      </c>
      <c r="O311" s="75"/>
      <c r="P311" s="76"/>
      <c r="Q311" s="76"/>
      <c r="R311" s="86"/>
      <c r="S311" s="48">
        <v>1</v>
      </c>
      <c r="T311" s="48">
        <v>0</v>
      </c>
      <c r="U311" s="49">
        <v>0</v>
      </c>
      <c r="V311" s="49">
        <v>0.000921</v>
      </c>
      <c r="W311" s="49">
        <v>5E-06</v>
      </c>
      <c r="X311" s="49">
        <v>0.506385</v>
      </c>
      <c r="Y311" s="49">
        <v>0</v>
      </c>
      <c r="Z311" s="49">
        <v>0</v>
      </c>
      <c r="AA311" s="71">
        <v>311</v>
      </c>
      <c r="AB311" s="71"/>
      <c r="AC311" s="72"/>
      <c r="AD311" s="78" t="s">
        <v>2190</v>
      </c>
      <c r="AE311" s="78">
        <v>1237</v>
      </c>
      <c r="AF311" s="78">
        <v>753078</v>
      </c>
      <c r="AG311" s="78">
        <v>382074</v>
      </c>
      <c r="AH311" s="78">
        <v>428</v>
      </c>
      <c r="AI311" s="78"/>
      <c r="AJ311" s="78" t="s">
        <v>2532</v>
      </c>
      <c r="AK311" s="78" t="s">
        <v>2630</v>
      </c>
      <c r="AL311" s="82" t="s">
        <v>2992</v>
      </c>
      <c r="AM311" s="78"/>
      <c r="AN311" s="80">
        <v>40155.60668981481</v>
      </c>
      <c r="AO311" s="82" t="s">
        <v>3271</v>
      </c>
      <c r="AP311" s="78" t="b">
        <v>0</v>
      </c>
      <c r="AQ311" s="78" t="b">
        <v>0</v>
      </c>
      <c r="AR311" s="78" t="b">
        <v>1</v>
      </c>
      <c r="AS311" s="78"/>
      <c r="AT311" s="78">
        <v>10727</v>
      </c>
      <c r="AU311" s="82" t="s">
        <v>3309</v>
      </c>
      <c r="AV311" s="78" t="b">
        <v>1</v>
      </c>
      <c r="AW311" s="78" t="s">
        <v>3483</v>
      </c>
      <c r="AX311" s="82" t="s">
        <v>3792</v>
      </c>
      <c r="AY311" s="78" t="s">
        <v>65</v>
      </c>
      <c r="AZ311" s="78" t="str">
        <f>REPLACE(INDEX(GroupVertices[Group],MATCH(Vertices[[#This Row],[Vertex]],GroupVertices[Vertex],0)),1,1,"")</f>
        <v>6</v>
      </c>
      <c r="BA311" s="48"/>
      <c r="BB311" s="48"/>
      <c r="BC311" s="48"/>
      <c r="BD311" s="48"/>
      <c r="BE311" s="48"/>
      <c r="BF311" s="48"/>
      <c r="BG311" s="48"/>
      <c r="BH311" s="48"/>
      <c r="BI311" s="48"/>
      <c r="BJ311" s="48"/>
      <c r="BK311" s="48"/>
      <c r="BL311" s="49"/>
      <c r="BM311" s="48"/>
      <c r="BN311" s="49"/>
      <c r="BO311" s="48"/>
      <c r="BP311" s="49"/>
      <c r="BQ311" s="48"/>
      <c r="BR311" s="49"/>
      <c r="BS311" s="48"/>
      <c r="BT311" s="2"/>
      <c r="BU311" s="3"/>
      <c r="BV311" s="3"/>
      <c r="BW311" s="3"/>
      <c r="BX311" s="3"/>
    </row>
    <row r="312" spans="1:76" ht="15">
      <c r="A312" s="64" t="s">
        <v>415</v>
      </c>
      <c r="B312" s="65"/>
      <c r="C312" s="65" t="s">
        <v>64</v>
      </c>
      <c r="D312" s="66">
        <v>164.73629292052084</v>
      </c>
      <c r="E312" s="68"/>
      <c r="F312" s="100" t="s">
        <v>1069</v>
      </c>
      <c r="G312" s="65"/>
      <c r="H312" s="69" t="s">
        <v>415</v>
      </c>
      <c r="I312" s="70"/>
      <c r="J312" s="70"/>
      <c r="K312" s="69" t="s">
        <v>4152</v>
      </c>
      <c r="L312" s="73">
        <v>494.5351900280604</v>
      </c>
      <c r="M312" s="74">
        <v>9804.087890625</v>
      </c>
      <c r="N312" s="74">
        <v>8242.03515625</v>
      </c>
      <c r="O312" s="75"/>
      <c r="P312" s="76"/>
      <c r="Q312" s="76"/>
      <c r="R312" s="86"/>
      <c r="S312" s="48">
        <v>1</v>
      </c>
      <c r="T312" s="48">
        <v>1</v>
      </c>
      <c r="U312" s="49">
        <v>2586</v>
      </c>
      <c r="V312" s="49">
        <v>0.00156</v>
      </c>
      <c r="W312" s="49">
        <v>0.000659</v>
      </c>
      <c r="X312" s="49">
        <v>0.756114</v>
      </c>
      <c r="Y312" s="49">
        <v>0</v>
      </c>
      <c r="Z312" s="49">
        <v>0</v>
      </c>
      <c r="AA312" s="71">
        <v>312</v>
      </c>
      <c r="AB312" s="71"/>
      <c r="AC312" s="72"/>
      <c r="AD312" s="78" t="s">
        <v>2191</v>
      </c>
      <c r="AE312" s="78">
        <v>923</v>
      </c>
      <c r="AF312" s="78">
        <v>2459</v>
      </c>
      <c r="AG312" s="78">
        <v>7710</v>
      </c>
      <c r="AH312" s="78">
        <v>5122</v>
      </c>
      <c r="AI312" s="78"/>
      <c r="AJ312" s="78" t="s">
        <v>2533</v>
      </c>
      <c r="AK312" s="78" t="s">
        <v>2750</v>
      </c>
      <c r="AL312" s="82" t="s">
        <v>2993</v>
      </c>
      <c r="AM312" s="78"/>
      <c r="AN312" s="80">
        <v>39158.30274305555</v>
      </c>
      <c r="AO312" s="82" t="s">
        <v>3272</v>
      </c>
      <c r="AP312" s="78" t="b">
        <v>0</v>
      </c>
      <c r="AQ312" s="78" t="b">
        <v>0</v>
      </c>
      <c r="AR312" s="78" t="b">
        <v>1</v>
      </c>
      <c r="AS312" s="78"/>
      <c r="AT312" s="78">
        <v>143</v>
      </c>
      <c r="AU312" s="82" t="s">
        <v>3326</v>
      </c>
      <c r="AV312" s="78" t="b">
        <v>0</v>
      </c>
      <c r="AW312" s="78" t="s">
        <v>3483</v>
      </c>
      <c r="AX312" s="82" t="s">
        <v>3793</v>
      </c>
      <c r="AY312" s="78" t="s">
        <v>66</v>
      </c>
      <c r="AZ312" s="78" t="str">
        <f>REPLACE(INDEX(GroupVertices[Group],MATCH(Vertices[[#This Row],[Vertex]],GroupVertices[Vertex],0)),1,1,"")</f>
        <v>6</v>
      </c>
      <c r="BA312" s="48"/>
      <c r="BB312" s="48"/>
      <c r="BC312" s="48"/>
      <c r="BD312" s="48"/>
      <c r="BE312" s="48" t="s">
        <v>839</v>
      </c>
      <c r="BF312" s="48" t="s">
        <v>839</v>
      </c>
      <c r="BG312" s="116" t="s">
        <v>4742</v>
      </c>
      <c r="BH312" s="116" t="s">
        <v>4742</v>
      </c>
      <c r="BI312" s="116" t="s">
        <v>4886</v>
      </c>
      <c r="BJ312" s="116" t="s">
        <v>4886</v>
      </c>
      <c r="BK312" s="116">
        <v>1</v>
      </c>
      <c r="BL312" s="120">
        <v>5.882352941176471</v>
      </c>
      <c r="BM312" s="116">
        <v>0</v>
      </c>
      <c r="BN312" s="120">
        <v>0</v>
      </c>
      <c r="BO312" s="116">
        <v>0</v>
      </c>
      <c r="BP312" s="120">
        <v>0</v>
      </c>
      <c r="BQ312" s="116">
        <v>16</v>
      </c>
      <c r="BR312" s="120">
        <v>94.11764705882354</v>
      </c>
      <c r="BS312" s="116">
        <v>17</v>
      </c>
      <c r="BT312" s="2"/>
      <c r="BU312" s="3"/>
      <c r="BV312" s="3"/>
      <c r="BW312" s="3"/>
      <c r="BX312" s="3"/>
    </row>
    <row r="313" spans="1:76" ht="15">
      <c r="A313" s="64" t="s">
        <v>542</v>
      </c>
      <c r="B313" s="65"/>
      <c r="C313" s="65" t="s">
        <v>64</v>
      </c>
      <c r="D313" s="66">
        <v>166.72703225960657</v>
      </c>
      <c r="E313" s="68"/>
      <c r="F313" s="100" t="s">
        <v>3453</v>
      </c>
      <c r="G313" s="65"/>
      <c r="H313" s="69" t="s">
        <v>542</v>
      </c>
      <c r="I313" s="70"/>
      <c r="J313" s="70"/>
      <c r="K313" s="69" t="s">
        <v>4153</v>
      </c>
      <c r="L313" s="73">
        <v>1</v>
      </c>
      <c r="M313" s="74">
        <v>9297.26171875</v>
      </c>
      <c r="N313" s="74">
        <v>7563.94921875</v>
      </c>
      <c r="O313" s="75"/>
      <c r="P313" s="76"/>
      <c r="Q313" s="76"/>
      <c r="R313" s="86"/>
      <c r="S313" s="48">
        <v>1</v>
      </c>
      <c r="T313" s="48">
        <v>0</v>
      </c>
      <c r="U313" s="49">
        <v>0</v>
      </c>
      <c r="V313" s="49">
        <v>0.000921</v>
      </c>
      <c r="W313" s="49">
        <v>5E-06</v>
      </c>
      <c r="X313" s="49">
        <v>0.506385</v>
      </c>
      <c r="Y313" s="49">
        <v>0</v>
      </c>
      <c r="Z313" s="49">
        <v>0</v>
      </c>
      <c r="AA313" s="71">
        <v>313</v>
      </c>
      <c r="AB313" s="71"/>
      <c r="AC313" s="72"/>
      <c r="AD313" s="78" t="s">
        <v>2192</v>
      </c>
      <c r="AE313" s="78">
        <v>269</v>
      </c>
      <c r="AF313" s="78">
        <v>4248</v>
      </c>
      <c r="AG313" s="78">
        <v>1970</v>
      </c>
      <c r="AH313" s="78">
        <v>199</v>
      </c>
      <c r="AI313" s="78"/>
      <c r="AJ313" s="78" t="s">
        <v>2534</v>
      </c>
      <c r="AK313" s="78" t="s">
        <v>2751</v>
      </c>
      <c r="AL313" s="82" t="s">
        <v>2994</v>
      </c>
      <c r="AM313" s="78"/>
      <c r="AN313" s="80">
        <v>41822.58138888889</v>
      </c>
      <c r="AO313" s="82" t="s">
        <v>3273</v>
      </c>
      <c r="AP313" s="78" t="b">
        <v>0</v>
      </c>
      <c r="AQ313" s="78" t="b">
        <v>0</v>
      </c>
      <c r="AR313" s="78" t="b">
        <v>0</v>
      </c>
      <c r="AS313" s="78"/>
      <c r="AT313" s="78">
        <v>219</v>
      </c>
      <c r="AU313" s="82" t="s">
        <v>3309</v>
      </c>
      <c r="AV313" s="78" t="b">
        <v>0</v>
      </c>
      <c r="AW313" s="78" t="s">
        <v>3483</v>
      </c>
      <c r="AX313" s="82" t="s">
        <v>3794</v>
      </c>
      <c r="AY313" s="78" t="s">
        <v>65</v>
      </c>
      <c r="AZ313" s="78" t="str">
        <f>REPLACE(INDEX(GroupVertices[Group],MATCH(Vertices[[#This Row],[Vertex]],GroupVertices[Vertex],0)),1,1,"")</f>
        <v>6</v>
      </c>
      <c r="BA313" s="48"/>
      <c r="BB313" s="48"/>
      <c r="BC313" s="48"/>
      <c r="BD313" s="48"/>
      <c r="BE313" s="48"/>
      <c r="BF313" s="48"/>
      <c r="BG313" s="48"/>
      <c r="BH313" s="48"/>
      <c r="BI313" s="48"/>
      <c r="BJ313" s="48"/>
      <c r="BK313" s="48"/>
      <c r="BL313" s="49"/>
      <c r="BM313" s="48"/>
      <c r="BN313" s="49"/>
      <c r="BO313" s="48"/>
      <c r="BP313" s="49"/>
      <c r="BQ313" s="48"/>
      <c r="BR313" s="49"/>
      <c r="BS313" s="48"/>
      <c r="BT313" s="2"/>
      <c r="BU313" s="3"/>
      <c r="BV313" s="3"/>
      <c r="BW313" s="3"/>
      <c r="BX313" s="3"/>
    </row>
    <row r="314" spans="1:76" ht="15">
      <c r="A314" s="64" t="s">
        <v>416</v>
      </c>
      <c r="B314" s="65"/>
      <c r="C314" s="65" t="s">
        <v>64</v>
      </c>
      <c r="D314" s="66">
        <v>162.73665144911948</v>
      </c>
      <c r="E314" s="68"/>
      <c r="F314" s="100" t="s">
        <v>1070</v>
      </c>
      <c r="G314" s="65"/>
      <c r="H314" s="69" t="s">
        <v>416</v>
      </c>
      <c r="I314" s="70"/>
      <c r="J314" s="70"/>
      <c r="K314" s="69" t="s">
        <v>4154</v>
      </c>
      <c r="L314" s="73">
        <v>2.717639872487449</v>
      </c>
      <c r="M314" s="74">
        <v>1107.349609375</v>
      </c>
      <c r="N314" s="74">
        <v>6717.666015625</v>
      </c>
      <c r="O314" s="75"/>
      <c r="P314" s="76"/>
      <c r="Q314" s="76"/>
      <c r="R314" s="86"/>
      <c r="S314" s="48">
        <v>0</v>
      </c>
      <c r="T314" s="48">
        <v>3</v>
      </c>
      <c r="U314" s="49">
        <v>9</v>
      </c>
      <c r="V314" s="49">
        <v>0.001538</v>
      </c>
      <c r="W314" s="49">
        <v>0.000814</v>
      </c>
      <c r="X314" s="49">
        <v>0.914472</v>
      </c>
      <c r="Y314" s="49">
        <v>0.6666666666666666</v>
      </c>
      <c r="Z314" s="49">
        <v>0</v>
      </c>
      <c r="AA314" s="71">
        <v>314</v>
      </c>
      <c r="AB314" s="71"/>
      <c r="AC314" s="72"/>
      <c r="AD314" s="78" t="s">
        <v>2193</v>
      </c>
      <c r="AE314" s="78">
        <v>311</v>
      </c>
      <c r="AF314" s="78">
        <v>662</v>
      </c>
      <c r="AG314" s="78">
        <v>48058</v>
      </c>
      <c r="AH314" s="78">
        <v>2418</v>
      </c>
      <c r="AI314" s="78"/>
      <c r="AJ314" s="78" t="s">
        <v>2535</v>
      </c>
      <c r="AK314" s="78" t="s">
        <v>2617</v>
      </c>
      <c r="AL314" s="82" t="s">
        <v>2995</v>
      </c>
      <c r="AM314" s="78"/>
      <c r="AN314" s="80">
        <v>39750.8178587963</v>
      </c>
      <c r="AO314" s="78"/>
      <c r="AP314" s="78" t="b">
        <v>0</v>
      </c>
      <c r="AQ314" s="78" t="b">
        <v>0</v>
      </c>
      <c r="AR314" s="78" t="b">
        <v>1</v>
      </c>
      <c r="AS314" s="78"/>
      <c r="AT314" s="78">
        <v>47</v>
      </c>
      <c r="AU314" s="82" t="s">
        <v>3309</v>
      </c>
      <c r="AV314" s="78" t="b">
        <v>0</v>
      </c>
      <c r="AW314" s="78" t="s">
        <v>3483</v>
      </c>
      <c r="AX314" s="82" t="s">
        <v>3795</v>
      </c>
      <c r="AY314" s="78" t="s">
        <v>66</v>
      </c>
      <c r="AZ314" s="78" t="str">
        <f>REPLACE(INDEX(GroupVertices[Group],MATCH(Vertices[[#This Row],[Vertex]],GroupVertices[Vertex],0)),1,1,"")</f>
        <v>1</v>
      </c>
      <c r="BA314" s="48" t="s">
        <v>743</v>
      </c>
      <c r="BB314" s="48" t="s">
        <v>743</v>
      </c>
      <c r="BC314" s="48" t="s">
        <v>806</v>
      </c>
      <c r="BD314" s="48" t="s">
        <v>806</v>
      </c>
      <c r="BE314" s="48" t="s">
        <v>852</v>
      </c>
      <c r="BF314" s="48" t="s">
        <v>852</v>
      </c>
      <c r="BG314" s="116" t="s">
        <v>4813</v>
      </c>
      <c r="BH314" s="116" t="s">
        <v>4850</v>
      </c>
      <c r="BI314" s="116" t="s">
        <v>4952</v>
      </c>
      <c r="BJ314" s="116" t="s">
        <v>4975</v>
      </c>
      <c r="BK314" s="116">
        <v>3</v>
      </c>
      <c r="BL314" s="120">
        <v>4.477611940298507</v>
      </c>
      <c r="BM314" s="116">
        <v>1</v>
      </c>
      <c r="BN314" s="120">
        <v>1.492537313432836</v>
      </c>
      <c r="BO314" s="116">
        <v>0</v>
      </c>
      <c r="BP314" s="120">
        <v>0</v>
      </c>
      <c r="BQ314" s="116">
        <v>63</v>
      </c>
      <c r="BR314" s="120">
        <v>94.02985074626865</v>
      </c>
      <c r="BS314" s="116">
        <v>67</v>
      </c>
      <c r="BT314" s="2"/>
      <c r="BU314" s="3"/>
      <c r="BV314" s="3"/>
      <c r="BW314" s="3"/>
      <c r="BX314" s="3"/>
    </row>
    <row r="315" spans="1:76" ht="15">
      <c r="A315" s="64" t="s">
        <v>417</v>
      </c>
      <c r="B315" s="65"/>
      <c r="C315" s="65" t="s">
        <v>64</v>
      </c>
      <c r="D315" s="66">
        <v>169.07274412477858</v>
      </c>
      <c r="E315" s="68"/>
      <c r="F315" s="100" t="s">
        <v>1071</v>
      </c>
      <c r="G315" s="65"/>
      <c r="H315" s="69" t="s">
        <v>417</v>
      </c>
      <c r="I315" s="70"/>
      <c r="J315" s="70"/>
      <c r="K315" s="69" t="s">
        <v>4155</v>
      </c>
      <c r="L315" s="73">
        <v>718.5917689503121</v>
      </c>
      <c r="M315" s="74">
        <v>5920.73046875</v>
      </c>
      <c r="N315" s="74">
        <v>6159.09814453125</v>
      </c>
      <c r="O315" s="75"/>
      <c r="P315" s="76"/>
      <c r="Q315" s="76"/>
      <c r="R315" s="86"/>
      <c r="S315" s="48">
        <v>7</v>
      </c>
      <c r="T315" s="48">
        <v>10</v>
      </c>
      <c r="U315" s="49">
        <v>3760</v>
      </c>
      <c r="V315" s="49">
        <v>0.001567</v>
      </c>
      <c r="W315" s="49">
        <v>0.001019</v>
      </c>
      <c r="X315" s="49">
        <v>4.412545</v>
      </c>
      <c r="Y315" s="49">
        <v>0.04945054945054945</v>
      </c>
      <c r="Z315" s="49">
        <v>0.21428571428571427</v>
      </c>
      <c r="AA315" s="71">
        <v>315</v>
      </c>
      <c r="AB315" s="71"/>
      <c r="AC315" s="72"/>
      <c r="AD315" s="78" t="s">
        <v>2194</v>
      </c>
      <c r="AE315" s="78">
        <v>1088</v>
      </c>
      <c r="AF315" s="78">
        <v>6356</v>
      </c>
      <c r="AG315" s="78">
        <v>11345</v>
      </c>
      <c r="AH315" s="78">
        <v>2684</v>
      </c>
      <c r="AI315" s="78"/>
      <c r="AJ315" s="78" t="s">
        <v>2536</v>
      </c>
      <c r="AK315" s="78" t="s">
        <v>2598</v>
      </c>
      <c r="AL315" s="82" t="s">
        <v>2996</v>
      </c>
      <c r="AM315" s="78"/>
      <c r="AN315" s="80">
        <v>40444.7374537037</v>
      </c>
      <c r="AO315" s="82" t="s">
        <v>3274</v>
      </c>
      <c r="AP315" s="78" t="b">
        <v>1</v>
      </c>
      <c r="AQ315" s="78" t="b">
        <v>0</v>
      </c>
      <c r="AR315" s="78" t="b">
        <v>1</v>
      </c>
      <c r="AS315" s="78"/>
      <c r="AT315" s="78">
        <v>247</v>
      </c>
      <c r="AU315" s="82" t="s">
        <v>3309</v>
      </c>
      <c r="AV315" s="78" t="b">
        <v>0</v>
      </c>
      <c r="AW315" s="78" t="s">
        <v>3483</v>
      </c>
      <c r="AX315" s="82" t="s">
        <v>3796</v>
      </c>
      <c r="AY315" s="78" t="s">
        <v>66</v>
      </c>
      <c r="AZ315" s="78" t="str">
        <f>REPLACE(INDEX(GroupVertices[Group],MATCH(Vertices[[#This Row],[Vertex]],GroupVertices[Vertex],0)),1,1,"")</f>
        <v>7</v>
      </c>
      <c r="BA315" s="48" t="s">
        <v>798</v>
      </c>
      <c r="BB315" s="48" t="s">
        <v>798</v>
      </c>
      <c r="BC315" s="48" t="s">
        <v>807</v>
      </c>
      <c r="BD315" s="48" t="s">
        <v>807</v>
      </c>
      <c r="BE315" s="48" t="s">
        <v>852</v>
      </c>
      <c r="BF315" s="48" t="s">
        <v>852</v>
      </c>
      <c r="BG315" s="116" t="s">
        <v>4814</v>
      </c>
      <c r="BH315" s="116" t="s">
        <v>4851</v>
      </c>
      <c r="BI315" s="116" t="s">
        <v>4953</v>
      </c>
      <c r="BJ315" s="116" t="s">
        <v>4953</v>
      </c>
      <c r="BK315" s="116">
        <v>4</v>
      </c>
      <c r="BL315" s="120">
        <v>1.680672268907563</v>
      </c>
      <c r="BM315" s="116">
        <v>8</v>
      </c>
      <c r="BN315" s="120">
        <v>3.361344537815126</v>
      </c>
      <c r="BO315" s="116">
        <v>0</v>
      </c>
      <c r="BP315" s="120">
        <v>0</v>
      </c>
      <c r="BQ315" s="116">
        <v>226</v>
      </c>
      <c r="BR315" s="120">
        <v>94.95798319327731</v>
      </c>
      <c r="BS315" s="116">
        <v>238</v>
      </c>
      <c r="BT315" s="2"/>
      <c r="BU315" s="3"/>
      <c r="BV315" s="3"/>
      <c r="BW315" s="3"/>
      <c r="BX315" s="3"/>
    </row>
    <row r="316" spans="1:76" ht="15">
      <c r="A316" s="64" t="s">
        <v>543</v>
      </c>
      <c r="B316" s="65"/>
      <c r="C316" s="65" t="s">
        <v>64</v>
      </c>
      <c r="D316" s="66">
        <v>162.02114256424966</v>
      </c>
      <c r="E316" s="68"/>
      <c r="F316" s="100" t="s">
        <v>3454</v>
      </c>
      <c r="G316" s="65"/>
      <c r="H316" s="69" t="s">
        <v>543</v>
      </c>
      <c r="I316" s="70"/>
      <c r="J316" s="70"/>
      <c r="K316" s="69" t="s">
        <v>4156</v>
      </c>
      <c r="L316" s="73">
        <v>1</v>
      </c>
      <c r="M316" s="74">
        <v>5750.62646484375</v>
      </c>
      <c r="N316" s="74">
        <v>5044.97509765625</v>
      </c>
      <c r="O316" s="75"/>
      <c r="P316" s="76"/>
      <c r="Q316" s="76"/>
      <c r="R316" s="86"/>
      <c r="S316" s="48">
        <v>1</v>
      </c>
      <c r="T316" s="48">
        <v>0</v>
      </c>
      <c r="U316" s="49">
        <v>0</v>
      </c>
      <c r="V316" s="49">
        <v>0.001142</v>
      </c>
      <c r="W316" s="49">
        <v>8.1E-05</v>
      </c>
      <c r="X316" s="49">
        <v>0.417904</v>
      </c>
      <c r="Y316" s="49">
        <v>0</v>
      </c>
      <c r="Z316" s="49">
        <v>0</v>
      </c>
      <c r="AA316" s="71">
        <v>316</v>
      </c>
      <c r="AB316" s="71"/>
      <c r="AC316" s="72"/>
      <c r="AD316" s="78" t="s">
        <v>2195</v>
      </c>
      <c r="AE316" s="78">
        <v>8</v>
      </c>
      <c r="AF316" s="78">
        <v>19</v>
      </c>
      <c r="AG316" s="78">
        <v>9</v>
      </c>
      <c r="AH316" s="78">
        <v>0</v>
      </c>
      <c r="AI316" s="78"/>
      <c r="AJ316" s="78" t="s">
        <v>2537</v>
      </c>
      <c r="AK316" s="78" t="s">
        <v>2681</v>
      </c>
      <c r="AL316" s="82" t="s">
        <v>2997</v>
      </c>
      <c r="AM316" s="78"/>
      <c r="AN316" s="80">
        <v>43671.32357638889</v>
      </c>
      <c r="AO316" s="78"/>
      <c r="AP316" s="78" t="b">
        <v>1</v>
      </c>
      <c r="AQ316" s="78" t="b">
        <v>0</v>
      </c>
      <c r="AR316" s="78" t="b">
        <v>0</v>
      </c>
      <c r="AS316" s="78"/>
      <c r="AT316" s="78">
        <v>0</v>
      </c>
      <c r="AU316" s="78"/>
      <c r="AV316" s="78" t="b">
        <v>0</v>
      </c>
      <c r="AW316" s="78" t="s">
        <v>3483</v>
      </c>
      <c r="AX316" s="82" t="s">
        <v>3797</v>
      </c>
      <c r="AY316" s="78" t="s">
        <v>65</v>
      </c>
      <c r="AZ316" s="78" t="str">
        <f>REPLACE(INDEX(GroupVertices[Group],MATCH(Vertices[[#This Row],[Vertex]],GroupVertices[Vertex],0)),1,1,"")</f>
        <v>7</v>
      </c>
      <c r="BA316" s="48"/>
      <c r="BB316" s="48"/>
      <c r="BC316" s="48"/>
      <c r="BD316" s="48"/>
      <c r="BE316" s="48"/>
      <c r="BF316" s="48"/>
      <c r="BG316" s="48"/>
      <c r="BH316" s="48"/>
      <c r="BI316" s="48"/>
      <c r="BJ316" s="48"/>
      <c r="BK316" s="48"/>
      <c r="BL316" s="49"/>
      <c r="BM316" s="48"/>
      <c r="BN316" s="49"/>
      <c r="BO316" s="48"/>
      <c r="BP316" s="49"/>
      <c r="BQ316" s="48"/>
      <c r="BR316" s="49"/>
      <c r="BS316" s="48"/>
      <c r="BT316" s="2"/>
      <c r="BU316" s="3"/>
      <c r="BV316" s="3"/>
      <c r="BW316" s="3"/>
      <c r="BX316" s="3"/>
    </row>
    <row r="317" spans="1:76" ht="15">
      <c r="A317" s="64" t="s">
        <v>544</v>
      </c>
      <c r="B317" s="65"/>
      <c r="C317" s="65" t="s">
        <v>64</v>
      </c>
      <c r="D317" s="66">
        <v>216.72363287733808</v>
      </c>
      <c r="E317" s="68"/>
      <c r="F317" s="100" t="s">
        <v>3455</v>
      </c>
      <c r="G317" s="65"/>
      <c r="H317" s="69" t="s">
        <v>544</v>
      </c>
      <c r="I317" s="70"/>
      <c r="J317" s="70"/>
      <c r="K317" s="69" t="s">
        <v>4157</v>
      </c>
      <c r="L317" s="73">
        <v>1</v>
      </c>
      <c r="M317" s="74">
        <v>5476.29296875</v>
      </c>
      <c r="N317" s="74">
        <v>5586.22802734375</v>
      </c>
      <c r="O317" s="75"/>
      <c r="P317" s="76"/>
      <c r="Q317" s="76"/>
      <c r="R317" s="86"/>
      <c r="S317" s="48">
        <v>1</v>
      </c>
      <c r="T317" s="48">
        <v>0</v>
      </c>
      <c r="U317" s="49">
        <v>0</v>
      </c>
      <c r="V317" s="49">
        <v>0.001142</v>
      </c>
      <c r="W317" s="49">
        <v>8.1E-05</v>
      </c>
      <c r="X317" s="49">
        <v>0.417904</v>
      </c>
      <c r="Y317" s="49">
        <v>0</v>
      </c>
      <c r="Z317" s="49">
        <v>0</v>
      </c>
      <c r="AA317" s="71">
        <v>317</v>
      </c>
      <c r="AB317" s="71"/>
      <c r="AC317" s="72"/>
      <c r="AD317" s="78" t="s">
        <v>2196</v>
      </c>
      <c r="AE317" s="78">
        <v>644</v>
      </c>
      <c r="AF317" s="78">
        <v>49178</v>
      </c>
      <c r="AG317" s="78">
        <v>9540</v>
      </c>
      <c r="AH317" s="78">
        <v>973</v>
      </c>
      <c r="AI317" s="78"/>
      <c r="AJ317" s="78" t="s">
        <v>2538</v>
      </c>
      <c r="AK317" s="78" t="s">
        <v>2690</v>
      </c>
      <c r="AL317" s="82" t="s">
        <v>2998</v>
      </c>
      <c r="AM317" s="78"/>
      <c r="AN317" s="80">
        <v>40228.894282407404</v>
      </c>
      <c r="AO317" s="82" t="s">
        <v>3275</v>
      </c>
      <c r="AP317" s="78" t="b">
        <v>1</v>
      </c>
      <c r="AQ317" s="78" t="b">
        <v>0</v>
      </c>
      <c r="AR317" s="78" t="b">
        <v>1</v>
      </c>
      <c r="AS317" s="78"/>
      <c r="AT317" s="78">
        <v>1441</v>
      </c>
      <c r="AU317" s="82" t="s">
        <v>3309</v>
      </c>
      <c r="AV317" s="78" t="b">
        <v>0</v>
      </c>
      <c r="AW317" s="78" t="s">
        <v>3483</v>
      </c>
      <c r="AX317" s="82" t="s">
        <v>3798</v>
      </c>
      <c r="AY317" s="78" t="s">
        <v>65</v>
      </c>
      <c r="AZ317" s="78" t="str">
        <f>REPLACE(INDEX(GroupVertices[Group],MATCH(Vertices[[#This Row],[Vertex]],GroupVertices[Vertex],0)),1,1,"")</f>
        <v>7</v>
      </c>
      <c r="BA317" s="48"/>
      <c r="BB317" s="48"/>
      <c r="BC317" s="48"/>
      <c r="BD317" s="48"/>
      <c r="BE317" s="48"/>
      <c r="BF317" s="48"/>
      <c r="BG317" s="48"/>
      <c r="BH317" s="48"/>
      <c r="BI317" s="48"/>
      <c r="BJ317" s="48"/>
      <c r="BK317" s="48"/>
      <c r="BL317" s="49"/>
      <c r="BM317" s="48"/>
      <c r="BN317" s="49"/>
      <c r="BO317" s="48"/>
      <c r="BP317" s="49"/>
      <c r="BQ317" s="48"/>
      <c r="BR317" s="49"/>
      <c r="BS317" s="48"/>
      <c r="BT317" s="2"/>
      <c r="BU317" s="3"/>
      <c r="BV317" s="3"/>
      <c r="BW317" s="3"/>
      <c r="BX317" s="3"/>
    </row>
    <row r="318" spans="1:76" ht="15">
      <c r="A318" s="64" t="s">
        <v>545</v>
      </c>
      <c r="B318" s="65"/>
      <c r="C318" s="65" t="s">
        <v>64</v>
      </c>
      <c r="D318" s="66">
        <v>458.099386783308</v>
      </c>
      <c r="E318" s="68"/>
      <c r="F318" s="100" t="s">
        <v>3456</v>
      </c>
      <c r="G318" s="65"/>
      <c r="H318" s="69" t="s">
        <v>545</v>
      </c>
      <c r="I318" s="70"/>
      <c r="J318" s="70"/>
      <c r="K318" s="69" t="s">
        <v>4158</v>
      </c>
      <c r="L318" s="73">
        <v>1</v>
      </c>
      <c r="M318" s="74">
        <v>6022.75244140625</v>
      </c>
      <c r="N318" s="74">
        <v>5223.01123046875</v>
      </c>
      <c r="O318" s="75"/>
      <c r="P318" s="76"/>
      <c r="Q318" s="76"/>
      <c r="R318" s="86"/>
      <c r="S318" s="48">
        <v>1</v>
      </c>
      <c r="T318" s="48">
        <v>0</v>
      </c>
      <c r="U318" s="49">
        <v>0</v>
      </c>
      <c r="V318" s="49">
        <v>0.001142</v>
      </c>
      <c r="W318" s="49">
        <v>8.1E-05</v>
      </c>
      <c r="X318" s="49">
        <v>0.417904</v>
      </c>
      <c r="Y318" s="49">
        <v>0</v>
      </c>
      <c r="Z318" s="49">
        <v>0</v>
      </c>
      <c r="AA318" s="71">
        <v>318</v>
      </c>
      <c r="AB318" s="71"/>
      <c r="AC318" s="72"/>
      <c r="AD318" s="78" t="s">
        <v>2197</v>
      </c>
      <c r="AE318" s="78">
        <v>2571</v>
      </c>
      <c r="AF318" s="78">
        <v>266093</v>
      </c>
      <c r="AG318" s="78">
        <v>18954</v>
      </c>
      <c r="AH318" s="78">
        <v>3405</v>
      </c>
      <c r="AI318" s="78"/>
      <c r="AJ318" s="78" t="s">
        <v>2539</v>
      </c>
      <c r="AK318" s="78" t="s">
        <v>2752</v>
      </c>
      <c r="AL318" s="82" t="s">
        <v>2999</v>
      </c>
      <c r="AM318" s="78"/>
      <c r="AN318" s="80">
        <v>40000.774201388886</v>
      </c>
      <c r="AO318" s="82" t="s">
        <v>3276</v>
      </c>
      <c r="AP318" s="78" t="b">
        <v>0</v>
      </c>
      <c r="AQ318" s="78" t="b">
        <v>0</v>
      </c>
      <c r="AR318" s="78" t="b">
        <v>1</v>
      </c>
      <c r="AS318" s="78"/>
      <c r="AT318" s="78">
        <v>2611</v>
      </c>
      <c r="AU318" s="82" t="s">
        <v>3309</v>
      </c>
      <c r="AV318" s="78" t="b">
        <v>0</v>
      </c>
      <c r="AW318" s="78" t="s">
        <v>3483</v>
      </c>
      <c r="AX318" s="82" t="s">
        <v>3799</v>
      </c>
      <c r="AY318" s="78" t="s">
        <v>65</v>
      </c>
      <c r="AZ318" s="78" t="str">
        <f>REPLACE(INDEX(GroupVertices[Group],MATCH(Vertices[[#This Row],[Vertex]],GroupVertices[Vertex],0)),1,1,"")</f>
        <v>7</v>
      </c>
      <c r="BA318" s="48"/>
      <c r="BB318" s="48"/>
      <c r="BC318" s="48"/>
      <c r="BD318" s="48"/>
      <c r="BE318" s="48"/>
      <c r="BF318" s="48"/>
      <c r="BG318" s="48"/>
      <c r="BH318" s="48"/>
      <c r="BI318" s="48"/>
      <c r="BJ318" s="48"/>
      <c r="BK318" s="48"/>
      <c r="BL318" s="49"/>
      <c r="BM318" s="48"/>
      <c r="BN318" s="49"/>
      <c r="BO318" s="48"/>
      <c r="BP318" s="49"/>
      <c r="BQ318" s="48"/>
      <c r="BR318" s="49"/>
      <c r="BS318" s="48"/>
      <c r="BT318" s="2"/>
      <c r="BU318" s="3"/>
      <c r="BV318" s="3"/>
      <c r="BW318" s="3"/>
      <c r="BX318" s="3"/>
    </row>
    <row r="319" spans="1:76" ht="15">
      <c r="A319" s="64" t="s">
        <v>546</v>
      </c>
      <c r="B319" s="65"/>
      <c r="C319" s="65" t="s">
        <v>64</v>
      </c>
      <c r="D319" s="66">
        <v>162.38056615649376</v>
      </c>
      <c r="E319" s="68"/>
      <c r="F319" s="100" t="s">
        <v>3457</v>
      </c>
      <c r="G319" s="65"/>
      <c r="H319" s="69" t="s">
        <v>546</v>
      </c>
      <c r="I319" s="70"/>
      <c r="J319" s="70"/>
      <c r="K319" s="69" t="s">
        <v>4159</v>
      </c>
      <c r="L319" s="73">
        <v>1</v>
      </c>
      <c r="M319" s="74">
        <v>5705.5302734375</v>
      </c>
      <c r="N319" s="74">
        <v>7096.11767578125</v>
      </c>
      <c r="O319" s="75"/>
      <c r="P319" s="76"/>
      <c r="Q319" s="76"/>
      <c r="R319" s="86"/>
      <c r="S319" s="48">
        <v>1</v>
      </c>
      <c r="T319" s="48">
        <v>0</v>
      </c>
      <c r="U319" s="49">
        <v>0</v>
      </c>
      <c r="V319" s="49">
        <v>0.001142</v>
      </c>
      <c r="W319" s="49">
        <v>8.1E-05</v>
      </c>
      <c r="X319" s="49">
        <v>0.417904</v>
      </c>
      <c r="Y319" s="49">
        <v>0</v>
      </c>
      <c r="Z319" s="49">
        <v>0</v>
      </c>
      <c r="AA319" s="71">
        <v>319</v>
      </c>
      <c r="AB319" s="71"/>
      <c r="AC319" s="72"/>
      <c r="AD319" s="78" t="s">
        <v>2198</v>
      </c>
      <c r="AE319" s="78">
        <v>294</v>
      </c>
      <c r="AF319" s="78">
        <v>342</v>
      </c>
      <c r="AG319" s="78">
        <v>1458</v>
      </c>
      <c r="AH319" s="78">
        <v>521</v>
      </c>
      <c r="AI319" s="78"/>
      <c r="AJ319" s="78" t="s">
        <v>2540</v>
      </c>
      <c r="AK319" s="78" t="s">
        <v>2753</v>
      </c>
      <c r="AL319" s="82" t="s">
        <v>3000</v>
      </c>
      <c r="AM319" s="78"/>
      <c r="AN319" s="80">
        <v>39826.06995370371</v>
      </c>
      <c r="AO319" s="82" t="s">
        <v>3277</v>
      </c>
      <c r="AP319" s="78" t="b">
        <v>1</v>
      </c>
      <c r="AQ319" s="78" t="b">
        <v>0</v>
      </c>
      <c r="AR319" s="78" t="b">
        <v>0</v>
      </c>
      <c r="AS319" s="78"/>
      <c r="AT319" s="78">
        <v>3</v>
      </c>
      <c r="AU319" s="82" t="s">
        <v>3309</v>
      </c>
      <c r="AV319" s="78" t="b">
        <v>0</v>
      </c>
      <c r="AW319" s="78" t="s">
        <v>3483</v>
      </c>
      <c r="AX319" s="82" t="s">
        <v>3800</v>
      </c>
      <c r="AY319" s="78" t="s">
        <v>65</v>
      </c>
      <c r="AZ319" s="78" t="str">
        <f>REPLACE(INDEX(GroupVertices[Group],MATCH(Vertices[[#This Row],[Vertex]],GroupVertices[Vertex],0)),1,1,"")</f>
        <v>7</v>
      </c>
      <c r="BA319" s="48"/>
      <c r="BB319" s="48"/>
      <c r="BC319" s="48"/>
      <c r="BD319" s="48"/>
      <c r="BE319" s="48"/>
      <c r="BF319" s="48"/>
      <c r="BG319" s="48"/>
      <c r="BH319" s="48"/>
      <c r="BI319" s="48"/>
      <c r="BJ319" s="48"/>
      <c r="BK319" s="48"/>
      <c r="BL319" s="49"/>
      <c r="BM319" s="48"/>
      <c r="BN319" s="49"/>
      <c r="BO319" s="48"/>
      <c r="BP319" s="49"/>
      <c r="BQ319" s="48"/>
      <c r="BR319" s="49"/>
      <c r="BS319" s="48"/>
      <c r="BT319" s="2"/>
      <c r="BU319" s="3"/>
      <c r="BV319" s="3"/>
      <c r="BW319" s="3"/>
      <c r="BX319" s="3"/>
    </row>
    <row r="320" spans="1:76" ht="15">
      <c r="A320" s="64" t="s">
        <v>547</v>
      </c>
      <c r="B320" s="65"/>
      <c r="C320" s="65" t="s">
        <v>64</v>
      </c>
      <c r="D320" s="66">
        <v>164.62612903311475</v>
      </c>
      <c r="E320" s="68"/>
      <c r="F320" s="100" t="s">
        <v>3458</v>
      </c>
      <c r="G320" s="65"/>
      <c r="H320" s="69" t="s">
        <v>547</v>
      </c>
      <c r="I320" s="70"/>
      <c r="J320" s="70"/>
      <c r="K320" s="69" t="s">
        <v>4160</v>
      </c>
      <c r="L320" s="73">
        <v>1</v>
      </c>
      <c r="M320" s="74">
        <v>5936.9150390625</v>
      </c>
      <c r="N320" s="74">
        <v>7211.04345703125</v>
      </c>
      <c r="O320" s="75"/>
      <c r="P320" s="76"/>
      <c r="Q320" s="76"/>
      <c r="R320" s="86"/>
      <c r="S320" s="48">
        <v>1</v>
      </c>
      <c r="T320" s="48">
        <v>0</v>
      </c>
      <c r="U320" s="49">
        <v>0</v>
      </c>
      <c r="V320" s="49">
        <v>0.001142</v>
      </c>
      <c r="W320" s="49">
        <v>8.1E-05</v>
      </c>
      <c r="X320" s="49">
        <v>0.417904</v>
      </c>
      <c r="Y320" s="49">
        <v>0</v>
      </c>
      <c r="Z320" s="49">
        <v>0</v>
      </c>
      <c r="AA320" s="71">
        <v>320</v>
      </c>
      <c r="AB320" s="71"/>
      <c r="AC320" s="72"/>
      <c r="AD320" s="78" t="s">
        <v>2199</v>
      </c>
      <c r="AE320" s="78">
        <v>401</v>
      </c>
      <c r="AF320" s="78">
        <v>2360</v>
      </c>
      <c r="AG320" s="78">
        <v>21540</v>
      </c>
      <c r="AH320" s="78">
        <v>37355</v>
      </c>
      <c r="AI320" s="78"/>
      <c r="AJ320" s="78" t="s">
        <v>2541</v>
      </c>
      <c r="AK320" s="78" t="s">
        <v>2754</v>
      </c>
      <c r="AL320" s="82" t="s">
        <v>3001</v>
      </c>
      <c r="AM320" s="78"/>
      <c r="AN320" s="80">
        <v>40285.466574074075</v>
      </c>
      <c r="AO320" s="82" t="s">
        <v>3278</v>
      </c>
      <c r="AP320" s="78" t="b">
        <v>0</v>
      </c>
      <c r="AQ320" s="78" t="b">
        <v>0</v>
      </c>
      <c r="AR320" s="78" t="b">
        <v>1</v>
      </c>
      <c r="AS320" s="78"/>
      <c r="AT320" s="78">
        <v>174</v>
      </c>
      <c r="AU320" s="82" t="s">
        <v>3318</v>
      </c>
      <c r="AV320" s="78" t="b">
        <v>0</v>
      </c>
      <c r="AW320" s="78" t="s">
        <v>3483</v>
      </c>
      <c r="AX320" s="82" t="s">
        <v>3801</v>
      </c>
      <c r="AY320" s="78" t="s">
        <v>65</v>
      </c>
      <c r="AZ320" s="78" t="str">
        <f>REPLACE(INDEX(GroupVertices[Group],MATCH(Vertices[[#This Row],[Vertex]],GroupVertices[Vertex],0)),1,1,"")</f>
        <v>7</v>
      </c>
      <c r="BA320" s="48"/>
      <c r="BB320" s="48"/>
      <c r="BC320" s="48"/>
      <c r="BD320" s="48"/>
      <c r="BE320" s="48"/>
      <c r="BF320" s="48"/>
      <c r="BG320" s="48"/>
      <c r="BH320" s="48"/>
      <c r="BI320" s="48"/>
      <c r="BJ320" s="48"/>
      <c r="BK320" s="48"/>
      <c r="BL320" s="49"/>
      <c r="BM320" s="48"/>
      <c r="BN320" s="49"/>
      <c r="BO320" s="48"/>
      <c r="BP320" s="49"/>
      <c r="BQ320" s="48"/>
      <c r="BR320" s="49"/>
      <c r="BS320" s="48"/>
      <c r="BT320" s="2"/>
      <c r="BU320" s="3"/>
      <c r="BV320" s="3"/>
      <c r="BW320" s="3"/>
      <c r="BX320" s="3"/>
    </row>
    <row r="321" spans="1:76" ht="15">
      <c r="A321" s="64" t="s">
        <v>418</v>
      </c>
      <c r="B321" s="65"/>
      <c r="C321" s="65" t="s">
        <v>64</v>
      </c>
      <c r="D321" s="66">
        <v>165.93362971697488</v>
      </c>
      <c r="E321" s="68"/>
      <c r="F321" s="100" t="s">
        <v>1072</v>
      </c>
      <c r="G321" s="65"/>
      <c r="H321" s="69" t="s">
        <v>418</v>
      </c>
      <c r="I321" s="70"/>
      <c r="J321" s="70"/>
      <c r="K321" s="69" t="s">
        <v>4161</v>
      </c>
      <c r="L321" s="73">
        <v>1.1908488747208277</v>
      </c>
      <c r="M321" s="74">
        <v>6291.66748046875</v>
      </c>
      <c r="N321" s="74">
        <v>6653.8525390625</v>
      </c>
      <c r="O321" s="75"/>
      <c r="P321" s="76"/>
      <c r="Q321" s="76"/>
      <c r="R321" s="86"/>
      <c r="S321" s="48">
        <v>1</v>
      </c>
      <c r="T321" s="48">
        <v>3</v>
      </c>
      <c r="U321" s="49">
        <v>1</v>
      </c>
      <c r="V321" s="49">
        <v>0.001144</v>
      </c>
      <c r="W321" s="49">
        <v>9.4E-05</v>
      </c>
      <c r="X321" s="49">
        <v>1.018384</v>
      </c>
      <c r="Y321" s="49">
        <v>0.3333333333333333</v>
      </c>
      <c r="Z321" s="49">
        <v>0.3333333333333333</v>
      </c>
      <c r="AA321" s="71">
        <v>321</v>
      </c>
      <c r="AB321" s="71"/>
      <c r="AC321" s="72"/>
      <c r="AD321" s="78" t="s">
        <v>2200</v>
      </c>
      <c r="AE321" s="78">
        <v>257</v>
      </c>
      <c r="AF321" s="78">
        <v>3535</v>
      </c>
      <c r="AG321" s="78">
        <v>5168</v>
      </c>
      <c r="AH321" s="78">
        <v>3181</v>
      </c>
      <c r="AI321" s="78"/>
      <c r="AJ321" s="78" t="s">
        <v>2542</v>
      </c>
      <c r="AK321" s="78" t="s">
        <v>2720</v>
      </c>
      <c r="AL321" s="82" t="s">
        <v>3002</v>
      </c>
      <c r="AM321" s="78"/>
      <c r="AN321" s="80">
        <v>39844.66940972222</v>
      </c>
      <c r="AO321" s="82" t="s">
        <v>3279</v>
      </c>
      <c r="AP321" s="78" t="b">
        <v>0</v>
      </c>
      <c r="AQ321" s="78" t="b">
        <v>0</v>
      </c>
      <c r="AR321" s="78" t="b">
        <v>1</v>
      </c>
      <c r="AS321" s="78"/>
      <c r="AT321" s="78">
        <v>154</v>
      </c>
      <c r="AU321" s="82" t="s">
        <v>3323</v>
      </c>
      <c r="AV321" s="78" t="b">
        <v>0</v>
      </c>
      <c r="AW321" s="78" t="s">
        <v>3483</v>
      </c>
      <c r="AX321" s="82" t="s">
        <v>3802</v>
      </c>
      <c r="AY321" s="78" t="s">
        <v>66</v>
      </c>
      <c r="AZ321" s="78" t="str">
        <f>REPLACE(INDEX(GroupVertices[Group],MATCH(Vertices[[#This Row],[Vertex]],GroupVertices[Vertex],0)),1,1,"")</f>
        <v>7</v>
      </c>
      <c r="BA321" s="48"/>
      <c r="BB321" s="48"/>
      <c r="BC321" s="48"/>
      <c r="BD321" s="48"/>
      <c r="BE321" s="48"/>
      <c r="BF321" s="48"/>
      <c r="BG321" s="116" t="s">
        <v>4815</v>
      </c>
      <c r="BH321" s="116" t="s">
        <v>4815</v>
      </c>
      <c r="BI321" s="116" t="s">
        <v>4954</v>
      </c>
      <c r="BJ321" s="116" t="s">
        <v>4954</v>
      </c>
      <c r="BK321" s="116">
        <v>0</v>
      </c>
      <c r="BL321" s="120">
        <v>0</v>
      </c>
      <c r="BM321" s="116">
        <v>0</v>
      </c>
      <c r="BN321" s="120">
        <v>0</v>
      </c>
      <c r="BO321" s="116">
        <v>0</v>
      </c>
      <c r="BP321" s="120">
        <v>0</v>
      </c>
      <c r="BQ321" s="116">
        <v>15</v>
      </c>
      <c r="BR321" s="120">
        <v>100</v>
      </c>
      <c r="BS321" s="116">
        <v>15</v>
      </c>
      <c r="BT321" s="2"/>
      <c r="BU321" s="3"/>
      <c r="BV321" s="3"/>
      <c r="BW321" s="3"/>
      <c r="BX321" s="3"/>
    </row>
    <row r="322" spans="1:76" ht="15">
      <c r="A322" s="64" t="s">
        <v>548</v>
      </c>
      <c r="B322" s="65"/>
      <c r="C322" s="65" t="s">
        <v>64</v>
      </c>
      <c r="D322" s="66">
        <v>166.2274000833911</v>
      </c>
      <c r="E322" s="68"/>
      <c r="F322" s="100" t="s">
        <v>3459</v>
      </c>
      <c r="G322" s="65"/>
      <c r="H322" s="69" t="s">
        <v>548</v>
      </c>
      <c r="I322" s="70"/>
      <c r="J322" s="70"/>
      <c r="K322" s="69" t="s">
        <v>4162</v>
      </c>
      <c r="L322" s="73">
        <v>1</v>
      </c>
      <c r="M322" s="74">
        <v>6310.89404296875</v>
      </c>
      <c r="N322" s="74">
        <v>6221.5478515625</v>
      </c>
      <c r="O322" s="75"/>
      <c r="P322" s="76"/>
      <c r="Q322" s="76"/>
      <c r="R322" s="86"/>
      <c r="S322" s="48">
        <v>2</v>
      </c>
      <c r="T322" s="48">
        <v>0</v>
      </c>
      <c r="U322" s="49">
        <v>0</v>
      </c>
      <c r="V322" s="49">
        <v>0.001143</v>
      </c>
      <c r="W322" s="49">
        <v>8.8E-05</v>
      </c>
      <c r="X322" s="49">
        <v>0.706446</v>
      </c>
      <c r="Y322" s="49">
        <v>1</v>
      </c>
      <c r="Z322" s="49">
        <v>0</v>
      </c>
      <c r="AA322" s="71">
        <v>322</v>
      </c>
      <c r="AB322" s="71"/>
      <c r="AC322" s="72"/>
      <c r="AD322" s="78" t="s">
        <v>2201</v>
      </c>
      <c r="AE322" s="78">
        <v>992</v>
      </c>
      <c r="AF322" s="78">
        <v>3799</v>
      </c>
      <c r="AG322" s="78">
        <v>4905</v>
      </c>
      <c r="AH322" s="78">
        <v>3268</v>
      </c>
      <c r="AI322" s="78"/>
      <c r="AJ322" s="78" t="s">
        <v>2543</v>
      </c>
      <c r="AK322" s="78" t="s">
        <v>2596</v>
      </c>
      <c r="AL322" s="82" t="s">
        <v>3003</v>
      </c>
      <c r="AM322" s="78"/>
      <c r="AN322" s="80">
        <v>39173.0865625</v>
      </c>
      <c r="AO322" s="78"/>
      <c r="AP322" s="78" t="b">
        <v>0</v>
      </c>
      <c r="AQ322" s="78" t="b">
        <v>0</v>
      </c>
      <c r="AR322" s="78" t="b">
        <v>1</v>
      </c>
      <c r="AS322" s="78"/>
      <c r="AT322" s="78">
        <v>214</v>
      </c>
      <c r="AU322" s="82" t="s">
        <v>3316</v>
      </c>
      <c r="AV322" s="78" t="b">
        <v>0</v>
      </c>
      <c r="AW322" s="78" t="s">
        <v>3483</v>
      </c>
      <c r="AX322" s="82" t="s">
        <v>3803</v>
      </c>
      <c r="AY322" s="78" t="s">
        <v>65</v>
      </c>
      <c r="AZ322" s="78" t="str">
        <f>REPLACE(INDEX(GroupVertices[Group],MATCH(Vertices[[#This Row],[Vertex]],GroupVertices[Vertex],0)),1,1,"")</f>
        <v>7</v>
      </c>
      <c r="BA322" s="48"/>
      <c r="BB322" s="48"/>
      <c r="BC322" s="48"/>
      <c r="BD322" s="48"/>
      <c r="BE322" s="48"/>
      <c r="BF322" s="48"/>
      <c r="BG322" s="48"/>
      <c r="BH322" s="48"/>
      <c r="BI322" s="48"/>
      <c r="BJ322" s="48"/>
      <c r="BK322" s="48"/>
      <c r="BL322" s="49"/>
      <c r="BM322" s="48"/>
      <c r="BN322" s="49"/>
      <c r="BO322" s="48"/>
      <c r="BP322" s="49"/>
      <c r="BQ322" s="48"/>
      <c r="BR322" s="49"/>
      <c r="BS322" s="48"/>
      <c r="BT322" s="2"/>
      <c r="BU322" s="3"/>
      <c r="BV322" s="3"/>
      <c r="BW322" s="3"/>
      <c r="BX322" s="3"/>
    </row>
    <row r="323" spans="1:76" ht="15">
      <c r="A323" s="64" t="s">
        <v>549</v>
      </c>
      <c r="B323" s="65"/>
      <c r="C323" s="65" t="s">
        <v>64</v>
      </c>
      <c r="D323" s="66">
        <v>163.2251559599404</v>
      </c>
      <c r="E323" s="68"/>
      <c r="F323" s="100" t="s">
        <v>3460</v>
      </c>
      <c r="G323" s="65"/>
      <c r="H323" s="69" t="s">
        <v>549</v>
      </c>
      <c r="I323" s="70"/>
      <c r="J323" s="70"/>
      <c r="K323" s="69" t="s">
        <v>4163</v>
      </c>
      <c r="L323" s="73">
        <v>1</v>
      </c>
      <c r="M323" s="74">
        <v>6183.90625</v>
      </c>
      <c r="N323" s="74">
        <v>7017.1533203125</v>
      </c>
      <c r="O323" s="75"/>
      <c r="P323" s="76"/>
      <c r="Q323" s="76"/>
      <c r="R323" s="86"/>
      <c r="S323" s="48">
        <v>2</v>
      </c>
      <c r="T323" s="48">
        <v>0</v>
      </c>
      <c r="U323" s="49">
        <v>0</v>
      </c>
      <c r="V323" s="49">
        <v>0.001143</v>
      </c>
      <c r="W323" s="49">
        <v>8.8E-05</v>
      </c>
      <c r="X323" s="49">
        <v>0.706446</v>
      </c>
      <c r="Y323" s="49">
        <v>1</v>
      </c>
      <c r="Z323" s="49">
        <v>0</v>
      </c>
      <c r="AA323" s="71">
        <v>323</v>
      </c>
      <c r="AB323" s="71"/>
      <c r="AC323" s="72"/>
      <c r="AD323" s="78" t="s">
        <v>2202</v>
      </c>
      <c r="AE323" s="78">
        <v>571</v>
      </c>
      <c r="AF323" s="78">
        <v>1101</v>
      </c>
      <c r="AG323" s="78">
        <v>693</v>
      </c>
      <c r="AH323" s="78">
        <v>2471</v>
      </c>
      <c r="AI323" s="78"/>
      <c r="AJ323" s="78" t="s">
        <v>2544</v>
      </c>
      <c r="AK323" s="78" t="s">
        <v>2755</v>
      </c>
      <c r="AL323" s="82" t="s">
        <v>3004</v>
      </c>
      <c r="AM323" s="78"/>
      <c r="AN323" s="80">
        <v>39094.93423611111</v>
      </c>
      <c r="AO323" s="82" t="s">
        <v>3280</v>
      </c>
      <c r="AP323" s="78" t="b">
        <v>0</v>
      </c>
      <c r="AQ323" s="78" t="b">
        <v>0</v>
      </c>
      <c r="AR323" s="78" t="b">
        <v>1</v>
      </c>
      <c r="AS323" s="78"/>
      <c r="AT323" s="78">
        <v>14</v>
      </c>
      <c r="AU323" s="82" t="s">
        <v>3327</v>
      </c>
      <c r="AV323" s="78" t="b">
        <v>0</v>
      </c>
      <c r="AW323" s="78" t="s">
        <v>3483</v>
      </c>
      <c r="AX323" s="82" t="s">
        <v>3804</v>
      </c>
      <c r="AY323" s="78" t="s">
        <v>65</v>
      </c>
      <c r="AZ323" s="78" t="str">
        <f>REPLACE(INDEX(GroupVertices[Group],MATCH(Vertices[[#This Row],[Vertex]],GroupVertices[Vertex],0)),1,1,"")</f>
        <v>7</v>
      </c>
      <c r="BA323" s="48"/>
      <c r="BB323" s="48"/>
      <c r="BC323" s="48"/>
      <c r="BD323" s="48"/>
      <c r="BE323" s="48"/>
      <c r="BF323" s="48"/>
      <c r="BG323" s="48"/>
      <c r="BH323" s="48"/>
      <c r="BI323" s="48"/>
      <c r="BJ323" s="48"/>
      <c r="BK323" s="48"/>
      <c r="BL323" s="49"/>
      <c r="BM323" s="48"/>
      <c r="BN323" s="49"/>
      <c r="BO323" s="48"/>
      <c r="BP323" s="49"/>
      <c r="BQ323" s="48"/>
      <c r="BR323" s="49"/>
      <c r="BS323" s="48"/>
      <c r="BT323" s="2"/>
      <c r="BU323" s="3"/>
      <c r="BV323" s="3"/>
      <c r="BW323" s="3"/>
      <c r="BX323" s="3"/>
    </row>
    <row r="324" spans="1:76" ht="15">
      <c r="A324" s="64" t="s">
        <v>419</v>
      </c>
      <c r="B324" s="65"/>
      <c r="C324" s="65" t="s">
        <v>64</v>
      </c>
      <c r="D324" s="66">
        <v>171.51081561272537</v>
      </c>
      <c r="E324" s="68"/>
      <c r="F324" s="100" t="s">
        <v>1073</v>
      </c>
      <c r="G324" s="65"/>
      <c r="H324" s="69" t="s">
        <v>419</v>
      </c>
      <c r="I324" s="70"/>
      <c r="J324" s="70"/>
      <c r="K324" s="69" t="s">
        <v>4164</v>
      </c>
      <c r="L324" s="73">
        <v>1</v>
      </c>
      <c r="M324" s="74">
        <v>5536.9130859375</v>
      </c>
      <c r="N324" s="74">
        <v>6651.57080078125</v>
      </c>
      <c r="O324" s="75"/>
      <c r="P324" s="76"/>
      <c r="Q324" s="76"/>
      <c r="R324" s="86"/>
      <c r="S324" s="48">
        <v>1</v>
      </c>
      <c r="T324" s="48">
        <v>2</v>
      </c>
      <c r="U324" s="49">
        <v>0</v>
      </c>
      <c r="V324" s="49">
        <v>0.001538</v>
      </c>
      <c r="W324" s="49">
        <v>0.000797</v>
      </c>
      <c r="X324" s="49">
        <v>0.931582</v>
      </c>
      <c r="Y324" s="49">
        <v>0.6666666666666666</v>
      </c>
      <c r="Z324" s="49">
        <v>0</v>
      </c>
      <c r="AA324" s="71">
        <v>324</v>
      </c>
      <c r="AB324" s="71"/>
      <c r="AC324" s="72"/>
      <c r="AD324" s="78" t="s">
        <v>2203</v>
      </c>
      <c r="AE324" s="78">
        <v>925</v>
      </c>
      <c r="AF324" s="78">
        <v>8547</v>
      </c>
      <c r="AG324" s="78">
        <v>4796</v>
      </c>
      <c r="AH324" s="78">
        <v>3172</v>
      </c>
      <c r="AI324" s="78"/>
      <c r="AJ324" s="78" t="s">
        <v>2545</v>
      </c>
      <c r="AK324" s="78" t="s">
        <v>2756</v>
      </c>
      <c r="AL324" s="82" t="s">
        <v>3005</v>
      </c>
      <c r="AM324" s="78"/>
      <c r="AN324" s="80">
        <v>39073.37993055556</v>
      </c>
      <c r="AO324" s="82" t="s">
        <v>3281</v>
      </c>
      <c r="AP324" s="78" t="b">
        <v>0</v>
      </c>
      <c r="AQ324" s="78" t="b">
        <v>0</v>
      </c>
      <c r="AR324" s="78" t="b">
        <v>1</v>
      </c>
      <c r="AS324" s="78"/>
      <c r="AT324" s="78">
        <v>599</v>
      </c>
      <c r="AU324" s="82" t="s">
        <v>3309</v>
      </c>
      <c r="AV324" s="78" t="b">
        <v>1</v>
      </c>
      <c r="AW324" s="78" t="s">
        <v>3483</v>
      </c>
      <c r="AX324" s="82" t="s">
        <v>3805</v>
      </c>
      <c r="AY324" s="78" t="s">
        <v>66</v>
      </c>
      <c r="AZ324" s="78" t="str">
        <f>REPLACE(INDEX(GroupVertices[Group],MATCH(Vertices[[#This Row],[Vertex]],GroupVertices[Vertex],0)),1,1,"")</f>
        <v>7</v>
      </c>
      <c r="BA324" s="48"/>
      <c r="BB324" s="48"/>
      <c r="BC324" s="48"/>
      <c r="BD324" s="48"/>
      <c r="BE324" s="48"/>
      <c r="BF324" s="48"/>
      <c r="BG324" s="116" t="s">
        <v>4816</v>
      </c>
      <c r="BH324" s="116" t="s">
        <v>4816</v>
      </c>
      <c r="BI324" s="116" t="s">
        <v>4955</v>
      </c>
      <c r="BJ324" s="116" t="s">
        <v>4955</v>
      </c>
      <c r="BK324" s="116">
        <v>0</v>
      </c>
      <c r="BL324" s="120">
        <v>0</v>
      </c>
      <c r="BM324" s="116">
        <v>0</v>
      </c>
      <c r="BN324" s="120">
        <v>0</v>
      </c>
      <c r="BO324" s="116">
        <v>0</v>
      </c>
      <c r="BP324" s="120">
        <v>0</v>
      </c>
      <c r="BQ324" s="116">
        <v>30</v>
      </c>
      <c r="BR324" s="120">
        <v>100</v>
      </c>
      <c r="BS324" s="116">
        <v>30</v>
      </c>
      <c r="BT324" s="2"/>
      <c r="BU324" s="3"/>
      <c r="BV324" s="3"/>
      <c r="BW324" s="3"/>
      <c r="BX324" s="3"/>
    </row>
    <row r="325" spans="1:76" ht="15">
      <c r="A325" s="64" t="s">
        <v>420</v>
      </c>
      <c r="B325" s="65"/>
      <c r="C325" s="65" t="s">
        <v>64</v>
      </c>
      <c r="D325" s="66">
        <v>162.65319395866032</v>
      </c>
      <c r="E325" s="68"/>
      <c r="F325" s="100" t="s">
        <v>1074</v>
      </c>
      <c r="G325" s="65"/>
      <c r="H325" s="69" t="s">
        <v>420</v>
      </c>
      <c r="I325" s="70"/>
      <c r="J325" s="70"/>
      <c r="K325" s="69" t="s">
        <v>4165</v>
      </c>
      <c r="L325" s="73">
        <v>1</v>
      </c>
      <c r="M325" s="74">
        <v>5464.041015625</v>
      </c>
      <c r="N325" s="74">
        <v>6279.732421875</v>
      </c>
      <c r="O325" s="75"/>
      <c r="P325" s="76"/>
      <c r="Q325" s="76"/>
      <c r="R325" s="86"/>
      <c r="S325" s="48">
        <v>0</v>
      </c>
      <c r="T325" s="48">
        <v>3</v>
      </c>
      <c r="U325" s="49">
        <v>0</v>
      </c>
      <c r="V325" s="49">
        <v>0.001538</v>
      </c>
      <c r="W325" s="49">
        <v>0.000797</v>
      </c>
      <c r="X325" s="49">
        <v>0.931582</v>
      </c>
      <c r="Y325" s="49">
        <v>0.6666666666666666</v>
      </c>
      <c r="Z325" s="49">
        <v>0</v>
      </c>
      <c r="AA325" s="71">
        <v>325</v>
      </c>
      <c r="AB325" s="71"/>
      <c r="AC325" s="72"/>
      <c r="AD325" s="78" t="s">
        <v>2204</v>
      </c>
      <c r="AE325" s="78">
        <v>3</v>
      </c>
      <c r="AF325" s="78">
        <v>587</v>
      </c>
      <c r="AG325" s="78">
        <v>954</v>
      </c>
      <c r="AH325" s="78">
        <v>1132</v>
      </c>
      <c r="AI325" s="78"/>
      <c r="AJ325" s="78" t="s">
        <v>2546</v>
      </c>
      <c r="AK325" s="78" t="s">
        <v>2757</v>
      </c>
      <c r="AL325" s="82" t="s">
        <v>3006</v>
      </c>
      <c r="AM325" s="78"/>
      <c r="AN325" s="80">
        <v>42843.36971064815</v>
      </c>
      <c r="AO325" s="78"/>
      <c r="AP325" s="78" t="b">
        <v>0</v>
      </c>
      <c r="AQ325" s="78" t="b">
        <v>0</v>
      </c>
      <c r="AR325" s="78" t="b">
        <v>1</v>
      </c>
      <c r="AS325" s="78"/>
      <c r="AT325" s="78">
        <v>4</v>
      </c>
      <c r="AU325" s="82" t="s">
        <v>3309</v>
      </c>
      <c r="AV325" s="78" t="b">
        <v>0</v>
      </c>
      <c r="AW325" s="78" t="s">
        <v>3483</v>
      </c>
      <c r="AX325" s="82" t="s">
        <v>3806</v>
      </c>
      <c r="AY325" s="78" t="s">
        <v>66</v>
      </c>
      <c r="AZ325" s="78" t="str">
        <f>REPLACE(INDEX(GroupVertices[Group],MATCH(Vertices[[#This Row],[Vertex]],GroupVertices[Vertex],0)),1,1,"")</f>
        <v>7</v>
      </c>
      <c r="BA325" s="48" t="s">
        <v>782</v>
      </c>
      <c r="BB325" s="48" t="s">
        <v>782</v>
      </c>
      <c r="BC325" s="48" t="s">
        <v>807</v>
      </c>
      <c r="BD325" s="48" t="s">
        <v>807</v>
      </c>
      <c r="BE325" s="48"/>
      <c r="BF325" s="48"/>
      <c r="BG325" s="116" t="s">
        <v>4817</v>
      </c>
      <c r="BH325" s="116" t="s">
        <v>4817</v>
      </c>
      <c r="BI325" s="116" t="s">
        <v>4956</v>
      </c>
      <c r="BJ325" s="116" t="s">
        <v>4956</v>
      </c>
      <c r="BK325" s="116">
        <v>0</v>
      </c>
      <c r="BL325" s="120">
        <v>0</v>
      </c>
      <c r="BM325" s="116">
        <v>0</v>
      </c>
      <c r="BN325" s="120">
        <v>0</v>
      </c>
      <c r="BO325" s="116">
        <v>0</v>
      </c>
      <c r="BP325" s="120">
        <v>0</v>
      </c>
      <c r="BQ325" s="116">
        <v>5</v>
      </c>
      <c r="BR325" s="120">
        <v>100</v>
      </c>
      <c r="BS325" s="116">
        <v>5</v>
      </c>
      <c r="BT325" s="2"/>
      <c r="BU325" s="3"/>
      <c r="BV325" s="3"/>
      <c r="BW325" s="3"/>
      <c r="BX325" s="3"/>
    </row>
    <row r="326" spans="1:76" ht="15">
      <c r="A326" s="64" t="s">
        <v>421</v>
      </c>
      <c r="B326" s="65"/>
      <c r="C326" s="65" t="s">
        <v>64</v>
      </c>
      <c r="D326" s="66">
        <v>164.27672033972576</v>
      </c>
      <c r="E326" s="68"/>
      <c r="F326" s="100" t="s">
        <v>1075</v>
      </c>
      <c r="G326" s="65"/>
      <c r="H326" s="69" t="s">
        <v>421</v>
      </c>
      <c r="I326" s="70"/>
      <c r="J326" s="70"/>
      <c r="K326" s="69" t="s">
        <v>4166</v>
      </c>
      <c r="L326" s="73">
        <v>91.84406436711397</v>
      </c>
      <c r="M326" s="74">
        <v>6314.8828125</v>
      </c>
      <c r="N326" s="74">
        <v>5478.4140625</v>
      </c>
      <c r="O326" s="75"/>
      <c r="P326" s="76"/>
      <c r="Q326" s="76"/>
      <c r="R326" s="86"/>
      <c r="S326" s="48">
        <v>0</v>
      </c>
      <c r="T326" s="48">
        <v>3</v>
      </c>
      <c r="U326" s="49">
        <v>476</v>
      </c>
      <c r="V326" s="49">
        <v>0.001541</v>
      </c>
      <c r="W326" s="49">
        <v>0.000739</v>
      </c>
      <c r="X326" s="49">
        <v>1.047377</v>
      </c>
      <c r="Y326" s="49">
        <v>0.3333333333333333</v>
      </c>
      <c r="Z326" s="49">
        <v>0</v>
      </c>
      <c r="AA326" s="71">
        <v>326</v>
      </c>
      <c r="AB326" s="71"/>
      <c r="AC326" s="72"/>
      <c r="AD326" s="78" t="s">
        <v>2205</v>
      </c>
      <c r="AE326" s="78">
        <v>1443</v>
      </c>
      <c r="AF326" s="78">
        <v>2046</v>
      </c>
      <c r="AG326" s="78">
        <v>46489</v>
      </c>
      <c r="AH326" s="78">
        <v>21977</v>
      </c>
      <c r="AI326" s="78"/>
      <c r="AJ326" s="78" t="s">
        <v>2547</v>
      </c>
      <c r="AK326" s="78" t="s">
        <v>2758</v>
      </c>
      <c r="AL326" s="82" t="s">
        <v>3007</v>
      </c>
      <c r="AM326" s="78"/>
      <c r="AN326" s="80">
        <v>39859.76600694445</v>
      </c>
      <c r="AO326" s="82" t="s">
        <v>3282</v>
      </c>
      <c r="AP326" s="78" t="b">
        <v>0</v>
      </c>
      <c r="AQ326" s="78" t="b">
        <v>0</v>
      </c>
      <c r="AR326" s="78" t="b">
        <v>1</v>
      </c>
      <c r="AS326" s="78"/>
      <c r="AT326" s="78">
        <v>112</v>
      </c>
      <c r="AU326" s="82" t="s">
        <v>3312</v>
      </c>
      <c r="AV326" s="78" t="b">
        <v>0</v>
      </c>
      <c r="AW326" s="78" t="s">
        <v>3483</v>
      </c>
      <c r="AX326" s="82" t="s">
        <v>3807</v>
      </c>
      <c r="AY326" s="78" t="s">
        <v>66</v>
      </c>
      <c r="AZ326" s="78" t="str">
        <f>REPLACE(INDEX(GroupVertices[Group],MATCH(Vertices[[#This Row],[Vertex]],GroupVertices[Vertex],0)),1,1,"")</f>
        <v>7</v>
      </c>
      <c r="BA326" s="48"/>
      <c r="BB326" s="48"/>
      <c r="BC326" s="48"/>
      <c r="BD326" s="48"/>
      <c r="BE326" s="48"/>
      <c r="BF326" s="48"/>
      <c r="BG326" s="116" t="s">
        <v>4818</v>
      </c>
      <c r="BH326" s="116" t="s">
        <v>4818</v>
      </c>
      <c r="BI326" s="116" t="s">
        <v>4957</v>
      </c>
      <c r="BJ326" s="116" t="s">
        <v>4957</v>
      </c>
      <c r="BK326" s="116">
        <v>2</v>
      </c>
      <c r="BL326" s="120">
        <v>15.384615384615385</v>
      </c>
      <c r="BM326" s="116">
        <v>1</v>
      </c>
      <c r="BN326" s="120">
        <v>7.6923076923076925</v>
      </c>
      <c r="BO326" s="116">
        <v>0</v>
      </c>
      <c r="BP326" s="120">
        <v>0</v>
      </c>
      <c r="BQ326" s="116">
        <v>10</v>
      </c>
      <c r="BR326" s="120">
        <v>76.92307692307692</v>
      </c>
      <c r="BS326" s="116">
        <v>13</v>
      </c>
      <c r="BT326" s="2"/>
      <c r="BU326" s="3"/>
      <c r="BV326" s="3"/>
      <c r="BW326" s="3"/>
      <c r="BX326" s="3"/>
    </row>
    <row r="327" spans="1:76" ht="15">
      <c r="A327" s="64" t="s">
        <v>550</v>
      </c>
      <c r="B327" s="65"/>
      <c r="C327" s="65" t="s">
        <v>64</v>
      </c>
      <c r="D327" s="66">
        <v>162.35385975954682</v>
      </c>
      <c r="E327" s="68"/>
      <c r="F327" s="100" t="s">
        <v>3461</v>
      </c>
      <c r="G327" s="65"/>
      <c r="H327" s="69" t="s">
        <v>550</v>
      </c>
      <c r="I327" s="70"/>
      <c r="J327" s="70"/>
      <c r="K327" s="69" t="s">
        <v>4167</v>
      </c>
      <c r="L327" s="73">
        <v>1</v>
      </c>
      <c r="M327" s="74">
        <v>6659.5029296875</v>
      </c>
      <c r="N327" s="74">
        <v>4905.3916015625</v>
      </c>
      <c r="O327" s="75"/>
      <c r="P327" s="76"/>
      <c r="Q327" s="76"/>
      <c r="R327" s="86"/>
      <c r="S327" s="48">
        <v>1</v>
      </c>
      <c r="T327" s="48">
        <v>0</v>
      </c>
      <c r="U327" s="49">
        <v>0</v>
      </c>
      <c r="V327" s="49">
        <v>0.001127</v>
      </c>
      <c r="W327" s="49">
        <v>5.8E-05</v>
      </c>
      <c r="X327" s="49">
        <v>0.446757</v>
      </c>
      <c r="Y327" s="49">
        <v>0</v>
      </c>
      <c r="Z327" s="49">
        <v>0</v>
      </c>
      <c r="AA327" s="71">
        <v>327</v>
      </c>
      <c r="AB327" s="71"/>
      <c r="AC327" s="72"/>
      <c r="AD327" s="78" t="s">
        <v>2206</v>
      </c>
      <c r="AE327" s="78">
        <v>153</v>
      </c>
      <c r="AF327" s="78">
        <v>318</v>
      </c>
      <c r="AG327" s="78">
        <v>5333</v>
      </c>
      <c r="AH327" s="78">
        <v>252</v>
      </c>
      <c r="AI327" s="78">
        <v>-25200</v>
      </c>
      <c r="AJ327" s="78" t="s">
        <v>2548</v>
      </c>
      <c r="AK327" s="78" t="s">
        <v>2759</v>
      </c>
      <c r="AL327" s="82" t="s">
        <v>3008</v>
      </c>
      <c r="AM327" s="78" t="s">
        <v>3038</v>
      </c>
      <c r="AN327" s="80">
        <v>40231.01224537037</v>
      </c>
      <c r="AO327" s="78"/>
      <c r="AP327" s="78" t="b">
        <v>1</v>
      </c>
      <c r="AQ327" s="78" t="b">
        <v>0</v>
      </c>
      <c r="AR327" s="78" t="b">
        <v>0</v>
      </c>
      <c r="AS327" s="78" t="s">
        <v>1829</v>
      </c>
      <c r="AT327" s="78">
        <v>22</v>
      </c>
      <c r="AU327" s="82" t="s">
        <v>3309</v>
      </c>
      <c r="AV327" s="78" t="b">
        <v>0</v>
      </c>
      <c r="AW327" s="78" t="s">
        <v>3483</v>
      </c>
      <c r="AX327" s="82" t="s">
        <v>3808</v>
      </c>
      <c r="AY327" s="78" t="s">
        <v>65</v>
      </c>
      <c r="AZ327" s="78" t="str">
        <f>REPLACE(INDEX(GroupVertices[Group],MATCH(Vertices[[#This Row],[Vertex]],GroupVertices[Vertex],0)),1,1,"")</f>
        <v>7</v>
      </c>
      <c r="BA327" s="48"/>
      <c r="BB327" s="48"/>
      <c r="BC327" s="48"/>
      <c r="BD327" s="48"/>
      <c r="BE327" s="48"/>
      <c r="BF327" s="48"/>
      <c r="BG327" s="48"/>
      <c r="BH327" s="48"/>
      <c r="BI327" s="48"/>
      <c r="BJ327" s="48"/>
      <c r="BK327" s="48"/>
      <c r="BL327" s="49"/>
      <c r="BM327" s="48"/>
      <c r="BN327" s="49"/>
      <c r="BO327" s="48"/>
      <c r="BP327" s="49"/>
      <c r="BQ327" s="48"/>
      <c r="BR327" s="49"/>
      <c r="BS327" s="48"/>
      <c r="BT327" s="2"/>
      <c r="BU327" s="3"/>
      <c r="BV327" s="3"/>
      <c r="BW327" s="3"/>
      <c r="BX327" s="3"/>
    </row>
    <row r="328" spans="1:76" ht="15">
      <c r="A328" s="64" t="s">
        <v>422</v>
      </c>
      <c r="B328" s="65"/>
      <c r="C328" s="65" t="s">
        <v>64</v>
      </c>
      <c r="D328" s="66">
        <v>166.23296391608838</v>
      </c>
      <c r="E328" s="68"/>
      <c r="F328" s="100" t="s">
        <v>1076</v>
      </c>
      <c r="G328" s="65"/>
      <c r="H328" s="69" t="s">
        <v>422</v>
      </c>
      <c r="I328" s="70"/>
      <c r="J328" s="70"/>
      <c r="K328" s="69" t="s">
        <v>4168</v>
      </c>
      <c r="L328" s="73">
        <v>1</v>
      </c>
      <c r="M328" s="74">
        <v>5071.7802734375</v>
      </c>
      <c r="N328" s="74">
        <v>3338.321533203125</v>
      </c>
      <c r="O328" s="75"/>
      <c r="P328" s="76"/>
      <c r="Q328" s="76"/>
      <c r="R328" s="86"/>
      <c r="S328" s="48">
        <v>1</v>
      </c>
      <c r="T328" s="48">
        <v>1</v>
      </c>
      <c r="U328" s="49">
        <v>0</v>
      </c>
      <c r="V328" s="49">
        <v>0</v>
      </c>
      <c r="W328" s="49">
        <v>0</v>
      </c>
      <c r="X328" s="49">
        <v>0.999999</v>
      </c>
      <c r="Y328" s="49">
        <v>0</v>
      </c>
      <c r="Z328" s="49" t="s">
        <v>4288</v>
      </c>
      <c r="AA328" s="71">
        <v>328</v>
      </c>
      <c r="AB328" s="71"/>
      <c r="AC328" s="72"/>
      <c r="AD328" s="78" t="s">
        <v>2207</v>
      </c>
      <c r="AE328" s="78">
        <v>1250</v>
      </c>
      <c r="AF328" s="78">
        <v>3804</v>
      </c>
      <c r="AG328" s="78">
        <v>2245</v>
      </c>
      <c r="AH328" s="78">
        <v>1747</v>
      </c>
      <c r="AI328" s="78"/>
      <c r="AJ328" s="78" t="s">
        <v>2549</v>
      </c>
      <c r="AK328" s="78" t="s">
        <v>2629</v>
      </c>
      <c r="AL328" s="82" t="s">
        <v>3009</v>
      </c>
      <c r="AM328" s="78"/>
      <c r="AN328" s="80">
        <v>41149.94740740741</v>
      </c>
      <c r="AO328" s="78"/>
      <c r="AP328" s="78" t="b">
        <v>1</v>
      </c>
      <c r="AQ328" s="78" t="b">
        <v>0</v>
      </c>
      <c r="AR328" s="78" t="b">
        <v>1</v>
      </c>
      <c r="AS328" s="78"/>
      <c r="AT328" s="78">
        <v>50</v>
      </c>
      <c r="AU328" s="82" t="s">
        <v>3309</v>
      </c>
      <c r="AV328" s="78" t="b">
        <v>0</v>
      </c>
      <c r="AW328" s="78" t="s">
        <v>3483</v>
      </c>
      <c r="AX328" s="82" t="s">
        <v>3809</v>
      </c>
      <c r="AY328" s="78" t="s">
        <v>66</v>
      </c>
      <c r="AZ328" s="78" t="str">
        <f>REPLACE(INDEX(GroupVertices[Group],MATCH(Vertices[[#This Row],[Vertex]],GroupVertices[Vertex],0)),1,1,"")</f>
        <v>4</v>
      </c>
      <c r="BA328" s="48" t="s">
        <v>783</v>
      </c>
      <c r="BB328" s="48" t="s">
        <v>783</v>
      </c>
      <c r="BC328" s="48" t="s">
        <v>802</v>
      </c>
      <c r="BD328" s="48" t="s">
        <v>802</v>
      </c>
      <c r="BE328" s="48"/>
      <c r="BF328" s="48"/>
      <c r="BG328" s="116" t="s">
        <v>4819</v>
      </c>
      <c r="BH328" s="116" t="s">
        <v>4819</v>
      </c>
      <c r="BI328" s="116" t="s">
        <v>4958</v>
      </c>
      <c r="BJ328" s="116" t="s">
        <v>4958</v>
      </c>
      <c r="BK328" s="116">
        <v>1</v>
      </c>
      <c r="BL328" s="120">
        <v>2.7777777777777777</v>
      </c>
      <c r="BM328" s="116">
        <v>1</v>
      </c>
      <c r="BN328" s="120">
        <v>2.7777777777777777</v>
      </c>
      <c r="BO328" s="116">
        <v>0</v>
      </c>
      <c r="BP328" s="120">
        <v>0</v>
      </c>
      <c r="BQ328" s="116">
        <v>34</v>
      </c>
      <c r="BR328" s="120">
        <v>94.44444444444444</v>
      </c>
      <c r="BS328" s="116">
        <v>36</v>
      </c>
      <c r="BT328" s="2"/>
      <c r="BU328" s="3"/>
      <c r="BV328" s="3"/>
      <c r="BW328" s="3"/>
      <c r="BX328" s="3"/>
    </row>
    <row r="329" spans="1:76" ht="15">
      <c r="A329" s="64" t="s">
        <v>423</v>
      </c>
      <c r="B329" s="65"/>
      <c r="C329" s="65" t="s">
        <v>64</v>
      </c>
      <c r="D329" s="66">
        <v>163.05712821248264</v>
      </c>
      <c r="E329" s="68"/>
      <c r="F329" s="100" t="s">
        <v>1077</v>
      </c>
      <c r="G329" s="65"/>
      <c r="H329" s="69" t="s">
        <v>423</v>
      </c>
      <c r="I329" s="70"/>
      <c r="J329" s="70"/>
      <c r="K329" s="69" t="s">
        <v>4169</v>
      </c>
      <c r="L329" s="73">
        <v>1</v>
      </c>
      <c r="M329" s="74">
        <v>9732.6201171875</v>
      </c>
      <c r="N329" s="74">
        <v>958.7276611328125</v>
      </c>
      <c r="O329" s="75"/>
      <c r="P329" s="76"/>
      <c r="Q329" s="76"/>
      <c r="R329" s="86"/>
      <c r="S329" s="48">
        <v>0</v>
      </c>
      <c r="T329" s="48">
        <v>1</v>
      </c>
      <c r="U329" s="49">
        <v>0</v>
      </c>
      <c r="V329" s="49">
        <v>1</v>
      </c>
      <c r="W329" s="49">
        <v>0</v>
      </c>
      <c r="X329" s="49">
        <v>0.999999</v>
      </c>
      <c r="Y329" s="49">
        <v>0</v>
      </c>
      <c r="Z329" s="49">
        <v>0</v>
      </c>
      <c r="AA329" s="71">
        <v>329</v>
      </c>
      <c r="AB329" s="71"/>
      <c r="AC329" s="72"/>
      <c r="AD329" s="78" t="s">
        <v>2208</v>
      </c>
      <c r="AE329" s="78">
        <v>1519</v>
      </c>
      <c r="AF329" s="78">
        <v>950</v>
      </c>
      <c r="AG329" s="78">
        <v>5136</v>
      </c>
      <c r="AH329" s="78">
        <v>1056</v>
      </c>
      <c r="AI329" s="78"/>
      <c r="AJ329" s="78" t="s">
        <v>2550</v>
      </c>
      <c r="AK329" s="78" t="s">
        <v>2760</v>
      </c>
      <c r="AL329" s="82" t="s">
        <v>3010</v>
      </c>
      <c r="AM329" s="78"/>
      <c r="AN329" s="80">
        <v>39727.93572916667</v>
      </c>
      <c r="AO329" s="82" t="s">
        <v>3283</v>
      </c>
      <c r="AP329" s="78" t="b">
        <v>0</v>
      </c>
      <c r="AQ329" s="78" t="b">
        <v>0</v>
      </c>
      <c r="AR329" s="78" t="b">
        <v>1</v>
      </c>
      <c r="AS329" s="78"/>
      <c r="AT329" s="78">
        <v>75</v>
      </c>
      <c r="AU329" s="82" t="s">
        <v>3318</v>
      </c>
      <c r="AV329" s="78" t="b">
        <v>0</v>
      </c>
      <c r="AW329" s="78" t="s">
        <v>3483</v>
      </c>
      <c r="AX329" s="82" t="s">
        <v>3810</v>
      </c>
      <c r="AY329" s="78" t="s">
        <v>66</v>
      </c>
      <c r="AZ329" s="78" t="str">
        <f>REPLACE(INDEX(GroupVertices[Group],MATCH(Vertices[[#This Row],[Vertex]],GroupVertices[Vertex],0)),1,1,"")</f>
        <v>25</v>
      </c>
      <c r="BA329" s="48" t="s">
        <v>784</v>
      </c>
      <c r="BB329" s="48" t="s">
        <v>784</v>
      </c>
      <c r="BC329" s="48" t="s">
        <v>824</v>
      </c>
      <c r="BD329" s="48" t="s">
        <v>824</v>
      </c>
      <c r="BE329" s="48"/>
      <c r="BF329" s="48"/>
      <c r="BG329" s="116" t="s">
        <v>4820</v>
      </c>
      <c r="BH329" s="116" t="s">
        <v>4820</v>
      </c>
      <c r="BI329" s="116" t="s">
        <v>4959</v>
      </c>
      <c r="BJ329" s="116" t="s">
        <v>4959</v>
      </c>
      <c r="BK329" s="116">
        <v>1</v>
      </c>
      <c r="BL329" s="120">
        <v>4.3478260869565215</v>
      </c>
      <c r="BM329" s="116">
        <v>0</v>
      </c>
      <c r="BN329" s="120">
        <v>0</v>
      </c>
      <c r="BO329" s="116">
        <v>0</v>
      </c>
      <c r="BP329" s="120">
        <v>0</v>
      </c>
      <c r="BQ329" s="116">
        <v>22</v>
      </c>
      <c r="BR329" s="120">
        <v>95.65217391304348</v>
      </c>
      <c r="BS329" s="116">
        <v>23</v>
      </c>
      <c r="BT329" s="2"/>
      <c r="BU329" s="3"/>
      <c r="BV329" s="3"/>
      <c r="BW329" s="3"/>
      <c r="BX329" s="3"/>
    </row>
    <row r="330" spans="1:76" ht="15">
      <c r="A330" s="64" t="s">
        <v>551</v>
      </c>
      <c r="B330" s="65"/>
      <c r="C330" s="65" t="s">
        <v>64</v>
      </c>
      <c r="D330" s="66">
        <v>166.3965405973883</v>
      </c>
      <c r="E330" s="68"/>
      <c r="F330" s="100" t="s">
        <v>3462</v>
      </c>
      <c r="G330" s="65"/>
      <c r="H330" s="69" t="s">
        <v>551</v>
      </c>
      <c r="I330" s="70"/>
      <c r="J330" s="70"/>
      <c r="K330" s="69" t="s">
        <v>4170</v>
      </c>
      <c r="L330" s="73">
        <v>1</v>
      </c>
      <c r="M330" s="74">
        <v>9732.6201171875</v>
      </c>
      <c r="N330" s="74">
        <v>1362.6085205078125</v>
      </c>
      <c r="O330" s="75"/>
      <c r="P330" s="76"/>
      <c r="Q330" s="76"/>
      <c r="R330" s="86"/>
      <c r="S330" s="48">
        <v>1</v>
      </c>
      <c r="T330" s="48">
        <v>0</v>
      </c>
      <c r="U330" s="49">
        <v>0</v>
      </c>
      <c r="V330" s="49">
        <v>1</v>
      </c>
      <c r="W330" s="49">
        <v>0</v>
      </c>
      <c r="X330" s="49">
        <v>0.999999</v>
      </c>
      <c r="Y330" s="49">
        <v>0</v>
      </c>
      <c r="Z330" s="49">
        <v>0</v>
      </c>
      <c r="AA330" s="71">
        <v>330</v>
      </c>
      <c r="AB330" s="71"/>
      <c r="AC330" s="72"/>
      <c r="AD330" s="78" t="s">
        <v>2209</v>
      </c>
      <c r="AE330" s="78">
        <v>4106</v>
      </c>
      <c r="AF330" s="78">
        <v>3951</v>
      </c>
      <c r="AG330" s="78">
        <v>7436</v>
      </c>
      <c r="AH330" s="78">
        <v>7569</v>
      </c>
      <c r="AI330" s="78"/>
      <c r="AJ330" s="78" t="s">
        <v>2551</v>
      </c>
      <c r="AK330" s="78" t="s">
        <v>2761</v>
      </c>
      <c r="AL330" s="82" t="s">
        <v>3011</v>
      </c>
      <c r="AM330" s="78"/>
      <c r="AN330" s="80">
        <v>40057.927881944444</v>
      </c>
      <c r="AO330" s="82" t="s">
        <v>3284</v>
      </c>
      <c r="AP330" s="78" t="b">
        <v>0</v>
      </c>
      <c r="AQ330" s="78" t="b">
        <v>0</v>
      </c>
      <c r="AR330" s="78" t="b">
        <v>1</v>
      </c>
      <c r="AS330" s="78"/>
      <c r="AT330" s="78">
        <v>159</v>
      </c>
      <c r="AU330" s="82" t="s">
        <v>3326</v>
      </c>
      <c r="AV330" s="78" t="b">
        <v>0</v>
      </c>
      <c r="AW330" s="78" t="s">
        <v>3483</v>
      </c>
      <c r="AX330" s="82" t="s">
        <v>3811</v>
      </c>
      <c r="AY330" s="78" t="s">
        <v>65</v>
      </c>
      <c r="AZ330" s="78" t="str">
        <f>REPLACE(INDEX(GroupVertices[Group],MATCH(Vertices[[#This Row],[Vertex]],GroupVertices[Vertex],0)),1,1,"")</f>
        <v>25</v>
      </c>
      <c r="BA330" s="48"/>
      <c r="BB330" s="48"/>
      <c r="BC330" s="48"/>
      <c r="BD330" s="48"/>
      <c r="BE330" s="48"/>
      <c r="BF330" s="48"/>
      <c r="BG330" s="48"/>
      <c r="BH330" s="48"/>
      <c r="BI330" s="48"/>
      <c r="BJ330" s="48"/>
      <c r="BK330" s="48"/>
      <c r="BL330" s="49"/>
      <c r="BM330" s="48"/>
      <c r="BN330" s="49"/>
      <c r="BO330" s="48"/>
      <c r="BP330" s="49"/>
      <c r="BQ330" s="48"/>
      <c r="BR330" s="49"/>
      <c r="BS330" s="48"/>
      <c r="BT330" s="2"/>
      <c r="BU330" s="3"/>
      <c r="BV330" s="3"/>
      <c r="BW330" s="3"/>
      <c r="BX330" s="3"/>
    </row>
    <row r="331" spans="1:76" ht="15">
      <c r="A331" s="64" t="s">
        <v>425</v>
      </c>
      <c r="B331" s="65"/>
      <c r="C331" s="65" t="s">
        <v>64</v>
      </c>
      <c r="D331" s="66">
        <v>167.33126449053086</v>
      </c>
      <c r="E331" s="68"/>
      <c r="F331" s="100" t="s">
        <v>1079</v>
      </c>
      <c r="G331" s="65"/>
      <c r="H331" s="69" t="s">
        <v>425</v>
      </c>
      <c r="I331" s="70"/>
      <c r="J331" s="70"/>
      <c r="K331" s="69" t="s">
        <v>4171</v>
      </c>
      <c r="L331" s="73">
        <v>4.8169774944165535</v>
      </c>
      <c r="M331" s="74">
        <v>7218.93701171875</v>
      </c>
      <c r="N331" s="74">
        <v>4141.09228515625</v>
      </c>
      <c r="O331" s="75"/>
      <c r="P331" s="76"/>
      <c r="Q331" s="76"/>
      <c r="R331" s="86"/>
      <c r="S331" s="48">
        <v>0</v>
      </c>
      <c r="T331" s="48">
        <v>5</v>
      </c>
      <c r="U331" s="49">
        <v>20</v>
      </c>
      <c r="V331" s="49">
        <v>0.2</v>
      </c>
      <c r="W331" s="49">
        <v>0</v>
      </c>
      <c r="X331" s="49">
        <v>2.837833</v>
      </c>
      <c r="Y331" s="49">
        <v>0</v>
      </c>
      <c r="Z331" s="49">
        <v>0</v>
      </c>
      <c r="AA331" s="71">
        <v>331</v>
      </c>
      <c r="AB331" s="71"/>
      <c r="AC331" s="72"/>
      <c r="AD331" s="78" t="s">
        <v>2210</v>
      </c>
      <c r="AE331" s="78">
        <v>753</v>
      </c>
      <c r="AF331" s="78">
        <v>4791</v>
      </c>
      <c r="AG331" s="78">
        <v>19309</v>
      </c>
      <c r="AH331" s="78">
        <v>6906</v>
      </c>
      <c r="AI331" s="78"/>
      <c r="AJ331" s="78" t="s">
        <v>2552</v>
      </c>
      <c r="AK331" s="78" t="s">
        <v>2762</v>
      </c>
      <c r="AL331" s="82" t="s">
        <v>3012</v>
      </c>
      <c r="AM331" s="78"/>
      <c r="AN331" s="80">
        <v>39116.140381944446</v>
      </c>
      <c r="AO331" s="82" t="s">
        <v>3285</v>
      </c>
      <c r="AP331" s="78" t="b">
        <v>0</v>
      </c>
      <c r="AQ331" s="78" t="b">
        <v>0</v>
      </c>
      <c r="AR331" s="78" t="b">
        <v>0</v>
      </c>
      <c r="AS331" s="78"/>
      <c r="AT331" s="78">
        <v>208</v>
      </c>
      <c r="AU331" s="82" t="s">
        <v>3327</v>
      </c>
      <c r="AV331" s="78" t="b">
        <v>0</v>
      </c>
      <c r="AW331" s="78" t="s">
        <v>3483</v>
      </c>
      <c r="AX331" s="82" t="s">
        <v>3812</v>
      </c>
      <c r="AY331" s="78" t="s">
        <v>66</v>
      </c>
      <c r="AZ331" s="78" t="str">
        <f>REPLACE(INDEX(GroupVertices[Group],MATCH(Vertices[[#This Row],[Vertex]],GroupVertices[Vertex],0)),1,1,"")</f>
        <v>13</v>
      </c>
      <c r="BA331" s="48" t="s">
        <v>785</v>
      </c>
      <c r="BB331" s="48" t="s">
        <v>785</v>
      </c>
      <c r="BC331" s="48" t="s">
        <v>802</v>
      </c>
      <c r="BD331" s="48" t="s">
        <v>802</v>
      </c>
      <c r="BE331" s="48"/>
      <c r="BF331" s="48"/>
      <c r="BG331" s="116" t="s">
        <v>4821</v>
      </c>
      <c r="BH331" s="116" t="s">
        <v>4852</v>
      </c>
      <c r="BI331" s="116" t="s">
        <v>4960</v>
      </c>
      <c r="BJ331" s="116" t="s">
        <v>4976</v>
      </c>
      <c r="BK331" s="116">
        <v>2</v>
      </c>
      <c r="BL331" s="120">
        <v>2.4096385542168677</v>
      </c>
      <c r="BM331" s="116">
        <v>2</v>
      </c>
      <c r="BN331" s="120">
        <v>2.4096385542168677</v>
      </c>
      <c r="BO331" s="116">
        <v>0</v>
      </c>
      <c r="BP331" s="120">
        <v>0</v>
      </c>
      <c r="BQ331" s="116">
        <v>79</v>
      </c>
      <c r="BR331" s="120">
        <v>95.18072289156626</v>
      </c>
      <c r="BS331" s="116">
        <v>83</v>
      </c>
      <c r="BT331" s="2"/>
      <c r="BU331" s="3"/>
      <c r="BV331" s="3"/>
      <c r="BW331" s="3"/>
      <c r="BX331" s="3"/>
    </row>
    <row r="332" spans="1:76" ht="15">
      <c r="A332" s="64" t="s">
        <v>552</v>
      </c>
      <c r="B332" s="65"/>
      <c r="C332" s="65" t="s">
        <v>64</v>
      </c>
      <c r="D332" s="66">
        <v>311.20196314326006</v>
      </c>
      <c r="E332" s="68"/>
      <c r="F332" s="100" t="s">
        <v>3463</v>
      </c>
      <c r="G332" s="65"/>
      <c r="H332" s="69" t="s">
        <v>552</v>
      </c>
      <c r="I332" s="70"/>
      <c r="J332" s="70"/>
      <c r="K332" s="69" t="s">
        <v>4172</v>
      </c>
      <c r="L332" s="73">
        <v>1</v>
      </c>
      <c r="M332" s="74">
        <v>7497.68408203125</v>
      </c>
      <c r="N332" s="74">
        <v>4642.64892578125</v>
      </c>
      <c r="O332" s="75"/>
      <c r="P332" s="76"/>
      <c r="Q332" s="76"/>
      <c r="R332" s="86"/>
      <c r="S332" s="48">
        <v>1</v>
      </c>
      <c r="T332" s="48">
        <v>0</v>
      </c>
      <c r="U332" s="49">
        <v>0</v>
      </c>
      <c r="V332" s="49">
        <v>0.111111</v>
      </c>
      <c r="W332" s="49">
        <v>0</v>
      </c>
      <c r="X332" s="49">
        <v>0.632432</v>
      </c>
      <c r="Y332" s="49">
        <v>0</v>
      </c>
      <c r="Z332" s="49">
        <v>0</v>
      </c>
      <c r="AA332" s="71">
        <v>332</v>
      </c>
      <c r="AB332" s="71"/>
      <c r="AC332" s="72"/>
      <c r="AD332" s="78" t="s">
        <v>2211</v>
      </c>
      <c r="AE332" s="78">
        <v>234</v>
      </c>
      <c r="AF332" s="78">
        <v>134082</v>
      </c>
      <c r="AG332" s="78">
        <v>22512</v>
      </c>
      <c r="AH332" s="78">
        <v>36740</v>
      </c>
      <c r="AI332" s="78"/>
      <c r="AJ332" s="78" t="s">
        <v>2553</v>
      </c>
      <c r="AK332" s="78"/>
      <c r="AL332" s="82" t="s">
        <v>3013</v>
      </c>
      <c r="AM332" s="78"/>
      <c r="AN332" s="80">
        <v>40719.130891203706</v>
      </c>
      <c r="AO332" s="82" t="s">
        <v>3286</v>
      </c>
      <c r="AP332" s="78" t="b">
        <v>1</v>
      </c>
      <c r="AQ332" s="78" t="b">
        <v>0</v>
      </c>
      <c r="AR332" s="78" t="b">
        <v>0</v>
      </c>
      <c r="AS332" s="78"/>
      <c r="AT332" s="78">
        <v>1377</v>
      </c>
      <c r="AU332" s="82" t="s">
        <v>3309</v>
      </c>
      <c r="AV332" s="78" t="b">
        <v>1</v>
      </c>
      <c r="AW332" s="78" t="s">
        <v>3483</v>
      </c>
      <c r="AX332" s="82" t="s">
        <v>3813</v>
      </c>
      <c r="AY332" s="78" t="s">
        <v>65</v>
      </c>
      <c r="AZ332" s="78" t="str">
        <f>REPLACE(INDEX(GroupVertices[Group],MATCH(Vertices[[#This Row],[Vertex]],GroupVertices[Vertex],0)),1,1,"")</f>
        <v>13</v>
      </c>
      <c r="BA332" s="48"/>
      <c r="BB332" s="48"/>
      <c r="BC332" s="48"/>
      <c r="BD332" s="48"/>
      <c r="BE332" s="48"/>
      <c r="BF332" s="48"/>
      <c r="BG332" s="48"/>
      <c r="BH332" s="48"/>
      <c r="BI332" s="48"/>
      <c r="BJ332" s="48"/>
      <c r="BK332" s="48"/>
      <c r="BL332" s="49"/>
      <c r="BM332" s="48"/>
      <c r="BN332" s="49"/>
      <c r="BO332" s="48"/>
      <c r="BP332" s="49"/>
      <c r="BQ332" s="48"/>
      <c r="BR332" s="49"/>
      <c r="BS332" s="48"/>
      <c r="BT332" s="2"/>
      <c r="BU332" s="3"/>
      <c r="BV332" s="3"/>
      <c r="BW332" s="3"/>
      <c r="BX332" s="3"/>
    </row>
    <row r="333" spans="1:76" ht="15">
      <c r="A333" s="64" t="s">
        <v>553</v>
      </c>
      <c r="B333" s="65"/>
      <c r="C333" s="65" t="s">
        <v>64</v>
      </c>
      <c r="D333" s="66">
        <v>162.3972576545856</v>
      </c>
      <c r="E333" s="68"/>
      <c r="F333" s="100" t="s">
        <v>3464</v>
      </c>
      <c r="G333" s="65"/>
      <c r="H333" s="69" t="s">
        <v>553</v>
      </c>
      <c r="I333" s="70"/>
      <c r="J333" s="70"/>
      <c r="K333" s="69" t="s">
        <v>4173</v>
      </c>
      <c r="L333" s="73">
        <v>1</v>
      </c>
      <c r="M333" s="74">
        <v>7080.30322265625</v>
      </c>
      <c r="N333" s="74">
        <v>4858.337890625</v>
      </c>
      <c r="O333" s="75"/>
      <c r="P333" s="76"/>
      <c r="Q333" s="76"/>
      <c r="R333" s="86"/>
      <c r="S333" s="48">
        <v>1</v>
      </c>
      <c r="T333" s="48">
        <v>0</v>
      </c>
      <c r="U333" s="49">
        <v>0</v>
      </c>
      <c r="V333" s="49">
        <v>0.111111</v>
      </c>
      <c r="W333" s="49">
        <v>0</v>
      </c>
      <c r="X333" s="49">
        <v>0.632432</v>
      </c>
      <c r="Y333" s="49">
        <v>0</v>
      </c>
      <c r="Z333" s="49">
        <v>0</v>
      </c>
      <c r="AA333" s="71">
        <v>333</v>
      </c>
      <c r="AB333" s="71"/>
      <c r="AC333" s="72"/>
      <c r="AD333" s="78" t="s">
        <v>2212</v>
      </c>
      <c r="AE333" s="78">
        <v>462</v>
      </c>
      <c r="AF333" s="78">
        <v>357</v>
      </c>
      <c r="AG333" s="78">
        <v>1270</v>
      </c>
      <c r="AH333" s="78">
        <v>14412</v>
      </c>
      <c r="AI333" s="78"/>
      <c r="AJ333" s="78" t="s">
        <v>2554</v>
      </c>
      <c r="AK333" s="78" t="s">
        <v>2733</v>
      </c>
      <c r="AL333" s="82" t="s">
        <v>3014</v>
      </c>
      <c r="AM333" s="78"/>
      <c r="AN333" s="80">
        <v>40200.04009259259</v>
      </c>
      <c r="AO333" s="82" t="s">
        <v>3287</v>
      </c>
      <c r="AP333" s="78" t="b">
        <v>0</v>
      </c>
      <c r="AQ333" s="78" t="b">
        <v>0</v>
      </c>
      <c r="AR333" s="78" t="b">
        <v>1</v>
      </c>
      <c r="AS333" s="78"/>
      <c r="AT333" s="78">
        <v>10</v>
      </c>
      <c r="AU333" s="82" t="s">
        <v>3324</v>
      </c>
      <c r="AV333" s="78" t="b">
        <v>0</v>
      </c>
      <c r="AW333" s="78" t="s">
        <v>3483</v>
      </c>
      <c r="AX333" s="82" t="s">
        <v>3814</v>
      </c>
      <c r="AY333" s="78" t="s">
        <v>65</v>
      </c>
      <c r="AZ333" s="78" t="str">
        <f>REPLACE(INDEX(GroupVertices[Group],MATCH(Vertices[[#This Row],[Vertex]],GroupVertices[Vertex],0)),1,1,"")</f>
        <v>13</v>
      </c>
      <c r="BA333" s="48"/>
      <c r="BB333" s="48"/>
      <c r="BC333" s="48"/>
      <c r="BD333" s="48"/>
      <c r="BE333" s="48"/>
      <c r="BF333" s="48"/>
      <c r="BG333" s="48"/>
      <c r="BH333" s="48"/>
      <c r="BI333" s="48"/>
      <c r="BJ333" s="48"/>
      <c r="BK333" s="48"/>
      <c r="BL333" s="49"/>
      <c r="BM333" s="48"/>
      <c r="BN333" s="49"/>
      <c r="BO333" s="48"/>
      <c r="BP333" s="49"/>
      <c r="BQ333" s="48"/>
      <c r="BR333" s="49"/>
      <c r="BS333" s="48"/>
      <c r="BT333" s="2"/>
      <c r="BU333" s="3"/>
      <c r="BV333" s="3"/>
      <c r="BW333" s="3"/>
      <c r="BX333" s="3"/>
    </row>
    <row r="334" spans="1:76" ht="15">
      <c r="A334" s="64" t="s">
        <v>554</v>
      </c>
      <c r="B334" s="65"/>
      <c r="C334" s="65" t="s">
        <v>64</v>
      </c>
      <c r="D334" s="66">
        <v>174.5475554988992</v>
      </c>
      <c r="E334" s="68"/>
      <c r="F334" s="100" t="s">
        <v>3465</v>
      </c>
      <c r="G334" s="65"/>
      <c r="H334" s="69" t="s">
        <v>554</v>
      </c>
      <c r="I334" s="70"/>
      <c r="J334" s="70"/>
      <c r="K334" s="69" t="s">
        <v>4174</v>
      </c>
      <c r="L334" s="73">
        <v>1</v>
      </c>
      <c r="M334" s="74">
        <v>6854.4150390625</v>
      </c>
      <c r="N334" s="74">
        <v>4082.609619140625</v>
      </c>
      <c r="O334" s="75"/>
      <c r="P334" s="76"/>
      <c r="Q334" s="76"/>
      <c r="R334" s="86"/>
      <c r="S334" s="48">
        <v>1</v>
      </c>
      <c r="T334" s="48">
        <v>0</v>
      </c>
      <c r="U334" s="49">
        <v>0</v>
      </c>
      <c r="V334" s="49">
        <v>0.111111</v>
      </c>
      <c r="W334" s="49">
        <v>0</v>
      </c>
      <c r="X334" s="49">
        <v>0.632432</v>
      </c>
      <c r="Y334" s="49">
        <v>0</v>
      </c>
      <c r="Z334" s="49">
        <v>0</v>
      </c>
      <c r="AA334" s="71">
        <v>334</v>
      </c>
      <c r="AB334" s="71"/>
      <c r="AC334" s="72"/>
      <c r="AD334" s="78" t="s">
        <v>2213</v>
      </c>
      <c r="AE334" s="78">
        <v>869</v>
      </c>
      <c r="AF334" s="78">
        <v>11276</v>
      </c>
      <c r="AG334" s="78">
        <v>22379</v>
      </c>
      <c r="AH334" s="78">
        <v>3965</v>
      </c>
      <c r="AI334" s="78"/>
      <c r="AJ334" s="78" t="s">
        <v>2555</v>
      </c>
      <c r="AK334" s="78" t="s">
        <v>2763</v>
      </c>
      <c r="AL334" s="82" t="s">
        <v>3015</v>
      </c>
      <c r="AM334" s="78"/>
      <c r="AN334" s="80">
        <v>40158.59875</v>
      </c>
      <c r="AO334" s="82" t="s">
        <v>3288</v>
      </c>
      <c r="AP334" s="78" t="b">
        <v>0</v>
      </c>
      <c r="AQ334" s="78" t="b">
        <v>0</v>
      </c>
      <c r="AR334" s="78" t="b">
        <v>0</v>
      </c>
      <c r="AS334" s="78"/>
      <c r="AT334" s="78">
        <v>478</v>
      </c>
      <c r="AU334" s="82" t="s">
        <v>3317</v>
      </c>
      <c r="AV334" s="78" t="b">
        <v>0</v>
      </c>
      <c r="AW334" s="78" t="s">
        <v>3483</v>
      </c>
      <c r="AX334" s="82" t="s">
        <v>3815</v>
      </c>
      <c r="AY334" s="78" t="s">
        <v>65</v>
      </c>
      <c r="AZ334" s="78" t="str">
        <f>REPLACE(INDEX(GroupVertices[Group],MATCH(Vertices[[#This Row],[Vertex]],GroupVertices[Vertex],0)),1,1,"")</f>
        <v>13</v>
      </c>
      <c r="BA334" s="48"/>
      <c r="BB334" s="48"/>
      <c r="BC334" s="48"/>
      <c r="BD334" s="48"/>
      <c r="BE334" s="48"/>
      <c r="BF334" s="48"/>
      <c r="BG334" s="48"/>
      <c r="BH334" s="48"/>
      <c r="BI334" s="48"/>
      <c r="BJ334" s="48"/>
      <c r="BK334" s="48"/>
      <c r="BL334" s="49"/>
      <c r="BM334" s="48"/>
      <c r="BN334" s="49"/>
      <c r="BO334" s="48"/>
      <c r="BP334" s="49"/>
      <c r="BQ334" s="48"/>
      <c r="BR334" s="49"/>
      <c r="BS334" s="48"/>
      <c r="BT334" s="2"/>
      <c r="BU334" s="3"/>
      <c r="BV334" s="3"/>
      <c r="BW334" s="3"/>
      <c r="BX334" s="3"/>
    </row>
    <row r="335" spans="1:76" ht="15">
      <c r="A335" s="64" t="s">
        <v>555</v>
      </c>
      <c r="B335" s="65"/>
      <c r="C335" s="65" t="s">
        <v>64</v>
      </c>
      <c r="D335" s="66">
        <v>172.3988033112108</v>
      </c>
      <c r="E335" s="68"/>
      <c r="F335" s="100" t="s">
        <v>3466</v>
      </c>
      <c r="G335" s="65"/>
      <c r="H335" s="69" t="s">
        <v>555</v>
      </c>
      <c r="I335" s="70"/>
      <c r="J335" s="70"/>
      <c r="K335" s="69" t="s">
        <v>4175</v>
      </c>
      <c r="L335" s="73">
        <v>1</v>
      </c>
      <c r="M335" s="74">
        <v>7530.111328125</v>
      </c>
      <c r="N335" s="74">
        <v>3734.18017578125</v>
      </c>
      <c r="O335" s="75"/>
      <c r="P335" s="76"/>
      <c r="Q335" s="76"/>
      <c r="R335" s="86"/>
      <c r="S335" s="48">
        <v>1</v>
      </c>
      <c r="T335" s="48">
        <v>0</v>
      </c>
      <c r="U335" s="49">
        <v>0</v>
      </c>
      <c r="V335" s="49">
        <v>0.111111</v>
      </c>
      <c r="W335" s="49">
        <v>0</v>
      </c>
      <c r="X335" s="49">
        <v>0.632432</v>
      </c>
      <c r="Y335" s="49">
        <v>0</v>
      </c>
      <c r="Z335" s="49">
        <v>0</v>
      </c>
      <c r="AA335" s="71">
        <v>335</v>
      </c>
      <c r="AB335" s="71"/>
      <c r="AC335" s="72"/>
      <c r="AD335" s="78" t="s">
        <v>2214</v>
      </c>
      <c r="AE335" s="78">
        <v>4477</v>
      </c>
      <c r="AF335" s="78">
        <v>9345</v>
      </c>
      <c r="AG335" s="78">
        <v>66211</v>
      </c>
      <c r="AH335" s="78">
        <v>38510</v>
      </c>
      <c r="AI335" s="78"/>
      <c r="AJ335" s="78" t="s">
        <v>2556</v>
      </c>
      <c r="AK335" s="78" t="s">
        <v>2755</v>
      </c>
      <c r="AL335" s="82" t="s">
        <v>3016</v>
      </c>
      <c r="AM335" s="78"/>
      <c r="AN335" s="80">
        <v>39695.970185185186</v>
      </c>
      <c r="AO335" s="82" t="s">
        <v>3289</v>
      </c>
      <c r="AP335" s="78" t="b">
        <v>0</v>
      </c>
      <c r="AQ335" s="78" t="b">
        <v>0</v>
      </c>
      <c r="AR335" s="78" t="b">
        <v>1</v>
      </c>
      <c r="AS335" s="78"/>
      <c r="AT335" s="78">
        <v>303</v>
      </c>
      <c r="AU335" s="82" t="s">
        <v>3312</v>
      </c>
      <c r="AV335" s="78" t="b">
        <v>1</v>
      </c>
      <c r="AW335" s="78" t="s">
        <v>3483</v>
      </c>
      <c r="AX335" s="82" t="s">
        <v>3816</v>
      </c>
      <c r="AY335" s="78" t="s">
        <v>65</v>
      </c>
      <c r="AZ335" s="78" t="str">
        <f>REPLACE(INDEX(GroupVertices[Group],MATCH(Vertices[[#This Row],[Vertex]],GroupVertices[Vertex],0)),1,1,"")</f>
        <v>13</v>
      </c>
      <c r="BA335" s="48"/>
      <c r="BB335" s="48"/>
      <c r="BC335" s="48"/>
      <c r="BD335" s="48"/>
      <c r="BE335" s="48"/>
      <c r="BF335" s="48"/>
      <c r="BG335" s="48"/>
      <c r="BH335" s="48"/>
      <c r="BI335" s="48"/>
      <c r="BJ335" s="48"/>
      <c r="BK335" s="48"/>
      <c r="BL335" s="49"/>
      <c r="BM335" s="48"/>
      <c r="BN335" s="49"/>
      <c r="BO335" s="48"/>
      <c r="BP335" s="49"/>
      <c r="BQ335" s="48"/>
      <c r="BR335" s="49"/>
      <c r="BS335" s="48"/>
      <c r="BT335" s="2"/>
      <c r="BU335" s="3"/>
      <c r="BV335" s="3"/>
      <c r="BW335" s="3"/>
      <c r="BX335" s="3"/>
    </row>
    <row r="336" spans="1:76" ht="15">
      <c r="A336" s="64" t="s">
        <v>556</v>
      </c>
      <c r="B336" s="65"/>
      <c r="C336" s="65" t="s">
        <v>64</v>
      </c>
      <c r="D336" s="66">
        <v>164.07530959608434</v>
      </c>
      <c r="E336" s="68"/>
      <c r="F336" s="100" t="s">
        <v>3467</v>
      </c>
      <c r="G336" s="65"/>
      <c r="H336" s="69" t="s">
        <v>556</v>
      </c>
      <c r="I336" s="70"/>
      <c r="J336" s="70"/>
      <c r="K336" s="69" t="s">
        <v>4176</v>
      </c>
      <c r="L336" s="73">
        <v>1</v>
      </c>
      <c r="M336" s="74">
        <v>7132.703125</v>
      </c>
      <c r="N336" s="74">
        <v>3387.896484375</v>
      </c>
      <c r="O336" s="75"/>
      <c r="P336" s="76"/>
      <c r="Q336" s="76"/>
      <c r="R336" s="86"/>
      <c r="S336" s="48">
        <v>1</v>
      </c>
      <c r="T336" s="48">
        <v>0</v>
      </c>
      <c r="U336" s="49">
        <v>0</v>
      </c>
      <c r="V336" s="49">
        <v>0.111111</v>
      </c>
      <c r="W336" s="49">
        <v>0</v>
      </c>
      <c r="X336" s="49">
        <v>0.632432</v>
      </c>
      <c r="Y336" s="49">
        <v>0</v>
      </c>
      <c r="Z336" s="49">
        <v>0</v>
      </c>
      <c r="AA336" s="71">
        <v>336</v>
      </c>
      <c r="AB336" s="71"/>
      <c r="AC336" s="72"/>
      <c r="AD336" s="78" t="s">
        <v>2215</v>
      </c>
      <c r="AE336" s="78">
        <v>1145</v>
      </c>
      <c r="AF336" s="78">
        <v>1865</v>
      </c>
      <c r="AG336" s="78">
        <v>3813</v>
      </c>
      <c r="AH336" s="78">
        <v>18642</v>
      </c>
      <c r="AI336" s="78"/>
      <c r="AJ336" s="78" t="s">
        <v>2557</v>
      </c>
      <c r="AK336" s="78" t="s">
        <v>2680</v>
      </c>
      <c r="AL336" s="82" t="s">
        <v>3017</v>
      </c>
      <c r="AM336" s="78"/>
      <c r="AN336" s="80">
        <v>41668.93475694444</v>
      </c>
      <c r="AO336" s="82" t="s">
        <v>3290</v>
      </c>
      <c r="AP336" s="78" t="b">
        <v>1</v>
      </c>
      <c r="AQ336" s="78" t="b">
        <v>0</v>
      </c>
      <c r="AR336" s="78" t="b">
        <v>0</v>
      </c>
      <c r="AS336" s="78"/>
      <c r="AT336" s="78">
        <v>62</v>
      </c>
      <c r="AU336" s="82" t="s">
        <v>3309</v>
      </c>
      <c r="AV336" s="78" t="b">
        <v>0</v>
      </c>
      <c r="AW336" s="78" t="s">
        <v>3483</v>
      </c>
      <c r="AX336" s="82" t="s">
        <v>3817</v>
      </c>
      <c r="AY336" s="78" t="s">
        <v>65</v>
      </c>
      <c r="AZ336" s="78" t="str">
        <f>REPLACE(INDEX(GroupVertices[Group],MATCH(Vertices[[#This Row],[Vertex]],GroupVertices[Vertex],0)),1,1,"")</f>
        <v>13</v>
      </c>
      <c r="BA336" s="48"/>
      <c r="BB336" s="48"/>
      <c r="BC336" s="48"/>
      <c r="BD336" s="48"/>
      <c r="BE336" s="48"/>
      <c r="BF336" s="48"/>
      <c r="BG336" s="48"/>
      <c r="BH336" s="48"/>
      <c r="BI336" s="48"/>
      <c r="BJ336" s="48"/>
      <c r="BK336" s="48"/>
      <c r="BL336" s="49"/>
      <c r="BM336" s="48"/>
      <c r="BN336" s="49"/>
      <c r="BO336" s="48"/>
      <c r="BP336" s="49"/>
      <c r="BQ336" s="48"/>
      <c r="BR336" s="49"/>
      <c r="BS336" s="48"/>
      <c r="BT336" s="2"/>
      <c r="BU336" s="3"/>
      <c r="BV336" s="3"/>
      <c r="BW336" s="3"/>
      <c r="BX336" s="3"/>
    </row>
    <row r="337" spans="1:76" ht="15">
      <c r="A337" s="64" t="s">
        <v>426</v>
      </c>
      <c r="B337" s="65"/>
      <c r="C337" s="65" t="s">
        <v>64</v>
      </c>
      <c r="D337" s="66">
        <v>165.14579100704043</v>
      </c>
      <c r="E337" s="68"/>
      <c r="F337" s="100" t="s">
        <v>1080</v>
      </c>
      <c r="G337" s="65"/>
      <c r="H337" s="69" t="s">
        <v>426</v>
      </c>
      <c r="I337" s="70"/>
      <c r="J337" s="70"/>
      <c r="K337" s="69" t="s">
        <v>4177</v>
      </c>
      <c r="L337" s="73">
        <v>1</v>
      </c>
      <c r="M337" s="74">
        <v>9110.525390625</v>
      </c>
      <c r="N337" s="74">
        <v>1352.805908203125</v>
      </c>
      <c r="O337" s="75"/>
      <c r="P337" s="76"/>
      <c r="Q337" s="76"/>
      <c r="R337" s="86"/>
      <c r="S337" s="48">
        <v>2</v>
      </c>
      <c r="T337" s="48">
        <v>1</v>
      </c>
      <c r="U337" s="49">
        <v>0</v>
      </c>
      <c r="V337" s="49">
        <v>1</v>
      </c>
      <c r="W337" s="49">
        <v>0</v>
      </c>
      <c r="X337" s="49">
        <v>1.298244</v>
      </c>
      <c r="Y337" s="49">
        <v>0</v>
      </c>
      <c r="Z337" s="49">
        <v>0</v>
      </c>
      <c r="AA337" s="71">
        <v>337</v>
      </c>
      <c r="AB337" s="71"/>
      <c r="AC337" s="72"/>
      <c r="AD337" s="78" t="s">
        <v>2216</v>
      </c>
      <c r="AE337" s="78">
        <v>1555</v>
      </c>
      <c r="AF337" s="78">
        <v>2827</v>
      </c>
      <c r="AG337" s="78">
        <v>69769</v>
      </c>
      <c r="AH337" s="78">
        <v>2804</v>
      </c>
      <c r="AI337" s="78"/>
      <c r="AJ337" s="78" t="s">
        <v>2558</v>
      </c>
      <c r="AK337" s="78" t="s">
        <v>2764</v>
      </c>
      <c r="AL337" s="82" t="s">
        <v>3018</v>
      </c>
      <c r="AM337" s="78"/>
      <c r="AN337" s="80">
        <v>39896.85383101852</v>
      </c>
      <c r="AO337" s="82" t="s">
        <v>3291</v>
      </c>
      <c r="AP337" s="78" t="b">
        <v>0</v>
      </c>
      <c r="AQ337" s="78" t="b">
        <v>0</v>
      </c>
      <c r="AR337" s="78" t="b">
        <v>1</v>
      </c>
      <c r="AS337" s="78"/>
      <c r="AT337" s="78">
        <v>133</v>
      </c>
      <c r="AU337" s="82" t="s">
        <v>3317</v>
      </c>
      <c r="AV337" s="78" t="b">
        <v>0</v>
      </c>
      <c r="AW337" s="78" t="s">
        <v>3483</v>
      </c>
      <c r="AX337" s="82" t="s">
        <v>3818</v>
      </c>
      <c r="AY337" s="78" t="s">
        <v>66</v>
      </c>
      <c r="AZ337" s="78" t="str">
        <f>REPLACE(INDEX(GroupVertices[Group],MATCH(Vertices[[#This Row],[Vertex]],GroupVertices[Vertex],0)),1,1,"")</f>
        <v>24</v>
      </c>
      <c r="BA337" s="48" t="s">
        <v>786</v>
      </c>
      <c r="BB337" s="48" t="s">
        <v>786</v>
      </c>
      <c r="BC337" s="48" t="s">
        <v>802</v>
      </c>
      <c r="BD337" s="48" t="s">
        <v>802</v>
      </c>
      <c r="BE337" s="48"/>
      <c r="BF337" s="48"/>
      <c r="BG337" s="116" t="s">
        <v>4822</v>
      </c>
      <c r="BH337" s="116" t="s">
        <v>4822</v>
      </c>
      <c r="BI337" s="116" t="s">
        <v>4586</v>
      </c>
      <c r="BJ337" s="116" t="s">
        <v>4586</v>
      </c>
      <c r="BK337" s="116">
        <v>4</v>
      </c>
      <c r="BL337" s="120">
        <v>10</v>
      </c>
      <c r="BM337" s="116">
        <v>0</v>
      </c>
      <c r="BN337" s="120">
        <v>0</v>
      </c>
      <c r="BO337" s="116">
        <v>0</v>
      </c>
      <c r="BP337" s="120">
        <v>0</v>
      </c>
      <c r="BQ337" s="116">
        <v>36</v>
      </c>
      <c r="BR337" s="120">
        <v>90</v>
      </c>
      <c r="BS337" s="116">
        <v>40</v>
      </c>
      <c r="BT337" s="2"/>
      <c r="BU337" s="3"/>
      <c r="BV337" s="3"/>
      <c r="BW337" s="3"/>
      <c r="BX337" s="3"/>
    </row>
    <row r="338" spans="1:76" ht="15">
      <c r="A338" s="64" t="s">
        <v>427</v>
      </c>
      <c r="B338" s="65"/>
      <c r="C338" s="65" t="s">
        <v>64</v>
      </c>
      <c r="D338" s="66">
        <v>165.05120585118672</v>
      </c>
      <c r="E338" s="68"/>
      <c r="F338" s="100" t="s">
        <v>1081</v>
      </c>
      <c r="G338" s="65"/>
      <c r="H338" s="69" t="s">
        <v>427</v>
      </c>
      <c r="I338" s="70"/>
      <c r="J338" s="70"/>
      <c r="K338" s="69" t="s">
        <v>4178</v>
      </c>
      <c r="L338" s="73">
        <v>1</v>
      </c>
      <c r="M338" s="74">
        <v>9347.66796875</v>
      </c>
      <c r="N338" s="74">
        <v>1352.805908203125</v>
      </c>
      <c r="O338" s="75"/>
      <c r="P338" s="76"/>
      <c r="Q338" s="76"/>
      <c r="R338" s="86"/>
      <c r="S338" s="48">
        <v>0</v>
      </c>
      <c r="T338" s="48">
        <v>1</v>
      </c>
      <c r="U338" s="49">
        <v>0</v>
      </c>
      <c r="V338" s="49">
        <v>1</v>
      </c>
      <c r="W338" s="49">
        <v>0</v>
      </c>
      <c r="X338" s="49">
        <v>0.701753</v>
      </c>
      <c r="Y338" s="49">
        <v>0</v>
      </c>
      <c r="Z338" s="49">
        <v>0</v>
      </c>
      <c r="AA338" s="71">
        <v>338</v>
      </c>
      <c r="AB338" s="71"/>
      <c r="AC338" s="72"/>
      <c r="AD338" s="78" t="s">
        <v>427</v>
      </c>
      <c r="AE338" s="78">
        <v>4471</v>
      </c>
      <c r="AF338" s="78">
        <v>2742</v>
      </c>
      <c r="AG338" s="78">
        <v>57479</v>
      </c>
      <c r="AH338" s="78">
        <v>1017</v>
      </c>
      <c r="AI338" s="78"/>
      <c r="AJ338" s="78" t="s">
        <v>2559</v>
      </c>
      <c r="AK338" s="78" t="s">
        <v>2765</v>
      </c>
      <c r="AL338" s="82" t="s">
        <v>3019</v>
      </c>
      <c r="AM338" s="78"/>
      <c r="AN338" s="80">
        <v>39468.349652777775</v>
      </c>
      <c r="AO338" s="78"/>
      <c r="AP338" s="78" t="b">
        <v>0</v>
      </c>
      <c r="AQ338" s="78" t="b">
        <v>0</v>
      </c>
      <c r="AR338" s="78" t="b">
        <v>0</v>
      </c>
      <c r="AS338" s="78"/>
      <c r="AT338" s="78">
        <v>432</v>
      </c>
      <c r="AU338" s="82" t="s">
        <v>3311</v>
      </c>
      <c r="AV338" s="78" t="b">
        <v>0</v>
      </c>
      <c r="AW338" s="78" t="s">
        <v>3483</v>
      </c>
      <c r="AX338" s="82" t="s">
        <v>3819</v>
      </c>
      <c r="AY338" s="78" t="s">
        <v>66</v>
      </c>
      <c r="AZ338" s="78" t="str">
        <f>REPLACE(INDEX(GroupVertices[Group],MATCH(Vertices[[#This Row],[Vertex]],GroupVertices[Vertex],0)),1,1,"")</f>
        <v>24</v>
      </c>
      <c r="BA338" s="48"/>
      <c r="BB338" s="48"/>
      <c r="BC338" s="48"/>
      <c r="BD338" s="48"/>
      <c r="BE338" s="48"/>
      <c r="BF338" s="48"/>
      <c r="BG338" s="116" t="s">
        <v>4823</v>
      </c>
      <c r="BH338" s="116" t="s">
        <v>4823</v>
      </c>
      <c r="BI338" s="116" t="s">
        <v>4961</v>
      </c>
      <c r="BJ338" s="116" t="s">
        <v>4961</v>
      </c>
      <c r="BK338" s="116">
        <v>3</v>
      </c>
      <c r="BL338" s="120">
        <v>15</v>
      </c>
      <c r="BM338" s="116">
        <v>1</v>
      </c>
      <c r="BN338" s="120">
        <v>5</v>
      </c>
      <c r="BO338" s="116">
        <v>0</v>
      </c>
      <c r="BP338" s="120">
        <v>0</v>
      </c>
      <c r="BQ338" s="116">
        <v>16</v>
      </c>
      <c r="BR338" s="120">
        <v>80</v>
      </c>
      <c r="BS338" s="116">
        <v>20</v>
      </c>
      <c r="BT338" s="2"/>
      <c r="BU338" s="3"/>
      <c r="BV338" s="3"/>
      <c r="BW338" s="3"/>
      <c r="BX338" s="3"/>
    </row>
    <row r="339" spans="1:76" ht="15">
      <c r="A339" s="64" t="s">
        <v>428</v>
      </c>
      <c r="B339" s="65"/>
      <c r="C339" s="65" t="s">
        <v>64</v>
      </c>
      <c r="D339" s="66">
        <v>162.31825123028423</v>
      </c>
      <c r="E339" s="68"/>
      <c r="F339" s="100" t="s">
        <v>1082</v>
      </c>
      <c r="G339" s="65"/>
      <c r="H339" s="69" t="s">
        <v>428</v>
      </c>
      <c r="I339" s="70"/>
      <c r="J339" s="70"/>
      <c r="K339" s="69" t="s">
        <v>4179</v>
      </c>
      <c r="L339" s="73">
        <v>1.3816977494416554</v>
      </c>
      <c r="M339" s="74">
        <v>7840.34619140625</v>
      </c>
      <c r="N339" s="74">
        <v>564.6494140625</v>
      </c>
      <c r="O339" s="75"/>
      <c r="P339" s="76"/>
      <c r="Q339" s="76"/>
      <c r="R339" s="86"/>
      <c r="S339" s="48">
        <v>0</v>
      </c>
      <c r="T339" s="48">
        <v>2</v>
      </c>
      <c r="U339" s="49">
        <v>2</v>
      </c>
      <c r="V339" s="49">
        <v>0.5</v>
      </c>
      <c r="W339" s="49">
        <v>0</v>
      </c>
      <c r="X339" s="49">
        <v>1.459457</v>
      </c>
      <c r="Y339" s="49">
        <v>0</v>
      </c>
      <c r="Z339" s="49">
        <v>0</v>
      </c>
      <c r="AA339" s="71">
        <v>339</v>
      </c>
      <c r="AB339" s="71"/>
      <c r="AC339" s="72"/>
      <c r="AD339" s="78" t="s">
        <v>2217</v>
      </c>
      <c r="AE339" s="78">
        <v>2549</v>
      </c>
      <c r="AF339" s="78">
        <v>286</v>
      </c>
      <c r="AG339" s="78">
        <v>4311</v>
      </c>
      <c r="AH339" s="78">
        <v>19877</v>
      </c>
      <c r="AI339" s="78"/>
      <c r="AJ339" s="78" t="s">
        <v>2560</v>
      </c>
      <c r="AK339" s="78" t="s">
        <v>2766</v>
      </c>
      <c r="AL339" s="78"/>
      <c r="AM339" s="78"/>
      <c r="AN339" s="80">
        <v>40062.501064814816</v>
      </c>
      <c r="AO339" s="82" t="s">
        <v>3292</v>
      </c>
      <c r="AP339" s="78" t="b">
        <v>0</v>
      </c>
      <c r="AQ339" s="78" t="b">
        <v>0</v>
      </c>
      <c r="AR339" s="78" t="b">
        <v>0</v>
      </c>
      <c r="AS339" s="78"/>
      <c r="AT339" s="78">
        <v>7</v>
      </c>
      <c r="AU339" s="82" t="s">
        <v>3317</v>
      </c>
      <c r="AV339" s="78" t="b">
        <v>0</v>
      </c>
      <c r="AW339" s="78" t="s">
        <v>3483</v>
      </c>
      <c r="AX339" s="82" t="s">
        <v>3820</v>
      </c>
      <c r="AY339" s="78" t="s">
        <v>66</v>
      </c>
      <c r="AZ339" s="78" t="str">
        <f>REPLACE(INDEX(GroupVertices[Group],MATCH(Vertices[[#This Row],[Vertex]],GroupVertices[Vertex],0)),1,1,"")</f>
        <v>19</v>
      </c>
      <c r="BA339" s="48" t="s">
        <v>787</v>
      </c>
      <c r="BB339" s="48" t="s">
        <v>787</v>
      </c>
      <c r="BC339" s="48" t="s">
        <v>802</v>
      </c>
      <c r="BD339" s="48" t="s">
        <v>802</v>
      </c>
      <c r="BE339" s="48"/>
      <c r="BF339" s="48"/>
      <c r="BG339" s="116" t="s">
        <v>4824</v>
      </c>
      <c r="BH339" s="116" t="s">
        <v>4824</v>
      </c>
      <c r="BI339" s="116" t="s">
        <v>4962</v>
      </c>
      <c r="BJ339" s="116" t="s">
        <v>4962</v>
      </c>
      <c r="BK339" s="116">
        <v>0</v>
      </c>
      <c r="BL339" s="120">
        <v>0</v>
      </c>
      <c r="BM339" s="116">
        <v>1</v>
      </c>
      <c r="BN339" s="120">
        <v>4.761904761904762</v>
      </c>
      <c r="BO339" s="116">
        <v>0</v>
      </c>
      <c r="BP339" s="120">
        <v>0</v>
      </c>
      <c r="BQ339" s="116">
        <v>20</v>
      </c>
      <c r="BR339" s="120">
        <v>95.23809523809524</v>
      </c>
      <c r="BS339" s="116">
        <v>21</v>
      </c>
      <c r="BT339" s="2"/>
      <c r="BU339" s="3"/>
      <c r="BV339" s="3"/>
      <c r="BW339" s="3"/>
      <c r="BX339" s="3"/>
    </row>
    <row r="340" spans="1:76" ht="15">
      <c r="A340" s="64" t="s">
        <v>557</v>
      </c>
      <c r="B340" s="65"/>
      <c r="C340" s="65" t="s">
        <v>64</v>
      </c>
      <c r="D340" s="66">
        <v>213.02257136710938</v>
      </c>
      <c r="E340" s="68"/>
      <c r="F340" s="100" t="s">
        <v>3468</v>
      </c>
      <c r="G340" s="65"/>
      <c r="H340" s="69" t="s">
        <v>557</v>
      </c>
      <c r="I340" s="70"/>
      <c r="J340" s="70"/>
      <c r="K340" s="69" t="s">
        <v>4180</v>
      </c>
      <c r="L340" s="73">
        <v>1</v>
      </c>
      <c r="M340" s="74">
        <v>7840.34619140625</v>
      </c>
      <c r="N340" s="74">
        <v>988.136474609375</v>
      </c>
      <c r="O340" s="75"/>
      <c r="P340" s="76"/>
      <c r="Q340" s="76"/>
      <c r="R340" s="86"/>
      <c r="S340" s="48">
        <v>1</v>
      </c>
      <c r="T340" s="48">
        <v>0</v>
      </c>
      <c r="U340" s="49">
        <v>0</v>
      </c>
      <c r="V340" s="49">
        <v>0.333333</v>
      </c>
      <c r="W340" s="49">
        <v>0</v>
      </c>
      <c r="X340" s="49">
        <v>0.770269</v>
      </c>
      <c r="Y340" s="49">
        <v>0</v>
      </c>
      <c r="Z340" s="49">
        <v>0</v>
      </c>
      <c r="AA340" s="71">
        <v>340</v>
      </c>
      <c r="AB340" s="71"/>
      <c r="AC340" s="72"/>
      <c r="AD340" s="78" t="s">
        <v>2218</v>
      </c>
      <c r="AE340" s="78">
        <v>2835</v>
      </c>
      <c r="AF340" s="78">
        <v>45852</v>
      </c>
      <c r="AG340" s="78">
        <v>181207</v>
      </c>
      <c r="AH340" s="78">
        <v>150488</v>
      </c>
      <c r="AI340" s="78"/>
      <c r="AJ340" s="78" t="s">
        <v>2561</v>
      </c>
      <c r="AK340" s="78" t="s">
        <v>2767</v>
      </c>
      <c r="AL340" s="82" t="s">
        <v>3020</v>
      </c>
      <c r="AM340" s="78"/>
      <c r="AN340" s="80">
        <v>40942.88375</v>
      </c>
      <c r="AO340" s="82" t="s">
        <v>3293</v>
      </c>
      <c r="AP340" s="78" t="b">
        <v>0</v>
      </c>
      <c r="AQ340" s="78" t="b">
        <v>0</v>
      </c>
      <c r="AR340" s="78" t="b">
        <v>1</v>
      </c>
      <c r="AS340" s="78"/>
      <c r="AT340" s="78">
        <v>838</v>
      </c>
      <c r="AU340" s="82" t="s">
        <v>3318</v>
      </c>
      <c r="AV340" s="78" t="b">
        <v>1</v>
      </c>
      <c r="AW340" s="78" t="s">
        <v>3483</v>
      </c>
      <c r="AX340" s="82" t="s">
        <v>3821</v>
      </c>
      <c r="AY340" s="78" t="s">
        <v>65</v>
      </c>
      <c r="AZ340" s="78" t="str">
        <f>REPLACE(INDEX(GroupVertices[Group],MATCH(Vertices[[#This Row],[Vertex]],GroupVertices[Vertex],0)),1,1,"")</f>
        <v>19</v>
      </c>
      <c r="BA340" s="48"/>
      <c r="BB340" s="48"/>
      <c r="BC340" s="48"/>
      <c r="BD340" s="48"/>
      <c r="BE340" s="48"/>
      <c r="BF340" s="48"/>
      <c r="BG340" s="48"/>
      <c r="BH340" s="48"/>
      <c r="BI340" s="48"/>
      <c r="BJ340" s="48"/>
      <c r="BK340" s="48"/>
      <c r="BL340" s="49"/>
      <c r="BM340" s="48"/>
      <c r="BN340" s="49"/>
      <c r="BO340" s="48"/>
      <c r="BP340" s="49"/>
      <c r="BQ340" s="48"/>
      <c r="BR340" s="49"/>
      <c r="BS340" s="48"/>
      <c r="BT340" s="2"/>
      <c r="BU340" s="3"/>
      <c r="BV340" s="3"/>
      <c r="BW340" s="3"/>
      <c r="BX340" s="3"/>
    </row>
    <row r="341" spans="1:76" ht="15">
      <c r="A341" s="64" t="s">
        <v>558</v>
      </c>
      <c r="B341" s="65"/>
      <c r="C341" s="65" t="s">
        <v>64</v>
      </c>
      <c r="D341" s="66">
        <v>173.63063587038792</v>
      </c>
      <c r="E341" s="68"/>
      <c r="F341" s="100" t="s">
        <v>3469</v>
      </c>
      <c r="G341" s="65"/>
      <c r="H341" s="69" t="s">
        <v>558</v>
      </c>
      <c r="I341" s="70"/>
      <c r="J341" s="70"/>
      <c r="K341" s="69" t="s">
        <v>4181</v>
      </c>
      <c r="L341" s="73">
        <v>1</v>
      </c>
      <c r="M341" s="74">
        <v>8070.99267578125</v>
      </c>
      <c r="N341" s="74">
        <v>988.136474609375</v>
      </c>
      <c r="O341" s="75"/>
      <c r="P341" s="76"/>
      <c r="Q341" s="76"/>
      <c r="R341" s="86"/>
      <c r="S341" s="48">
        <v>1</v>
      </c>
      <c r="T341" s="48">
        <v>0</v>
      </c>
      <c r="U341" s="49">
        <v>0</v>
      </c>
      <c r="V341" s="49">
        <v>0.333333</v>
      </c>
      <c r="W341" s="49">
        <v>0</v>
      </c>
      <c r="X341" s="49">
        <v>0.770269</v>
      </c>
      <c r="Y341" s="49">
        <v>0</v>
      </c>
      <c r="Z341" s="49">
        <v>0</v>
      </c>
      <c r="AA341" s="71">
        <v>341</v>
      </c>
      <c r="AB341" s="71"/>
      <c r="AC341" s="72"/>
      <c r="AD341" s="78" t="s">
        <v>2219</v>
      </c>
      <c r="AE341" s="78">
        <v>876</v>
      </c>
      <c r="AF341" s="78">
        <v>10452</v>
      </c>
      <c r="AG341" s="78">
        <v>13669</v>
      </c>
      <c r="AH341" s="78">
        <v>7031</v>
      </c>
      <c r="AI341" s="78"/>
      <c r="AJ341" s="78" t="s">
        <v>2562</v>
      </c>
      <c r="AK341" s="78" t="s">
        <v>2768</v>
      </c>
      <c r="AL341" s="78"/>
      <c r="AM341" s="78"/>
      <c r="AN341" s="80">
        <v>41810.81296296296</v>
      </c>
      <c r="AO341" s="82" t="s">
        <v>3294</v>
      </c>
      <c r="AP341" s="78" t="b">
        <v>0</v>
      </c>
      <c r="AQ341" s="78" t="b">
        <v>0</v>
      </c>
      <c r="AR341" s="78" t="b">
        <v>0</v>
      </c>
      <c r="AS341" s="78"/>
      <c r="AT341" s="78">
        <v>146</v>
      </c>
      <c r="AU341" s="82" t="s">
        <v>3309</v>
      </c>
      <c r="AV341" s="78" t="b">
        <v>0</v>
      </c>
      <c r="AW341" s="78" t="s">
        <v>3483</v>
      </c>
      <c r="AX341" s="82" t="s">
        <v>3822</v>
      </c>
      <c r="AY341" s="78" t="s">
        <v>65</v>
      </c>
      <c r="AZ341" s="78" t="str">
        <f>REPLACE(INDEX(GroupVertices[Group],MATCH(Vertices[[#This Row],[Vertex]],GroupVertices[Vertex],0)),1,1,"")</f>
        <v>19</v>
      </c>
      <c r="BA341" s="48"/>
      <c r="BB341" s="48"/>
      <c r="BC341" s="48"/>
      <c r="BD341" s="48"/>
      <c r="BE341" s="48"/>
      <c r="BF341" s="48"/>
      <c r="BG341" s="48"/>
      <c r="BH341" s="48"/>
      <c r="BI341" s="48"/>
      <c r="BJ341" s="48"/>
      <c r="BK341" s="48"/>
      <c r="BL341" s="49"/>
      <c r="BM341" s="48"/>
      <c r="BN341" s="49"/>
      <c r="BO341" s="48"/>
      <c r="BP341" s="49"/>
      <c r="BQ341" s="48"/>
      <c r="BR341" s="49"/>
      <c r="BS341" s="48"/>
      <c r="BT341" s="2"/>
      <c r="BU341" s="3"/>
      <c r="BV341" s="3"/>
      <c r="BW341" s="3"/>
      <c r="BX341" s="3"/>
    </row>
    <row r="342" spans="1:76" ht="15">
      <c r="A342" s="64" t="s">
        <v>429</v>
      </c>
      <c r="B342" s="65"/>
      <c r="C342" s="65" t="s">
        <v>64</v>
      </c>
      <c r="D342" s="66">
        <v>162.1079383543272</v>
      </c>
      <c r="E342" s="68"/>
      <c r="F342" s="100" t="s">
        <v>3470</v>
      </c>
      <c r="G342" s="65"/>
      <c r="H342" s="69" t="s">
        <v>429</v>
      </c>
      <c r="I342" s="70"/>
      <c r="J342" s="70"/>
      <c r="K342" s="69" t="s">
        <v>4182</v>
      </c>
      <c r="L342" s="73">
        <v>1</v>
      </c>
      <c r="M342" s="74">
        <v>9144.6337890625</v>
      </c>
      <c r="N342" s="74">
        <v>2090.96728515625</v>
      </c>
      <c r="O342" s="75"/>
      <c r="P342" s="76"/>
      <c r="Q342" s="76"/>
      <c r="R342" s="86"/>
      <c r="S342" s="48">
        <v>0</v>
      </c>
      <c r="T342" s="48">
        <v>1</v>
      </c>
      <c r="U342" s="49">
        <v>0</v>
      </c>
      <c r="V342" s="49">
        <v>1</v>
      </c>
      <c r="W342" s="49">
        <v>0</v>
      </c>
      <c r="X342" s="49">
        <v>0.999999</v>
      </c>
      <c r="Y342" s="49">
        <v>0</v>
      </c>
      <c r="Z342" s="49">
        <v>0</v>
      </c>
      <c r="AA342" s="71">
        <v>342</v>
      </c>
      <c r="AB342" s="71"/>
      <c r="AC342" s="72"/>
      <c r="AD342" s="78" t="s">
        <v>2220</v>
      </c>
      <c r="AE342" s="78">
        <v>202</v>
      </c>
      <c r="AF342" s="78">
        <v>97</v>
      </c>
      <c r="AG342" s="78">
        <v>2453</v>
      </c>
      <c r="AH342" s="78">
        <v>1247</v>
      </c>
      <c r="AI342" s="78"/>
      <c r="AJ342" s="84" t="s">
        <v>2563</v>
      </c>
      <c r="AK342" s="78" t="s">
        <v>2769</v>
      </c>
      <c r="AL342" s="78"/>
      <c r="AM342" s="78"/>
      <c r="AN342" s="80">
        <v>42504.727534722224</v>
      </c>
      <c r="AO342" s="82" t="s">
        <v>3295</v>
      </c>
      <c r="AP342" s="78" t="b">
        <v>1</v>
      </c>
      <c r="AQ342" s="78" t="b">
        <v>0</v>
      </c>
      <c r="AR342" s="78" t="b">
        <v>0</v>
      </c>
      <c r="AS342" s="78"/>
      <c r="AT342" s="78">
        <v>2</v>
      </c>
      <c r="AU342" s="78"/>
      <c r="AV342" s="78" t="b">
        <v>0</v>
      </c>
      <c r="AW342" s="78" t="s">
        <v>3483</v>
      </c>
      <c r="AX342" s="82" t="s">
        <v>3823</v>
      </c>
      <c r="AY342" s="78" t="s">
        <v>66</v>
      </c>
      <c r="AZ342" s="78" t="str">
        <f>REPLACE(INDEX(GroupVertices[Group],MATCH(Vertices[[#This Row],[Vertex]],GroupVertices[Vertex],0)),1,1,"")</f>
        <v>23</v>
      </c>
      <c r="BA342" s="48" t="s">
        <v>788</v>
      </c>
      <c r="BB342" s="48" t="s">
        <v>788</v>
      </c>
      <c r="BC342" s="48" t="s">
        <v>802</v>
      </c>
      <c r="BD342" s="48" t="s">
        <v>802</v>
      </c>
      <c r="BE342" s="48"/>
      <c r="BF342" s="48"/>
      <c r="BG342" s="116" t="s">
        <v>4825</v>
      </c>
      <c r="BH342" s="116" t="s">
        <v>4825</v>
      </c>
      <c r="BI342" s="116" t="s">
        <v>4963</v>
      </c>
      <c r="BJ342" s="116" t="s">
        <v>4963</v>
      </c>
      <c r="BK342" s="116">
        <v>0</v>
      </c>
      <c r="BL342" s="120">
        <v>0</v>
      </c>
      <c r="BM342" s="116">
        <v>0</v>
      </c>
      <c r="BN342" s="120">
        <v>0</v>
      </c>
      <c r="BO342" s="116">
        <v>0</v>
      </c>
      <c r="BP342" s="120">
        <v>0</v>
      </c>
      <c r="BQ342" s="116">
        <v>6</v>
      </c>
      <c r="BR342" s="120">
        <v>100</v>
      </c>
      <c r="BS342" s="116">
        <v>6</v>
      </c>
      <c r="BT342" s="2"/>
      <c r="BU342" s="3"/>
      <c r="BV342" s="3"/>
      <c r="BW342" s="3"/>
      <c r="BX342" s="3"/>
    </row>
    <row r="343" spans="1:76" ht="15">
      <c r="A343" s="64" t="s">
        <v>559</v>
      </c>
      <c r="B343" s="65"/>
      <c r="C343" s="65" t="s">
        <v>64</v>
      </c>
      <c r="D343" s="66">
        <v>167.1632367430731</v>
      </c>
      <c r="E343" s="68"/>
      <c r="F343" s="100" t="s">
        <v>3471</v>
      </c>
      <c r="G343" s="65"/>
      <c r="H343" s="69" t="s">
        <v>559</v>
      </c>
      <c r="I343" s="70"/>
      <c r="J343" s="70"/>
      <c r="K343" s="69" t="s">
        <v>4183</v>
      </c>
      <c r="L343" s="73">
        <v>1</v>
      </c>
      <c r="M343" s="74">
        <v>9144.6337890625</v>
      </c>
      <c r="N343" s="74">
        <v>2437.991455078125</v>
      </c>
      <c r="O343" s="75"/>
      <c r="P343" s="76"/>
      <c r="Q343" s="76"/>
      <c r="R343" s="86"/>
      <c r="S343" s="48">
        <v>1</v>
      </c>
      <c r="T343" s="48">
        <v>0</v>
      </c>
      <c r="U343" s="49">
        <v>0</v>
      </c>
      <c r="V343" s="49">
        <v>1</v>
      </c>
      <c r="W343" s="49">
        <v>0</v>
      </c>
      <c r="X343" s="49">
        <v>0.999999</v>
      </c>
      <c r="Y343" s="49">
        <v>0</v>
      </c>
      <c r="Z343" s="49">
        <v>0</v>
      </c>
      <c r="AA343" s="71">
        <v>343</v>
      </c>
      <c r="AB343" s="71"/>
      <c r="AC343" s="72"/>
      <c r="AD343" s="78" t="s">
        <v>2221</v>
      </c>
      <c r="AE343" s="78">
        <v>1562</v>
      </c>
      <c r="AF343" s="78">
        <v>4640</v>
      </c>
      <c r="AG343" s="78">
        <v>51876</v>
      </c>
      <c r="AH343" s="78">
        <v>8146</v>
      </c>
      <c r="AI343" s="78"/>
      <c r="AJ343" s="78"/>
      <c r="AK343" s="78"/>
      <c r="AL343" s="82" t="s">
        <v>3021</v>
      </c>
      <c r="AM343" s="78"/>
      <c r="AN343" s="80">
        <v>40613.015381944446</v>
      </c>
      <c r="AO343" s="82" t="s">
        <v>3296</v>
      </c>
      <c r="AP343" s="78" t="b">
        <v>0</v>
      </c>
      <c r="AQ343" s="78" t="b">
        <v>0</v>
      </c>
      <c r="AR343" s="78" t="b">
        <v>0</v>
      </c>
      <c r="AS343" s="78"/>
      <c r="AT343" s="78">
        <v>284</v>
      </c>
      <c r="AU343" s="82" t="s">
        <v>3312</v>
      </c>
      <c r="AV343" s="78" t="b">
        <v>0</v>
      </c>
      <c r="AW343" s="78" t="s">
        <v>3483</v>
      </c>
      <c r="AX343" s="82" t="s">
        <v>3824</v>
      </c>
      <c r="AY343" s="78" t="s">
        <v>65</v>
      </c>
      <c r="AZ343" s="78" t="str">
        <f>REPLACE(INDEX(GroupVertices[Group],MATCH(Vertices[[#This Row],[Vertex]],GroupVertices[Vertex],0)),1,1,"")</f>
        <v>23</v>
      </c>
      <c r="BA343" s="48"/>
      <c r="BB343" s="48"/>
      <c r="BC343" s="48"/>
      <c r="BD343" s="48"/>
      <c r="BE343" s="48"/>
      <c r="BF343" s="48"/>
      <c r="BG343" s="48"/>
      <c r="BH343" s="48"/>
      <c r="BI343" s="48"/>
      <c r="BJ343" s="48"/>
      <c r="BK343" s="48"/>
      <c r="BL343" s="49"/>
      <c r="BM343" s="48"/>
      <c r="BN343" s="49"/>
      <c r="BO343" s="48"/>
      <c r="BP343" s="49"/>
      <c r="BQ343" s="48"/>
      <c r="BR343" s="49"/>
      <c r="BS343" s="48"/>
      <c r="BT343" s="2"/>
      <c r="BU343" s="3"/>
      <c r="BV343" s="3"/>
      <c r="BW343" s="3"/>
      <c r="BX343" s="3"/>
    </row>
    <row r="344" spans="1:76" ht="15">
      <c r="A344" s="64" t="s">
        <v>433</v>
      </c>
      <c r="B344" s="65"/>
      <c r="C344" s="65" t="s">
        <v>64</v>
      </c>
      <c r="D344" s="66">
        <v>162.25037247137746</v>
      </c>
      <c r="E344" s="68"/>
      <c r="F344" s="100" t="s">
        <v>1086</v>
      </c>
      <c r="G344" s="65"/>
      <c r="H344" s="69" t="s">
        <v>433</v>
      </c>
      <c r="I344" s="70"/>
      <c r="J344" s="70"/>
      <c r="K344" s="69" t="s">
        <v>4184</v>
      </c>
      <c r="L344" s="73">
        <v>1</v>
      </c>
      <c r="M344" s="74">
        <v>8917.1162109375</v>
      </c>
      <c r="N344" s="74">
        <v>9438.009765625</v>
      </c>
      <c r="O344" s="75"/>
      <c r="P344" s="76"/>
      <c r="Q344" s="76"/>
      <c r="R344" s="86"/>
      <c r="S344" s="48">
        <v>0</v>
      </c>
      <c r="T344" s="48">
        <v>2</v>
      </c>
      <c r="U344" s="49">
        <v>0</v>
      </c>
      <c r="V344" s="49">
        <v>0.001182</v>
      </c>
      <c r="W344" s="49">
        <v>0.000111</v>
      </c>
      <c r="X344" s="49">
        <v>0.688091</v>
      </c>
      <c r="Y344" s="49">
        <v>0.5</v>
      </c>
      <c r="Z344" s="49">
        <v>0</v>
      </c>
      <c r="AA344" s="71">
        <v>344</v>
      </c>
      <c r="AB344" s="71"/>
      <c r="AC344" s="72"/>
      <c r="AD344" s="78" t="s">
        <v>2222</v>
      </c>
      <c r="AE344" s="78">
        <v>567</v>
      </c>
      <c r="AF344" s="78">
        <v>225</v>
      </c>
      <c r="AG344" s="78">
        <v>327</v>
      </c>
      <c r="AH344" s="78">
        <v>54</v>
      </c>
      <c r="AI344" s="78"/>
      <c r="AJ344" s="78" t="s">
        <v>2564</v>
      </c>
      <c r="AK344" s="78" t="s">
        <v>2581</v>
      </c>
      <c r="AL344" s="82" t="s">
        <v>3022</v>
      </c>
      <c r="AM344" s="78"/>
      <c r="AN344" s="80">
        <v>43553.863587962966</v>
      </c>
      <c r="AO344" s="82" t="s">
        <v>3297</v>
      </c>
      <c r="AP344" s="78" t="b">
        <v>0</v>
      </c>
      <c r="AQ344" s="78" t="b">
        <v>0</v>
      </c>
      <c r="AR344" s="78" t="b">
        <v>0</v>
      </c>
      <c r="AS344" s="78"/>
      <c r="AT344" s="78">
        <v>3</v>
      </c>
      <c r="AU344" s="82" t="s">
        <v>3309</v>
      </c>
      <c r="AV344" s="78" t="b">
        <v>0</v>
      </c>
      <c r="AW344" s="78" t="s">
        <v>3483</v>
      </c>
      <c r="AX344" s="82" t="s">
        <v>3825</v>
      </c>
      <c r="AY344" s="78" t="s">
        <v>66</v>
      </c>
      <c r="AZ344" s="78" t="str">
        <f>REPLACE(INDEX(GroupVertices[Group],MATCH(Vertices[[#This Row],[Vertex]],GroupVertices[Vertex],0)),1,1,"")</f>
        <v>6</v>
      </c>
      <c r="BA344" s="48"/>
      <c r="BB344" s="48"/>
      <c r="BC344" s="48"/>
      <c r="BD344" s="48"/>
      <c r="BE344" s="48"/>
      <c r="BF344" s="48"/>
      <c r="BG344" s="116" t="s">
        <v>4826</v>
      </c>
      <c r="BH344" s="116" t="s">
        <v>4826</v>
      </c>
      <c r="BI344" s="116" t="s">
        <v>4964</v>
      </c>
      <c r="BJ344" s="116" t="s">
        <v>4964</v>
      </c>
      <c r="BK344" s="116">
        <v>0</v>
      </c>
      <c r="BL344" s="120">
        <v>0</v>
      </c>
      <c r="BM344" s="116">
        <v>1</v>
      </c>
      <c r="BN344" s="120">
        <v>5</v>
      </c>
      <c r="BO344" s="116">
        <v>0</v>
      </c>
      <c r="BP344" s="120">
        <v>0</v>
      </c>
      <c r="BQ344" s="116">
        <v>19</v>
      </c>
      <c r="BR344" s="120">
        <v>95</v>
      </c>
      <c r="BS344" s="116">
        <v>20</v>
      </c>
      <c r="BT344" s="2"/>
      <c r="BU344" s="3"/>
      <c r="BV344" s="3"/>
      <c r="BW344" s="3"/>
      <c r="BX344" s="3"/>
    </row>
    <row r="345" spans="1:76" ht="15">
      <c r="A345" s="64" t="s">
        <v>434</v>
      </c>
      <c r="B345" s="65"/>
      <c r="C345" s="65" t="s">
        <v>64</v>
      </c>
      <c r="D345" s="66">
        <v>163.77597539697084</v>
      </c>
      <c r="E345" s="68"/>
      <c r="F345" s="100" t="s">
        <v>1087</v>
      </c>
      <c r="G345" s="65"/>
      <c r="H345" s="69" t="s">
        <v>434</v>
      </c>
      <c r="I345" s="70"/>
      <c r="J345" s="70"/>
      <c r="K345" s="69" t="s">
        <v>4185</v>
      </c>
      <c r="L345" s="73">
        <v>1</v>
      </c>
      <c r="M345" s="74">
        <v>7725.0234375</v>
      </c>
      <c r="N345" s="74">
        <v>1552.785888671875</v>
      </c>
      <c r="O345" s="75"/>
      <c r="P345" s="76"/>
      <c r="Q345" s="76"/>
      <c r="R345" s="86"/>
      <c r="S345" s="48">
        <v>1</v>
      </c>
      <c r="T345" s="48">
        <v>2</v>
      </c>
      <c r="U345" s="49">
        <v>0</v>
      </c>
      <c r="V345" s="49">
        <v>0.5</v>
      </c>
      <c r="W345" s="49">
        <v>0</v>
      </c>
      <c r="X345" s="49">
        <v>0.999999</v>
      </c>
      <c r="Y345" s="49">
        <v>0.5</v>
      </c>
      <c r="Z345" s="49">
        <v>0.5</v>
      </c>
      <c r="AA345" s="71">
        <v>345</v>
      </c>
      <c r="AB345" s="71"/>
      <c r="AC345" s="72"/>
      <c r="AD345" s="78" t="s">
        <v>2223</v>
      </c>
      <c r="AE345" s="78">
        <v>749</v>
      </c>
      <c r="AF345" s="78">
        <v>1596</v>
      </c>
      <c r="AG345" s="78">
        <v>6542</v>
      </c>
      <c r="AH345" s="78">
        <v>834</v>
      </c>
      <c r="AI345" s="78"/>
      <c r="AJ345" s="78" t="s">
        <v>2565</v>
      </c>
      <c r="AK345" s="78" t="s">
        <v>2770</v>
      </c>
      <c r="AL345" s="82" t="s">
        <v>3023</v>
      </c>
      <c r="AM345" s="78"/>
      <c r="AN345" s="80">
        <v>39936.694444444445</v>
      </c>
      <c r="AO345" s="82" t="s">
        <v>3298</v>
      </c>
      <c r="AP345" s="78" t="b">
        <v>0</v>
      </c>
      <c r="AQ345" s="78" t="b">
        <v>0</v>
      </c>
      <c r="AR345" s="78" t="b">
        <v>0</v>
      </c>
      <c r="AS345" s="78"/>
      <c r="AT345" s="78">
        <v>78</v>
      </c>
      <c r="AU345" s="82" t="s">
        <v>3317</v>
      </c>
      <c r="AV345" s="78" t="b">
        <v>0</v>
      </c>
      <c r="AW345" s="78" t="s">
        <v>3483</v>
      </c>
      <c r="AX345" s="82" t="s">
        <v>3826</v>
      </c>
      <c r="AY345" s="78" t="s">
        <v>66</v>
      </c>
      <c r="AZ345" s="78" t="str">
        <f>REPLACE(INDEX(GroupVertices[Group],MATCH(Vertices[[#This Row],[Vertex]],GroupVertices[Vertex],0)),1,1,"")</f>
        <v>18</v>
      </c>
      <c r="BA345" s="48" t="s">
        <v>791</v>
      </c>
      <c r="BB345" s="48" t="s">
        <v>791</v>
      </c>
      <c r="BC345" s="48" t="s">
        <v>802</v>
      </c>
      <c r="BD345" s="48" t="s">
        <v>802</v>
      </c>
      <c r="BE345" s="48"/>
      <c r="BF345" s="48"/>
      <c r="BG345" s="116" t="s">
        <v>4827</v>
      </c>
      <c r="BH345" s="116" t="s">
        <v>4827</v>
      </c>
      <c r="BI345" s="116" t="s">
        <v>4584</v>
      </c>
      <c r="BJ345" s="116" t="s">
        <v>4584</v>
      </c>
      <c r="BK345" s="116">
        <v>1</v>
      </c>
      <c r="BL345" s="120">
        <v>2.6315789473684212</v>
      </c>
      <c r="BM345" s="116">
        <v>0</v>
      </c>
      <c r="BN345" s="120">
        <v>0</v>
      </c>
      <c r="BO345" s="116">
        <v>0</v>
      </c>
      <c r="BP345" s="120">
        <v>0</v>
      </c>
      <c r="BQ345" s="116">
        <v>37</v>
      </c>
      <c r="BR345" s="120">
        <v>97.36842105263158</v>
      </c>
      <c r="BS345" s="116">
        <v>38</v>
      </c>
      <c r="BT345" s="2"/>
      <c r="BU345" s="3"/>
      <c r="BV345" s="3"/>
      <c r="BW345" s="3"/>
      <c r="BX345" s="3"/>
    </row>
    <row r="346" spans="1:76" ht="15">
      <c r="A346" s="64" t="s">
        <v>560</v>
      </c>
      <c r="B346" s="65"/>
      <c r="C346" s="65" t="s">
        <v>64</v>
      </c>
      <c r="D346" s="66">
        <v>163.0704814109561</v>
      </c>
      <c r="E346" s="68"/>
      <c r="F346" s="100" t="s">
        <v>3472</v>
      </c>
      <c r="G346" s="65"/>
      <c r="H346" s="69" t="s">
        <v>560</v>
      </c>
      <c r="I346" s="70"/>
      <c r="J346" s="70"/>
      <c r="K346" s="69" t="s">
        <v>4186</v>
      </c>
      <c r="L346" s="73">
        <v>1</v>
      </c>
      <c r="M346" s="74">
        <v>7892.52392578125</v>
      </c>
      <c r="N346" s="74">
        <v>2387.99658203125</v>
      </c>
      <c r="O346" s="75"/>
      <c r="P346" s="76"/>
      <c r="Q346" s="76"/>
      <c r="R346" s="86"/>
      <c r="S346" s="48">
        <v>2</v>
      </c>
      <c r="T346" s="48">
        <v>0</v>
      </c>
      <c r="U346" s="49">
        <v>0</v>
      </c>
      <c r="V346" s="49">
        <v>0.5</v>
      </c>
      <c r="W346" s="49">
        <v>0</v>
      </c>
      <c r="X346" s="49">
        <v>0.999999</v>
      </c>
      <c r="Y346" s="49">
        <v>1</v>
      </c>
      <c r="Z346" s="49">
        <v>0</v>
      </c>
      <c r="AA346" s="71">
        <v>346</v>
      </c>
      <c r="AB346" s="71"/>
      <c r="AC346" s="72"/>
      <c r="AD346" s="78" t="s">
        <v>2224</v>
      </c>
      <c r="AE346" s="78">
        <v>794</v>
      </c>
      <c r="AF346" s="78">
        <v>962</v>
      </c>
      <c r="AG346" s="78">
        <v>13342</v>
      </c>
      <c r="AH346" s="78">
        <v>3767</v>
      </c>
      <c r="AI346" s="78"/>
      <c r="AJ346" s="78" t="s">
        <v>2566</v>
      </c>
      <c r="AK346" s="78" t="s">
        <v>2771</v>
      </c>
      <c r="AL346" s="82" t="s">
        <v>3024</v>
      </c>
      <c r="AM346" s="78"/>
      <c r="AN346" s="80">
        <v>39151.89927083333</v>
      </c>
      <c r="AO346" s="78"/>
      <c r="AP346" s="78" t="b">
        <v>0</v>
      </c>
      <c r="AQ346" s="78" t="b">
        <v>0</v>
      </c>
      <c r="AR346" s="78" t="b">
        <v>0</v>
      </c>
      <c r="AS346" s="78"/>
      <c r="AT346" s="78">
        <v>59</v>
      </c>
      <c r="AU346" s="82" t="s">
        <v>3309</v>
      </c>
      <c r="AV346" s="78" t="b">
        <v>0</v>
      </c>
      <c r="AW346" s="78" t="s">
        <v>3483</v>
      </c>
      <c r="AX346" s="82" t="s">
        <v>3827</v>
      </c>
      <c r="AY346" s="78" t="s">
        <v>65</v>
      </c>
      <c r="AZ346" s="78" t="str">
        <f>REPLACE(INDEX(GroupVertices[Group],MATCH(Vertices[[#This Row],[Vertex]],GroupVertices[Vertex],0)),1,1,"")</f>
        <v>18</v>
      </c>
      <c r="BA346" s="48"/>
      <c r="BB346" s="48"/>
      <c r="BC346" s="48"/>
      <c r="BD346" s="48"/>
      <c r="BE346" s="48"/>
      <c r="BF346" s="48"/>
      <c r="BG346" s="48"/>
      <c r="BH346" s="48"/>
      <c r="BI346" s="48"/>
      <c r="BJ346" s="48"/>
      <c r="BK346" s="48"/>
      <c r="BL346" s="49"/>
      <c r="BM346" s="48"/>
      <c r="BN346" s="49"/>
      <c r="BO346" s="48"/>
      <c r="BP346" s="49"/>
      <c r="BQ346" s="48"/>
      <c r="BR346" s="49"/>
      <c r="BS346" s="48"/>
      <c r="BT346" s="2"/>
      <c r="BU346" s="3"/>
      <c r="BV346" s="3"/>
      <c r="BW346" s="3"/>
      <c r="BX346" s="3"/>
    </row>
    <row r="347" spans="1:76" ht="15">
      <c r="A347" s="64" t="s">
        <v>435</v>
      </c>
      <c r="B347" s="65"/>
      <c r="C347" s="65" t="s">
        <v>64</v>
      </c>
      <c r="D347" s="66">
        <v>162.53190240585968</v>
      </c>
      <c r="E347" s="68"/>
      <c r="F347" s="100" t="s">
        <v>1088</v>
      </c>
      <c r="G347" s="65"/>
      <c r="H347" s="69" t="s">
        <v>435</v>
      </c>
      <c r="I347" s="70"/>
      <c r="J347" s="70"/>
      <c r="K347" s="69" t="s">
        <v>4187</v>
      </c>
      <c r="L347" s="73">
        <v>1</v>
      </c>
      <c r="M347" s="74">
        <v>8186.31591796875</v>
      </c>
      <c r="N347" s="74">
        <v>1692.47998046875</v>
      </c>
      <c r="O347" s="75"/>
      <c r="P347" s="76"/>
      <c r="Q347" s="76"/>
      <c r="R347" s="86"/>
      <c r="S347" s="48">
        <v>1</v>
      </c>
      <c r="T347" s="48">
        <v>2</v>
      </c>
      <c r="U347" s="49">
        <v>0</v>
      </c>
      <c r="V347" s="49">
        <v>0.5</v>
      </c>
      <c r="W347" s="49">
        <v>0</v>
      </c>
      <c r="X347" s="49">
        <v>0.999999</v>
      </c>
      <c r="Y347" s="49">
        <v>0.5</v>
      </c>
      <c r="Z347" s="49">
        <v>0.5</v>
      </c>
      <c r="AA347" s="71">
        <v>347</v>
      </c>
      <c r="AB347" s="71"/>
      <c r="AC347" s="72"/>
      <c r="AD347" s="78" t="s">
        <v>2225</v>
      </c>
      <c r="AE347" s="78">
        <v>681</v>
      </c>
      <c r="AF347" s="78">
        <v>478</v>
      </c>
      <c r="AG347" s="78">
        <v>13658</v>
      </c>
      <c r="AH347" s="78">
        <v>23586</v>
      </c>
      <c r="AI347" s="78"/>
      <c r="AJ347" s="78" t="s">
        <v>2567</v>
      </c>
      <c r="AK347" s="78" t="s">
        <v>2772</v>
      </c>
      <c r="AL347" s="82" t="s">
        <v>3025</v>
      </c>
      <c r="AM347" s="78"/>
      <c r="AN347" s="80">
        <v>39655.84894675926</v>
      </c>
      <c r="AO347" s="82" t="s">
        <v>3299</v>
      </c>
      <c r="AP347" s="78" t="b">
        <v>1</v>
      </c>
      <c r="AQ347" s="78" t="b">
        <v>0</v>
      </c>
      <c r="AR347" s="78" t="b">
        <v>0</v>
      </c>
      <c r="AS347" s="78"/>
      <c r="AT347" s="78">
        <v>23</v>
      </c>
      <c r="AU347" s="82" t="s">
        <v>3309</v>
      </c>
      <c r="AV347" s="78" t="b">
        <v>0</v>
      </c>
      <c r="AW347" s="78" t="s">
        <v>3483</v>
      </c>
      <c r="AX347" s="82" t="s">
        <v>3828</v>
      </c>
      <c r="AY347" s="78" t="s">
        <v>66</v>
      </c>
      <c r="AZ347" s="78" t="str">
        <f>REPLACE(INDEX(GroupVertices[Group],MATCH(Vertices[[#This Row],[Vertex]],GroupVertices[Vertex],0)),1,1,"")</f>
        <v>18</v>
      </c>
      <c r="BA347" s="48"/>
      <c r="BB347" s="48"/>
      <c r="BC347" s="48"/>
      <c r="BD347" s="48"/>
      <c r="BE347" s="48"/>
      <c r="BF347" s="48"/>
      <c r="BG347" s="116" t="s">
        <v>4828</v>
      </c>
      <c r="BH347" s="116" t="s">
        <v>4828</v>
      </c>
      <c r="BI347" s="116" t="s">
        <v>4965</v>
      </c>
      <c r="BJ347" s="116" t="s">
        <v>4965</v>
      </c>
      <c r="BK347" s="116">
        <v>0</v>
      </c>
      <c r="BL347" s="120">
        <v>0</v>
      </c>
      <c r="BM347" s="116">
        <v>0</v>
      </c>
      <c r="BN347" s="120">
        <v>0</v>
      </c>
      <c r="BO347" s="116">
        <v>0</v>
      </c>
      <c r="BP347" s="120">
        <v>0</v>
      </c>
      <c r="BQ347" s="116">
        <v>23</v>
      </c>
      <c r="BR347" s="120">
        <v>100</v>
      </c>
      <c r="BS347" s="116">
        <v>23</v>
      </c>
      <c r="BT347" s="2"/>
      <c r="BU347" s="3"/>
      <c r="BV347" s="3"/>
      <c r="BW347" s="3"/>
      <c r="BX347" s="3"/>
    </row>
    <row r="348" spans="1:76" ht="15">
      <c r="A348" s="64" t="s">
        <v>438</v>
      </c>
      <c r="B348" s="65"/>
      <c r="C348" s="65" t="s">
        <v>64</v>
      </c>
      <c r="D348" s="66">
        <v>162.41728745229577</v>
      </c>
      <c r="E348" s="68"/>
      <c r="F348" s="100" t="s">
        <v>1090</v>
      </c>
      <c r="G348" s="65"/>
      <c r="H348" s="69" t="s">
        <v>438</v>
      </c>
      <c r="I348" s="70"/>
      <c r="J348" s="70"/>
      <c r="K348" s="69" t="s">
        <v>4188</v>
      </c>
      <c r="L348" s="73">
        <v>1</v>
      </c>
      <c r="M348" s="74">
        <v>2431.576416015625</v>
      </c>
      <c r="N348" s="74">
        <v>7193.77001953125</v>
      </c>
      <c r="O348" s="75"/>
      <c r="P348" s="76"/>
      <c r="Q348" s="76"/>
      <c r="R348" s="86"/>
      <c r="S348" s="48">
        <v>1</v>
      </c>
      <c r="T348" s="48">
        <v>1</v>
      </c>
      <c r="U348" s="49">
        <v>0</v>
      </c>
      <c r="V348" s="49">
        <v>0.001515</v>
      </c>
      <c r="W348" s="49">
        <v>0.000654</v>
      </c>
      <c r="X348" s="49">
        <v>0.399729</v>
      </c>
      <c r="Y348" s="49">
        <v>0</v>
      </c>
      <c r="Z348" s="49">
        <v>1</v>
      </c>
      <c r="AA348" s="71">
        <v>348</v>
      </c>
      <c r="AB348" s="71"/>
      <c r="AC348" s="72"/>
      <c r="AD348" s="78" t="s">
        <v>2226</v>
      </c>
      <c r="AE348" s="78">
        <v>1670</v>
      </c>
      <c r="AF348" s="78">
        <v>375</v>
      </c>
      <c r="AG348" s="78">
        <v>1902</v>
      </c>
      <c r="AH348" s="78">
        <v>10181</v>
      </c>
      <c r="AI348" s="78"/>
      <c r="AJ348" s="78" t="s">
        <v>2568</v>
      </c>
      <c r="AK348" s="78"/>
      <c r="AL348" s="78"/>
      <c r="AM348" s="78"/>
      <c r="AN348" s="80">
        <v>41869.568078703705</v>
      </c>
      <c r="AO348" s="82" t="s">
        <v>3300</v>
      </c>
      <c r="AP348" s="78" t="b">
        <v>0</v>
      </c>
      <c r="AQ348" s="78" t="b">
        <v>0</v>
      </c>
      <c r="AR348" s="78" t="b">
        <v>1</v>
      </c>
      <c r="AS348" s="78"/>
      <c r="AT348" s="78">
        <v>10</v>
      </c>
      <c r="AU348" s="82" t="s">
        <v>3309</v>
      </c>
      <c r="AV348" s="78" t="b">
        <v>0</v>
      </c>
      <c r="AW348" s="78" t="s">
        <v>3483</v>
      </c>
      <c r="AX348" s="82" t="s">
        <v>3829</v>
      </c>
      <c r="AY348" s="78" t="s">
        <v>66</v>
      </c>
      <c r="AZ348" s="78" t="str">
        <f>REPLACE(INDEX(GroupVertices[Group],MATCH(Vertices[[#This Row],[Vertex]],GroupVertices[Vertex],0)),1,1,"")</f>
        <v>1</v>
      </c>
      <c r="BA348" s="48"/>
      <c r="BB348" s="48"/>
      <c r="BC348" s="48"/>
      <c r="BD348" s="48"/>
      <c r="BE348" s="48"/>
      <c r="BF348" s="48"/>
      <c r="BG348" s="116" t="s">
        <v>4829</v>
      </c>
      <c r="BH348" s="116" t="s">
        <v>4829</v>
      </c>
      <c r="BI348" s="116" t="s">
        <v>4966</v>
      </c>
      <c r="BJ348" s="116" t="s">
        <v>4966</v>
      </c>
      <c r="BK348" s="116">
        <v>0</v>
      </c>
      <c r="BL348" s="120">
        <v>0</v>
      </c>
      <c r="BM348" s="116">
        <v>0</v>
      </c>
      <c r="BN348" s="120">
        <v>0</v>
      </c>
      <c r="BO348" s="116">
        <v>0</v>
      </c>
      <c r="BP348" s="120">
        <v>0</v>
      </c>
      <c r="BQ348" s="116">
        <v>20</v>
      </c>
      <c r="BR348" s="120">
        <v>100</v>
      </c>
      <c r="BS348" s="116">
        <v>20</v>
      </c>
      <c r="BT348" s="2"/>
      <c r="BU348" s="3"/>
      <c r="BV348" s="3"/>
      <c r="BW348" s="3"/>
      <c r="BX348" s="3"/>
    </row>
    <row r="349" spans="1:76" ht="15">
      <c r="A349" s="64" t="s">
        <v>561</v>
      </c>
      <c r="B349" s="65"/>
      <c r="C349" s="65" t="s">
        <v>64</v>
      </c>
      <c r="D349" s="66">
        <v>258.2264864994064</v>
      </c>
      <c r="E349" s="68"/>
      <c r="F349" s="100" t="s">
        <v>3473</v>
      </c>
      <c r="G349" s="65"/>
      <c r="H349" s="69" t="s">
        <v>561</v>
      </c>
      <c r="I349" s="70"/>
      <c r="J349" s="70"/>
      <c r="K349" s="69" t="s">
        <v>4189</v>
      </c>
      <c r="L349" s="73">
        <v>1</v>
      </c>
      <c r="M349" s="74">
        <v>772.36181640625</v>
      </c>
      <c r="N349" s="74">
        <v>6364.14697265625</v>
      </c>
      <c r="O349" s="75"/>
      <c r="P349" s="76"/>
      <c r="Q349" s="76"/>
      <c r="R349" s="86"/>
      <c r="S349" s="48">
        <v>1</v>
      </c>
      <c r="T349" s="48">
        <v>0</v>
      </c>
      <c r="U349" s="49">
        <v>0</v>
      </c>
      <c r="V349" s="49">
        <v>0.001515</v>
      </c>
      <c r="W349" s="49">
        <v>0.000654</v>
      </c>
      <c r="X349" s="49">
        <v>0.399729</v>
      </c>
      <c r="Y349" s="49">
        <v>0</v>
      </c>
      <c r="Z349" s="49">
        <v>0</v>
      </c>
      <c r="AA349" s="71">
        <v>349</v>
      </c>
      <c r="AB349" s="71"/>
      <c r="AC349" s="72"/>
      <c r="AD349" s="78" t="s">
        <v>2227</v>
      </c>
      <c r="AE349" s="78">
        <v>24</v>
      </c>
      <c r="AF349" s="78">
        <v>86475</v>
      </c>
      <c r="AG349" s="78">
        <v>75</v>
      </c>
      <c r="AH349" s="78">
        <v>70</v>
      </c>
      <c r="AI349" s="78">
        <v>-18000</v>
      </c>
      <c r="AJ349" s="78" t="s">
        <v>2569</v>
      </c>
      <c r="AK349" s="78"/>
      <c r="AL349" s="82" t="s">
        <v>3026</v>
      </c>
      <c r="AM349" s="78" t="s">
        <v>3039</v>
      </c>
      <c r="AN349" s="80">
        <v>40757.178819444445</v>
      </c>
      <c r="AO349" s="82" t="s">
        <v>3301</v>
      </c>
      <c r="AP349" s="78" t="b">
        <v>0</v>
      </c>
      <c r="AQ349" s="78" t="b">
        <v>0</v>
      </c>
      <c r="AR349" s="78" t="b">
        <v>0</v>
      </c>
      <c r="AS349" s="78" t="s">
        <v>1829</v>
      </c>
      <c r="AT349" s="78">
        <v>889</v>
      </c>
      <c r="AU349" s="82" t="s">
        <v>3328</v>
      </c>
      <c r="AV349" s="78" t="b">
        <v>0</v>
      </c>
      <c r="AW349" s="78" t="s">
        <v>3483</v>
      </c>
      <c r="AX349" s="82" t="s">
        <v>3830</v>
      </c>
      <c r="AY349" s="78" t="s">
        <v>65</v>
      </c>
      <c r="AZ349" s="78" t="str">
        <f>REPLACE(INDEX(GroupVertices[Group],MATCH(Vertices[[#This Row],[Vertex]],GroupVertices[Vertex],0)),1,1,"")</f>
        <v>1</v>
      </c>
      <c r="BA349" s="48"/>
      <c r="BB349" s="48"/>
      <c r="BC349" s="48"/>
      <c r="BD349" s="48"/>
      <c r="BE349" s="48"/>
      <c r="BF349" s="48"/>
      <c r="BG349" s="48"/>
      <c r="BH349" s="48"/>
      <c r="BI349" s="48"/>
      <c r="BJ349" s="48"/>
      <c r="BK349" s="48"/>
      <c r="BL349" s="49"/>
      <c r="BM349" s="48"/>
      <c r="BN349" s="49"/>
      <c r="BO349" s="48"/>
      <c r="BP349" s="49"/>
      <c r="BQ349" s="48"/>
      <c r="BR349" s="49"/>
      <c r="BS349" s="48"/>
      <c r="BT349" s="2"/>
      <c r="BU349" s="3"/>
      <c r="BV349" s="3"/>
      <c r="BW349" s="3"/>
      <c r="BX349" s="3"/>
    </row>
    <row r="350" spans="1:76" ht="15">
      <c r="A350" s="64" t="s">
        <v>562</v>
      </c>
      <c r="B350" s="65"/>
      <c r="C350" s="65" t="s">
        <v>64</v>
      </c>
      <c r="D350" s="66">
        <v>167.82755836712798</v>
      </c>
      <c r="E350" s="68"/>
      <c r="F350" s="100" t="s">
        <v>3474</v>
      </c>
      <c r="G350" s="65"/>
      <c r="H350" s="69" t="s">
        <v>562</v>
      </c>
      <c r="I350" s="70"/>
      <c r="J350" s="70"/>
      <c r="K350" s="69" t="s">
        <v>4190</v>
      </c>
      <c r="L350" s="73">
        <v>1</v>
      </c>
      <c r="M350" s="74">
        <v>2177.687255859375</v>
      </c>
      <c r="N350" s="74">
        <v>7322.81396484375</v>
      </c>
      <c r="O350" s="75"/>
      <c r="P350" s="76"/>
      <c r="Q350" s="76"/>
      <c r="R350" s="86"/>
      <c r="S350" s="48">
        <v>2</v>
      </c>
      <c r="T350" s="48">
        <v>0</v>
      </c>
      <c r="U350" s="49">
        <v>0</v>
      </c>
      <c r="V350" s="49">
        <v>0.00152</v>
      </c>
      <c r="W350" s="49">
        <v>0.000719</v>
      </c>
      <c r="X350" s="49">
        <v>0.67569</v>
      </c>
      <c r="Y350" s="49">
        <v>0.5</v>
      </c>
      <c r="Z350" s="49">
        <v>0</v>
      </c>
      <c r="AA350" s="71">
        <v>350</v>
      </c>
      <c r="AB350" s="71"/>
      <c r="AC350" s="72"/>
      <c r="AD350" s="78" t="s">
        <v>2228</v>
      </c>
      <c r="AE350" s="78">
        <v>1879</v>
      </c>
      <c r="AF350" s="78">
        <v>5237</v>
      </c>
      <c r="AG350" s="78">
        <v>7762</v>
      </c>
      <c r="AH350" s="78">
        <v>2320</v>
      </c>
      <c r="AI350" s="78"/>
      <c r="AJ350" s="78" t="s">
        <v>2570</v>
      </c>
      <c r="AK350" s="78" t="s">
        <v>2773</v>
      </c>
      <c r="AL350" s="82" t="s">
        <v>3027</v>
      </c>
      <c r="AM350" s="78"/>
      <c r="AN350" s="80">
        <v>39911.69835648148</v>
      </c>
      <c r="AO350" s="82" t="s">
        <v>3302</v>
      </c>
      <c r="AP350" s="78" t="b">
        <v>0</v>
      </c>
      <c r="AQ350" s="78" t="b">
        <v>0</v>
      </c>
      <c r="AR350" s="78" t="b">
        <v>1</v>
      </c>
      <c r="AS350" s="78"/>
      <c r="AT350" s="78">
        <v>242</v>
      </c>
      <c r="AU350" s="82" t="s">
        <v>3310</v>
      </c>
      <c r="AV350" s="78" t="b">
        <v>0</v>
      </c>
      <c r="AW350" s="78" t="s">
        <v>3483</v>
      </c>
      <c r="AX350" s="82" t="s">
        <v>3831</v>
      </c>
      <c r="AY350" s="78" t="s">
        <v>65</v>
      </c>
      <c r="AZ350" s="78" t="str">
        <f>REPLACE(INDEX(GroupVertices[Group],MATCH(Vertices[[#This Row],[Vertex]],GroupVertices[Vertex],0)),1,1,"")</f>
        <v>1</v>
      </c>
      <c r="BA350" s="48"/>
      <c r="BB350" s="48"/>
      <c r="BC350" s="48"/>
      <c r="BD350" s="48"/>
      <c r="BE350" s="48"/>
      <c r="BF350" s="48"/>
      <c r="BG350" s="48"/>
      <c r="BH350" s="48"/>
      <c r="BI350" s="48"/>
      <c r="BJ350" s="48"/>
      <c r="BK350" s="48"/>
      <c r="BL350" s="49"/>
      <c r="BM350" s="48"/>
      <c r="BN350" s="49"/>
      <c r="BO350" s="48"/>
      <c r="BP350" s="49"/>
      <c r="BQ350" s="48"/>
      <c r="BR350" s="49"/>
      <c r="BS350" s="48"/>
      <c r="BT350" s="2"/>
      <c r="BU350" s="3"/>
      <c r="BV350" s="3"/>
      <c r="BW350" s="3"/>
      <c r="BX350" s="3"/>
    </row>
    <row r="351" spans="1:76" ht="15">
      <c r="A351" s="64" t="s">
        <v>563</v>
      </c>
      <c r="B351" s="65"/>
      <c r="C351" s="65" t="s">
        <v>64</v>
      </c>
      <c r="D351" s="66">
        <v>168.0712542392687</v>
      </c>
      <c r="E351" s="68"/>
      <c r="F351" s="100" t="s">
        <v>3475</v>
      </c>
      <c r="G351" s="65"/>
      <c r="H351" s="69" t="s">
        <v>563</v>
      </c>
      <c r="I351" s="70"/>
      <c r="J351" s="70"/>
      <c r="K351" s="69" t="s">
        <v>4191</v>
      </c>
      <c r="L351" s="73">
        <v>1</v>
      </c>
      <c r="M351" s="74">
        <v>2270.306640625</v>
      </c>
      <c r="N351" s="74">
        <v>7811.42578125</v>
      </c>
      <c r="O351" s="75"/>
      <c r="P351" s="76"/>
      <c r="Q351" s="76"/>
      <c r="R351" s="86"/>
      <c r="S351" s="48">
        <v>2</v>
      </c>
      <c r="T351" s="48">
        <v>0</v>
      </c>
      <c r="U351" s="49">
        <v>0</v>
      </c>
      <c r="V351" s="49">
        <v>0.00152</v>
      </c>
      <c r="W351" s="49">
        <v>0.000719</v>
      </c>
      <c r="X351" s="49">
        <v>0.67569</v>
      </c>
      <c r="Y351" s="49">
        <v>0.5</v>
      </c>
      <c r="Z351" s="49">
        <v>0</v>
      </c>
      <c r="AA351" s="71">
        <v>351</v>
      </c>
      <c r="AB351" s="71"/>
      <c r="AC351" s="72"/>
      <c r="AD351" s="78" t="s">
        <v>2229</v>
      </c>
      <c r="AE351" s="78">
        <v>1011</v>
      </c>
      <c r="AF351" s="78">
        <v>5456</v>
      </c>
      <c r="AG351" s="78">
        <v>20264</v>
      </c>
      <c r="AH351" s="78">
        <v>9648</v>
      </c>
      <c r="AI351" s="78"/>
      <c r="AJ351" s="78" t="s">
        <v>2571</v>
      </c>
      <c r="AK351" s="78" t="s">
        <v>2733</v>
      </c>
      <c r="AL351" s="82" t="s">
        <v>3028</v>
      </c>
      <c r="AM351" s="78"/>
      <c r="AN351" s="80">
        <v>40239.04201388889</v>
      </c>
      <c r="AO351" s="82" t="s">
        <v>3303</v>
      </c>
      <c r="AP351" s="78" t="b">
        <v>0</v>
      </c>
      <c r="AQ351" s="78" t="b">
        <v>0</v>
      </c>
      <c r="AR351" s="78" t="b">
        <v>1</v>
      </c>
      <c r="AS351" s="78"/>
      <c r="AT351" s="78">
        <v>242</v>
      </c>
      <c r="AU351" s="82" t="s">
        <v>3309</v>
      </c>
      <c r="AV351" s="78" t="b">
        <v>0</v>
      </c>
      <c r="AW351" s="78" t="s">
        <v>3483</v>
      </c>
      <c r="AX351" s="82" t="s">
        <v>3832</v>
      </c>
      <c r="AY351" s="78" t="s">
        <v>65</v>
      </c>
      <c r="AZ351" s="78" t="str">
        <f>REPLACE(INDEX(GroupVertices[Group],MATCH(Vertices[[#This Row],[Vertex]],GroupVertices[Vertex],0)),1,1,"")</f>
        <v>1</v>
      </c>
      <c r="BA351" s="48"/>
      <c r="BB351" s="48"/>
      <c r="BC351" s="48"/>
      <c r="BD351" s="48"/>
      <c r="BE351" s="48"/>
      <c r="BF351" s="48"/>
      <c r="BG351" s="48"/>
      <c r="BH351" s="48"/>
      <c r="BI351" s="48"/>
      <c r="BJ351" s="48"/>
      <c r="BK351" s="48"/>
      <c r="BL351" s="49"/>
      <c r="BM351" s="48"/>
      <c r="BN351" s="49"/>
      <c r="BO351" s="48"/>
      <c r="BP351" s="49"/>
      <c r="BQ351" s="48"/>
      <c r="BR351" s="49"/>
      <c r="BS351" s="48"/>
      <c r="BT351" s="2"/>
      <c r="BU351" s="3"/>
      <c r="BV351" s="3"/>
      <c r="BW351" s="3"/>
      <c r="BX351" s="3"/>
    </row>
    <row r="352" spans="1:76" ht="15">
      <c r="A352" s="64" t="s">
        <v>564</v>
      </c>
      <c r="B352" s="65"/>
      <c r="C352" s="65" t="s">
        <v>64</v>
      </c>
      <c r="D352" s="66">
        <v>164.86092277293986</v>
      </c>
      <c r="E352" s="68"/>
      <c r="F352" s="100" t="s">
        <v>3476</v>
      </c>
      <c r="G352" s="65"/>
      <c r="H352" s="69" t="s">
        <v>564</v>
      </c>
      <c r="I352" s="70"/>
      <c r="J352" s="70"/>
      <c r="K352" s="69" t="s">
        <v>4192</v>
      </c>
      <c r="L352" s="73">
        <v>1</v>
      </c>
      <c r="M352" s="74">
        <v>2300.169677734375</v>
      </c>
      <c r="N352" s="74">
        <v>7073.26904296875</v>
      </c>
      <c r="O352" s="75"/>
      <c r="P352" s="76"/>
      <c r="Q352" s="76"/>
      <c r="R352" s="86"/>
      <c r="S352" s="48">
        <v>2</v>
      </c>
      <c r="T352" s="48">
        <v>0</v>
      </c>
      <c r="U352" s="49">
        <v>0</v>
      </c>
      <c r="V352" s="49">
        <v>0.00152</v>
      </c>
      <c r="W352" s="49">
        <v>0.000719</v>
      </c>
      <c r="X352" s="49">
        <v>0.67569</v>
      </c>
      <c r="Y352" s="49">
        <v>0.5</v>
      </c>
      <c r="Z352" s="49">
        <v>0</v>
      </c>
      <c r="AA352" s="71">
        <v>352</v>
      </c>
      <c r="AB352" s="71"/>
      <c r="AC352" s="72"/>
      <c r="AD352" s="78" t="s">
        <v>2230</v>
      </c>
      <c r="AE352" s="78">
        <v>340</v>
      </c>
      <c r="AF352" s="78">
        <v>2571</v>
      </c>
      <c r="AG352" s="78">
        <v>2348</v>
      </c>
      <c r="AH352" s="78">
        <v>821</v>
      </c>
      <c r="AI352" s="78"/>
      <c r="AJ352" s="78" t="s">
        <v>2572</v>
      </c>
      <c r="AK352" s="78"/>
      <c r="AL352" s="82" t="s">
        <v>3029</v>
      </c>
      <c r="AM352" s="78"/>
      <c r="AN352" s="80">
        <v>41891.73059027778</v>
      </c>
      <c r="AO352" s="82" t="s">
        <v>3304</v>
      </c>
      <c r="AP352" s="78" t="b">
        <v>0</v>
      </c>
      <c r="AQ352" s="78" t="b">
        <v>0</v>
      </c>
      <c r="AR352" s="78" t="b">
        <v>0</v>
      </c>
      <c r="AS352" s="78"/>
      <c r="AT352" s="78">
        <v>92</v>
      </c>
      <c r="AU352" s="82" t="s">
        <v>3309</v>
      </c>
      <c r="AV352" s="78" t="b">
        <v>0</v>
      </c>
      <c r="AW352" s="78" t="s">
        <v>3483</v>
      </c>
      <c r="AX352" s="82" t="s">
        <v>3833</v>
      </c>
      <c r="AY352" s="78" t="s">
        <v>65</v>
      </c>
      <c r="AZ352" s="78" t="str">
        <f>REPLACE(INDEX(GroupVertices[Group],MATCH(Vertices[[#This Row],[Vertex]],GroupVertices[Vertex],0)),1,1,"")</f>
        <v>1</v>
      </c>
      <c r="BA352" s="48"/>
      <c r="BB352" s="48"/>
      <c r="BC352" s="48"/>
      <c r="BD352" s="48"/>
      <c r="BE352" s="48"/>
      <c r="BF352" s="48"/>
      <c r="BG352" s="48"/>
      <c r="BH352" s="48"/>
      <c r="BI352" s="48"/>
      <c r="BJ352" s="48"/>
      <c r="BK352" s="48"/>
      <c r="BL352" s="49"/>
      <c r="BM352" s="48"/>
      <c r="BN352" s="49"/>
      <c r="BO352" s="48"/>
      <c r="BP352" s="49"/>
      <c r="BQ352" s="48"/>
      <c r="BR352" s="49"/>
      <c r="BS352" s="48"/>
      <c r="BT352" s="2"/>
      <c r="BU352" s="3"/>
      <c r="BV352" s="3"/>
      <c r="BW352" s="3"/>
      <c r="BX352" s="3"/>
    </row>
    <row r="353" spans="1:76" ht="15">
      <c r="A353" s="64" t="s">
        <v>443</v>
      </c>
      <c r="B353" s="65"/>
      <c r="C353" s="65" t="s">
        <v>64</v>
      </c>
      <c r="D353" s="66">
        <v>162.5018577092944</v>
      </c>
      <c r="E353" s="68"/>
      <c r="F353" s="100" t="s">
        <v>1095</v>
      </c>
      <c r="G353" s="65"/>
      <c r="H353" s="69" t="s">
        <v>443</v>
      </c>
      <c r="I353" s="70"/>
      <c r="J353" s="70"/>
      <c r="K353" s="69" t="s">
        <v>4193</v>
      </c>
      <c r="L353" s="73">
        <v>1</v>
      </c>
      <c r="M353" s="74">
        <v>5740.048828125</v>
      </c>
      <c r="N353" s="74">
        <v>5646.28564453125</v>
      </c>
      <c r="O353" s="75"/>
      <c r="P353" s="76"/>
      <c r="Q353" s="76"/>
      <c r="R353" s="86"/>
      <c r="S353" s="48">
        <v>3</v>
      </c>
      <c r="T353" s="48">
        <v>3</v>
      </c>
      <c r="U353" s="49">
        <v>0</v>
      </c>
      <c r="V353" s="49">
        <v>0.001536</v>
      </c>
      <c r="W353" s="49">
        <v>0.000797</v>
      </c>
      <c r="X353" s="49">
        <v>0.931582</v>
      </c>
      <c r="Y353" s="49">
        <v>1</v>
      </c>
      <c r="Z353" s="49">
        <v>1</v>
      </c>
      <c r="AA353" s="71">
        <v>353</v>
      </c>
      <c r="AB353" s="71"/>
      <c r="AC353" s="72"/>
      <c r="AD353" s="78" t="s">
        <v>2231</v>
      </c>
      <c r="AE353" s="78">
        <v>472</v>
      </c>
      <c r="AF353" s="78">
        <v>451</v>
      </c>
      <c r="AG353" s="78">
        <v>1444</v>
      </c>
      <c r="AH353" s="78">
        <v>4210</v>
      </c>
      <c r="AI353" s="78"/>
      <c r="AJ353" s="78" t="s">
        <v>2573</v>
      </c>
      <c r="AK353" s="78" t="s">
        <v>2774</v>
      </c>
      <c r="AL353" s="82" t="s">
        <v>3030</v>
      </c>
      <c r="AM353" s="78"/>
      <c r="AN353" s="80">
        <v>40782.751863425925</v>
      </c>
      <c r="AO353" s="82" t="s">
        <v>3305</v>
      </c>
      <c r="AP353" s="78" t="b">
        <v>0</v>
      </c>
      <c r="AQ353" s="78" t="b">
        <v>0</v>
      </c>
      <c r="AR353" s="78" t="b">
        <v>1</v>
      </c>
      <c r="AS353" s="78"/>
      <c r="AT353" s="78">
        <v>24</v>
      </c>
      <c r="AU353" s="82" t="s">
        <v>3317</v>
      </c>
      <c r="AV353" s="78" t="b">
        <v>0</v>
      </c>
      <c r="AW353" s="78" t="s">
        <v>3483</v>
      </c>
      <c r="AX353" s="82" t="s">
        <v>3834</v>
      </c>
      <c r="AY353" s="78" t="s">
        <v>66</v>
      </c>
      <c r="AZ353" s="78" t="str">
        <f>REPLACE(INDEX(GroupVertices[Group],MATCH(Vertices[[#This Row],[Vertex]],GroupVertices[Vertex],0)),1,1,"")</f>
        <v>7</v>
      </c>
      <c r="BA353" s="48" t="s">
        <v>4688</v>
      </c>
      <c r="BB353" s="48" t="s">
        <v>4688</v>
      </c>
      <c r="BC353" s="48" t="s">
        <v>4698</v>
      </c>
      <c r="BD353" s="48" t="s">
        <v>4698</v>
      </c>
      <c r="BE353" s="48" t="s">
        <v>846</v>
      </c>
      <c r="BF353" s="48" t="s">
        <v>4710</v>
      </c>
      <c r="BG353" s="116" t="s">
        <v>4830</v>
      </c>
      <c r="BH353" s="116" t="s">
        <v>4853</v>
      </c>
      <c r="BI353" s="116" t="s">
        <v>4967</v>
      </c>
      <c r="BJ353" s="116" t="s">
        <v>4967</v>
      </c>
      <c r="BK353" s="116">
        <v>3</v>
      </c>
      <c r="BL353" s="120">
        <v>1.7341040462427746</v>
      </c>
      <c r="BM353" s="116">
        <v>1</v>
      </c>
      <c r="BN353" s="120">
        <v>0.5780346820809249</v>
      </c>
      <c r="BO353" s="116">
        <v>0</v>
      </c>
      <c r="BP353" s="120">
        <v>0</v>
      </c>
      <c r="BQ353" s="116">
        <v>169</v>
      </c>
      <c r="BR353" s="120">
        <v>97.6878612716763</v>
      </c>
      <c r="BS353" s="116">
        <v>173</v>
      </c>
      <c r="BT353" s="2"/>
      <c r="BU353" s="3"/>
      <c r="BV353" s="3"/>
      <c r="BW353" s="3"/>
      <c r="BX353" s="3"/>
    </row>
    <row r="354" spans="1:76" ht="15">
      <c r="A354" s="64" t="s">
        <v>565</v>
      </c>
      <c r="B354" s="65"/>
      <c r="C354" s="65" t="s">
        <v>64</v>
      </c>
      <c r="D354" s="66">
        <v>162.0100148988551</v>
      </c>
      <c r="E354" s="68"/>
      <c r="F354" s="100" t="s">
        <v>3477</v>
      </c>
      <c r="G354" s="65"/>
      <c r="H354" s="69" t="s">
        <v>565</v>
      </c>
      <c r="I354" s="70"/>
      <c r="J354" s="70"/>
      <c r="K354" s="69" t="s">
        <v>4194</v>
      </c>
      <c r="L354" s="73">
        <v>1</v>
      </c>
      <c r="M354" s="74">
        <v>2648.077392578125</v>
      </c>
      <c r="N354" s="74">
        <v>5757.04541015625</v>
      </c>
      <c r="O354" s="75"/>
      <c r="P354" s="76"/>
      <c r="Q354" s="76"/>
      <c r="R354" s="86"/>
      <c r="S354" s="48">
        <v>1</v>
      </c>
      <c r="T354" s="48">
        <v>0</v>
      </c>
      <c r="U354" s="49">
        <v>0</v>
      </c>
      <c r="V354" s="49">
        <v>0.001515</v>
      </c>
      <c r="W354" s="49">
        <v>0.000654</v>
      </c>
      <c r="X354" s="49">
        <v>0.399729</v>
      </c>
      <c r="Y354" s="49">
        <v>0</v>
      </c>
      <c r="Z354" s="49">
        <v>0</v>
      </c>
      <c r="AA354" s="71">
        <v>354</v>
      </c>
      <c r="AB354" s="71"/>
      <c r="AC354" s="72"/>
      <c r="AD354" s="78" t="s">
        <v>565</v>
      </c>
      <c r="AE354" s="78">
        <v>0</v>
      </c>
      <c r="AF354" s="78">
        <v>9</v>
      </c>
      <c r="AG354" s="78">
        <v>0</v>
      </c>
      <c r="AH354" s="78">
        <v>0</v>
      </c>
      <c r="AI354" s="78">
        <v>-32400</v>
      </c>
      <c r="AJ354" s="78"/>
      <c r="AK354" s="78"/>
      <c r="AL354" s="78"/>
      <c r="AM354" s="78" t="s">
        <v>3040</v>
      </c>
      <c r="AN354" s="80">
        <v>39520.125</v>
      </c>
      <c r="AO354" s="78"/>
      <c r="AP354" s="78" t="b">
        <v>1</v>
      </c>
      <c r="AQ354" s="78" t="b">
        <v>1</v>
      </c>
      <c r="AR354" s="78" t="b">
        <v>0</v>
      </c>
      <c r="AS354" s="78" t="s">
        <v>1829</v>
      </c>
      <c r="AT354" s="78">
        <v>0</v>
      </c>
      <c r="AU354" s="82" t="s">
        <v>3309</v>
      </c>
      <c r="AV354" s="78" t="b">
        <v>0</v>
      </c>
      <c r="AW354" s="78" t="s">
        <v>3483</v>
      </c>
      <c r="AX354" s="82" t="s">
        <v>3835</v>
      </c>
      <c r="AY354" s="78" t="s">
        <v>65</v>
      </c>
      <c r="AZ354" s="78" t="str">
        <f>REPLACE(INDEX(GroupVertices[Group],MATCH(Vertices[[#This Row],[Vertex]],GroupVertices[Vertex],0)),1,1,"")</f>
        <v>1</v>
      </c>
      <c r="BA354" s="48"/>
      <c r="BB354" s="48"/>
      <c r="BC354" s="48"/>
      <c r="BD354" s="48"/>
      <c r="BE354" s="48"/>
      <c r="BF354" s="48"/>
      <c r="BG354" s="48"/>
      <c r="BH354" s="48"/>
      <c r="BI354" s="48"/>
      <c r="BJ354" s="48"/>
      <c r="BK354" s="48"/>
      <c r="BL354" s="49"/>
      <c r="BM354" s="48"/>
      <c r="BN354" s="49"/>
      <c r="BO354" s="48"/>
      <c r="BP354" s="49"/>
      <c r="BQ354" s="48"/>
      <c r="BR354" s="49"/>
      <c r="BS354" s="48"/>
      <c r="BT354" s="2"/>
      <c r="BU354" s="3"/>
      <c r="BV354" s="3"/>
      <c r="BW354" s="3"/>
      <c r="BX354" s="3"/>
    </row>
    <row r="355" spans="1:76" ht="15">
      <c r="A355" s="64" t="s">
        <v>566</v>
      </c>
      <c r="B355" s="65"/>
      <c r="C355" s="65" t="s">
        <v>64</v>
      </c>
      <c r="D355" s="66">
        <v>165.3638932487737</v>
      </c>
      <c r="E355" s="68"/>
      <c r="F355" s="100" t="s">
        <v>3478</v>
      </c>
      <c r="G355" s="65"/>
      <c r="H355" s="69" t="s">
        <v>566</v>
      </c>
      <c r="I355" s="70"/>
      <c r="J355" s="70"/>
      <c r="K355" s="69" t="s">
        <v>4195</v>
      </c>
      <c r="L355" s="73">
        <v>1</v>
      </c>
      <c r="M355" s="74">
        <v>1960.106689453125</v>
      </c>
      <c r="N355" s="74">
        <v>4867.3818359375</v>
      </c>
      <c r="O355" s="75"/>
      <c r="P355" s="76"/>
      <c r="Q355" s="76"/>
      <c r="R355" s="86"/>
      <c r="S355" s="48">
        <v>2</v>
      </c>
      <c r="T355" s="48">
        <v>0</v>
      </c>
      <c r="U355" s="49">
        <v>0</v>
      </c>
      <c r="V355" s="49">
        <v>0.001522</v>
      </c>
      <c r="W355" s="49">
        <v>0.00072</v>
      </c>
      <c r="X355" s="49">
        <v>0.68485</v>
      </c>
      <c r="Y355" s="49">
        <v>1</v>
      </c>
      <c r="Z355" s="49">
        <v>0</v>
      </c>
      <c r="AA355" s="71">
        <v>355</v>
      </c>
      <c r="AB355" s="71"/>
      <c r="AC355" s="72"/>
      <c r="AD355" s="78" t="s">
        <v>2232</v>
      </c>
      <c r="AE355" s="78">
        <v>1334</v>
      </c>
      <c r="AF355" s="78">
        <v>3023</v>
      </c>
      <c r="AG355" s="78">
        <v>5919</v>
      </c>
      <c r="AH355" s="78">
        <v>2356</v>
      </c>
      <c r="AI355" s="78"/>
      <c r="AJ355" s="78" t="s">
        <v>2574</v>
      </c>
      <c r="AK355" s="78" t="s">
        <v>2629</v>
      </c>
      <c r="AL355" s="82" t="s">
        <v>3031</v>
      </c>
      <c r="AM355" s="78"/>
      <c r="AN355" s="80">
        <v>39600.19368055555</v>
      </c>
      <c r="AO355" s="78"/>
      <c r="AP355" s="78" t="b">
        <v>1</v>
      </c>
      <c r="AQ355" s="78" t="b">
        <v>0</v>
      </c>
      <c r="AR355" s="78" t="b">
        <v>0</v>
      </c>
      <c r="AS355" s="78"/>
      <c r="AT355" s="78">
        <v>184</v>
      </c>
      <c r="AU355" s="82" t="s">
        <v>3309</v>
      </c>
      <c r="AV355" s="78" t="b">
        <v>0</v>
      </c>
      <c r="AW355" s="78" t="s">
        <v>3483</v>
      </c>
      <c r="AX355" s="82" t="s">
        <v>3836</v>
      </c>
      <c r="AY355" s="78" t="s">
        <v>65</v>
      </c>
      <c r="AZ355" s="78" t="str">
        <f>REPLACE(INDEX(GroupVertices[Group],MATCH(Vertices[[#This Row],[Vertex]],GroupVertices[Vertex],0)),1,1,"")</f>
        <v>1</v>
      </c>
      <c r="BA355" s="48"/>
      <c r="BB355" s="48"/>
      <c r="BC355" s="48"/>
      <c r="BD355" s="48"/>
      <c r="BE355" s="48"/>
      <c r="BF355" s="48"/>
      <c r="BG355" s="48"/>
      <c r="BH355" s="48"/>
      <c r="BI355" s="48"/>
      <c r="BJ355" s="48"/>
      <c r="BK355" s="48"/>
      <c r="BL355" s="49"/>
      <c r="BM355" s="48"/>
      <c r="BN355" s="49"/>
      <c r="BO355" s="48"/>
      <c r="BP355" s="49"/>
      <c r="BQ355" s="48"/>
      <c r="BR355" s="49"/>
      <c r="BS355" s="48"/>
      <c r="BT355" s="2"/>
      <c r="BU355" s="3"/>
      <c r="BV355" s="3"/>
      <c r="BW355" s="3"/>
      <c r="BX355" s="3"/>
    </row>
    <row r="356" spans="1:76" ht="15">
      <c r="A356" s="64" t="s">
        <v>567</v>
      </c>
      <c r="B356" s="65"/>
      <c r="C356" s="65" t="s">
        <v>64</v>
      </c>
      <c r="D356" s="66">
        <v>162.4562342811767</v>
      </c>
      <c r="E356" s="68"/>
      <c r="F356" s="100" t="s">
        <v>3479</v>
      </c>
      <c r="G356" s="65"/>
      <c r="H356" s="69" t="s">
        <v>567</v>
      </c>
      <c r="I356" s="70"/>
      <c r="J356" s="70"/>
      <c r="K356" s="69" t="s">
        <v>4196</v>
      </c>
      <c r="L356" s="73">
        <v>1</v>
      </c>
      <c r="M356" s="74">
        <v>2231.78125</v>
      </c>
      <c r="N356" s="74">
        <v>5099.2998046875</v>
      </c>
      <c r="O356" s="75"/>
      <c r="P356" s="76"/>
      <c r="Q356" s="76"/>
      <c r="R356" s="86"/>
      <c r="S356" s="48">
        <v>2</v>
      </c>
      <c r="T356" s="48">
        <v>0</v>
      </c>
      <c r="U356" s="49">
        <v>0</v>
      </c>
      <c r="V356" s="49">
        <v>0.001522</v>
      </c>
      <c r="W356" s="49">
        <v>0.00072</v>
      </c>
      <c r="X356" s="49">
        <v>0.68485</v>
      </c>
      <c r="Y356" s="49">
        <v>1</v>
      </c>
      <c r="Z356" s="49">
        <v>0</v>
      </c>
      <c r="AA356" s="71">
        <v>356</v>
      </c>
      <c r="AB356" s="71"/>
      <c r="AC356" s="72"/>
      <c r="AD356" s="78" t="s">
        <v>2233</v>
      </c>
      <c r="AE356" s="78">
        <v>442</v>
      </c>
      <c r="AF356" s="78">
        <v>410</v>
      </c>
      <c r="AG356" s="78">
        <v>1406</v>
      </c>
      <c r="AH356" s="78">
        <v>1300</v>
      </c>
      <c r="AI356" s="78"/>
      <c r="AJ356" s="78" t="s">
        <v>2575</v>
      </c>
      <c r="AK356" s="78" t="s">
        <v>2629</v>
      </c>
      <c r="AL356" s="82" t="s">
        <v>3032</v>
      </c>
      <c r="AM356" s="78"/>
      <c r="AN356" s="80">
        <v>39959.59755787037</v>
      </c>
      <c r="AO356" s="82" t="s">
        <v>3306</v>
      </c>
      <c r="AP356" s="78" t="b">
        <v>1</v>
      </c>
      <c r="AQ356" s="78" t="b">
        <v>0</v>
      </c>
      <c r="AR356" s="78" t="b">
        <v>1</v>
      </c>
      <c r="AS356" s="78"/>
      <c r="AT356" s="78">
        <v>30</v>
      </c>
      <c r="AU356" s="82" t="s">
        <v>3309</v>
      </c>
      <c r="AV356" s="78" t="b">
        <v>0</v>
      </c>
      <c r="AW356" s="78" t="s">
        <v>3483</v>
      </c>
      <c r="AX356" s="82" t="s">
        <v>3837</v>
      </c>
      <c r="AY356" s="78" t="s">
        <v>65</v>
      </c>
      <c r="AZ356" s="78" t="str">
        <f>REPLACE(INDEX(GroupVertices[Group],MATCH(Vertices[[#This Row],[Vertex]],GroupVertices[Vertex],0)),1,1,"")</f>
        <v>1</v>
      </c>
      <c r="BA356" s="48"/>
      <c r="BB356" s="48"/>
      <c r="BC356" s="48"/>
      <c r="BD356" s="48"/>
      <c r="BE356" s="48"/>
      <c r="BF356" s="48"/>
      <c r="BG356" s="48"/>
      <c r="BH356" s="48"/>
      <c r="BI356" s="48"/>
      <c r="BJ356" s="48"/>
      <c r="BK356" s="48"/>
      <c r="BL356" s="49"/>
      <c r="BM356" s="48"/>
      <c r="BN356" s="49"/>
      <c r="BO356" s="48"/>
      <c r="BP356" s="49"/>
      <c r="BQ356" s="48"/>
      <c r="BR356" s="49"/>
      <c r="BS356" s="48"/>
      <c r="BT356" s="2"/>
      <c r="BU356" s="3"/>
      <c r="BV356" s="3"/>
      <c r="BW356" s="3"/>
      <c r="BX356" s="3"/>
    </row>
    <row r="357" spans="1:76" ht="15">
      <c r="A357" s="64" t="s">
        <v>568</v>
      </c>
      <c r="B357" s="65"/>
      <c r="C357" s="65" t="s">
        <v>64</v>
      </c>
      <c r="D357" s="66">
        <v>1000</v>
      </c>
      <c r="E357" s="68"/>
      <c r="F357" s="100" t="s">
        <v>3480</v>
      </c>
      <c r="G357" s="65"/>
      <c r="H357" s="69" t="s">
        <v>568</v>
      </c>
      <c r="I357" s="70"/>
      <c r="J357" s="70"/>
      <c r="K357" s="69" t="s">
        <v>4197</v>
      </c>
      <c r="L357" s="73">
        <v>1</v>
      </c>
      <c r="M357" s="74">
        <v>1918.8323974609375</v>
      </c>
      <c r="N357" s="74">
        <v>5025.72607421875</v>
      </c>
      <c r="O357" s="75"/>
      <c r="P357" s="76"/>
      <c r="Q357" s="76"/>
      <c r="R357" s="86"/>
      <c r="S357" s="48">
        <v>2</v>
      </c>
      <c r="T357" s="48">
        <v>0</v>
      </c>
      <c r="U357" s="49">
        <v>0</v>
      </c>
      <c r="V357" s="49">
        <v>0.001522</v>
      </c>
      <c r="W357" s="49">
        <v>0.00072</v>
      </c>
      <c r="X357" s="49">
        <v>0.68485</v>
      </c>
      <c r="Y357" s="49">
        <v>1</v>
      </c>
      <c r="Z357" s="49">
        <v>0</v>
      </c>
      <c r="AA357" s="71">
        <v>357</v>
      </c>
      <c r="AB357" s="71"/>
      <c r="AC357" s="72"/>
      <c r="AD357" s="78" t="s">
        <v>2234</v>
      </c>
      <c r="AE357" s="78">
        <v>369</v>
      </c>
      <c r="AF357" s="78">
        <v>10404967</v>
      </c>
      <c r="AG357" s="78">
        <v>108251</v>
      </c>
      <c r="AH357" s="78">
        <v>2678</v>
      </c>
      <c r="AI357" s="78"/>
      <c r="AJ357" s="78" t="s">
        <v>2576</v>
      </c>
      <c r="AK357" s="78" t="s">
        <v>2775</v>
      </c>
      <c r="AL357" s="78"/>
      <c r="AM357" s="78"/>
      <c r="AN357" s="80">
        <v>39158.414872685185</v>
      </c>
      <c r="AO357" s="82" t="s">
        <v>3307</v>
      </c>
      <c r="AP357" s="78" t="b">
        <v>0</v>
      </c>
      <c r="AQ357" s="78" t="b">
        <v>0</v>
      </c>
      <c r="AR357" s="78" t="b">
        <v>1</v>
      </c>
      <c r="AS357" s="78"/>
      <c r="AT357" s="78">
        <v>91603</v>
      </c>
      <c r="AU357" s="82" t="s">
        <v>3309</v>
      </c>
      <c r="AV357" s="78" t="b">
        <v>1</v>
      </c>
      <c r="AW357" s="78" t="s">
        <v>3483</v>
      </c>
      <c r="AX357" s="82" t="s">
        <v>3838</v>
      </c>
      <c r="AY357" s="78" t="s">
        <v>65</v>
      </c>
      <c r="AZ357" s="78" t="str">
        <f>REPLACE(INDEX(GroupVertices[Group],MATCH(Vertices[[#This Row],[Vertex]],GroupVertices[Vertex],0)),1,1,"")</f>
        <v>1</v>
      </c>
      <c r="BA357" s="48"/>
      <c r="BB357" s="48"/>
      <c r="BC357" s="48"/>
      <c r="BD357" s="48"/>
      <c r="BE357" s="48"/>
      <c r="BF357" s="48"/>
      <c r="BG357" s="48"/>
      <c r="BH357" s="48"/>
      <c r="BI357" s="48"/>
      <c r="BJ357" s="48"/>
      <c r="BK357" s="48"/>
      <c r="BL357" s="49"/>
      <c r="BM357" s="48"/>
      <c r="BN357" s="49"/>
      <c r="BO357" s="48"/>
      <c r="BP357" s="49"/>
      <c r="BQ357" s="48"/>
      <c r="BR357" s="49"/>
      <c r="BS357" s="48"/>
      <c r="BT357" s="2"/>
      <c r="BU357" s="3"/>
      <c r="BV357" s="3"/>
      <c r="BW357" s="3"/>
      <c r="BX357" s="3"/>
    </row>
    <row r="358" spans="1:76" ht="15">
      <c r="A358" s="64" t="s">
        <v>444</v>
      </c>
      <c r="B358" s="65"/>
      <c r="C358" s="65" t="s">
        <v>64</v>
      </c>
      <c r="D358" s="66">
        <v>163.71366047076134</v>
      </c>
      <c r="E358" s="68"/>
      <c r="F358" s="100" t="s">
        <v>1096</v>
      </c>
      <c r="G358" s="65"/>
      <c r="H358" s="69" t="s">
        <v>444</v>
      </c>
      <c r="I358" s="70"/>
      <c r="J358" s="70"/>
      <c r="K358" s="69" t="s">
        <v>4198</v>
      </c>
      <c r="L358" s="73">
        <v>1</v>
      </c>
      <c r="M358" s="74">
        <v>9648.158203125</v>
      </c>
      <c r="N358" s="74">
        <v>2090.96728515625</v>
      </c>
      <c r="O358" s="75"/>
      <c r="P358" s="76"/>
      <c r="Q358" s="76"/>
      <c r="R358" s="86"/>
      <c r="S358" s="48">
        <v>1</v>
      </c>
      <c r="T358" s="48">
        <v>2</v>
      </c>
      <c r="U358" s="49">
        <v>0</v>
      </c>
      <c r="V358" s="49">
        <v>1</v>
      </c>
      <c r="W358" s="49">
        <v>0</v>
      </c>
      <c r="X358" s="49">
        <v>1.298244</v>
      </c>
      <c r="Y358" s="49">
        <v>0</v>
      </c>
      <c r="Z358" s="49">
        <v>0</v>
      </c>
      <c r="AA358" s="71">
        <v>358</v>
      </c>
      <c r="AB358" s="71"/>
      <c r="AC358" s="72"/>
      <c r="AD358" s="78" t="s">
        <v>2235</v>
      </c>
      <c r="AE358" s="78">
        <v>1030</v>
      </c>
      <c r="AF358" s="78">
        <v>1540</v>
      </c>
      <c r="AG358" s="78">
        <v>37843</v>
      </c>
      <c r="AH358" s="78">
        <v>4572</v>
      </c>
      <c r="AI358" s="78"/>
      <c r="AJ358" s="78" t="s">
        <v>2577</v>
      </c>
      <c r="AK358" s="78" t="s">
        <v>2776</v>
      </c>
      <c r="AL358" s="82" t="s">
        <v>3033</v>
      </c>
      <c r="AM358" s="78"/>
      <c r="AN358" s="80">
        <v>40535.60984953704</v>
      </c>
      <c r="AO358" s="78"/>
      <c r="AP358" s="78" t="b">
        <v>1</v>
      </c>
      <c r="AQ358" s="78" t="b">
        <v>0</v>
      </c>
      <c r="AR358" s="78" t="b">
        <v>0</v>
      </c>
      <c r="AS358" s="78"/>
      <c r="AT358" s="78">
        <v>95</v>
      </c>
      <c r="AU358" s="82" t="s">
        <v>3309</v>
      </c>
      <c r="AV358" s="78" t="b">
        <v>0</v>
      </c>
      <c r="AW358" s="78" t="s">
        <v>3483</v>
      </c>
      <c r="AX358" s="82" t="s">
        <v>3839</v>
      </c>
      <c r="AY358" s="78" t="s">
        <v>66</v>
      </c>
      <c r="AZ358" s="78" t="str">
        <f>REPLACE(INDEX(GroupVertices[Group],MATCH(Vertices[[#This Row],[Vertex]],GroupVertices[Vertex],0)),1,1,"")</f>
        <v>22</v>
      </c>
      <c r="BA358" s="48" t="s">
        <v>4689</v>
      </c>
      <c r="BB358" s="48" t="s">
        <v>4689</v>
      </c>
      <c r="BC358" s="48" t="s">
        <v>4699</v>
      </c>
      <c r="BD358" s="48" t="s">
        <v>4699</v>
      </c>
      <c r="BE358" s="48"/>
      <c r="BF358" s="48"/>
      <c r="BG358" s="116" t="s">
        <v>4831</v>
      </c>
      <c r="BH358" s="116" t="s">
        <v>4831</v>
      </c>
      <c r="BI358" s="116" t="s">
        <v>4968</v>
      </c>
      <c r="BJ358" s="116" t="s">
        <v>4968</v>
      </c>
      <c r="BK358" s="116">
        <v>0</v>
      </c>
      <c r="BL358" s="120">
        <v>0</v>
      </c>
      <c r="BM358" s="116">
        <v>0</v>
      </c>
      <c r="BN358" s="120">
        <v>0</v>
      </c>
      <c r="BO358" s="116">
        <v>0</v>
      </c>
      <c r="BP358" s="120">
        <v>0</v>
      </c>
      <c r="BQ358" s="116">
        <v>22</v>
      </c>
      <c r="BR358" s="120">
        <v>100</v>
      </c>
      <c r="BS358" s="116">
        <v>22</v>
      </c>
      <c r="BT358" s="2"/>
      <c r="BU358" s="3"/>
      <c r="BV358" s="3"/>
      <c r="BW358" s="3"/>
      <c r="BX358" s="3"/>
    </row>
    <row r="359" spans="1:76" ht="15">
      <c r="A359" s="64" t="s">
        <v>569</v>
      </c>
      <c r="B359" s="65"/>
      <c r="C359" s="65" t="s">
        <v>64</v>
      </c>
      <c r="D359" s="66">
        <v>163.41098797202946</v>
      </c>
      <c r="E359" s="68"/>
      <c r="F359" s="100" t="s">
        <v>3481</v>
      </c>
      <c r="G359" s="65"/>
      <c r="H359" s="69" t="s">
        <v>569</v>
      </c>
      <c r="I359" s="70"/>
      <c r="J359" s="70"/>
      <c r="K359" s="69" t="s">
        <v>4199</v>
      </c>
      <c r="L359" s="73">
        <v>1</v>
      </c>
      <c r="M359" s="74">
        <v>9648.158203125</v>
      </c>
      <c r="N359" s="74">
        <v>2437.991455078125</v>
      </c>
      <c r="O359" s="75"/>
      <c r="P359" s="76"/>
      <c r="Q359" s="76"/>
      <c r="R359" s="86"/>
      <c r="S359" s="48">
        <v>1</v>
      </c>
      <c r="T359" s="48">
        <v>0</v>
      </c>
      <c r="U359" s="49">
        <v>0</v>
      </c>
      <c r="V359" s="49">
        <v>1</v>
      </c>
      <c r="W359" s="49">
        <v>0</v>
      </c>
      <c r="X359" s="49">
        <v>0.701753</v>
      </c>
      <c r="Y359" s="49">
        <v>0</v>
      </c>
      <c r="Z359" s="49">
        <v>0</v>
      </c>
      <c r="AA359" s="71">
        <v>359</v>
      </c>
      <c r="AB359" s="71"/>
      <c r="AC359" s="72"/>
      <c r="AD359" s="78" t="s">
        <v>2236</v>
      </c>
      <c r="AE359" s="78">
        <v>222</v>
      </c>
      <c r="AF359" s="78">
        <v>1268</v>
      </c>
      <c r="AG359" s="78">
        <v>53097</v>
      </c>
      <c r="AH359" s="78">
        <v>140</v>
      </c>
      <c r="AI359" s="78"/>
      <c r="AJ359" s="78" t="s">
        <v>2578</v>
      </c>
      <c r="AK359" s="78" t="s">
        <v>2777</v>
      </c>
      <c r="AL359" s="78"/>
      <c r="AM359" s="78"/>
      <c r="AN359" s="80">
        <v>39916.45170138889</v>
      </c>
      <c r="AO359" s="78"/>
      <c r="AP359" s="78" t="b">
        <v>1</v>
      </c>
      <c r="AQ359" s="78" t="b">
        <v>0</v>
      </c>
      <c r="AR359" s="78" t="b">
        <v>0</v>
      </c>
      <c r="AS359" s="78"/>
      <c r="AT359" s="78">
        <v>78</v>
      </c>
      <c r="AU359" s="82" t="s">
        <v>3309</v>
      </c>
      <c r="AV359" s="78" t="b">
        <v>0</v>
      </c>
      <c r="AW359" s="78" t="s">
        <v>3483</v>
      </c>
      <c r="AX359" s="82" t="s">
        <v>3840</v>
      </c>
      <c r="AY359" s="78" t="s">
        <v>65</v>
      </c>
      <c r="AZ359" s="78" t="str">
        <f>REPLACE(INDEX(GroupVertices[Group],MATCH(Vertices[[#This Row],[Vertex]],GroupVertices[Vertex],0)),1,1,"")</f>
        <v>22</v>
      </c>
      <c r="BA359" s="48"/>
      <c r="BB359" s="48"/>
      <c r="BC359" s="48"/>
      <c r="BD359" s="48"/>
      <c r="BE359" s="48"/>
      <c r="BF359" s="48"/>
      <c r="BG359" s="48"/>
      <c r="BH359" s="48"/>
      <c r="BI359" s="48"/>
      <c r="BJ359" s="48"/>
      <c r="BK359" s="48"/>
      <c r="BL359" s="49"/>
      <c r="BM359" s="48"/>
      <c r="BN359" s="49"/>
      <c r="BO359" s="48"/>
      <c r="BP359" s="49"/>
      <c r="BQ359" s="48"/>
      <c r="BR359" s="49"/>
      <c r="BS359" s="48"/>
      <c r="BT359" s="2"/>
      <c r="BU359" s="3"/>
      <c r="BV359" s="3"/>
      <c r="BW359" s="3"/>
      <c r="BX359" s="3"/>
    </row>
    <row r="360" spans="1:76" ht="15">
      <c r="A360" s="87" t="s">
        <v>445</v>
      </c>
      <c r="B360" s="88"/>
      <c r="C360" s="88" t="s">
        <v>64</v>
      </c>
      <c r="D360" s="89">
        <v>162.1802681793918</v>
      </c>
      <c r="E360" s="90"/>
      <c r="F360" s="101" t="s">
        <v>1097</v>
      </c>
      <c r="G360" s="88"/>
      <c r="H360" s="91" t="s">
        <v>445</v>
      </c>
      <c r="I360" s="92"/>
      <c r="J360" s="92"/>
      <c r="K360" s="91" t="s">
        <v>4200</v>
      </c>
      <c r="L360" s="93">
        <v>1</v>
      </c>
      <c r="M360" s="94">
        <v>3887.687744140625</v>
      </c>
      <c r="N360" s="94">
        <v>2795.51904296875</v>
      </c>
      <c r="O360" s="95"/>
      <c r="P360" s="96"/>
      <c r="Q360" s="96"/>
      <c r="R360" s="97"/>
      <c r="S360" s="48">
        <v>1</v>
      </c>
      <c r="T360" s="48">
        <v>1</v>
      </c>
      <c r="U360" s="49">
        <v>0</v>
      </c>
      <c r="V360" s="49">
        <v>0</v>
      </c>
      <c r="W360" s="49">
        <v>0</v>
      </c>
      <c r="X360" s="49">
        <v>0.999999</v>
      </c>
      <c r="Y360" s="49">
        <v>0</v>
      </c>
      <c r="Z360" s="49" t="s">
        <v>4288</v>
      </c>
      <c r="AA360" s="98">
        <v>360</v>
      </c>
      <c r="AB360" s="98"/>
      <c r="AC360" s="99"/>
      <c r="AD360" s="78" t="s">
        <v>2237</v>
      </c>
      <c r="AE360" s="78">
        <v>153</v>
      </c>
      <c r="AF360" s="78">
        <v>162</v>
      </c>
      <c r="AG360" s="78">
        <v>281</v>
      </c>
      <c r="AH360" s="78">
        <v>20</v>
      </c>
      <c r="AI360" s="78"/>
      <c r="AJ360" s="78"/>
      <c r="AK360" s="78"/>
      <c r="AL360" s="78"/>
      <c r="AM360" s="78"/>
      <c r="AN360" s="80">
        <v>40457.26100694444</v>
      </c>
      <c r="AO360" s="78"/>
      <c r="AP360" s="78" t="b">
        <v>1</v>
      </c>
      <c r="AQ360" s="78" t="b">
        <v>0</v>
      </c>
      <c r="AR360" s="78" t="b">
        <v>0</v>
      </c>
      <c r="AS360" s="78"/>
      <c r="AT360" s="78">
        <v>3</v>
      </c>
      <c r="AU360" s="82" t="s">
        <v>3309</v>
      </c>
      <c r="AV360" s="78" t="b">
        <v>0</v>
      </c>
      <c r="AW360" s="78" t="s">
        <v>3483</v>
      </c>
      <c r="AX360" s="82" t="s">
        <v>3841</v>
      </c>
      <c r="AY360" s="78" t="s">
        <v>66</v>
      </c>
      <c r="AZ360" s="78" t="str">
        <f>REPLACE(INDEX(GroupVertices[Group],MATCH(Vertices[[#This Row],[Vertex]],GroupVertices[Vertex],0)),1,1,"")</f>
        <v>4</v>
      </c>
      <c r="BA360" s="48"/>
      <c r="BB360" s="48"/>
      <c r="BC360" s="48"/>
      <c r="BD360" s="48"/>
      <c r="BE360" s="48"/>
      <c r="BF360" s="48"/>
      <c r="BG360" s="116" t="s">
        <v>4832</v>
      </c>
      <c r="BH360" s="116" t="s">
        <v>4832</v>
      </c>
      <c r="BI360" s="116" t="s">
        <v>4969</v>
      </c>
      <c r="BJ360" s="116" t="s">
        <v>4969</v>
      </c>
      <c r="BK360" s="116">
        <v>1</v>
      </c>
      <c r="BL360" s="120">
        <v>2.0833333333333335</v>
      </c>
      <c r="BM360" s="116">
        <v>0</v>
      </c>
      <c r="BN360" s="120">
        <v>0</v>
      </c>
      <c r="BO360" s="116">
        <v>0</v>
      </c>
      <c r="BP360" s="120">
        <v>0</v>
      </c>
      <c r="BQ360" s="116">
        <v>47</v>
      </c>
      <c r="BR360" s="120">
        <v>97.91666666666667</v>
      </c>
      <c r="BS360" s="116">
        <v>48</v>
      </c>
      <c r="BT360" s="2"/>
      <c r="BU360" s="3"/>
      <c r="BV360" s="3"/>
      <c r="BW360" s="3"/>
      <c r="BX360" s="3"/>
    </row>
    <row r="361" spans="1:76" ht="15">
      <c r="A361" s="87" t="s">
        <v>1861</v>
      </c>
      <c r="B361" s="88"/>
      <c r="C361" s="88" t="s">
        <v>64</v>
      </c>
      <c r="D361" s="89">
        <v>162.00667659923673</v>
      </c>
      <c r="E361" s="90"/>
      <c r="F361" s="101" t="s">
        <v>3482</v>
      </c>
      <c r="G361" s="88" t="s">
        <v>51</v>
      </c>
      <c r="H361" s="91" t="s">
        <v>1861</v>
      </c>
      <c r="I361" s="92"/>
      <c r="J361" s="92"/>
      <c r="K361" s="91" t="s">
        <v>4201</v>
      </c>
      <c r="L361" s="93">
        <v>1</v>
      </c>
      <c r="M361" s="94">
        <v>4282.38525390625</v>
      </c>
      <c r="N361" s="94">
        <v>2795.51904296875</v>
      </c>
      <c r="O361" s="95"/>
      <c r="P361" s="96"/>
      <c r="Q361" s="96"/>
      <c r="R361" s="97"/>
      <c r="S361" s="48">
        <v>0</v>
      </c>
      <c r="T361" s="48">
        <v>0</v>
      </c>
      <c r="U361" s="49">
        <v>0</v>
      </c>
      <c r="V361" s="49">
        <v>0</v>
      </c>
      <c r="W361" s="49">
        <v>0</v>
      </c>
      <c r="X361" s="49">
        <v>0</v>
      </c>
      <c r="Y361" s="49">
        <v>0</v>
      </c>
      <c r="Z361" s="49" t="s">
        <v>4288</v>
      </c>
      <c r="AA361" s="98">
        <v>361</v>
      </c>
      <c r="AB361" s="98"/>
      <c r="AC361" s="99"/>
      <c r="AD361" s="78" t="s">
        <v>2238</v>
      </c>
      <c r="AE361" s="78">
        <v>8</v>
      </c>
      <c r="AF361" s="78">
        <v>6</v>
      </c>
      <c r="AG361" s="78">
        <v>2</v>
      </c>
      <c r="AH361" s="78">
        <v>1</v>
      </c>
      <c r="AI361" s="78"/>
      <c r="AJ361" s="78" t="s">
        <v>2579</v>
      </c>
      <c r="AK361" s="78"/>
      <c r="AL361" s="78"/>
      <c r="AM361" s="78"/>
      <c r="AN361" s="80">
        <v>41437.32714120371</v>
      </c>
      <c r="AO361" s="78"/>
      <c r="AP361" s="78" t="b">
        <v>1</v>
      </c>
      <c r="AQ361" s="78" t="b">
        <v>0</v>
      </c>
      <c r="AR361" s="78" t="b">
        <v>0</v>
      </c>
      <c r="AS361" s="78" t="s">
        <v>1829</v>
      </c>
      <c r="AT361" s="78">
        <v>0</v>
      </c>
      <c r="AU361" s="82" t="s">
        <v>3329</v>
      </c>
      <c r="AV361" s="78" t="b">
        <v>0</v>
      </c>
      <c r="AW361" s="78" t="s">
        <v>3483</v>
      </c>
      <c r="AX361" s="82" t="s">
        <v>3842</v>
      </c>
      <c r="AY361" s="78" t="s">
        <v>65</v>
      </c>
      <c r="AZ361" s="78" t="str">
        <f>REPLACE(INDEX(GroupVertices[Group],MATCH(Vertices[[#This Row],[Vertex]],GroupVertices[Vertex],0)),1,1,"")</f>
        <v>4</v>
      </c>
      <c r="BA361" s="48"/>
      <c r="BB361" s="48"/>
      <c r="BC361" s="48"/>
      <c r="BD361" s="48"/>
      <c r="BE361" s="48"/>
      <c r="BF361" s="48"/>
      <c r="BG361" s="48"/>
      <c r="BH361" s="48"/>
      <c r="BI361" s="48"/>
      <c r="BJ361" s="48"/>
      <c r="BK361" s="48"/>
      <c r="BL361" s="49"/>
      <c r="BM361" s="48"/>
      <c r="BN361" s="49"/>
      <c r="BO361" s="48"/>
      <c r="BP361" s="49"/>
      <c r="BQ361" s="48"/>
      <c r="BR361" s="49"/>
      <c r="BS361" s="48"/>
      <c r="BT361" s="2"/>
      <c r="BU361" s="3"/>
      <c r="BV361" s="3"/>
      <c r="BW361" s="3"/>
      <c r="BX3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1"/>
    <dataValidation allowBlank="1" showInputMessage="1" promptTitle="Vertex Tooltip" prompt="Enter optional text that will pop up when the mouse is hovered over the vertex." errorTitle="Invalid Vertex Image Key" sqref="K3:K3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1"/>
    <dataValidation allowBlank="1" showInputMessage="1" promptTitle="Vertex Label Fill Color" prompt="To select an optional fill color for the Label shape, right-click and select Select Color on the right-click menu." sqref="I3:I361"/>
    <dataValidation allowBlank="1" showInputMessage="1" promptTitle="Vertex Image File" prompt="Enter the path to an image file.  Hover over the column header for examples." errorTitle="Invalid Vertex Image Key" sqref="F3:F361"/>
    <dataValidation allowBlank="1" showInputMessage="1" promptTitle="Vertex Color" prompt="To select an optional vertex color, right-click and select Select Color on the right-click menu." sqref="B3:B361"/>
    <dataValidation allowBlank="1" showInputMessage="1" promptTitle="Vertex Opacity" prompt="Enter an optional vertex opacity between 0 (transparent) and 100 (opaque)." errorTitle="Invalid Vertex Opacity" error="The optional vertex opacity must be a whole number between 0 and 10." sqref="E3:E361"/>
    <dataValidation type="list" allowBlank="1" showInputMessage="1" showErrorMessage="1" promptTitle="Vertex Shape" prompt="Select an optional vertex shape." errorTitle="Invalid Vertex Shape" error="You have entered an invalid vertex shape.  Try selecting from the drop-down list instead." sqref="C3:C3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1">
      <formula1>ValidVertexLabelPositions</formula1>
    </dataValidation>
    <dataValidation allowBlank="1" showInputMessage="1" showErrorMessage="1" promptTitle="Vertex Name" prompt="Enter the name of the vertex." sqref="A3:A361"/>
  </dataValidations>
  <hyperlinks>
    <hyperlink ref="AL3" r:id="rId1" display="https://t.co/VyVNnqG3vu"/>
    <hyperlink ref="AL4" r:id="rId2" display="http://www.ecs.soton.ac.uk/~wh"/>
    <hyperlink ref="AL5" r:id="rId3" display="https://t.co/bsYvBJBXXF"/>
    <hyperlink ref="AL7" r:id="rId4" display="https://t.co/eQAuDxDBMH"/>
    <hyperlink ref="AL8" r:id="rId5" display="https://t.co/GFu4Ir5qMI"/>
    <hyperlink ref="AL9" r:id="rId6" display="http://t.co/FsI1C76keg"/>
    <hyperlink ref="AL10" r:id="rId7" display="http://t.co/MIqRKLBWUS"/>
    <hyperlink ref="AL11" r:id="rId8" display="https://t.co/BcSM95c8Y9"/>
    <hyperlink ref="AL12" r:id="rId9" display="https://t.co/BuLGbspdsE"/>
    <hyperlink ref="AL13" r:id="rId10" display="https://www.oii.ox.ac.uk/people/krafft/"/>
    <hyperlink ref="AL14" r:id="rId11" display="https://t.co/LLQucgHyaT"/>
    <hyperlink ref="AL15" r:id="rId12" display="https://t.co/rdljF2o3ck"/>
    <hyperlink ref="AL16" r:id="rId13" display="https://t.co/HWvbHhxFkM"/>
    <hyperlink ref="AL17" r:id="rId14" display="http://t.co/1m2ix6t5Jo"/>
    <hyperlink ref="AL18" r:id="rId15" display="http://knoesis.org/amit"/>
    <hyperlink ref="AL19" r:id="rId16" display="https://t.co/Qe83KUP4YH"/>
    <hyperlink ref="AL20" r:id="rId17" display="http://www.theloopcast.com/"/>
    <hyperlink ref="AL21" r:id="rId18" display="https://t.co/82PhIbj1Tm"/>
    <hyperlink ref="AL22" r:id="rId19" display="https://t.co/9SlG02udmU"/>
    <hyperlink ref="AL23" r:id="rId20" display="http://www.zubiaga.org/"/>
    <hyperlink ref="AL24" r:id="rId21" display="https://t.co/ZBaxJVtSzK"/>
    <hyperlink ref="AL25" r:id="rId22" display="https://t.co/eaQEkolG8X"/>
    <hyperlink ref="AL26" r:id="rId23" display="https://t.co/VseGi17FDB"/>
    <hyperlink ref="AL27" r:id="rId24" display="http://www.dilrukshigamage.com/"/>
    <hyperlink ref="AL28" r:id="rId25" display="https://t.co/oKVptIxsJu"/>
    <hyperlink ref="AL29" r:id="rId26" display="https://t.co/0ES7OhRtE0"/>
    <hyperlink ref="AL30" r:id="rId27" display="http://t.co/L3ALPihdsQ"/>
    <hyperlink ref="AL31" r:id="rId28" display="https://t.co/qUVQ4tKCNb"/>
    <hyperlink ref="AL33" r:id="rId29" display="http://t.co/7bZ2KCQJ2k"/>
    <hyperlink ref="AL34" r:id="rId30" display="https://t.co/mNOa3WEIzb"/>
    <hyperlink ref="AL36" r:id="rId31" display="https://t.co/OSXssSKTMS"/>
    <hyperlink ref="AL37" r:id="rId32" display="https://users.ics.aalto.fi/kiran/"/>
    <hyperlink ref="AL38" r:id="rId33" display="http://t.co/GOP9En3DTL"/>
    <hyperlink ref="AL39" r:id="rId34" display="https://t.co/6FKQuBvwDL"/>
    <hyperlink ref="AL41" r:id="rId35" display="https://t.co/hFoVXeq00U"/>
    <hyperlink ref="AL44" r:id="rId36" display="http://t.co/B7RakPzRCs"/>
    <hyperlink ref="AL45" r:id="rId37" display="http://t.co/mexuG89HhA"/>
    <hyperlink ref="AL46" r:id="rId38" display="https://t.co/DLDLCzkWS6"/>
    <hyperlink ref="AL47" r:id="rId39" display="https://t.co/sFad4v1aCd"/>
    <hyperlink ref="AL50" r:id="rId40" display="https://t.co/G15zwIgWsJ"/>
    <hyperlink ref="AL52" r:id="rId41" display="https://t.co/fV1Vh6hsLC"/>
    <hyperlink ref="AL54" r:id="rId42" display="https://t.co/ShBBvqjUts"/>
    <hyperlink ref="AL56" r:id="rId43" display="http://sec.cs.ucl.ac.uk/"/>
    <hyperlink ref="AL58" r:id="rId44" display="http://encase.socialcomputing.eu/"/>
    <hyperlink ref="AL59" r:id="rId45" display="https://t.co/psDluYmowa"/>
    <hyperlink ref="AL60" r:id="rId46" display="https://t.co/s2s67HHmBO"/>
    <hyperlink ref="AL61" r:id="rId47" display="https://t.co/nJwdQtetMH"/>
    <hyperlink ref="AL62" r:id="rId48" display="https://t.co/rJHy6SIGyF"/>
    <hyperlink ref="AL63" r:id="rId49" display="http://t.co/3ejHijynk4"/>
    <hyperlink ref="AL64" r:id="rId50" display="http://t.co/KiQUmXhE"/>
    <hyperlink ref="AL65" r:id="rId51" display="https://t.co/e0GE0sllE9"/>
    <hyperlink ref="AL66" r:id="rId52" display="http://www.privacylab.at/"/>
    <hyperlink ref="AL68" r:id="rId53" display="https://t.co/kNb39CrXoF"/>
    <hyperlink ref="AL71" r:id="rId54" display="https://t.co/wkHfeNaKa5"/>
    <hyperlink ref="AL73" r:id="rId55" display="http://www.oii.ox.ac.uk/people/yasseri/"/>
    <hyperlink ref="AL76" r:id="rId56" display="https://t.co/cUhPRdE9wY"/>
    <hyperlink ref="AL77" r:id="rId57" display="https://t.co/0zB66HDmqj"/>
    <hyperlink ref="AL78" r:id="rId58" display="https://t.co/Rf2nsiXWa5"/>
    <hyperlink ref="AL79" r:id="rId59" display="https://t.co/xuQUzsxRCF"/>
    <hyperlink ref="AL80" r:id="rId60" display="https://t.co/UM6T1MHTjG"/>
    <hyperlink ref="AL81" r:id="rId61" display="http://t.co/n87m0lRDpD"/>
    <hyperlink ref="AL82" r:id="rId62" display="https://t.co/HkgceId6xT"/>
    <hyperlink ref="AL83" r:id="rId63" display="https://t.co/VMwNYDoRWy"/>
    <hyperlink ref="AL84" r:id="rId64" display="https://t.co/dvw4LdqRgW"/>
    <hyperlink ref="AL85" r:id="rId65" display="https://t.co/HxOsRO00iS"/>
    <hyperlink ref="AL87" r:id="rId66" display="https://t.co/86olkfhzvy"/>
    <hyperlink ref="AL103" r:id="rId67" display="https://t.co/6Vpifxcu3Z"/>
    <hyperlink ref="AL104" r:id="rId68" display="https://t.co/JQHChmDlLU"/>
    <hyperlink ref="AL105" r:id="rId69" display="http://www.emilio.ferrara.name/"/>
    <hyperlink ref="AL106" r:id="rId70" display="https://t.co/F9DgNXDEeo"/>
    <hyperlink ref="AL107" r:id="rId71" display="http://yelenamejova.com/"/>
    <hyperlink ref="AL108" r:id="rId72" display="https://t.co/KqBdtfIkNN"/>
    <hyperlink ref="AL110" r:id="rId73" display="https://t.co/dpGF1AUT3Q"/>
    <hyperlink ref="AL111" r:id="rId74" display="https://t.co/1G9T2YhMYC"/>
    <hyperlink ref="AL112" r:id="rId75" display="https://t.co/r7NXbDIK9Z"/>
    <hyperlink ref="AL113" r:id="rId76" display="https://t.co/8yHimHQqlz"/>
    <hyperlink ref="AL114" r:id="rId77" display="https://t.co/fbQ2OvWMSl"/>
    <hyperlink ref="AL116" r:id="rId78" display="https://t.co/rAzXKokVGC"/>
    <hyperlink ref="AL117" r:id="rId79" display="http://benfields.net/"/>
    <hyperlink ref="AL119" r:id="rId80" display="https://t.co/ty2GJPfEz8"/>
    <hyperlink ref="AL121" r:id="rId81" display="http://faculty.washington.edu/kstarbi/publications.html"/>
    <hyperlink ref="AL122" r:id="rId82" display="https://t.co/4lVTGrtcOq"/>
    <hyperlink ref="AL123" r:id="rId83" display="http://scf.usc.edu/~nalipour/"/>
    <hyperlink ref="AL126" r:id="rId84" display="https://t.co/z7ogrA1ypr"/>
    <hyperlink ref="AL127" r:id="rId85" display="https://t.co/ipEfXdhGtq"/>
    <hyperlink ref="AL129" r:id="rId86" display="https://t.co/veNmETc6mu"/>
    <hyperlink ref="AL130" r:id="rId87" display="http://thelibtardlounge.com/"/>
    <hyperlink ref="AL133" r:id="rId88" display="https://t.co/gUsbFM17uU"/>
    <hyperlink ref="AL145" r:id="rId89" display="http://leslielivingandlearning.wordpress.com/"/>
    <hyperlink ref="AL151" r:id="rId90" display="https://t.co/mFpnED4XSH"/>
    <hyperlink ref="AL152" r:id="rId91" display="https://t.co/pV7h9f0Pjz"/>
    <hyperlink ref="AL156" r:id="rId92" display="https://t.co/YUfKHK6qLg"/>
    <hyperlink ref="AL159" r:id="rId93" display="https://twitter.com/search?q=from:Nicoxw1/exclude:replies"/>
    <hyperlink ref="AL161" r:id="rId94" display="https://t.co/LD7hDFlfYb"/>
    <hyperlink ref="AL163" r:id="rId95" display="https://t.co/WMtnbJ6mpu"/>
    <hyperlink ref="AL164" r:id="rId96" display="https://t.co/ZaNgbLgbk0"/>
    <hyperlink ref="AL165" r:id="rId97" display="https://t.co/sUSvnInX9l"/>
    <hyperlink ref="AL166" r:id="rId98" display="http://t.co/CefkblfoGq"/>
    <hyperlink ref="AL167" r:id="rId99" display="http://crystal.uta.edu/~shirin/"/>
    <hyperlink ref="AL169" r:id="rId100" display="https://t.co/shxlm38wi7"/>
    <hyperlink ref="AL170" r:id="rId101" display="http://t.co/bk0NBq2zDx"/>
    <hyperlink ref="AL171" r:id="rId102" display="http://as.tufts.edu/sociology/people/faculty/sobieraj"/>
    <hyperlink ref="AL172" r:id="rId103" display="https://t.co/XXI7wm4K1q"/>
    <hyperlink ref="AL173" r:id="rId104" display="https://t.co/Zo7BrbmTrC"/>
    <hyperlink ref="AL174" r:id="rId105" display="http://www.michaeltheaney.com/"/>
    <hyperlink ref="AL175" r:id="rId106" display="https://t.co/waiZ7AfwTz"/>
    <hyperlink ref="AL177" r:id="rId107" display="https://t.co/wBvB5TQjra"/>
    <hyperlink ref="AL181" r:id="rId108" display="http://andreasjungherr.net/about/"/>
    <hyperlink ref="AL183" r:id="rId109" display="https://t.co/5bLhnQhbdH"/>
    <hyperlink ref="AL184" r:id="rId110" display="https://t.co/zEiGwkbY6n"/>
    <hyperlink ref="AL185" r:id="rId111" display="http://leelum.com/"/>
    <hyperlink ref="AL186" r:id="rId112" display="https://t.co/7Jsc6erD3d"/>
    <hyperlink ref="AL189" r:id="rId113" display="http://radcliffe.harvard.edu/"/>
    <hyperlink ref="AL191" r:id="rId114" display="https://t.co/EXd5Qxf7Jv"/>
    <hyperlink ref="AL192" r:id="rId115" display="https://t.co/DNiHH3jMWK"/>
    <hyperlink ref="AL193" r:id="rId116" display="https://t.co/HxQRwXBiJ6"/>
    <hyperlink ref="AL194" r:id="rId117" display="https://t.co/95P1l15ySY"/>
    <hyperlink ref="AL195" r:id="rId118" display="https://t.co/d5V0stTjsa"/>
    <hyperlink ref="AL196" r:id="rId119" display="https://t.co/zlixRlJiQK"/>
    <hyperlink ref="AL197" r:id="rId120" display="https://t.co/7FWIBID0VV"/>
    <hyperlink ref="AL198" r:id="rId121" display="https://t.co/t0fDwrXgH8"/>
    <hyperlink ref="AL199" r:id="rId122" display="https://t.co/owUdgQOsNc"/>
    <hyperlink ref="AL200" r:id="rId123" display="https://t.co/lYbPkCgUiB"/>
    <hyperlink ref="AL201" r:id="rId124" display="https://t.co/e79GAtTCBR"/>
    <hyperlink ref="AL203" r:id="rId125" display="https://t.co/T1lKBLGE9q"/>
    <hyperlink ref="AL204" r:id="rId126" display="https://t.co/0xGe8urkVg"/>
    <hyperlink ref="AL206" r:id="rId127" display="https://t.co/5s9WW0YThV"/>
    <hyperlink ref="AL208" r:id="rId128" display="https://t.co/H3tCXG8lOi"/>
    <hyperlink ref="AL210" r:id="rId129" display="https://t.co/e0FLL5SgR3"/>
    <hyperlink ref="AL211" r:id="rId130" display="https://t.co/OmrKPkqxu1"/>
    <hyperlink ref="AL212" r:id="rId131" display="https://t.co/WUQ6LhqKYV"/>
    <hyperlink ref="AL213" r:id="rId132" display="https://t.co/tAqAyb8gYZ"/>
    <hyperlink ref="AL217" r:id="rId133" display="http://pablodesoto.org/"/>
    <hyperlink ref="AL218" r:id="rId134" display="https://t.co/Ufv3tgKArD"/>
    <hyperlink ref="AL219" r:id="rId135" display="http://infobib.de/"/>
    <hyperlink ref="AL221" r:id="rId136" display="https://t.co/x5ih8vBQNu"/>
    <hyperlink ref="AL222" r:id="rId137" display="http://t.co/gQSn5NiNaY"/>
    <hyperlink ref="AL223" r:id="rId138" display="https://t.co/vovAhYeNah"/>
    <hyperlink ref="AL225" r:id="rId139" display="https://t.co/rZzFOkGanQ"/>
    <hyperlink ref="AL226" r:id="rId140" display="https://www.frontiersin.org/"/>
    <hyperlink ref="AL227" r:id="rId141" display="http://www.frontiersin.org/"/>
    <hyperlink ref="AL228" r:id="rId142" display="https://t.co/TIHkwb5PaK"/>
    <hyperlink ref="AL229" r:id="rId143" display="https://t.co/kgJp0LPmAl"/>
    <hyperlink ref="AL230" r:id="rId144" display="https://t.co/yzLRciCrKY"/>
    <hyperlink ref="AL231" r:id="rId145" display="https://t.co/OD2hPGLkBv"/>
    <hyperlink ref="AL232" r:id="rId146" display="https://t.co/SDdwlYDxGd"/>
    <hyperlink ref="AL233" r:id="rId147" display="https://t.co/KCVMLqoUma"/>
    <hyperlink ref="AL234" r:id="rId148" display="http://fabondzogang.wikidot.com/"/>
    <hyperlink ref="AL235" r:id="rId149" display="http://www.public.asu.edu/~huanliu"/>
    <hyperlink ref="AL236" r:id="rId150" display="https://t.co/F1CMVi29dx"/>
    <hyperlink ref="AL237" r:id="rId151" display="https://t.co/2cmJ5An3ky"/>
    <hyperlink ref="AL238" r:id="rId152" display="https://t.co/Ht0lCtkkjW"/>
    <hyperlink ref="AL239" r:id="rId153" display="https://t.co/1Rn8e5Gg17"/>
    <hyperlink ref="AL240" r:id="rId154" display="https://t.co/77cRB5Ub1M"/>
    <hyperlink ref="AL241" r:id="rId155" display="http://t.co/fD4ljqVhb0"/>
    <hyperlink ref="AL242" r:id="rId156" display="https://t.co/p9lpVEkblb"/>
    <hyperlink ref="AL244" r:id="rId157" display="https://t.co/cj2hXZ7Yrw"/>
    <hyperlink ref="AL245" r:id="rId158" display="https://t.co/Uzjba3nlMH"/>
    <hyperlink ref="AL246" r:id="rId159" display="https://t.co/XdKWsioyQI"/>
    <hyperlink ref="AL247" r:id="rId160" display="https://t.co/3HvJS37xb9"/>
    <hyperlink ref="AL248" r:id="rId161" display="https://t.co/4jQoNfBmpx"/>
    <hyperlink ref="AL249" r:id="rId162" display="https://t.co/ApJxvTJyXK"/>
    <hyperlink ref="AL250" r:id="rId163" display="http://t.co/XVWBCm6Pwz"/>
    <hyperlink ref="AL251" r:id="rId164" display="https://t.co/GrNz7ENg9a"/>
    <hyperlink ref="AL253" r:id="rId165" display="https://t.co/hBrW6GoKAk"/>
    <hyperlink ref="AL256" r:id="rId166" display="http://t.co/CgLY0lafty"/>
    <hyperlink ref="AL257" r:id="rId167" display="https://t.co/J1x56qbkx7"/>
    <hyperlink ref="AL258" r:id="rId168" display="http://t.co/2sjm8ZOXbU"/>
    <hyperlink ref="AL259" r:id="rId169" display="https://t.co/2woozKnK1h"/>
    <hyperlink ref="AL260" r:id="rId170" display="http://theory.stanford.edu/~aneeshs/"/>
    <hyperlink ref="AL261" r:id="rId171" display="https://t.co/YZg3K8YVZb"/>
    <hyperlink ref="AL262" r:id="rId172" display="http://www.quora.com/Jessica-Su"/>
    <hyperlink ref="AL263" r:id="rId173" display="http://t.co/buuJgJJMrb"/>
    <hyperlink ref="AL264" r:id="rId174" display="https://t.co/pgsTYQ0drp"/>
    <hyperlink ref="AL265" r:id="rId175" display="https://t.co/70l9Gm5bKI"/>
    <hyperlink ref="AL266" r:id="rId176" display="https://t.co/dKmoeJzXEu"/>
    <hyperlink ref="AL267" r:id="rId177" display="https://t.co/p4MRKfmJCj"/>
    <hyperlink ref="AL268" r:id="rId178" display="http://www.daverand.org/"/>
    <hyperlink ref="AL270" r:id="rId179" display="https://t.co/6jqWcSlFYA"/>
    <hyperlink ref="AL271" r:id="rId180" display="http://instagram.com/jameelaillustration/"/>
    <hyperlink ref="AL272" r:id="rId181" display="https://t.co/fTx6vnrm2j"/>
    <hyperlink ref="AL273" r:id="rId182" display="https://t.co/grYe47W3i3"/>
    <hyperlink ref="AL274" r:id="rId183" display="https://t.co/R76QZfIwWU"/>
    <hyperlink ref="AL275" r:id="rId184" display="https://t.co/Z74fawpDMu"/>
    <hyperlink ref="AL276" r:id="rId185" display="https://t.co/KBNKfz0Wue"/>
    <hyperlink ref="AL277" r:id="rId186" display="https://t.co/50ktCMTRuv"/>
    <hyperlink ref="AL278" r:id="rId187" display="https://t.co/6Vm8Ki8DsV"/>
    <hyperlink ref="AL279" r:id="rId188" display="https://t.co/0qSekcWmU3"/>
    <hyperlink ref="AL280" r:id="rId189" display="https://t.co/lBMvrHMulm"/>
    <hyperlink ref="AL281" r:id="rId190" display="https://t.co/SHOtAGkwEW"/>
    <hyperlink ref="AL282" r:id="rId191" display="https://t.co/Ijs5w2Vw9a"/>
    <hyperlink ref="AL284" r:id="rId192" display="https://t.co/ealScrbZJU"/>
    <hyperlink ref="AL285" r:id="rId193" display="https://t.co/IufRvLD3R0"/>
    <hyperlink ref="AL287" r:id="rId194" display="https://t.co/OmtRAXnwT2"/>
    <hyperlink ref="AL288" r:id="rId195" display="https://t.co/mvLFM8Vuv9"/>
    <hyperlink ref="AL289" r:id="rId196" display="https://t.co/4azMH71K7b"/>
    <hyperlink ref="AL290" r:id="rId197" display="https://t.co/3tZJ9aSavM"/>
    <hyperlink ref="AL291" r:id="rId198" display="https://t.co/nrKWvdxzgv"/>
    <hyperlink ref="AL293" r:id="rId199" display="https://t.co/QgeCpCmsHD"/>
    <hyperlink ref="AL294" r:id="rId200" display="http://t.co/jOU845p0Yu"/>
    <hyperlink ref="AL295" r:id="rId201" display="https://t.co/dO0wf3uWO6"/>
    <hyperlink ref="AL296" r:id="rId202" display="https://t.co/YAVg5raDi0"/>
    <hyperlink ref="AL297" r:id="rId203" display="http://chi2019.acm.org/"/>
    <hyperlink ref="AL299" r:id="rId204" display="https://t.co/dVAQ61heYx"/>
    <hyperlink ref="AL300" r:id="rId205" display="https://t.co/4T0ofc0P8E"/>
    <hyperlink ref="AL301" r:id="rId206" display="http://t.co/5pTQGlxq"/>
    <hyperlink ref="AL302" r:id="rId207" display="https://t.co/OQWewVYTOC"/>
    <hyperlink ref="AL303" r:id="rId208" display="https://t.co/X3iSzG79QS"/>
    <hyperlink ref="AL304" r:id="rId209" display="http://www.raquelrecuero.com/"/>
    <hyperlink ref="AL305" r:id="rId210" display="https://t.co/8MDH1GRmhy"/>
    <hyperlink ref="AL306" r:id="rId211" display="https://t.co/r0W8ofgxkz"/>
    <hyperlink ref="AL308" r:id="rId212" display="https://t.co/SAtyOetfHj"/>
    <hyperlink ref="AL309" r:id="rId213" display="https://t.co/TKKtWOjdw1"/>
    <hyperlink ref="AL310" r:id="rId214" display="http://t.co/AhI2Qm27Xb"/>
    <hyperlink ref="AL311" r:id="rId215" display="http://t.co/g2XphqdJIo"/>
    <hyperlink ref="AL312" r:id="rId216" display="https://t.co/iZ4ohnKuMi"/>
    <hyperlink ref="AL313" r:id="rId217" display="https://www.csis.org/tech"/>
    <hyperlink ref="AL314" r:id="rId218" display="https://t.co/sYJ8KUGgfx"/>
    <hyperlink ref="AL315" r:id="rId219" display="https://t.co/WZ77Lq26id"/>
    <hyperlink ref="AL316" r:id="rId220" display="https://t.co/rjhZle1jok"/>
    <hyperlink ref="AL317" r:id="rId221" display="https://t.co/6OI3tmZn5P"/>
    <hyperlink ref="AL318" r:id="rId222" display="https://t.co/kvzj2epJpc"/>
    <hyperlink ref="AL319" r:id="rId223" display="https://t.co/FBBd5dne8o"/>
    <hyperlink ref="AL320" r:id="rId224" display="https://t.co/bVET8FttvR"/>
    <hyperlink ref="AL321" r:id="rId225" display="http://t.co/g1gPIAeX2O"/>
    <hyperlink ref="AL322" r:id="rId226" display="http://t.co/qUgqgf46c1"/>
    <hyperlink ref="AL323" r:id="rId227" display="http://colegleason.com/"/>
    <hyperlink ref="AL324" r:id="rId228" display="https://t.co/wjr95jWFke"/>
    <hyperlink ref="AL325" r:id="rId229" display="https://t.co/MtuW7F8Es2"/>
    <hyperlink ref="AL326" r:id="rId230" display="https://t.co/YJ2YurgRIg"/>
    <hyperlink ref="AL327" r:id="rId231" display="http://t.co/0CbWzWYq0k"/>
    <hyperlink ref="AL328" r:id="rId232" display="http://profiles.ucsf.edu/maria.glymour"/>
    <hyperlink ref="AL329" r:id="rId233" display="https://t.co/BFR2QWM4EH"/>
    <hyperlink ref="AL330" r:id="rId234" display="https://t.co/MbBG5UkpAL"/>
    <hyperlink ref="AL331" r:id="rId235" display="http://t.co/1y4dwNLHFz"/>
    <hyperlink ref="AL332" r:id="rId236" display="https://t.co/wpcY11ZnF6"/>
    <hyperlink ref="AL333" r:id="rId237" display="http://johnfallot.com/"/>
    <hyperlink ref="AL334" r:id="rId238" display="https://t.co/15o6mhvHl6"/>
    <hyperlink ref="AL335" r:id="rId239" display="https://t.co/DJ1cPHliCZ"/>
    <hyperlink ref="AL336" r:id="rId240" display="https://t.co/WlD7PEZQeW"/>
    <hyperlink ref="AL337" r:id="rId241" display="https://t.co/OyQweE5k4M"/>
    <hyperlink ref="AL338" r:id="rId242" display="https://t.co/LtIPtzdlrL"/>
    <hyperlink ref="AL340" r:id="rId243" display="https://t.co/EiNWv9viHr"/>
    <hyperlink ref="AL343" r:id="rId244" display="https://t.co/bOU85QOmsY"/>
    <hyperlink ref="AL344" r:id="rId245" display="https://truthandtrustonline.com/"/>
    <hyperlink ref="AL345" r:id="rId246" display="https://t.co/gZC9MNXj1c"/>
    <hyperlink ref="AL346" r:id="rId247" display="http://t.co/TJlfPGujNN"/>
    <hyperlink ref="AL347" r:id="rId248" display="http://t.co/jtO36f8Iuz"/>
    <hyperlink ref="AL349" r:id="rId249" display="http://scienceburger.com/"/>
    <hyperlink ref="AL350" r:id="rId250" display="https://t.co/XOxsjY5zdD"/>
    <hyperlink ref="AL351" r:id="rId251" display="https://t.co/12LtGL3Gux"/>
    <hyperlink ref="AL352" r:id="rId252" display="http://t.co/hc2thgsHS5"/>
    <hyperlink ref="AL353" r:id="rId253" display="https://t.co/IrHMt3fjFN"/>
    <hyperlink ref="AL355" r:id="rId254" display="https://t.co/4Rh2W4b9nT"/>
    <hyperlink ref="AL356" r:id="rId255" display="https://t.co/5NFT4B0d4o"/>
    <hyperlink ref="AL358" r:id="rId256" display="https://t.co/PcroT1F8bU"/>
    <hyperlink ref="AO3" r:id="rId257" display="https://pbs.twimg.com/profile_banners/450842550/1487046196"/>
    <hyperlink ref="AO4" r:id="rId258" display="https://pbs.twimg.com/profile_banners/36024756/1510052580"/>
    <hyperlink ref="AO5" r:id="rId259" display="https://pbs.twimg.com/profile_banners/1893315752/1527422257"/>
    <hyperlink ref="AO6" r:id="rId260" display="https://pbs.twimg.com/profile_banners/746625111369744385/1565333729"/>
    <hyperlink ref="AO8" r:id="rId261" display="https://pbs.twimg.com/profile_banners/45515709/1552324012"/>
    <hyperlink ref="AO9" r:id="rId262" display="https://pbs.twimg.com/profile_banners/1090566702/1363378161"/>
    <hyperlink ref="AO10" r:id="rId263" display="https://pbs.twimg.com/profile_banners/1729893264/1378330170"/>
    <hyperlink ref="AO11" r:id="rId264" display="https://pbs.twimg.com/profile_banners/21009196/1497995086"/>
    <hyperlink ref="AO12" r:id="rId265" display="https://pbs.twimg.com/profile_banners/131144285/1554830425"/>
    <hyperlink ref="AO13" r:id="rId266" display="https://pbs.twimg.com/profile_banners/863612539/1559633551"/>
    <hyperlink ref="AO15" r:id="rId267" display="https://pbs.twimg.com/profile_banners/2805421915/1543420764"/>
    <hyperlink ref="AO16" r:id="rId268" display="https://pbs.twimg.com/profile_banners/15460048/1566479159"/>
    <hyperlink ref="AO17" r:id="rId269" display="https://pbs.twimg.com/profile_banners/15104164/1348634413"/>
    <hyperlink ref="AO18" r:id="rId270" display="https://pbs.twimg.com/profile_banners/17580853/1513214779"/>
    <hyperlink ref="AO19" r:id="rId271" display="https://pbs.twimg.com/profile_banners/920491754/1555342440"/>
    <hyperlink ref="AO20" r:id="rId272" display="https://pbs.twimg.com/profile_banners/16428756/1372998855"/>
    <hyperlink ref="AO21" r:id="rId273" display="https://pbs.twimg.com/profile_banners/14253694/1488374154"/>
    <hyperlink ref="AO22" r:id="rId274" display="https://pbs.twimg.com/profile_banners/16602052/1486745004"/>
    <hyperlink ref="AO23" r:id="rId275" display="https://pbs.twimg.com/profile_banners/1855871/1523380398"/>
    <hyperlink ref="AO24" r:id="rId276" display="https://pbs.twimg.com/profile_banners/103989154/1439982703"/>
    <hyperlink ref="AO25" r:id="rId277" display="https://pbs.twimg.com/profile_banners/52332354/1530328665"/>
    <hyperlink ref="AO27" r:id="rId278" display="https://pbs.twimg.com/profile_banners/2240601558/1541866870"/>
    <hyperlink ref="AO30" r:id="rId279" display="https://pbs.twimg.com/profile_banners/1384800560/1431473842"/>
    <hyperlink ref="AO31" r:id="rId280" display="https://pbs.twimg.com/profile_banners/72220010/1400435681"/>
    <hyperlink ref="AO32" r:id="rId281" display="https://pbs.twimg.com/profile_banners/1054922215739744256/1567833120"/>
    <hyperlink ref="AO33" r:id="rId282" display="https://pbs.twimg.com/profile_banners/2425151/1506715336"/>
    <hyperlink ref="AO34" r:id="rId283" display="https://pbs.twimg.com/profile_banners/2723963928/1543825957"/>
    <hyperlink ref="AO35" r:id="rId284" display="https://pbs.twimg.com/profile_banners/1143528514550927361/1561475338"/>
    <hyperlink ref="AO36" r:id="rId285" display="https://pbs.twimg.com/profile_banners/21774074/1422879712"/>
    <hyperlink ref="AO38" r:id="rId286" display="https://pbs.twimg.com/profile_banners/15045590/1399180125"/>
    <hyperlink ref="AO39" r:id="rId287" display="https://pbs.twimg.com/profile_banners/908344218954944512/1560885926"/>
    <hyperlink ref="AO40" r:id="rId288" display="https://pbs.twimg.com/profile_banners/575999970/1415515062"/>
    <hyperlink ref="AO41" r:id="rId289" display="https://pbs.twimg.com/profile_banners/3016780915/1434526705"/>
    <hyperlink ref="AO42" r:id="rId290" display="https://pbs.twimg.com/profile_banners/305469439/1401875951"/>
    <hyperlink ref="AO43" r:id="rId291" display="https://pbs.twimg.com/profile_banners/4149121593/1487435085"/>
    <hyperlink ref="AO46" r:id="rId292" display="https://pbs.twimg.com/profile_banners/902293413072183296/1547754831"/>
    <hyperlink ref="AO47" r:id="rId293" display="https://pbs.twimg.com/profile_banners/121516577/1445640301"/>
    <hyperlink ref="AO51" r:id="rId294" display="https://pbs.twimg.com/profile_banners/1029419660352077824/1555474315"/>
    <hyperlink ref="AO52" r:id="rId295" display="https://pbs.twimg.com/profile_banners/920738140486275072/1564511175"/>
    <hyperlink ref="AO53" r:id="rId296" display="https://pbs.twimg.com/profile_banners/220599386/1399578541"/>
    <hyperlink ref="AO54" r:id="rId297" display="https://pbs.twimg.com/profile_banners/131186391/1516008465"/>
    <hyperlink ref="AO55" r:id="rId298" display="https://pbs.twimg.com/profile_banners/927915414151147521/1511541553"/>
    <hyperlink ref="AO56" r:id="rId299" display="https://pbs.twimg.com/profile_banners/2894198451/1417065296"/>
    <hyperlink ref="AO59" r:id="rId300" display="https://pbs.twimg.com/profile_banners/181381724/1563714258"/>
    <hyperlink ref="AO60" r:id="rId301" display="https://pbs.twimg.com/profile_banners/131217939/1561105842"/>
    <hyperlink ref="AO61" r:id="rId302" display="https://pbs.twimg.com/profile_banners/231528039/1500844372"/>
    <hyperlink ref="AO62" r:id="rId303" display="https://pbs.twimg.com/profile_banners/718576060246437890/1560363751"/>
    <hyperlink ref="AO63" r:id="rId304" display="https://pbs.twimg.com/profile_banners/217353107/1442828689"/>
    <hyperlink ref="AO66" r:id="rId305" display="https://pbs.twimg.com/profile_banners/244129377/1396624622"/>
    <hyperlink ref="AO67" r:id="rId306" display="https://pbs.twimg.com/profile_banners/708773749814722560/1539360655"/>
    <hyperlink ref="AO68" r:id="rId307" display="https://pbs.twimg.com/profile_banners/3424098490/1500397595"/>
    <hyperlink ref="AO69" r:id="rId308" display="https://pbs.twimg.com/profile_banners/2444077003/1397489827"/>
    <hyperlink ref="AO70" r:id="rId309" display="https://pbs.twimg.com/profile_banners/402800129/1525046234"/>
    <hyperlink ref="AO71" r:id="rId310" display="https://pbs.twimg.com/profile_banners/1560875191/1456080751"/>
    <hyperlink ref="AO72" r:id="rId311" display="https://pbs.twimg.com/profile_banners/4919618055/1506212312"/>
    <hyperlink ref="AO73" r:id="rId312" display="https://pbs.twimg.com/profile_banners/57571700/1420760076"/>
    <hyperlink ref="AO74" r:id="rId313" display="https://pbs.twimg.com/profile_banners/2778079489/1409302438"/>
    <hyperlink ref="AO75" r:id="rId314" display="https://pbs.twimg.com/profile_banners/60898992/1375875390"/>
    <hyperlink ref="AO76" r:id="rId315" display="https://pbs.twimg.com/profile_banners/41603960/1539114662"/>
    <hyperlink ref="AO77" r:id="rId316" display="https://pbs.twimg.com/profile_banners/92551605/1470920536"/>
    <hyperlink ref="AO78" r:id="rId317" display="https://pbs.twimg.com/profile_banners/51169895/1536011653"/>
    <hyperlink ref="AO79" r:id="rId318" display="https://pbs.twimg.com/profile_banners/962948761/1535047251"/>
    <hyperlink ref="AO81" r:id="rId319" display="https://pbs.twimg.com/profile_banners/151901549/1428507274"/>
    <hyperlink ref="AO82" r:id="rId320" display="https://pbs.twimg.com/profile_banners/16629994/1349830806"/>
    <hyperlink ref="AO83" r:id="rId321" display="https://pbs.twimg.com/profile_banners/1477974366/1494071539"/>
    <hyperlink ref="AO84" r:id="rId322" display="https://pbs.twimg.com/profile_banners/57577986/1555607228"/>
    <hyperlink ref="AO85" r:id="rId323" display="https://pbs.twimg.com/profile_banners/13879522/1526321608"/>
    <hyperlink ref="AO87" r:id="rId324" display="https://pbs.twimg.com/profile_banners/712598138901643264/1492300664"/>
    <hyperlink ref="AO102" r:id="rId325" display="https://pbs.twimg.com/profile_banners/30791287/1412799433"/>
    <hyperlink ref="AO103" r:id="rId326" display="https://pbs.twimg.com/profile_banners/2420108113/1485162976"/>
    <hyperlink ref="AO104" r:id="rId327" display="https://pbs.twimg.com/profile_banners/95194990/1364539058"/>
    <hyperlink ref="AO105" r:id="rId328" display="https://pbs.twimg.com/profile_banners/17354555/1531764596"/>
    <hyperlink ref="AO107" r:id="rId329" display="https://pbs.twimg.com/profile_banners/19739240/1456925575"/>
    <hyperlink ref="AO108" r:id="rId330" display="https://pbs.twimg.com/profile_banners/716990588109852672/1494764455"/>
    <hyperlink ref="AO109" r:id="rId331" display="https://pbs.twimg.com/profile_banners/1160879213320253446/1566196564"/>
    <hyperlink ref="AO110" r:id="rId332" display="https://pbs.twimg.com/profile_banners/25326285/1516380986"/>
    <hyperlink ref="AO112" r:id="rId333" display="https://pbs.twimg.com/profile_banners/131255240/1561012921"/>
    <hyperlink ref="AO113" r:id="rId334" display="https://pbs.twimg.com/profile_banners/3145511366/1487558242"/>
    <hyperlink ref="AO114" r:id="rId335" display="https://pbs.twimg.com/profile_banners/14826566/1497081239"/>
    <hyperlink ref="AO115" r:id="rId336" display="https://pbs.twimg.com/profile_banners/893528361422790657/1503582889"/>
    <hyperlink ref="AO116" r:id="rId337" display="https://pbs.twimg.com/profile_banners/300735125/1505157137"/>
    <hyperlink ref="AO117" r:id="rId338" display="https://pbs.twimg.com/profile_banners/19861856/1445005886"/>
    <hyperlink ref="AO118" r:id="rId339" display="https://pbs.twimg.com/profile_banners/2831645309/1522005683"/>
    <hyperlink ref="AO119" r:id="rId340" display="https://pbs.twimg.com/profile_banners/1912681/1528175535"/>
    <hyperlink ref="AO120" r:id="rId341" display="https://pbs.twimg.com/profile_banners/249156491/1553077779"/>
    <hyperlink ref="AO121" r:id="rId342" display="https://pbs.twimg.com/profile_banners/19203768/1489862172"/>
    <hyperlink ref="AO124" r:id="rId343" display="https://pbs.twimg.com/profile_banners/1187259026/1476749455"/>
    <hyperlink ref="AO125" r:id="rId344" display="https://pbs.twimg.com/profile_banners/32807399/1368651948"/>
    <hyperlink ref="AO126" r:id="rId345" display="https://pbs.twimg.com/profile_banners/2920075966/1429585607"/>
    <hyperlink ref="AO127" r:id="rId346" display="https://pbs.twimg.com/profile_banners/1106767951/1562771863"/>
    <hyperlink ref="AO128" r:id="rId347" display="https://pbs.twimg.com/profile_banners/1020693766376747008/1536456117"/>
    <hyperlink ref="AO129" r:id="rId348" display="https://pbs.twimg.com/profile_banners/378844127/1570556491"/>
    <hyperlink ref="AO130" r:id="rId349" display="https://pbs.twimg.com/profile_banners/943517165407178753/1569096759"/>
    <hyperlink ref="AO131" r:id="rId350" display="https://pbs.twimg.com/profile_banners/822567864259510272/1559134997"/>
    <hyperlink ref="AO132" r:id="rId351" display="https://pbs.twimg.com/profile_banners/29088974/1569970026"/>
    <hyperlink ref="AO133" r:id="rId352" display="https://pbs.twimg.com/profile_banners/636714033/1469954950"/>
    <hyperlink ref="AO134" r:id="rId353" display="https://pbs.twimg.com/profile_banners/1147266098238300161/1567561620"/>
    <hyperlink ref="AO135" r:id="rId354" display="https://pbs.twimg.com/profile_banners/2248063856/1535540138"/>
    <hyperlink ref="AO136" r:id="rId355" display="https://pbs.twimg.com/profile_banners/2821965207/1567900075"/>
    <hyperlink ref="AO137" r:id="rId356" display="https://pbs.twimg.com/profile_banners/984229451624886273/1565729920"/>
    <hyperlink ref="AO138" r:id="rId357" display="https://pbs.twimg.com/profile_banners/913405184297988096/1569524170"/>
    <hyperlink ref="AO139" r:id="rId358" display="https://pbs.twimg.com/profile_banners/976746107618312192/1549512254"/>
    <hyperlink ref="AO140" r:id="rId359" display="https://pbs.twimg.com/profile_banners/851763111044317184/1570845897"/>
    <hyperlink ref="AO141" r:id="rId360" display="https://pbs.twimg.com/profile_banners/1030074491466993664/1562114594"/>
    <hyperlink ref="AO142" r:id="rId361" display="https://pbs.twimg.com/profile_banners/28196530/1539528290"/>
    <hyperlink ref="AO143" r:id="rId362" display="https://pbs.twimg.com/profile_banners/1084826382083989504/1547479399"/>
    <hyperlink ref="AO144" r:id="rId363" display="https://pbs.twimg.com/profile_banners/1040655954524614657/1556753386"/>
    <hyperlink ref="AO145" r:id="rId364" display="https://pbs.twimg.com/profile_banners/362041521/1426156782"/>
    <hyperlink ref="AO146" r:id="rId365" display="https://pbs.twimg.com/profile_banners/1082012039764074496/1546810728"/>
    <hyperlink ref="AO147" r:id="rId366" display="https://pbs.twimg.com/profile_banners/998783626744496129/1560804140"/>
    <hyperlink ref="AO148" r:id="rId367" display="https://pbs.twimg.com/profile_banners/27734716/1560228177"/>
    <hyperlink ref="AO149" r:id="rId368" display="https://pbs.twimg.com/profile_banners/861317116619874305/1554080021"/>
    <hyperlink ref="AO150" r:id="rId369" display="https://pbs.twimg.com/profile_banners/47466131/1562557591"/>
    <hyperlink ref="AO151" r:id="rId370" display="https://pbs.twimg.com/profile_banners/1122089348080340997/1558573551"/>
    <hyperlink ref="AO152" r:id="rId371" display="https://pbs.twimg.com/profile_banners/3018109789/1560696808"/>
    <hyperlink ref="AO153" r:id="rId372" display="https://pbs.twimg.com/profile_banners/1027590708927057920/1569224855"/>
    <hyperlink ref="AO154" r:id="rId373" display="https://pbs.twimg.com/profile_banners/132737804/1568287250"/>
    <hyperlink ref="AO155" r:id="rId374" display="https://pbs.twimg.com/profile_banners/1108147964835479552/1570255557"/>
    <hyperlink ref="AO156" r:id="rId375" display="https://pbs.twimg.com/profile_banners/4615361653/1569304567"/>
    <hyperlink ref="AO157" r:id="rId376" display="https://pbs.twimg.com/profile_banners/928926432/1549317455"/>
    <hyperlink ref="AO158" r:id="rId377" display="https://pbs.twimg.com/profile_banners/826174829057474560/1551239023"/>
    <hyperlink ref="AO159" r:id="rId378" display="https://pbs.twimg.com/profile_banners/724037074110783492/1554697794"/>
    <hyperlink ref="AO160" r:id="rId379" display="https://pbs.twimg.com/profile_banners/184988943/1535605006"/>
    <hyperlink ref="AO161" r:id="rId380" display="https://pbs.twimg.com/profile_banners/27938182/1559098826"/>
    <hyperlink ref="AO162" r:id="rId381" display="https://pbs.twimg.com/profile_banners/768756067035590657/1567682726"/>
    <hyperlink ref="AO163" r:id="rId382" display="https://pbs.twimg.com/profile_banners/29609547/1532087340"/>
    <hyperlink ref="AO164" r:id="rId383" display="https://pbs.twimg.com/profile_banners/917503866094149632/1550022144"/>
    <hyperlink ref="AO165" r:id="rId384" display="https://pbs.twimg.com/profile_banners/32386320/1524523370"/>
    <hyperlink ref="AO168" r:id="rId385" display="https://pbs.twimg.com/profile_banners/3207484677/1438614815"/>
    <hyperlink ref="AO169" r:id="rId386" display="https://pbs.twimg.com/profile_banners/38047391/1535467623"/>
    <hyperlink ref="AO171" r:id="rId387" display="https://pbs.twimg.com/profile_banners/1934637625/1380901945"/>
    <hyperlink ref="AO172" r:id="rId388" display="https://pbs.twimg.com/profile_banners/2507326398/1547560941"/>
    <hyperlink ref="AO173" r:id="rId389" display="https://pbs.twimg.com/profile_banners/2523903076/1556129639"/>
    <hyperlink ref="AO174" r:id="rId390" display="https://pbs.twimg.com/profile_banners/40686645/1362629366"/>
    <hyperlink ref="AO175" r:id="rId391" display="https://pbs.twimg.com/profile_banners/429393561/1441503919"/>
    <hyperlink ref="AO177" r:id="rId392" display="https://pbs.twimg.com/profile_banners/4610815033/1517043946"/>
    <hyperlink ref="AO178" r:id="rId393" display="https://pbs.twimg.com/profile_banners/4860320593/1564200925"/>
    <hyperlink ref="AO179" r:id="rId394" display="https://pbs.twimg.com/profile_banners/1096222745048821760/1563872201"/>
    <hyperlink ref="AO180" r:id="rId395" display="https://pbs.twimg.com/profile_banners/707197958333337600/1469786789"/>
    <hyperlink ref="AO181" r:id="rId396" display="https://pbs.twimg.com/profile_banners/8314742/1398239438"/>
    <hyperlink ref="AO184" r:id="rId397" display="https://pbs.twimg.com/profile_banners/964037922/1410255758"/>
    <hyperlink ref="AO185" r:id="rId398" display="https://pbs.twimg.com/profile_banners/111563220/1502030184"/>
    <hyperlink ref="AO186" r:id="rId399" display="https://pbs.twimg.com/profile_banners/90430535/1511814065"/>
    <hyperlink ref="AO189" r:id="rId400" display="https://pbs.twimg.com/profile_banners/216478332/1398801394"/>
    <hyperlink ref="AO190" r:id="rId401" display="https://pbs.twimg.com/profile_banners/31082260/1547074553"/>
    <hyperlink ref="AO191" r:id="rId402" display="https://pbs.twimg.com/profile_banners/44336748/1360069269"/>
    <hyperlink ref="AO192" r:id="rId403" display="https://pbs.twimg.com/profile_banners/861786312759590913/1494307629"/>
    <hyperlink ref="AO193" r:id="rId404" display="https://pbs.twimg.com/profile_banners/22826489/1452665869"/>
    <hyperlink ref="AO194" r:id="rId405" display="https://pbs.twimg.com/profile_banners/489348005/1546251841"/>
    <hyperlink ref="AO197" r:id="rId406" display="https://pbs.twimg.com/profile_banners/123695829/1516700393"/>
    <hyperlink ref="AO198" r:id="rId407" display="https://pbs.twimg.com/profile_banners/35043821/1558612444"/>
    <hyperlink ref="AO199" r:id="rId408" display="https://pbs.twimg.com/profile_banners/159849348/1506274067"/>
    <hyperlink ref="AO200" r:id="rId409" display="https://pbs.twimg.com/profile_banners/753648851790114816/1468519256"/>
    <hyperlink ref="AO202" r:id="rId410" display="https://pbs.twimg.com/profile_banners/1308969534/1555381836"/>
    <hyperlink ref="AO203" r:id="rId411" display="https://pbs.twimg.com/profile_banners/4263507922/1507109667"/>
    <hyperlink ref="AO206" r:id="rId412" display="https://pbs.twimg.com/profile_banners/939501185370910720/1554057472"/>
    <hyperlink ref="AO207" r:id="rId413" display="https://pbs.twimg.com/profile_banners/14341961/1498658025"/>
    <hyperlink ref="AO209" r:id="rId414" display="https://pbs.twimg.com/profile_banners/1141969092938801158/1565101028"/>
    <hyperlink ref="AO210" r:id="rId415" display="https://pbs.twimg.com/profile_banners/724980445281181696/1462550328"/>
    <hyperlink ref="AO212" r:id="rId416" display="https://pbs.twimg.com/profile_banners/77200220/1439112930"/>
    <hyperlink ref="AO213" r:id="rId417" display="https://pbs.twimg.com/profile_banners/93782410/1400274875"/>
    <hyperlink ref="AO214" r:id="rId418" display="https://pbs.twimg.com/profile_banners/80976488/1511077768"/>
    <hyperlink ref="AO216" r:id="rId419" display="https://pbs.twimg.com/profile_banners/16330659/1524082957"/>
    <hyperlink ref="AO217" r:id="rId420" display="https://pbs.twimg.com/profile_banners/167834656/1565181571"/>
    <hyperlink ref="AO218" r:id="rId421" display="https://pbs.twimg.com/profile_banners/9192272/1401865991"/>
    <hyperlink ref="AO219" r:id="rId422" display="https://pbs.twimg.com/profile_banners/27883670/1460541232"/>
    <hyperlink ref="AO221" r:id="rId423" display="https://pbs.twimg.com/profile_banners/190261638/1500882618"/>
    <hyperlink ref="AO222" r:id="rId424" display="https://pbs.twimg.com/profile_banners/19062234/1398250153"/>
    <hyperlink ref="AO223" r:id="rId425" display="https://pbs.twimg.com/profile_banners/16614440/1484240201"/>
    <hyperlink ref="AO224" r:id="rId426" display="https://pbs.twimg.com/profile_banners/800710156119982080/1479811665"/>
    <hyperlink ref="AO226" r:id="rId427" display="https://pbs.twimg.com/profile_banners/981463525490077697/1522835549"/>
    <hyperlink ref="AO227" r:id="rId428" display="https://pbs.twimg.com/profile_banners/86292908/1552577091"/>
    <hyperlink ref="AO228" r:id="rId429" display="https://pbs.twimg.com/profile_banners/68475908/1467075934"/>
    <hyperlink ref="AO232" r:id="rId430" display="https://pbs.twimg.com/profile_banners/495430242/1402176204"/>
    <hyperlink ref="AO233" r:id="rId431" display="https://pbs.twimg.com/profile_banners/14331818/1512246895"/>
    <hyperlink ref="AO234" r:id="rId432" display="https://pbs.twimg.com/profile_banners/81236589/1352773652"/>
    <hyperlink ref="AO236" r:id="rId433" display="https://pbs.twimg.com/profile_banners/32400855/1554909980"/>
    <hyperlink ref="AO237" r:id="rId434" display="https://pbs.twimg.com/profile_banners/373198965/1562775771"/>
    <hyperlink ref="AO238" r:id="rId435" display="https://pbs.twimg.com/profile_banners/116016090/1423066965"/>
    <hyperlink ref="AO239" r:id="rId436" display="https://pbs.twimg.com/profile_banners/742789639933702144/1474305739"/>
    <hyperlink ref="AO240" r:id="rId437" display="https://pbs.twimg.com/profile_banners/4601071/1368911736"/>
    <hyperlink ref="AO241" r:id="rId438" display="https://pbs.twimg.com/profile_banners/2178841994/1404775170"/>
    <hyperlink ref="AO242" r:id="rId439" display="https://pbs.twimg.com/profile_banners/189907352/1496386696"/>
    <hyperlink ref="AO244" r:id="rId440" display="https://pbs.twimg.com/profile_banners/34721078/1449159311"/>
    <hyperlink ref="AO245" r:id="rId441" display="https://pbs.twimg.com/profile_banners/850892377627742209/1505099892"/>
    <hyperlink ref="AO246" r:id="rId442" display="https://pbs.twimg.com/profile_banners/14843435/1549009311"/>
    <hyperlink ref="AO247" r:id="rId443" display="https://pbs.twimg.com/profile_banners/15209796/1569865994"/>
    <hyperlink ref="AO248" r:id="rId444" display="https://pbs.twimg.com/profile_banners/47501330/1434586495"/>
    <hyperlink ref="AO249" r:id="rId445" display="https://pbs.twimg.com/profile_banners/3257608936/1553533987"/>
    <hyperlink ref="AO250" r:id="rId446" display="https://pbs.twimg.com/profile_banners/57411021/1551100797"/>
    <hyperlink ref="AO252" r:id="rId447" display="https://pbs.twimg.com/profile_banners/357860827/1410559067"/>
    <hyperlink ref="AO255" r:id="rId448" display="https://pbs.twimg.com/profile_banners/360201349/1426025161"/>
    <hyperlink ref="AO257" r:id="rId449" display="https://pbs.twimg.com/profile_banners/2999859966/1557470147"/>
    <hyperlink ref="AO259" r:id="rId450" display="https://pbs.twimg.com/profile_banners/473353790/1486072642"/>
    <hyperlink ref="AO261" r:id="rId451" display="https://pbs.twimg.com/profile_banners/18929196/1494953508"/>
    <hyperlink ref="AO262" r:id="rId452" display="https://pbs.twimg.com/profile_banners/3134844703/1508744471"/>
    <hyperlink ref="AO263" r:id="rId453" display="https://pbs.twimg.com/profile_banners/36653441/1449256641"/>
    <hyperlink ref="AO264" r:id="rId454" display="https://pbs.twimg.com/profile_banners/137793138/1552350921"/>
    <hyperlink ref="AO265" r:id="rId455" display="https://pbs.twimg.com/profile_banners/300589072/1487461580"/>
    <hyperlink ref="AO267" r:id="rId456" display="https://pbs.twimg.com/profile_banners/1406107736/1476681342"/>
    <hyperlink ref="AO268" r:id="rId457" display="https://pbs.twimg.com/profile_banners/605012771/1372595874"/>
    <hyperlink ref="AO269" r:id="rId458" display="https://pbs.twimg.com/profile_banners/4301461/1534633912"/>
    <hyperlink ref="AO270" r:id="rId459" display="https://pbs.twimg.com/profile_banners/318262821/1558729260"/>
    <hyperlink ref="AO271" r:id="rId460" display="https://pbs.twimg.com/profile_banners/710471935759683586/1520187306"/>
    <hyperlink ref="AO272" r:id="rId461" display="https://pbs.twimg.com/profile_banners/382393/1398264803"/>
    <hyperlink ref="AO275" r:id="rId462" display="https://pbs.twimg.com/profile_banners/1166826326/1539967693"/>
    <hyperlink ref="AO276" r:id="rId463" display="https://pbs.twimg.com/profile_banners/1149541562/1542413464"/>
    <hyperlink ref="AO277" r:id="rId464" display="https://pbs.twimg.com/profile_banners/214272214/1466615880"/>
    <hyperlink ref="AO278" r:id="rId465" display="https://pbs.twimg.com/profile_banners/1376401838/1516569405"/>
    <hyperlink ref="AO280" r:id="rId466" display="https://pbs.twimg.com/profile_banners/14702110/1390997542"/>
    <hyperlink ref="AO281" r:id="rId467" display="https://pbs.twimg.com/profile_banners/3288456380/1478955243"/>
    <hyperlink ref="AO282" r:id="rId468" display="https://pbs.twimg.com/profile_banners/788363167/1553607148"/>
    <hyperlink ref="AO284" r:id="rId469" display="https://pbs.twimg.com/profile_banners/2201716106/1567737895"/>
    <hyperlink ref="AO285" r:id="rId470" display="https://pbs.twimg.com/profile_banners/2584784815/1458868264"/>
    <hyperlink ref="AO286" r:id="rId471" display="https://pbs.twimg.com/profile_banners/2375888137/1415488885"/>
    <hyperlink ref="AO287" r:id="rId472" display="https://pbs.twimg.com/profile_banners/20963651/1406239878"/>
    <hyperlink ref="AO288" r:id="rId473" display="https://pbs.twimg.com/profile_banners/248393312/1415574443"/>
    <hyperlink ref="AO289" r:id="rId474" display="https://pbs.twimg.com/profile_banners/303048766/1540901483"/>
    <hyperlink ref="AO290" r:id="rId475" display="https://pbs.twimg.com/profile_banners/123691734/1502545482"/>
    <hyperlink ref="AO291" r:id="rId476" display="https://pbs.twimg.com/profile_banners/129448583/1355368780"/>
    <hyperlink ref="AO293" r:id="rId477" display="https://pbs.twimg.com/profile_banners/3912267406/1565390329"/>
    <hyperlink ref="AO294" r:id="rId478" display="https://pbs.twimg.com/profile_banners/16182427/1514902747"/>
    <hyperlink ref="AO295" r:id="rId479" display="https://pbs.twimg.com/profile_banners/166033663/1524329038"/>
    <hyperlink ref="AO300" r:id="rId480" display="https://pbs.twimg.com/profile_banners/547871798/1530969890"/>
    <hyperlink ref="AO302" r:id="rId481" display="https://pbs.twimg.com/profile_banners/2687618557/1421212459"/>
    <hyperlink ref="AO303" r:id="rId482" display="https://pbs.twimg.com/profile_banners/2329657867/1401928922"/>
    <hyperlink ref="AO304" r:id="rId483" display="https://pbs.twimg.com/profile_banners/7170942/1474140834"/>
    <hyperlink ref="AO307" r:id="rId484" display="https://pbs.twimg.com/profile_banners/1085683407844265984/1567027120"/>
    <hyperlink ref="AO309" r:id="rId485" display="https://pbs.twimg.com/profile_banners/398706957/1491554251"/>
    <hyperlink ref="AO310" r:id="rId486" display="https://pbs.twimg.com/profile_banners/156005429/1557760940"/>
    <hyperlink ref="AO311" r:id="rId487" display="https://pbs.twimg.com/profile_banners/95431448/1569532232"/>
    <hyperlink ref="AO312" r:id="rId488" display="https://pbs.twimg.com/profile_banners/1340011/1356537549"/>
    <hyperlink ref="AO313" r:id="rId489" display="https://pbs.twimg.com/profile_banners/2599923739/1462980735"/>
    <hyperlink ref="AO315" r:id="rId490" display="https://pbs.twimg.com/profile_banners/194203770/1538232471"/>
    <hyperlink ref="AO317" r:id="rId491" display="https://pbs.twimg.com/profile_banners/115763683/1554299656"/>
    <hyperlink ref="AO318" r:id="rId492" display="https://pbs.twimg.com/profile_banners/54290504/1562893653"/>
    <hyperlink ref="AO319" r:id="rId493" display="https://pbs.twimg.com/profile_banners/18923907/1544813921"/>
    <hyperlink ref="AO320" r:id="rId494" display="https://pbs.twimg.com/profile_banners/134072288/1556595456"/>
    <hyperlink ref="AO321" r:id="rId495" display="https://pbs.twimg.com/profile_banners/19819769/1535036850"/>
    <hyperlink ref="AO323" r:id="rId496" display="https://pbs.twimg.com/profile_banners/629863/1552160740"/>
    <hyperlink ref="AO324" r:id="rId497" display="https://pbs.twimg.com/profile_banners/152143/1398261560"/>
    <hyperlink ref="AO326" r:id="rId498" display="https://pbs.twimg.com/profile_banners/20926161/1539051430"/>
    <hyperlink ref="AO329" r:id="rId499" display="https://pbs.twimg.com/profile_banners/16621479/1404152030"/>
    <hyperlink ref="AO330" r:id="rId500" display="https://pbs.twimg.com/profile_banners/70802518/1567316796"/>
    <hyperlink ref="AO331" r:id="rId501" display="https://pbs.twimg.com/profile_banners/750093/1471534066"/>
    <hyperlink ref="AO332" r:id="rId502" display="https://pbs.twimg.com/profile_banners/323599188/1475095867"/>
    <hyperlink ref="AO333" r:id="rId503" display="https://pbs.twimg.com/profile_banners/107261916/1552497895"/>
    <hyperlink ref="AO334" r:id="rId504" display="https://pbs.twimg.com/profile_banners/96135022/1392145237"/>
    <hyperlink ref="AO335" r:id="rId505" display="https://pbs.twimg.com/profile_banners/16136933/1525621101"/>
    <hyperlink ref="AO336" r:id="rId506" display="https://pbs.twimg.com/profile_banners/2317884102/1570669711"/>
    <hyperlink ref="AO337" r:id="rId507" display="https://pbs.twimg.com/profile_banners/26316116/1561802581"/>
    <hyperlink ref="AO339" r:id="rId508" display="https://pbs.twimg.com/profile_banners/72021055/1530161299"/>
    <hyperlink ref="AO340" r:id="rId509" display="https://pbs.twimg.com/profile_banners/482388629/1553814249"/>
    <hyperlink ref="AO341" r:id="rId510" display="https://pbs.twimg.com/profile_banners/2579133678/1563745626"/>
    <hyperlink ref="AO342" r:id="rId511" display="https://pbs.twimg.com/profile_banners/731536466006974464/1463255074"/>
    <hyperlink ref="AO343" r:id="rId512" display="https://pbs.twimg.com/profile_banners/263917895/1402103322"/>
    <hyperlink ref="AO344" r:id="rId513" display="https://pbs.twimg.com/profile_banners/1111730640762875907/1554203882"/>
    <hyperlink ref="AO345" r:id="rId514" display="https://pbs.twimg.com/profile_banners/37448862/1501492569"/>
    <hyperlink ref="AO347" r:id="rId515" display="https://pbs.twimg.com/profile_banners/15613978/1492595855"/>
    <hyperlink ref="AO348" r:id="rId516" display="https://pbs.twimg.com/profile_banners/2742114133/1566240606"/>
    <hyperlink ref="AO349" r:id="rId517" display="https://pbs.twimg.com/profile_banners/347002675/1450187379"/>
    <hyperlink ref="AO350" r:id="rId518" display="https://pbs.twimg.com/profile_banners/29757971/1372776166"/>
    <hyperlink ref="AO351" r:id="rId519" display="https://pbs.twimg.com/profile_banners/118886100/1569256293"/>
    <hyperlink ref="AO352" r:id="rId520" display="https://pbs.twimg.com/profile_banners/2800279466/1410543062"/>
    <hyperlink ref="AO353" r:id="rId521" display="https://pbs.twimg.com/profile_banners/363200844/1460575773"/>
    <hyperlink ref="AO356" r:id="rId522" display="https://pbs.twimg.com/profile_banners/42632880/1401559739"/>
    <hyperlink ref="AO357" r:id="rId523" display="https://pbs.twimg.com/profile_banners/1344951/1568726699"/>
    <hyperlink ref="AU3" r:id="rId524" display="http://abs.twimg.com/images/themes/theme1/bg.png"/>
    <hyperlink ref="AU4" r:id="rId525" display="http://abs.twimg.com/images/themes/theme1/bg.png"/>
    <hyperlink ref="AU5" r:id="rId526" display="http://abs.twimg.com/images/themes/theme1/bg.png"/>
    <hyperlink ref="AU8" r:id="rId527" display="http://abs.twimg.com/images/themes/theme1/bg.png"/>
    <hyperlink ref="AU9" r:id="rId528" display="http://abs.twimg.com/images/themes/theme1/bg.png"/>
    <hyperlink ref="AU10" r:id="rId529" display="http://abs.twimg.com/images/themes/theme1/bg.png"/>
    <hyperlink ref="AU11" r:id="rId530" display="http://abs.twimg.com/images/themes/theme1/bg.png"/>
    <hyperlink ref="AU12" r:id="rId531" display="http://abs.twimg.com/images/themes/theme1/bg.png"/>
    <hyperlink ref="AU13" r:id="rId532" display="http://abs.twimg.com/images/themes/theme1/bg.png"/>
    <hyperlink ref="AU15" r:id="rId533" display="http://abs.twimg.com/images/themes/theme1/bg.png"/>
    <hyperlink ref="AU16" r:id="rId534" display="http://abs.twimg.com/images/themes/theme1/bg.png"/>
    <hyperlink ref="AU17" r:id="rId535" display="http://abs.twimg.com/images/themes/theme1/bg.png"/>
    <hyperlink ref="AU18" r:id="rId536" display="http://abs.twimg.com/images/themes/theme1/bg.png"/>
    <hyperlink ref="AU19" r:id="rId537" display="http://abs.twimg.com/images/themes/theme3/bg.gif"/>
    <hyperlink ref="AU20" r:id="rId538" display="http://abs.twimg.com/images/themes/theme3/bg.gif"/>
    <hyperlink ref="AU21" r:id="rId539" display="http://abs.twimg.com/images/themes/theme1/bg.png"/>
    <hyperlink ref="AU22" r:id="rId540" display="http://abs.twimg.com/images/themes/theme1/bg.png"/>
    <hyperlink ref="AU23" r:id="rId541" display="http://abs.twimg.com/images/themes/theme6/bg.gif"/>
    <hyperlink ref="AU24" r:id="rId542" display="http://abs.twimg.com/images/themes/theme1/bg.png"/>
    <hyperlink ref="AU25" r:id="rId543" display="http://abs.twimg.com/images/themes/theme3/bg.gif"/>
    <hyperlink ref="AU26" r:id="rId544" display="http://abs.twimg.com/images/themes/theme1/bg.png"/>
    <hyperlink ref="AU27" r:id="rId545" display="http://abs.twimg.com/images/themes/theme1/bg.png"/>
    <hyperlink ref="AU28" r:id="rId546" display="http://abs.twimg.com/images/themes/theme1/bg.png"/>
    <hyperlink ref="AU29" r:id="rId547" display="http://abs.twimg.com/images/themes/theme14/bg.gif"/>
    <hyperlink ref="AU30" r:id="rId548" display="http://abs.twimg.com/images/themes/theme1/bg.png"/>
    <hyperlink ref="AU31" r:id="rId549" display="http://abs.twimg.com/images/themes/theme6/bg.gif"/>
    <hyperlink ref="AU33" r:id="rId550" display="http://abs.twimg.com/images/themes/theme1/bg.png"/>
    <hyperlink ref="AU34" r:id="rId551" display="http://abs.twimg.com/images/themes/theme1/bg.png"/>
    <hyperlink ref="AU35" r:id="rId552" display="http://abs.twimg.com/images/themes/theme1/bg.png"/>
    <hyperlink ref="AU36" r:id="rId553" display="http://abs.twimg.com/images/themes/theme13/bg.gif"/>
    <hyperlink ref="AU37" r:id="rId554" display="http://abs.twimg.com/images/themes/theme4/bg.gif"/>
    <hyperlink ref="AU38" r:id="rId555" display="http://abs.twimg.com/images/themes/theme1/bg.png"/>
    <hyperlink ref="AU40" r:id="rId556" display="http://abs.twimg.com/images/themes/theme1/bg.png"/>
    <hyperlink ref="AU41" r:id="rId557" display="http://abs.twimg.com/images/themes/theme1/bg.png"/>
    <hyperlink ref="AU42" r:id="rId558" display="http://abs.twimg.com/images/themes/theme13/bg.gif"/>
    <hyperlink ref="AU43" r:id="rId559" display="http://abs.twimg.com/images/themes/theme1/bg.png"/>
    <hyperlink ref="AU44" r:id="rId560" display="http://abs.twimg.com/images/themes/theme15/bg.png"/>
    <hyperlink ref="AU45" r:id="rId561" display="http://abs.twimg.com/images/themes/theme2/bg.gif"/>
    <hyperlink ref="AU46" r:id="rId562" display="http://abs.twimg.com/images/themes/theme1/bg.png"/>
    <hyperlink ref="AU47" r:id="rId563" display="http://abs.twimg.com/images/themes/theme1/bg.png"/>
    <hyperlink ref="AU48" r:id="rId564" display="http://abs.twimg.com/images/themes/theme1/bg.png"/>
    <hyperlink ref="AU49" r:id="rId565" display="http://abs.twimg.com/images/themes/theme1/bg.png"/>
    <hyperlink ref="AU52" r:id="rId566" display="http://abs.twimg.com/images/themes/theme1/bg.png"/>
    <hyperlink ref="AU53" r:id="rId567" display="http://abs.twimg.com/images/themes/theme9/bg.gif"/>
    <hyperlink ref="AU54" r:id="rId568" display="http://abs.twimg.com/images/themes/theme9/bg.gif"/>
    <hyperlink ref="AU56" r:id="rId569" display="http://abs.twimg.com/images/themes/theme1/bg.png"/>
    <hyperlink ref="AU57" r:id="rId570" display="http://abs.twimg.com/images/themes/theme1/bg.png"/>
    <hyperlink ref="AU59" r:id="rId571" display="http://abs.twimg.com/images/themes/theme6/bg.gif"/>
    <hyperlink ref="AU60" r:id="rId572" display="http://abs.twimg.com/images/themes/theme1/bg.png"/>
    <hyperlink ref="AU61" r:id="rId573" display="http://abs.twimg.com/images/themes/theme1/bg.png"/>
    <hyperlink ref="AU62" r:id="rId574" display="http://abs.twimg.com/images/themes/theme1/bg.png"/>
    <hyperlink ref="AU63" r:id="rId575" display="http://abs.twimg.com/images/themes/theme1/bg.png"/>
    <hyperlink ref="AU64" r:id="rId576" display="http://abs.twimg.com/images/themes/theme1/bg.png"/>
    <hyperlink ref="AU65" r:id="rId577" display="http://abs.twimg.com/images/themes/theme15/bg.png"/>
    <hyperlink ref="AU66" r:id="rId578" display="http://abs.twimg.com/images/themes/theme1/bg.png"/>
    <hyperlink ref="AU68" r:id="rId579" display="http://abs.twimg.com/images/themes/theme1/bg.png"/>
    <hyperlink ref="AU69" r:id="rId580" display="http://abs.twimg.com/images/themes/theme1/bg.png"/>
    <hyperlink ref="AU70" r:id="rId581" display="http://abs.twimg.com/images/themes/theme1/bg.png"/>
    <hyperlink ref="AU71" r:id="rId582" display="http://abs.twimg.com/images/themes/theme1/bg.png"/>
    <hyperlink ref="AU72" r:id="rId583" display="http://abs.twimg.com/images/themes/theme1/bg.png"/>
    <hyperlink ref="AU73" r:id="rId584" display="http://abs.twimg.com/images/themes/theme1/bg.png"/>
    <hyperlink ref="AU74" r:id="rId585" display="http://abs.twimg.com/images/themes/theme1/bg.png"/>
    <hyperlink ref="AU75" r:id="rId586" display="http://abs.twimg.com/images/themes/theme2/bg.gif"/>
    <hyperlink ref="AU76" r:id="rId587" display="http://abs.twimg.com/images/themes/theme14/bg.gif"/>
    <hyperlink ref="AU77" r:id="rId588" display="http://abs.twimg.com/images/themes/theme18/bg.gif"/>
    <hyperlink ref="AU78" r:id="rId589" display="http://abs.twimg.com/images/themes/theme2/bg.gif"/>
    <hyperlink ref="AU79" r:id="rId590" display="http://abs.twimg.com/images/themes/theme1/bg.png"/>
    <hyperlink ref="AU81" r:id="rId591" display="http://abs.twimg.com/images/themes/theme1/bg.png"/>
    <hyperlink ref="AU82" r:id="rId592" display="http://abs.twimg.com/images/themes/theme15/bg.png"/>
    <hyperlink ref="AU83" r:id="rId593" display="http://abs.twimg.com/images/themes/theme14/bg.gif"/>
    <hyperlink ref="AU84" r:id="rId594" display="http://abs.twimg.com/images/themes/theme1/bg.png"/>
    <hyperlink ref="AU85" r:id="rId595" display="http://abs.twimg.com/images/themes/theme1/bg.png"/>
    <hyperlink ref="AU87" r:id="rId596" display="http://abs.twimg.com/images/themes/theme1/bg.png"/>
    <hyperlink ref="AU102" r:id="rId597" display="http://abs.twimg.com/images/themes/theme1/bg.png"/>
    <hyperlink ref="AU103" r:id="rId598" display="http://abs.twimg.com/images/themes/theme1/bg.png"/>
    <hyperlink ref="AU104" r:id="rId599" display="http://abs.twimg.com/images/themes/theme1/bg.png"/>
    <hyperlink ref="AU105" r:id="rId600" display="http://abs.twimg.com/images/themes/theme17/bg.gif"/>
    <hyperlink ref="AU107" r:id="rId601" display="http://abs.twimg.com/images/themes/theme1/bg.png"/>
    <hyperlink ref="AU108" r:id="rId602" display="http://abs.twimg.com/images/themes/theme1/bg.png"/>
    <hyperlink ref="AU110" r:id="rId603" display="http://abs.twimg.com/images/themes/theme13/bg.gif"/>
    <hyperlink ref="AU111" r:id="rId604" display="http://abs.twimg.com/images/themes/theme14/bg.gif"/>
    <hyperlink ref="AU112" r:id="rId605" display="http://abs.twimg.com/images/themes/theme1/bg.png"/>
    <hyperlink ref="AU113" r:id="rId606" display="http://abs.twimg.com/images/themes/theme1/bg.png"/>
    <hyperlink ref="AU114" r:id="rId607" display="http://abs.twimg.com/images/themes/theme1/bg.png"/>
    <hyperlink ref="AU115" r:id="rId608" display="http://abs.twimg.com/images/themes/theme1/bg.png"/>
    <hyperlink ref="AU116" r:id="rId609" display="http://abs.twimg.com/images/themes/theme1/bg.png"/>
    <hyperlink ref="AU117" r:id="rId610" display="http://abs.twimg.com/images/themes/theme9/bg.gif"/>
    <hyperlink ref="AU118" r:id="rId611" display="http://abs.twimg.com/images/themes/theme1/bg.png"/>
    <hyperlink ref="AU119" r:id="rId612" display="http://abs.twimg.com/images/themes/theme1/bg.png"/>
    <hyperlink ref="AU120" r:id="rId613" display="http://abs.twimg.com/images/themes/theme1/bg.png"/>
    <hyperlink ref="AU121" r:id="rId614" display="http://abs.twimg.com/images/themes/theme1/bg.png"/>
    <hyperlink ref="AU122" r:id="rId615" display="http://abs.twimg.com/images/themes/theme1/bg.png"/>
    <hyperlink ref="AU124" r:id="rId616" display="http://abs.twimg.com/images/themes/theme1/bg.png"/>
    <hyperlink ref="AU125" r:id="rId617" display="http://abs.twimg.com/images/themes/theme2/bg.gif"/>
    <hyperlink ref="AU126" r:id="rId618" display="http://abs.twimg.com/images/themes/theme1/bg.png"/>
    <hyperlink ref="AU127" r:id="rId619" display="http://abs.twimg.com/images/themes/theme1/bg.png"/>
    <hyperlink ref="AU129" r:id="rId620" display="http://abs.twimg.com/images/themes/theme1/bg.png"/>
    <hyperlink ref="AU132" r:id="rId621" display="http://abs.twimg.com/images/themes/theme11/bg.gif"/>
    <hyperlink ref="AU133" r:id="rId622" display="http://abs.twimg.com/images/themes/theme1/bg.png"/>
    <hyperlink ref="AU135" r:id="rId623" display="http://abs.twimg.com/images/themes/theme1/bg.png"/>
    <hyperlink ref="AU136" r:id="rId624" display="http://abs.twimg.com/images/themes/theme1/bg.png"/>
    <hyperlink ref="AU138" r:id="rId625" display="http://abs.twimg.com/images/themes/theme1/bg.png"/>
    <hyperlink ref="AU140" r:id="rId626" display="http://abs.twimg.com/images/themes/theme1/bg.png"/>
    <hyperlink ref="AU142" r:id="rId627" display="http://abs.twimg.com/images/themes/theme15/bg.png"/>
    <hyperlink ref="AU145" r:id="rId628" display="http://abs.twimg.com/images/themes/theme1/bg.png"/>
    <hyperlink ref="AU148" r:id="rId629" display="http://abs.twimg.com/images/themes/theme1/bg.png"/>
    <hyperlink ref="AU149" r:id="rId630" display="http://abs.twimg.com/images/themes/theme1/bg.png"/>
    <hyperlink ref="AU150" r:id="rId631" display="http://abs.twimg.com/images/themes/theme1/bg.png"/>
    <hyperlink ref="AU152" r:id="rId632" display="http://abs.twimg.com/images/themes/theme1/bg.png"/>
    <hyperlink ref="AU154" r:id="rId633" display="http://abs.twimg.com/images/themes/theme1/bg.png"/>
    <hyperlink ref="AU157" r:id="rId634" display="http://abs.twimg.com/images/themes/theme1/bg.png"/>
    <hyperlink ref="AU160" r:id="rId635" display="http://abs.twimg.com/images/themes/theme1/bg.png"/>
    <hyperlink ref="AU161" r:id="rId636" display="http://abs.twimg.com/images/themes/theme2/bg.gif"/>
    <hyperlink ref="AU163" r:id="rId637" display="http://abs.twimg.com/images/themes/theme6/bg.gif"/>
    <hyperlink ref="AU164" r:id="rId638" display="http://abs.twimg.com/images/themes/theme1/bg.png"/>
    <hyperlink ref="AU165" r:id="rId639" display="http://abs.twimg.com/images/themes/theme1/bg.png"/>
    <hyperlink ref="AU166" r:id="rId640" display="http://abs.twimg.com/images/themes/theme1/bg.png"/>
    <hyperlink ref="AU167" r:id="rId641" display="http://abs.twimg.com/images/themes/theme1/bg.png"/>
    <hyperlink ref="AU168" r:id="rId642" display="http://pbs.twimg.com/profile_background_images/628221750996635648/zhiNVbhj.png"/>
    <hyperlink ref="AU169" r:id="rId643" display="http://abs.twimg.com/images/themes/theme1/bg.png"/>
    <hyperlink ref="AU170" r:id="rId644" display="http://abs.twimg.com/images/themes/theme1/bg.png"/>
    <hyperlink ref="AU171" r:id="rId645" display="http://abs.twimg.com/images/themes/theme14/bg.gif"/>
    <hyperlink ref="AU172" r:id="rId646" display="http://abs.twimg.com/images/themes/theme1/bg.png"/>
    <hyperlink ref="AU173" r:id="rId647" display="http://abs.twimg.com/images/themes/theme1/bg.png"/>
    <hyperlink ref="AU174" r:id="rId648" display="http://abs.twimg.com/images/themes/theme1/bg.png"/>
    <hyperlink ref="AU175" r:id="rId649" display="http://abs.twimg.com/images/themes/theme3/bg.gif"/>
    <hyperlink ref="AU177" r:id="rId650" display="http://abs.twimg.com/images/themes/theme1/bg.png"/>
    <hyperlink ref="AU181" r:id="rId651" display="http://abs.twimg.com/images/themes/theme1/bg.png"/>
    <hyperlink ref="AU182" r:id="rId652" display="http://abs.twimg.com/images/themes/theme9/bg.gif"/>
    <hyperlink ref="AU183" r:id="rId653" display="http://abs.twimg.com/images/themes/theme1/bg.png"/>
    <hyperlink ref="AU184" r:id="rId654" display="http://abs.twimg.com/images/themes/theme17/bg.gif"/>
    <hyperlink ref="AU185" r:id="rId655" display="http://abs.twimg.com/images/themes/theme1/bg.png"/>
    <hyperlink ref="AU186" r:id="rId656" display="http://abs.twimg.com/images/themes/theme1/bg.png"/>
    <hyperlink ref="AU187" r:id="rId657" display="http://abs.twimg.com/images/themes/theme14/bg.gif"/>
    <hyperlink ref="AU188" r:id="rId658" display="http://abs.twimg.com/images/themes/theme1/bg.png"/>
    <hyperlink ref="AU189" r:id="rId659" display="http://abs.twimg.com/images/themes/theme1/bg.png"/>
    <hyperlink ref="AU190" r:id="rId660" display="http://abs.twimg.com/images/themes/theme1/bg.png"/>
    <hyperlink ref="AU191" r:id="rId661" display="http://abs.twimg.com/images/themes/theme13/bg.gif"/>
    <hyperlink ref="AU192" r:id="rId662" display="http://abs.twimg.com/images/themes/theme1/bg.png"/>
    <hyperlink ref="AU193" r:id="rId663" display="http://abs.twimg.com/images/themes/theme9/bg.gif"/>
    <hyperlink ref="AU194" r:id="rId664" display="http://abs.twimg.com/images/themes/theme14/bg.gif"/>
    <hyperlink ref="AU195" r:id="rId665" display="http://abs.twimg.com/images/themes/theme1/bg.png"/>
    <hyperlink ref="AU196" r:id="rId666" display="http://abs.twimg.com/images/themes/theme1/bg.png"/>
    <hyperlink ref="AU197" r:id="rId667" display="http://abs.twimg.com/images/themes/theme1/bg.png"/>
    <hyperlink ref="AU198" r:id="rId668" display="http://abs.twimg.com/images/themes/theme1/bg.png"/>
    <hyperlink ref="AU199" r:id="rId669" display="http://abs.twimg.com/images/themes/theme12/bg.gif"/>
    <hyperlink ref="AU202" r:id="rId670" display="http://abs.twimg.com/images/themes/theme13/bg.gif"/>
    <hyperlink ref="AU203" r:id="rId671" display="http://abs.twimg.com/images/themes/theme1/bg.png"/>
    <hyperlink ref="AU205" r:id="rId672" display="http://abs.twimg.com/images/themes/theme1/bg.png"/>
    <hyperlink ref="AU206" r:id="rId673" display="http://abs.twimg.com/images/themes/theme1/bg.png"/>
    <hyperlink ref="AU207" r:id="rId674" display="http://abs.twimg.com/images/themes/theme3/bg.gif"/>
    <hyperlink ref="AU208" r:id="rId675" display="http://abs.twimg.com/images/themes/theme7/bg.gif"/>
    <hyperlink ref="AU211" r:id="rId676" display="http://abs.twimg.com/images/themes/theme1/bg.png"/>
    <hyperlink ref="AU212" r:id="rId677" display="http://abs.twimg.com/images/themes/theme18/bg.gif"/>
    <hyperlink ref="AU213" r:id="rId678" display="http://abs.twimg.com/images/themes/theme1/bg.png"/>
    <hyperlink ref="AU214" r:id="rId679" display="http://abs.twimg.com/images/themes/theme5/bg.gif"/>
    <hyperlink ref="AU216" r:id="rId680" display="http://abs.twimg.com/images/themes/theme14/bg.gif"/>
    <hyperlink ref="AU217" r:id="rId681" display="http://abs.twimg.com/images/themes/theme14/bg.gif"/>
    <hyperlink ref="AU218" r:id="rId682" display="http://abs.twimg.com/images/themes/theme6/bg.gif"/>
    <hyperlink ref="AU219" r:id="rId683" display="http://abs.twimg.com/images/themes/theme1/bg.png"/>
    <hyperlink ref="AU220" r:id="rId684" display="http://abs.twimg.com/images/themes/theme1/bg.png"/>
    <hyperlink ref="AU221" r:id="rId685" display="http://abs.twimg.com/images/themes/theme9/bg.gif"/>
    <hyperlink ref="AU222" r:id="rId686" display="http://abs.twimg.com/images/themes/theme3/bg.gif"/>
    <hyperlink ref="AU223" r:id="rId687" display="http://abs.twimg.com/images/themes/theme15/bg.png"/>
    <hyperlink ref="AU224" r:id="rId688" display="http://abs.twimg.com/images/themes/theme1/bg.png"/>
    <hyperlink ref="AU225" r:id="rId689" display="http://abs.twimg.com/images/themes/theme13/bg.gif"/>
    <hyperlink ref="AU227" r:id="rId690" display="http://abs.twimg.com/images/themes/theme1/bg.png"/>
    <hyperlink ref="AU228" r:id="rId691" display="http://abs.twimg.com/images/themes/theme2/bg.gif"/>
    <hyperlink ref="AU229" r:id="rId692" display="http://abs.twimg.com/images/themes/theme1/bg.png"/>
    <hyperlink ref="AU230" r:id="rId693" display="http://abs.twimg.com/images/themes/theme1/bg.png"/>
    <hyperlink ref="AU231" r:id="rId694" display="http://abs.twimg.com/images/themes/theme1/bg.png"/>
    <hyperlink ref="AU232" r:id="rId695" display="http://abs.twimg.com/images/themes/theme1/bg.png"/>
    <hyperlink ref="AU233" r:id="rId696" display="http://abs.twimg.com/images/themes/theme6/bg.gif"/>
    <hyperlink ref="AU234" r:id="rId697" display="http://abs.twimg.com/images/themes/theme1/bg.png"/>
    <hyperlink ref="AU235" r:id="rId698" display="http://abs.twimg.com/images/themes/theme1/bg.png"/>
    <hyperlink ref="AU236" r:id="rId699" display="http://abs.twimg.com/images/themes/theme7/bg.gif"/>
    <hyperlink ref="AU237" r:id="rId700" display="http://abs.twimg.com/images/themes/theme1/bg.png"/>
    <hyperlink ref="AU238" r:id="rId701" display="http://abs.twimg.com/images/themes/theme14/bg.gif"/>
    <hyperlink ref="AU239" r:id="rId702" display="http://abs.twimg.com/images/themes/theme1/bg.png"/>
    <hyperlink ref="AU240" r:id="rId703" display="http://abs.twimg.com/images/themes/theme4/bg.gif"/>
    <hyperlink ref="AU241" r:id="rId704" display="http://pbs.twimg.com/profile_background_images/378800000177213536/NZyDEJ23.png"/>
    <hyperlink ref="AU242" r:id="rId705" display="http://abs.twimg.com/images/themes/theme13/bg.gif"/>
    <hyperlink ref="AU243" r:id="rId706" display="http://abs.twimg.com/images/themes/theme6/bg.gif"/>
    <hyperlink ref="AU244" r:id="rId707" display="http://abs.twimg.com/images/themes/theme6/bg.gif"/>
    <hyperlink ref="AU246" r:id="rId708" display="http://abs.twimg.com/images/themes/theme7/bg.gif"/>
    <hyperlink ref="AU247" r:id="rId709" display="http://abs.twimg.com/images/themes/theme1/bg.png"/>
    <hyperlink ref="AU248" r:id="rId710" display="http://abs.twimg.com/images/themes/theme9/bg.gif"/>
    <hyperlink ref="AU249" r:id="rId711" display="http://abs.twimg.com/images/themes/theme1/bg.png"/>
    <hyperlink ref="AU250" r:id="rId712" display="http://abs.twimg.com/images/themes/theme14/bg.gif"/>
    <hyperlink ref="AU251" r:id="rId713" display="http://abs.twimg.com/images/themes/theme1/bg.png"/>
    <hyperlink ref="AU252" r:id="rId714" display="http://abs.twimg.com/images/themes/theme1/bg.png"/>
    <hyperlink ref="AU253" r:id="rId715" display="http://abs.twimg.com/images/themes/theme2/bg.gif"/>
    <hyperlink ref="AU254" r:id="rId716" display="http://abs.twimg.com/images/themes/theme1/bg.png"/>
    <hyperlink ref="AU255" r:id="rId717" display="http://abs.twimg.com/images/themes/theme6/bg.gif"/>
    <hyperlink ref="AU256" r:id="rId718" display="http://abs.twimg.com/images/themes/theme18/bg.gif"/>
    <hyperlink ref="AU257" r:id="rId719" display="http://abs.twimg.com/images/themes/theme1/bg.png"/>
    <hyperlink ref="AU258" r:id="rId720" display="http://abs.twimg.com/images/themes/theme15/bg.png"/>
    <hyperlink ref="AU259" r:id="rId721" display="http://abs.twimg.com/images/themes/theme1/bg.png"/>
    <hyperlink ref="AU260" r:id="rId722" display="http://abs.twimg.com/images/themes/theme1/bg.png"/>
    <hyperlink ref="AU261" r:id="rId723" display="http://abs.twimg.com/images/themes/theme1/bg.png"/>
    <hyperlink ref="AU262" r:id="rId724" display="http://abs.twimg.com/images/themes/theme1/bg.png"/>
    <hyperlink ref="AU263" r:id="rId725" display="http://abs.twimg.com/images/themes/theme2/bg.gif"/>
    <hyperlink ref="AU264" r:id="rId726" display="http://abs.twimg.com/images/themes/theme14/bg.gif"/>
    <hyperlink ref="AU265" r:id="rId727" display="http://abs.twimg.com/images/themes/theme9/bg.gif"/>
    <hyperlink ref="AU266" r:id="rId728" display="http://abs.twimg.com/images/themes/theme1/bg.png"/>
    <hyperlink ref="AU267" r:id="rId729" display="http://abs.twimg.com/images/themes/theme1/bg.png"/>
    <hyperlink ref="AU268" r:id="rId730" display="http://abs.twimg.com/images/themes/theme6/bg.gif"/>
    <hyperlink ref="AU269" r:id="rId731" display="http://abs.twimg.com/images/themes/theme1/bg.png"/>
    <hyperlink ref="AU270" r:id="rId732" display="http://abs.twimg.com/images/themes/theme18/bg.gif"/>
    <hyperlink ref="AU271" r:id="rId733" display="http://abs.twimg.com/images/themes/theme1/bg.png"/>
    <hyperlink ref="AU272" r:id="rId734" display="http://abs.twimg.com/images/themes/theme2/bg.gif"/>
    <hyperlink ref="AU273" r:id="rId735" display="http://abs.twimg.com/images/themes/theme1/bg.png"/>
    <hyperlink ref="AU274" r:id="rId736" display="http://abs.twimg.com/images/themes/theme1/bg.png"/>
    <hyperlink ref="AU275" r:id="rId737" display="http://abs.twimg.com/images/themes/theme1/bg.png"/>
    <hyperlink ref="AU276" r:id="rId738" display="http://abs.twimg.com/images/themes/theme1/bg.png"/>
    <hyperlink ref="AU277" r:id="rId739" display="http://abs.twimg.com/images/themes/theme7/bg.gif"/>
    <hyperlink ref="AU278" r:id="rId740" display="http://abs.twimg.com/images/themes/theme1/bg.png"/>
    <hyperlink ref="AU279" r:id="rId741" display="http://abs.twimg.com/images/themes/theme1/bg.png"/>
    <hyperlink ref="AU280" r:id="rId742" display="http://abs.twimg.com/images/themes/theme1/bg.png"/>
    <hyperlink ref="AU281" r:id="rId743" display="http://abs.twimg.com/images/themes/theme1/bg.png"/>
    <hyperlink ref="AU282" r:id="rId744" display="http://abs.twimg.com/images/themes/theme1/bg.png"/>
    <hyperlink ref="AU284" r:id="rId745" display="http://abs.twimg.com/images/themes/theme14/bg.gif"/>
    <hyperlink ref="AU285" r:id="rId746" display="http://abs.twimg.com/images/themes/theme9/bg.gif"/>
    <hyperlink ref="AU286" r:id="rId747" display="http://abs.twimg.com/images/themes/theme1/bg.png"/>
    <hyperlink ref="AU287" r:id="rId748" display="http://abs.twimg.com/images/themes/theme1/bg.png"/>
    <hyperlink ref="AU288" r:id="rId749" display="http://abs.twimg.com/images/themes/theme1/bg.png"/>
    <hyperlink ref="AU289" r:id="rId750" display="http://abs.twimg.com/images/themes/theme1/bg.png"/>
    <hyperlink ref="AU290" r:id="rId751" display="http://abs.twimg.com/images/themes/theme1/bg.png"/>
    <hyperlink ref="AU291" r:id="rId752" display="http://abs.twimg.com/images/themes/theme1/bg.png"/>
    <hyperlink ref="AU292" r:id="rId753" display="http://abs.twimg.com/images/themes/theme1/bg.png"/>
    <hyperlink ref="AU293" r:id="rId754" display="http://abs.twimg.com/images/themes/theme1/bg.png"/>
    <hyperlink ref="AU294" r:id="rId755" display="http://abs.twimg.com/images/themes/theme15/bg.png"/>
    <hyperlink ref="AU295" r:id="rId756" display="http://abs.twimg.com/images/themes/theme3/bg.gif"/>
    <hyperlink ref="AU296" r:id="rId757" display="http://abs.twimg.com/images/themes/theme1/bg.png"/>
    <hyperlink ref="AU297" r:id="rId758" display="http://abs.twimg.com/images/themes/theme17/bg.gif"/>
    <hyperlink ref="AU298" r:id="rId759" display="http://abs.twimg.com/images/themes/theme1/bg.png"/>
    <hyperlink ref="AU300" r:id="rId760" display="http://abs.twimg.com/images/themes/theme1/bg.png"/>
    <hyperlink ref="AU301" r:id="rId761" display="http://abs.twimg.com/images/themes/theme2/bg.gif"/>
    <hyperlink ref="AU302" r:id="rId762" display="http://abs.twimg.com/images/themes/theme1/bg.png"/>
    <hyperlink ref="AU303" r:id="rId763" display="http://abs.twimg.com/images/themes/theme12/bg.gif"/>
    <hyperlink ref="AU304" r:id="rId764" display="http://abs.twimg.com/images/themes/theme9/bg.gif"/>
    <hyperlink ref="AU306" r:id="rId765" display="http://abs.twimg.com/images/themes/theme3/bg.gif"/>
    <hyperlink ref="AU308" r:id="rId766" display="http://abs.twimg.com/images/themes/theme1/bg.png"/>
    <hyperlink ref="AU309" r:id="rId767" display="http://abs.twimg.com/images/themes/theme1/bg.png"/>
    <hyperlink ref="AU310" r:id="rId768" display="http://abs.twimg.com/images/themes/theme9/bg.gif"/>
    <hyperlink ref="AU311" r:id="rId769" display="http://abs.twimg.com/images/themes/theme1/bg.png"/>
    <hyperlink ref="AU312" r:id="rId770" display="http://abs.twimg.com/images/themes/theme16/bg.gif"/>
    <hyperlink ref="AU313" r:id="rId771" display="http://abs.twimg.com/images/themes/theme1/bg.png"/>
    <hyperlink ref="AU314" r:id="rId772" display="http://abs.twimg.com/images/themes/theme1/bg.png"/>
    <hyperlink ref="AU315" r:id="rId773" display="http://abs.twimg.com/images/themes/theme1/bg.png"/>
    <hyperlink ref="AU317" r:id="rId774" display="http://abs.twimg.com/images/themes/theme1/bg.png"/>
    <hyperlink ref="AU318" r:id="rId775" display="http://abs.twimg.com/images/themes/theme1/bg.png"/>
    <hyperlink ref="AU319" r:id="rId776" display="http://abs.twimg.com/images/themes/theme1/bg.png"/>
    <hyperlink ref="AU320" r:id="rId777" display="http://abs.twimg.com/images/themes/theme18/bg.gif"/>
    <hyperlink ref="AU321" r:id="rId778" display="http://abs.twimg.com/images/themes/theme7/bg.gif"/>
    <hyperlink ref="AU322" r:id="rId779" display="http://abs.twimg.com/images/themes/theme2/bg.gif"/>
    <hyperlink ref="AU323" r:id="rId780" display="http://abs.twimg.com/images/themes/theme8/bg.gif"/>
    <hyperlink ref="AU324" r:id="rId781" display="http://abs.twimg.com/images/themes/theme1/bg.png"/>
    <hyperlink ref="AU325" r:id="rId782" display="http://abs.twimg.com/images/themes/theme1/bg.png"/>
    <hyperlink ref="AU326" r:id="rId783" display="http://abs.twimg.com/images/themes/theme14/bg.gif"/>
    <hyperlink ref="AU327" r:id="rId784" display="http://abs.twimg.com/images/themes/theme1/bg.png"/>
    <hyperlink ref="AU328" r:id="rId785" display="http://abs.twimg.com/images/themes/theme1/bg.png"/>
    <hyperlink ref="AU329" r:id="rId786" display="http://abs.twimg.com/images/themes/theme18/bg.gif"/>
    <hyperlink ref="AU330" r:id="rId787" display="http://abs.twimg.com/images/themes/theme16/bg.gif"/>
    <hyperlink ref="AU331" r:id="rId788" display="http://abs.twimg.com/images/themes/theme8/bg.gif"/>
    <hyperlink ref="AU332" r:id="rId789" display="http://abs.twimg.com/images/themes/theme1/bg.png"/>
    <hyperlink ref="AU333" r:id="rId790" display="http://abs.twimg.com/images/themes/theme5/bg.gif"/>
    <hyperlink ref="AU334" r:id="rId791" display="http://abs.twimg.com/images/themes/theme9/bg.gif"/>
    <hyperlink ref="AU335" r:id="rId792" display="http://abs.twimg.com/images/themes/theme14/bg.gif"/>
    <hyperlink ref="AU336" r:id="rId793" display="http://abs.twimg.com/images/themes/theme1/bg.png"/>
    <hyperlink ref="AU337" r:id="rId794" display="http://abs.twimg.com/images/themes/theme9/bg.gif"/>
    <hyperlink ref="AU338" r:id="rId795" display="http://abs.twimg.com/images/themes/theme6/bg.gif"/>
    <hyperlink ref="AU339" r:id="rId796" display="http://abs.twimg.com/images/themes/theme9/bg.gif"/>
    <hyperlink ref="AU340" r:id="rId797" display="http://abs.twimg.com/images/themes/theme18/bg.gif"/>
    <hyperlink ref="AU341" r:id="rId798" display="http://abs.twimg.com/images/themes/theme1/bg.png"/>
    <hyperlink ref="AU343" r:id="rId799" display="http://abs.twimg.com/images/themes/theme14/bg.gif"/>
    <hyperlink ref="AU344" r:id="rId800" display="http://abs.twimg.com/images/themes/theme1/bg.png"/>
    <hyperlink ref="AU345" r:id="rId801" display="http://abs.twimg.com/images/themes/theme9/bg.gif"/>
    <hyperlink ref="AU346" r:id="rId802" display="http://abs.twimg.com/images/themes/theme1/bg.png"/>
    <hyperlink ref="AU347" r:id="rId803" display="http://abs.twimg.com/images/themes/theme1/bg.png"/>
    <hyperlink ref="AU348" r:id="rId804" display="http://abs.twimg.com/images/themes/theme1/bg.png"/>
    <hyperlink ref="AU349" r:id="rId805" display="http://pbs.twimg.com/profile_background_images/666111968768495617/QcbiaBLG.jpg"/>
    <hyperlink ref="AU350" r:id="rId806" display="http://abs.twimg.com/images/themes/theme3/bg.gif"/>
    <hyperlink ref="AU351" r:id="rId807" display="http://abs.twimg.com/images/themes/theme1/bg.png"/>
    <hyperlink ref="AU352" r:id="rId808" display="http://abs.twimg.com/images/themes/theme1/bg.png"/>
    <hyperlink ref="AU353" r:id="rId809" display="http://abs.twimg.com/images/themes/theme9/bg.gif"/>
    <hyperlink ref="AU354" r:id="rId810" display="http://abs.twimg.com/images/themes/theme1/bg.png"/>
    <hyperlink ref="AU355" r:id="rId811" display="http://abs.twimg.com/images/themes/theme1/bg.png"/>
    <hyperlink ref="AU356" r:id="rId812" display="http://abs.twimg.com/images/themes/theme1/bg.png"/>
    <hyperlink ref="AU357" r:id="rId813" display="http://abs.twimg.com/images/themes/theme1/bg.png"/>
    <hyperlink ref="AU358" r:id="rId814" display="http://abs.twimg.com/images/themes/theme1/bg.png"/>
    <hyperlink ref="AU359" r:id="rId815" display="http://abs.twimg.com/images/themes/theme1/bg.png"/>
    <hyperlink ref="AU360" r:id="rId816" display="http://abs.twimg.com/images/themes/theme1/bg.png"/>
    <hyperlink ref="AU361" r:id="rId817" display="http://a0.twimg.com/images/themes/theme1/bg.png"/>
    <hyperlink ref="F3" r:id="rId818" display="http://pbs.twimg.com/profile_images/1901640487/W_normal.png"/>
    <hyperlink ref="F4" r:id="rId819" display="http://pbs.twimg.com/profile_images/188072445/wendybyjack_normal.JPG"/>
    <hyperlink ref="F5" r:id="rId820" display="http://pbs.twimg.com/profile_images/1000707589825531909/By2n0cpA_normal.jpg"/>
    <hyperlink ref="F6" r:id="rId821" display="http://pbs.twimg.com/profile_images/1159719708557369345/H5ITmmQ3_normal.jpg"/>
    <hyperlink ref="F7" r:id="rId822" display="http://pbs.twimg.com/profile_images/877802995664158720/htDBgXzP_normal.jpg"/>
    <hyperlink ref="F8" r:id="rId823" display="http://pbs.twimg.com/profile_images/1019578718686253056/gN3uEOeL_normal.jpg"/>
    <hyperlink ref="F9" r:id="rId824" display="http://pbs.twimg.com/profile_images/3577885392/5e53fffacf94506a319c0a99acedebc0_normal.jpeg"/>
    <hyperlink ref="F10" r:id="rId825" display="http://pbs.twimg.com/profile_images/378800000420122852/2467751b5eaf8575bac07dc86db66004_normal.png"/>
    <hyperlink ref="F11" r:id="rId826" display="http://pbs.twimg.com/profile_images/707979145045614594/Hidlx62E_normal.jpg"/>
    <hyperlink ref="F12" r:id="rId827" display="http://pbs.twimg.com/profile_images/1081239403308244992/_gfk5FeZ_normal.jpg"/>
    <hyperlink ref="F13" r:id="rId828" display="http://pbs.twimg.com/profile_images/1135810579006984192/dvei1o7f_normal.png"/>
    <hyperlink ref="F14" r:id="rId829" display="http://pbs.twimg.com/profile_images/1096377035218391040/9z9uQYAO_normal.jpg"/>
    <hyperlink ref="F15" r:id="rId830" display="http://pbs.twimg.com/profile_images/1067804443427708932/__pu-Wuu_normal.jpg"/>
    <hyperlink ref="F16" r:id="rId831" display="http://pbs.twimg.com/profile_images/927969888672632838/CZxYHc74_normal.jpg"/>
    <hyperlink ref="F17" r:id="rId832" display="http://pbs.twimg.com/profile_images/510517460773007360/UKfBppaU_normal.jpeg"/>
    <hyperlink ref="F18" r:id="rId833" display="http://pbs.twimg.com/profile_images/951278168165568514/kXubtp0c_normal.jpg"/>
    <hyperlink ref="F19" r:id="rId834" display="http://pbs.twimg.com/profile_images/1105346886729371653/0W32yzrg_normal.jpg"/>
    <hyperlink ref="F20" r:id="rId835" display="http://pbs.twimg.com/profile_images/640563362452099075/Ksw0Ouzp_normal.jpg"/>
    <hyperlink ref="F21" r:id="rId836" display="http://pbs.twimg.com/profile_images/1134084820395536384/I9p-ps8o_normal.jpg"/>
    <hyperlink ref="F22" r:id="rId837" display="http://pbs.twimg.com/profile_images/802383084557582336/Ruy5hUWa_normal.jpg"/>
    <hyperlink ref="F23" r:id="rId838" display="http://pbs.twimg.com/profile_images/903344761343541249/M1cKZg2S_normal.jpg"/>
    <hyperlink ref="F24" r:id="rId839" display="http://pbs.twimg.com/profile_images/633957468528373761/mD-uuuWj_normal.jpg"/>
    <hyperlink ref="F25" r:id="rId840" display="http://pbs.twimg.com/profile_images/378800000401092475/b8e2ff437bd0a2bb21d022a73b82756e_normal.png"/>
    <hyperlink ref="F26" r:id="rId841" display="http://pbs.twimg.com/profile_images/840083692735283200/24ITv3YL_normal.jpg"/>
    <hyperlink ref="F27" r:id="rId842" display="http://pbs.twimg.com/profile_images/378800000858276714/dXQvaol1_normal.jpeg"/>
    <hyperlink ref="F28" r:id="rId843" display="http://pbs.twimg.com/profile_images/1791004539/strohmaier_normal.jpg"/>
    <hyperlink ref="F29" r:id="rId844" display="http://pbs.twimg.com/profile_images/1162086970539040769/OuFXPVkb_normal.jpg"/>
    <hyperlink ref="F30" r:id="rId845" display="http://pbs.twimg.com/profile_images/525366265309720576/8kYn2EfB_normal.jpeg"/>
    <hyperlink ref="F31" r:id="rId846" display="http://pbs.twimg.com/profile_images/802975423936098304/D4XkoOnz_normal.jpg"/>
    <hyperlink ref="F32" r:id="rId847" display="http://pbs.twimg.com/profile_images/1170576209261907968/w2IVPPFv_normal.jpg"/>
    <hyperlink ref="F33" r:id="rId848" display="http://pbs.twimg.com/profile_images/1123287311695982594/X4G0h2LY_normal.png"/>
    <hyperlink ref="F34" r:id="rId849" display="http://pbs.twimg.com/profile_images/1157378921354137600/uSijM077_normal.jpg"/>
    <hyperlink ref="F35" r:id="rId850" display="http://pbs.twimg.com/profile_images/1143536112088035331/XDEmFAaj_normal.png"/>
    <hyperlink ref="F36" r:id="rId851" display="http://pbs.twimg.com/profile_images/533324309646045184/gCb_hFpF_normal.jpeg"/>
    <hyperlink ref="F37" r:id="rId852" display="http://pbs.twimg.com/profile_images/885550153603588096/FctoJfEm_normal.jpg"/>
    <hyperlink ref="F38" r:id="rId853" display="http://pbs.twimg.com/profile_images/826802386442342400/ChCqD4xd_normal.jpg"/>
    <hyperlink ref="F39" r:id="rId854" display="http://pbs.twimg.com/profile_images/1032511675872763904/1uqAxB9w_normal.jpg"/>
    <hyperlink ref="F40" r:id="rId855" display="http://pbs.twimg.com/profile_images/1132450916047630338/kMhyelCS_normal.jpg"/>
    <hyperlink ref="F41" r:id="rId856" display="http://pbs.twimg.com/profile_images/922010198142803968/w8-pO6P4_normal.jpg"/>
    <hyperlink ref="F42" r:id="rId857" display="http://pbs.twimg.com/profile_images/634559746830266368/DSL2nEU0_normal.png"/>
    <hyperlink ref="F43" r:id="rId858" display="http://pbs.twimg.com/profile_images/832989901708750849/9CuoIZnE_normal.jpg"/>
    <hyperlink ref="F44" r:id="rId859" display="http://pbs.twimg.com/profile_images/2904020128/c51fc079bf4f86106b20b353dbf57612_normal.png"/>
    <hyperlink ref="F45" r:id="rId860" display="http://pbs.twimg.com/profile_images/378800000380161537/b6fa868dce43807d4e67462587d0b0d2_normal.png"/>
    <hyperlink ref="F46" r:id="rId861" display="http://pbs.twimg.com/profile_images/902294824857907200/RDtrG2Ax_normal.jpg"/>
    <hyperlink ref="F47" r:id="rId862" display="http://pbs.twimg.com/profile_images/1089993283823169537/77BLUIKp_normal.jpg"/>
    <hyperlink ref="F48" r:id="rId863" display="http://abs.twimg.com/sticky/default_profile_images/default_profile_normal.png"/>
    <hyperlink ref="F49" r:id="rId864" display="http://pbs.twimg.com/profile_images/991062240060166144/MObB3-Mv_normal.jpg"/>
    <hyperlink ref="F50" r:id="rId865" display="http://pbs.twimg.com/profile_images/1143592355058061312/BDRTebQX_normal.jpg"/>
    <hyperlink ref="F51" r:id="rId866" display="http://pbs.twimg.com/profile_images/1118366365939916805/ZXO-UfGD_normal.jpg"/>
    <hyperlink ref="F52" r:id="rId867" display="http://pbs.twimg.com/profile_images/1156235193633710080/9_ivAt-Y_normal.jpg"/>
    <hyperlink ref="F53" r:id="rId868" display="http://pbs.twimg.com/profile_images/464495701242552320/wtpAXKAI_normal.jpeg"/>
    <hyperlink ref="F54" r:id="rId869" display="http://pbs.twimg.com/profile_images/861540695940714498/qqksZ8UK_normal.jpg"/>
    <hyperlink ref="F55" r:id="rId870" display="http://pbs.twimg.com/profile_images/934099097111408642/x7U9BuLG_normal.jpg"/>
    <hyperlink ref="F56" r:id="rId871" display="http://pbs.twimg.com/profile_images/565437941132972032/qaHmxFaB_normal.jpeg"/>
    <hyperlink ref="F57" r:id="rId872" display="http://pbs.twimg.com/profile_images/600742982870929408/a9CXOlnW_normal.png"/>
    <hyperlink ref="F58" r:id="rId873" display="http://pbs.twimg.com/profile_images/697861531006971905/H95uSJZ1_normal.jpg"/>
    <hyperlink ref="F59" r:id="rId874" display="http://pbs.twimg.com/profile_images/1168535728483184641/32qO7SVn_normal.jpg"/>
    <hyperlink ref="F60" r:id="rId875" display="http://pbs.twimg.com/profile_images/1140705901067874304/EvxFVrYU_normal.jpg"/>
    <hyperlink ref="F61" r:id="rId876" display="http://pbs.twimg.com/profile_images/1126435295174508544/sX4gZJej_normal.png"/>
    <hyperlink ref="F62" r:id="rId877" display="http://pbs.twimg.com/profile_images/1158075400683163648/iS2onlK6_normal.jpg"/>
    <hyperlink ref="F63" r:id="rId878" display="http://pbs.twimg.com/profile_images/618336146456588288/Px9EsoAk_normal.png"/>
    <hyperlink ref="F64" r:id="rId879" display="http://pbs.twimg.com/profile_images/529859193730121729/QSDFtYXF_normal.jpeg"/>
    <hyperlink ref="F65" r:id="rId880" display="http://pbs.twimg.com/profile_images/1083333523392602112/YUSrahyh_normal.jpg"/>
    <hyperlink ref="F66" r:id="rId881" display="http://pbs.twimg.com/profile_images/953251712021737472/S79Qd5K2_normal.jpg"/>
    <hyperlink ref="F67" r:id="rId882" display="http://pbs.twimg.com/profile_images/1142468375173423105/WnZcbPmN_normal.jpg"/>
    <hyperlink ref="F68" r:id="rId883" display="http://pbs.twimg.com/profile_images/887356378448375808/Fr4tSKNy_normal.jpg"/>
    <hyperlink ref="F69" r:id="rId884" display="http://pbs.twimg.com/profile_images/714450639095525377/oK5tNwcZ_normal.jpg"/>
    <hyperlink ref="F70" r:id="rId885" display="http://pbs.twimg.com/profile_images/1048970906998063104/K-VCxUVU_normal.jpg"/>
    <hyperlink ref="F71" r:id="rId886" display="http://pbs.twimg.com/profile_images/378800000073429129/906bb91c9498fc18b2a1eca11d78c6e6_normal.jpeg"/>
    <hyperlink ref="F72" r:id="rId887" display="http://pbs.twimg.com/profile_images/887117820106035200/M9HpQt3I_normal.jpg"/>
    <hyperlink ref="F73" r:id="rId888" display="http://pbs.twimg.com/profile_images/1001241127981342720/Co5ec2TC_normal.jpg"/>
    <hyperlink ref="F74" r:id="rId889" display="http://pbs.twimg.com/profile_images/505272827453272064/P1XJIgEU_normal.jpeg"/>
    <hyperlink ref="F75" r:id="rId890" display="http://pbs.twimg.com/profile_images/845189010028822529/7OpfQ7sd_normal.jpg"/>
    <hyperlink ref="F76" r:id="rId891" display="http://pbs.twimg.com/profile_images/821089148891078656/lMMKjZjw_normal.jpg"/>
    <hyperlink ref="F77" r:id="rId892" display="http://pbs.twimg.com/profile_images/771614184752590849/iPUA7TiH_normal.jpg"/>
    <hyperlink ref="F78" r:id="rId893" display="http://pbs.twimg.com/profile_images/858732102862483456/rzI0kX-i_normal.jpg"/>
    <hyperlink ref="F79" r:id="rId894" display="http://pbs.twimg.com/profile_images/1032689134249209858/BNgtjTtD_normal.jpg"/>
    <hyperlink ref="F80" r:id="rId895" display="http://pbs.twimg.com/profile_images/1158421931898626048/zGBI6TJm_normal.jpg"/>
    <hyperlink ref="F81" r:id="rId896" display="http://pbs.twimg.com/profile_images/1099396215538626561/b8OM6dBK_normal.png"/>
    <hyperlink ref="F82" r:id="rId897" display="http://pbs.twimg.com/profile_images/664544029225320452/s_W4ACEB_normal.png"/>
    <hyperlink ref="F83" r:id="rId898" display="http://pbs.twimg.com/profile_images/877903010042707968/1Ct2NPI__normal.jpg"/>
    <hyperlink ref="F84" r:id="rId899" display="http://pbs.twimg.com/profile_images/1149651502975221761/dPm-cLlU_normal.jpg"/>
    <hyperlink ref="F85" r:id="rId900" display="http://pbs.twimg.com/profile_images/868721336482508800/ChgstUnn_normal.jpg"/>
    <hyperlink ref="F86" r:id="rId901" display="http://abs.twimg.com/sticky/default_profile_images/default_profile_normal.png"/>
    <hyperlink ref="F87" r:id="rId902" display="http://pbs.twimg.com/profile_images/1180950585312530432/wbGkVhlc_normal.jpg"/>
    <hyperlink ref="F88" r:id="rId903" display="http://pbs.twimg.com/profile_images/1140440394913595392/cBUvrcks_normal.jpg"/>
    <hyperlink ref="F89" r:id="rId904" display="http://pbs.twimg.com/profile_images/1141308868397371394/SS8eqtkU_normal.jpg"/>
    <hyperlink ref="F90" r:id="rId905" display="http://pbs.twimg.com/profile_images/1141241883173089280/9dyQOEdg_normal.jpg"/>
    <hyperlink ref="F91" r:id="rId906" display="http://pbs.twimg.com/profile_images/1141243220464033793/LCRfnOZT_normal.jpg"/>
    <hyperlink ref="F92" r:id="rId907" display="http://pbs.twimg.com/profile_images/1141243912868118529/zWcyDWsS_normal.jpg"/>
    <hyperlink ref="F93" r:id="rId908" display="http://pbs.twimg.com/profile_images/1141244716790403072/i7TTm0Fr_normal.jpg"/>
    <hyperlink ref="F94" r:id="rId909" display="http://pbs.twimg.com/profile_images/1141245620977463296/wkVwOKyL_normal.jpg"/>
    <hyperlink ref="F95" r:id="rId910" display="http://pbs.twimg.com/profile_images/1141246120464490496/ZSeY3lQ8_normal.jpg"/>
    <hyperlink ref="F96" r:id="rId911" display="http://pbs.twimg.com/profile_images/1141247018620186624/DAG8E2ci_normal.jpg"/>
    <hyperlink ref="F97" r:id="rId912" display="http://pbs.twimg.com/profile_images/1172982019048951808/aRTgnAnX_normal.jpg"/>
    <hyperlink ref="F98" r:id="rId913" display="http://pbs.twimg.com/profile_images/1141250220556079104/GCgtsYNL_normal.jpg"/>
    <hyperlink ref="F99" r:id="rId914" display="http://pbs.twimg.com/profile_images/1141238253644763136/LKKZmuvR_normal.jpg"/>
    <hyperlink ref="F100" r:id="rId915" display="http://pbs.twimg.com/profile_images/1141264481823031296/KI-92DGA_normal.jpg"/>
    <hyperlink ref="F101" r:id="rId916" display="http://pbs.twimg.com/profile_images/1141265441978851328/VqRWUjGy_normal.jpg"/>
    <hyperlink ref="F102" r:id="rId917" display="http://pbs.twimg.com/profile_images/823358151886065664/6uV1H2iZ_normal.jpg"/>
    <hyperlink ref="F103" r:id="rId918" display="http://pbs.twimg.com/profile_images/704216117296783360/VZnllfjl_normal.jpg"/>
    <hyperlink ref="F104" r:id="rId919" display="http://pbs.twimg.com/profile_images/2147175222/562412_10150751071270132_8570160131_11992754_806382014_n_normal.jpg"/>
    <hyperlink ref="F105" r:id="rId920" display="http://pbs.twimg.com/profile_images/669388577248153601/aB5vhnqL_normal.jpg"/>
    <hyperlink ref="F106" r:id="rId921" display="http://pbs.twimg.com/profile_images/1153181214217404419/5hYsCd8k_normal.jpg"/>
    <hyperlink ref="F107" r:id="rId922" display="http://pbs.twimg.com/profile_images/733970020519292928/YjuSdhj7_normal.jpg"/>
    <hyperlink ref="F108" r:id="rId923" display="http://pbs.twimg.com/profile_images/716992148219019264/vqerpZId_normal.jpg"/>
    <hyperlink ref="F109" r:id="rId924" display="http://pbs.twimg.com/profile_images/1175754605013151746/8lUYmXWv_normal.jpg"/>
    <hyperlink ref="F110" r:id="rId925" display="http://pbs.twimg.com/profile_images/731853821635264512/dHM6nGus_normal.jpg"/>
    <hyperlink ref="F111" r:id="rId926" display="http://pbs.twimg.com/profile_images/1092151974475182080/jVHCNHcA_normal.jpg"/>
    <hyperlink ref="F112" r:id="rId927" display="http://pbs.twimg.com/profile_images/1141596232650911744/RXq-ZI8X_normal.png"/>
    <hyperlink ref="F113" r:id="rId928" display="http://pbs.twimg.com/profile_images/585988913392553984/29ykyuqa_normal.jpg"/>
    <hyperlink ref="F114" r:id="rId929" display="http://pbs.twimg.com/profile_images/921869485425885184/UXTl2-ZN_normal.jpg"/>
    <hyperlink ref="F115" r:id="rId930" display="http://pbs.twimg.com/profile_images/900443799129702400/x6loB2Tp_normal.jpg"/>
    <hyperlink ref="F116" r:id="rId931" display="http://pbs.twimg.com/profile_images/907313081595789312/49ZBUvCC_normal.jpg"/>
    <hyperlink ref="F117" r:id="rId932" display="http://pbs.twimg.com/profile_images/426002680297713664/TiKLm5Sa_normal.jpeg"/>
    <hyperlink ref="F118" r:id="rId933" display="http://pbs.twimg.com/profile_images/1060937068531068929/zyQEOC-k_normal.jpg"/>
    <hyperlink ref="F119" r:id="rId934" display="http://pbs.twimg.com/profile_images/1043951271831621637/bAj-6HGE_normal.jpg"/>
    <hyperlink ref="F120" r:id="rId935" display="http://pbs.twimg.com/profile_images/540517535246868480/1nBA3JGj_normal.jpeg"/>
    <hyperlink ref="F121" r:id="rId936" display="http://pbs.twimg.com/profile_images/822692976304340993/jMQjWo1h_normal.jpg"/>
    <hyperlink ref="F122" r:id="rId937" display="http://pbs.twimg.com/profile_images/1166569194051293184/sID6YwMV_normal.jpg"/>
    <hyperlink ref="F123" r:id="rId938" display="http://pbs.twimg.com/profile_images/961122121194844162/KEfIrE9O_normal.jpg"/>
    <hyperlink ref="F124" r:id="rId939" display="http://pbs.twimg.com/profile_images/735911381539688451/_xOdYmBk_normal.jpg"/>
    <hyperlink ref="F125" r:id="rId940" display="http://pbs.twimg.com/profile_images/1550782625/KLerman_normal.jpg"/>
    <hyperlink ref="F126" r:id="rId941" display="http://pbs.twimg.com/profile_images/1165381409013321728/StxOlYYu_normal.jpg"/>
    <hyperlink ref="F127" r:id="rId942" display="http://pbs.twimg.com/profile_images/1148974451486150656/hhPXuqhg_normal.jpg"/>
    <hyperlink ref="F128" r:id="rId943" display="http://pbs.twimg.com/profile_images/1038545340318801921/uOuoQOKB_normal.jpg"/>
    <hyperlink ref="F129" r:id="rId944" display="http://pbs.twimg.com/profile_images/993211909909438465/kuYG1P3H_normal.jpg"/>
    <hyperlink ref="F130" r:id="rId945" display="http://pbs.twimg.com/profile_images/1112492300037320707/M5KqYDWr_normal.jpg"/>
    <hyperlink ref="F131" r:id="rId946" display="http://pbs.twimg.com/profile_images/1139953414677209091/ds5p7PeO_normal.png"/>
    <hyperlink ref="F132" r:id="rId947" display="http://pbs.twimg.com/profile_images/1164517139132375041/ojsn4FS__normal.jpg"/>
    <hyperlink ref="F133" r:id="rId948" display="http://pbs.twimg.com/profile_images/760698401088471044/rItGqFwI_normal.jpg"/>
    <hyperlink ref="F134" r:id="rId949" display="http://pbs.twimg.com/profile_images/1180198291197300736/iMPdl4pg_normal.jpg"/>
    <hyperlink ref="F135" r:id="rId950" display="http://pbs.twimg.com/profile_images/774806396072189952/p6c9uV7Y_normal.jpg"/>
    <hyperlink ref="F136" r:id="rId951" display="http://pbs.twimg.com/profile_images/1173772073543569409/gDVGJqYA_normal.jpg"/>
    <hyperlink ref="F137" r:id="rId952" display="http://pbs.twimg.com/profile_images/984242929115025408/0fsMcvdA_normal.jpg"/>
    <hyperlink ref="F138" r:id="rId953" display="http://pbs.twimg.com/profile_images/1157042957943361536/5X7BFhuT_normal.png"/>
    <hyperlink ref="F139" r:id="rId954" display="http://pbs.twimg.com/profile_images/1093359284186800128/iNXTg3L4_normal.jpg"/>
    <hyperlink ref="F140" r:id="rId955" display="http://pbs.twimg.com/profile_images/1170867067806859266/driw5LSf_normal.jpg"/>
    <hyperlink ref="F141" r:id="rId956" display="http://pbs.twimg.com/profile_images/1178105204857692160/ay3zJRV__normal.jpg"/>
    <hyperlink ref="F142" r:id="rId957" display="http://pbs.twimg.com/profile_images/1113380954733723648/WfBwQJSZ_normal.jpg"/>
    <hyperlink ref="F143" r:id="rId958" display="http://pbs.twimg.com/profile_images/1084827830410772480/IWv34aLI_normal.jpg"/>
    <hyperlink ref="F144" r:id="rId959" display="http://pbs.twimg.com/profile_images/1159688339945132032/iT1wliqd_normal.jpg"/>
    <hyperlink ref="F145" r:id="rId960" display="http://pbs.twimg.com/profile_images/1160022515453968385/oJhgk4aa_normal.jpg"/>
    <hyperlink ref="F146" r:id="rId961" display="http://pbs.twimg.com/profile_images/1082334822054354944/7PHyn2Fx_normal.jpg"/>
    <hyperlink ref="F147" r:id="rId962" display="http://pbs.twimg.com/profile_images/1106260895875780608/MAq8d-30_normal.jpg"/>
    <hyperlink ref="F148" r:id="rId963" display="http://pbs.twimg.com/profile_images/1028850776821702656/KyLx5Uah_normal.jpg"/>
    <hyperlink ref="F149" r:id="rId964" display="http://pbs.twimg.com/profile_images/1112492702967521281/6BKGCHoA_normal.jpg"/>
    <hyperlink ref="F150" r:id="rId965" display="http://pbs.twimg.com/profile_images/3184819811/9f2f109ae86c40c3a74dd0233022ec30_normal.jpeg"/>
    <hyperlink ref="F151" r:id="rId966" display="http://pbs.twimg.com/profile_images/1131363094440030208/cMjCbdjp_normal.png"/>
    <hyperlink ref="F152" r:id="rId967" display="http://pbs.twimg.com/profile_images/1166906489837150209/7j9t5FDF_normal.jpg"/>
    <hyperlink ref="F153" r:id="rId968" display="http://pbs.twimg.com/profile_images/1177934205436776448/Qi914CJ7_normal.jpg"/>
    <hyperlink ref="F154" r:id="rId969" display="http://pbs.twimg.com/profile_images/1172107793618239488/g90qQ7K4_normal.jpg"/>
    <hyperlink ref="F155" r:id="rId970" display="http://pbs.twimg.com/profile_images/1180361749062660096/AhWOz0He_normal.jpg"/>
    <hyperlink ref="F156" r:id="rId971" display="http://pbs.twimg.com/profile_images/1181223915294584832/Gs6XUvC5_normal.jpg"/>
    <hyperlink ref="F157" r:id="rId972" display="http://pbs.twimg.com/profile_images/838791067134652416/aP_8oDf1_normal.jpg"/>
    <hyperlink ref="F158" r:id="rId973" display="http://pbs.twimg.com/profile_images/1100602347691102208/X4dD5Qdq_normal.jpg"/>
    <hyperlink ref="F159" r:id="rId974" display="http://pbs.twimg.com/profile_images/1145748518566604800/92atLu3F_normal.jpg"/>
    <hyperlink ref="F160" r:id="rId975" display="http://pbs.twimg.com/profile_images/1038222790271283200/K33xY3Sr_normal.jpg"/>
    <hyperlink ref="F161" r:id="rId976" display="http://pbs.twimg.com/profile_images/1146860549306818560/snzS8Jhe_normal.png"/>
    <hyperlink ref="F162" r:id="rId977" display="http://pbs.twimg.com/profile_images/1137446247357222913/QLswp64i_normal.png"/>
    <hyperlink ref="F163" r:id="rId978" display="http://pbs.twimg.com/profile_images/524912457744015360/kS_NyuED_normal.jpeg"/>
    <hyperlink ref="F164" r:id="rId979" display="http://pbs.twimg.com/profile_images/1118565947219091460/kEUggqOw_normal.png"/>
    <hyperlink ref="F165" r:id="rId980" display="http://pbs.twimg.com/profile_images/988548526060851201/1VB_Wfs__normal.jpg"/>
    <hyperlink ref="F166" r:id="rId981" display="http://pbs.twimg.com/profile_images/378800000863048010/l6zYbDIa_normal.jpeg"/>
    <hyperlink ref="F167" r:id="rId982" display="http://pbs.twimg.com/profile_images/1044630766909448192/fAjq0qS9_normal.jpg"/>
    <hyperlink ref="F168" r:id="rId983" display="http://pbs.twimg.com/profile_images/599757014156189696/CgfjQ2KZ_normal.jpg"/>
    <hyperlink ref="F169" r:id="rId984" display="http://pbs.twimg.com/profile_images/1138085723607904256/70T5BBoJ_normal.jpg"/>
    <hyperlink ref="F170" r:id="rId985" display="http://pbs.twimg.com/profile_images/633729371862253570/apBnL-Te_normal.jpg"/>
    <hyperlink ref="F171" r:id="rId986" display="http://pbs.twimg.com/profile_images/378800000547723556/eecc005aee204da5f281af75214a0026_normal.jpeg"/>
    <hyperlink ref="F172" r:id="rId987" display="http://pbs.twimg.com/profile_images/1161250289384640512/wly6P4Zm_normal.jpg"/>
    <hyperlink ref="F173" r:id="rId988" display="http://pbs.twimg.com/profile_images/1092799202256658438/1qyU-jY0_normal.jpg"/>
    <hyperlink ref="F174" r:id="rId989" display="http://pbs.twimg.com/profile_images/3347954891/2b9a3125d5b2da9b57f8ed0f2ab35ee8_normal.jpeg"/>
    <hyperlink ref="F175" r:id="rId990" display="http://pbs.twimg.com/profile_images/1676060760/headshot.smaller_normal.JPG"/>
    <hyperlink ref="F176" r:id="rId991" display="http://pbs.twimg.com/profile_images/991642394675294208/8x9TIz5d_normal.jpg"/>
    <hyperlink ref="F177" r:id="rId992" display="http://pbs.twimg.com/profile_images/957177571069763584/8G-H0-rB_normal.jpg"/>
    <hyperlink ref="F178" r:id="rId993" display="http://pbs.twimg.com/profile_images/1154968505734840320/m8lpd0Nw_normal.jpg"/>
    <hyperlink ref="F179" r:id="rId994" display="http://pbs.twimg.com/profile_images/1153589727947350016/x6WgPfpN_normal.jpg"/>
    <hyperlink ref="F180" r:id="rId995" display="http://pbs.twimg.com/profile_images/1047771485639778304/tdXxnWL8_normal.jpg"/>
    <hyperlink ref="F181" r:id="rId996" display="http://pbs.twimg.com/profile_images/1385427915/Andreas_Jungherr_normal.jpeg"/>
    <hyperlink ref="F182" r:id="rId997" display="http://pbs.twimg.com/profile_images/799304787862884353/MY7QZRC-_normal.jpg"/>
    <hyperlink ref="F183" r:id="rId998" display="http://pbs.twimg.com/profile_images/989038379089178624/BkOVjJ8w_normal.jpg"/>
    <hyperlink ref="F184" r:id="rId999" display="http://pbs.twimg.com/profile_images/783224559042461696/cExVTZT4_normal.jpg"/>
    <hyperlink ref="F185" r:id="rId1000" display="http://pbs.twimg.com/profile_images/1147128736082538496/stFo0NL5_normal.png"/>
    <hyperlink ref="F186" r:id="rId1001" display="http://pbs.twimg.com/profile_images/935232177683484672/dsBfvQca_normal.jpg"/>
    <hyperlink ref="F187" r:id="rId1002" display="http://pbs.twimg.com/profile_images/378800000651059744/75794617eb12b4938721fc8f3c7fdae6_normal.jpeg"/>
    <hyperlink ref="F188" r:id="rId1003" display="http://pbs.twimg.com/profile_images/780596762415333376/I6T2cGdl_normal.jpg"/>
    <hyperlink ref="F189" r:id="rId1004" display="http://pbs.twimg.com/profile_images/461232404988850176/rxvpnMrK_normal.jpeg"/>
    <hyperlink ref="F190" r:id="rId1005" display="http://pbs.twimg.com/profile_images/450095045832478720/7VJH0zPA_normal.jpeg"/>
    <hyperlink ref="F191" r:id="rId1006" display="http://pbs.twimg.com/profile_images/3207164109/b91c4372db2f4165249a76bc85da3c9b_normal.png"/>
    <hyperlink ref="F192" r:id="rId1007" display="http://pbs.twimg.com/profile_images/984264970689916928/47zINsuF_normal.jpg"/>
    <hyperlink ref="F193" r:id="rId1008" display="http://pbs.twimg.com/profile_images/1146562318488068096/4h23mLMm_normal.png"/>
    <hyperlink ref="F194" r:id="rId1009" display="http://pbs.twimg.com/profile_images/1133890118278877184/m7KhqiKc_normal.jpg"/>
    <hyperlink ref="F195" r:id="rId1010" display="http://pbs.twimg.com/profile_images/1161402778775904256/c33gux6j_normal.jpg"/>
    <hyperlink ref="F196" r:id="rId1011" display="http://pbs.twimg.com/profile_images/657255935170203648/8XeGA0K5_normal.jpg"/>
    <hyperlink ref="F197" r:id="rId1012" display="http://pbs.twimg.com/profile_images/859076004211458053/unCr0ZxT_normal.jpg"/>
    <hyperlink ref="F198" r:id="rId1013" display="http://pbs.twimg.com/profile_images/1129562289961488385/YTUdiFkd_normal.png"/>
    <hyperlink ref="F199" r:id="rId1014" display="http://pbs.twimg.com/profile_images/872125951806779393/NkcasGkc_normal.jpg"/>
    <hyperlink ref="F200" r:id="rId1015" display="http://pbs.twimg.com/profile_images/753650370652405760/D7EdJEpC_normal.jpg"/>
    <hyperlink ref="F201" r:id="rId1016" display="http://pbs.twimg.com/profile_images/677894642063433728/ti5xTvth_normal.jpg"/>
    <hyperlink ref="F202" r:id="rId1017" display="http://pbs.twimg.com/profile_images/684105827100299264/wxulRNEs_normal.jpg"/>
    <hyperlink ref="F203" r:id="rId1018" display="http://pbs.twimg.com/profile_images/915510174101725185/FhxfOZfv_normal.jpg"/>
    <hyperlink ref="F204" r:id="rId1019" display="http://pbs.twimg.com/profile_images/1083548531363737600/rPp2Zz8j_normal.jpg"/>
    <hyperlink ref="F205" r:id="rId1020" display="http://pbs.twimg.com/profile_images/690638708513640448/9o8Nw9Y9_normal.jpg"/>
    <hyperlink ref="F206" r:id="rId1021" display="http://pbs.twimg.com/profile_images/1134192358365569025/Mia3Bo4x_normal.jpg"/>
    <hyperlink ref="F207" r:id="rId1022" display="http://pbs.twimg.com/profile_images/1137439230576209924/jAS7s20K_normal.png"/>
    <hyperlink ref="F208" r:id="rId1023" display="http://pbs.twimg.com/profile_images/740956436117721088/-th-TSpy_normal.jpg"/>
    <hyperlink ref="F209" r:id="rId1024" display="http://pbs.twimg.com/profile_images/1162780042977525762/v6nLRu_5_normal.jpg"/>
    <hyperlink ref="F210" r:id="rId1025" display="http://pbs.twimg.com/profile_images/931169103850635265/hE5S4j2k_normal.jpg"/>
    <hyperlink ref="F211" r:id="rId1026" display="http://pbs.twimg.com/profile_images/784349242110406656/Z4M-uYUx_normal.jpg"/>
    <hyperlink ref="F212" r:id="rId1027" display="http://pbs.twimg.com/profile_images/847543147274129408/iweRcu-p_normal.jpg"/>
    <hyperlink ref="F213" r:id="rId1028" display="http://pbs.twimg.com/profile_images/506985389546938368/P8lHZLf7_normal.jpeg"/>
    <hyperlink ref="F214" r:id="rId1029" display="http://pbs.twimg.com/profile_images/947736243101614080/7glzFPOG_normal.jpg"/>
    <hyperlink ref="F215" r:id="rId1030" display="http://pbs.twimg.com/profile_images/1137364164932919297/C_lFhOIL_normal.jpg"/>
    <hyperlink ref="F216" r:id="rId1031" display="http://pbs.twimg.com/profile_images/1133778817116442624/4tR9kxp__normal.jpg"/>
    <hyperlink ref="F217" r:id="rId1032" display="http://pbs.twimg.com/profile_images/1131144826848776192/ZL4KqC4e_normal.png"/>
    <hyperlink ref="F218" r:id="rId1033" display="http://pbs.twimg.com/profile_images/921788597761708032/UVjBPNc1_normal.jpg"/>
    <hyperlink ref="F219" r:id="rId1034" display="http://pbs.twimg.com/profile_images/885710906/hauschke_normal.jpg"/>
    <hyperlink ref="F220" r:id="rId1035" display="http://pbs.twimg.com/profile_images/1044560201557430272/NcZVdGwo_normal.jpg"/>
    <hyperlink ref="F221" r:id="rId1036" display="http://pbs.twimg.com/profile_images/3585253114/ac0eb46b98e381977d0bb32371516bf8_normal.png"/>
    <hyperlink ref="F222" r:id="rId1037" display="http://pbs.twimg.com/profile_images/875687478472183808/ZUxlVIGa_normal.jpg"/>
    <hyperlink ref="F223" r:id="rId1038" display="http://pbs.twimg.com/profile_images/716806382532427776/e9HW_HC3_normal.jpg"/>
    <hyperlink ref="F224" r:id="rId1039" display="http://pbs.twimg.com/profile_images/801014235195179008/H9Pc9Pwt_normal.jpg"/>
    <hyperlink ref="F225" r:id="rId1040" display="http://pbs.twimg.com/profile_images/1131668702372306944/wfKk66NL_normal.png"/>
    <hyperlink ref="F226" r:id="rId1041" display="http://pbs.twimg.com/profile_images/981464985971970048/GtxBnSCE_normal.jpg"/>
    <hyperlink ref="F227" r:id="rId1042" display="http://pbs.twimg.com/profile_images/1180036473854349312/wDWHMx4k_normal.jpg"/>
    <hyperlink ref="F228" r:id="rId1043" display="http://pbs.twimg.com/profile_images/693324946462920704/z4tGvMgJ_normal.jpg"/>
    <hyperlink ref="F229" r:id="rId1044" display="http://pbs.twimg.com/profile_images/677266390433341440/CVX_l_ks_normal.jpg"/>
    <hyperlink ref="F230" r:id="rId1045" display="http://pbs.twimg.com/profile_images/674522696760303616/jZzlRQou_normal.jpg"/>
    <hyperlink ref="F231" r:id="rId1046" display="http://pbs.twimg.com/profile_images/378800000847548445/046678f6398ab9ac4a795a37cdc7b872_normal.jpeg"/>
    <hyperlink ref="F232" r:id="rId1047" display="http://pbs.twimg.com/profile_images/2538946114/xiveugt78rc97y1dasxf_normal.jpeg"/>
    <hyperlink ref="F233" r:id="rId1048" display="http://pbs.twimg.com/profile_images/1097109375053901826/X7NY-l-w_normal.png"/>
    <hyperlink ref="F234" r:id="rId1049" display="http://pbs.twimg.com/profile_images/1097653063442227202/9Zx5Fet4_normal.jpg"/>
    <hyperlink ref="F235" r:id="rId1050" display="http://pbs.twimg.com/profile_images/1159757467/huanliu_normal.jpg"/>
    <hyperlink ref="F236" r:id="rId1051" display="http://pbs.twimg.com/profile_images/1115999394048954368/RdJc3V_s_normal.png"/>
    <hyperlink ref="F237" r:id="rId1052" display="http://pbs.twimg.com/profile_images/1148989056392544256/CgFLNpT4_normal.png"/>
    <hyperlink ref="F238" r:id="rId1053" display="http://pbs.twimg.com/profile_images/708281203/PolCom-mark_normal.gif"/>
    <hyperlink ref="F239" r:id="rId1054" display="http://pbs.twimg.com/profile_images/777888342490898432/rIo6X_Oj_normal.jpg"/>
    <hyperlink ref="F240" r:id="rId1055" display="http://pbs.twimg.com/profile_images/871688222836891649/zbfB41vD_normal.jpg"/>
    <hyperlink ref="F241" r:id="rId1056" display="http://pbs.twimg.com/profile_images/486287303724113921/VJ-Jmsep_normal.jpeg"/>
    <hyperlink ref="F242" r:id="rId1057" display="http://pbs.twimg.com/profile_images/870533701498810369/tjatT883_normal.jpg"/>
    <hyperlink ref="F243" r:id="rId1058" display="http://pbs.twimg.com/profile_images/275031976/Picture_33_normal.jpg"/>
    <hyperlink ref="F244" r:id="rId1059" display="http://pbs.twimg.com/profile_images/792086614990348288/weV2c7i4_normal.jpg"/>
    <hyperlink ref="F245" r:id="rId1060" display="http://pbs.twimg.com/profile_images/1101664340925734912/q8PnFz12_normal.png"/>
    <hyperlink ref="F246" r:id="rId1061" display="http://pbs.twimg.com/profile_images/1072580599666360320/vV_9Fdvy_normal.jpg"/>
    <hyperlink ref="F247" r:id="rId1062" display="http://pbs.twimg.com/profile_images/689143740363976704/aORGVOJ9_normal.png"/>
    <hyperlink ref="F248" r:id="rId1063" display="http://pbs.twimg.com/profile_images/1027598664653402112/yTTqkBbA_normal.jpg"/>
    <hyperlink ref="F249" r:id="rId1064" display="http://pbs.twimg.com/profile_images/1110228024954245120/OTdcTC9Y_normal.png"/>
    <hyperlink ref="F250" r:id="rId1065" display="http://pbs.twimg.com/profile_images/1145627687555223552/ZIX0O6qL_normal.png"/>
    <hyperlink ref="F251" r:id="rId1066" display="http://pbs.twimg.com/profile_images/776255219722313728/7l16enZp_normal.jpg"/>
    <hyperlink ref="F252" r:id="rId1067" display="http://pbs.twimg.com/profile_images/378800000508682532/3c6a88fe941d1fa4874821678f9c5958_normal.jpeg"/>
    <hyperlink ref="F253" r:id="rId1068" display="http://pbs.twimg.com/profile_images/1570539496/Shuster_boy_small_normal.jpg"/>
    <hyperlink ref="F254" r:id="rId1069" display="http://pbs.twimg.com/profile_images/1017567898800250880/Ku3cGF4l_normal.jpg"/>
    <hyperlink ref="F255" r:id="rId1070" display="http://pbs.twimg.com/profile_images/875919581830725632/S2kdmmwb_normal.jpg"/>
    <hyperlink ref="F256" r:id="rId1071" display="http://pbs.twimg.com/profile_images/1828415167/ariel_icon_normal.jpg"/>
    <hyperlink ref="F257" r:id="rId1072" display="http://pbs.twimg.com/profile_images/970765972960350208/tfvtrs0O_normal.jpg"/>
    <hyperlink ref="F258" r:id="rId1073" display="http://pbs.twimg.com/profile_images/1776303492/120123-160050_normal.jpg"/>
    <hyperlink ref="F259" r:id="rId1074" display="http://pbs.twimg.com/profile_images/2512872613/3h1zbsh2eb9wj7dlr0ac_normal.jpeg"/>
    <hyperlink ref="F260" r:id="rId1075" display="http://pbs.twimg.com/profile_images/841750766/me_normal.png"/>
    <hyperlink ref="F261" r:id="rId1076" display="http://pbs.twimg.com/profile_images/2406090394/w4ls9jww8trs2u2r0bsz_normal.jpeg"/>
    <hyperlink ref="F262" r:id="rId1077" display="http://pbs.twimg.com/profile_images/899432781473660928/qOqtzh2V_normal.jpg"/>
    <hyperlink ref="F263" r:id="rId1078" display="http://pbs.twimg.com/profile_images/889954706285449216/8OOZEX7X_normal.jpg"/>
    <hyperlink ref="F264" r:id="rId1079" display="http://pbs.twimg.com/profile_images/1173279886124965893/H10oq8GW_normal.jpg"/>
    <hyperlink ref="F265" r:id="rId1080" display="http://pbs.twimg.com/profile_images/669258805197283328/2PneQNSV_normal.jpg"/>
    <hyperlink ref="F266" r:id="rId1081" display="http://pbs.twimg.com/profile_images/378800000151204653/8dda416c8b9efeda53e90ad3509a7ea4_normal.jpeg"/>
    <hyperlink ref="F267" r:id="rId1082" display="http://pbs.twimg.com/profile_images/770888725240750080/B2dP9CHq_normal.jpg"/>
    <hyperlink ref="F268" r:id="rId1083" display="http://pbs.twimg.com/profile_images/746338228001726464/V0ZZ49wd_normal.jpg"/>
    <hyperlink ref="F269" r:id="rId1084" display="http://pbs.twimg.com/profile_images/943377966867693568/YYNLpkjO_normal.jpg"/>
    <hyperlink ref="F270" r:id="rId1085" display="http://pbs.twimg.com/profile_images/1020866479363829760/3-7F2Rpv_normal.jpg"/>
    <hyperlink ref="F271" r:id="rId1086" display="http://pbs.twimg.com/profile_images/1092562710288568322/lLOfEaGq_normal.jpg"/>
    <hyperlink ref="F272" r:id="rId1087" display="http://pbs.twimg.com/profile_images/1142733479127453696/60VPUy83_normal.jpg"/>
    <hyperlink ref="F273" r:id="rId1088" display="http://pbs.twimg.com/profile_images/746838319477075968/Xd_CUYwh_normal.jpg"/>
    <hyperlink ref="F274" r:id="rId1089" display="http://pbs.twimg.com/profile_images/1183191691/Sharad_Goel_normal.jpeg"/>
    <hyperlink ref="F275" r:id="rId1090" display="http://pbs.twimg.com/profile_images/1017038003909287936/0d2A3sn-_normal.jpg"/>
    <hyperlink ref="F276" r:id="rId1091" display="http://pbs.twimg.com/profile_images/1063581394100805632/wZ_I9e6s_normal.jpg"/>
    <hyperlink ref="F277" r:id="rId1092" display="http://pbs.twimg.com/profile_images/1064642902721204224/0dDeUghS_normal.jpg"/>
    <hyperlink ref="F278" r:id="rId1093" display="http://pbs.twimg.com/profile_images/955997033084608512/W7TAa00r_normal.jpg"/>
    <hyperlink ref="F279" r:id="rId1094" display="http://pbs.twimg.com/profile_images/983587324935024641/utuieP5M_normal.jpg"/>
    <hyperlink ref="F280" r:id="rId1095" display="http://pbs.twimg.com/profile_images/715752209930174464/63AVhJQS_normal.jpg"/>
    <hyperlink ref="F281" r:id="rId1096" display="http://pbs.twimg.com/profile_images/624445967811514368/bPp1Gdsb_normal.jpg"/>
    <hyperlink ref="F282" r:id="rId1097" display="http://pbs.twimg.com/profile_images/2554415250/portrait2_normal.jpg"/>
    <hyperlink ref="F283" r:id="rId1098" display="http://pbs.twimg.com/profile_images/690726278706634752/pXDYM4Sp_normal.jpg"/>
    <hyperlink ref="F284" r:id="rId1099" display="http://pbs.twimg.com/profile_images/1169673918086410240/9x6nUlYg_normal.png"/>
    <hyperlink ref="F285" r:id="rId1100" display="http://pbs.twimg.com/profile_images/803418473732997120/MvRK6pV6_normal.jpg"/>
    <hyperlink ref="F286" r:id="rId1101" display="http://pbs.twimg.com/profile_images/531225079481257984/oofcfNPz_normal.jpeg"/>
    <hyperlink ref="F287" r:id="rId1102" display="http://pbs.twimg.com/profile_images/592774240845340673/15noASOk_normal.jpg"/>
    <hyperlink ref="F288" r:id="rId1103" display="http://pbs.twimg.com/profile_images/1133986994369978369/Z2T-kYhj_normal.jpg"/>
    <hyperlink ref="F289" r:id="rId1104" display="http://pbs.twimg.com/profile_images/1095203377581940737/MuaMbMqm_normal.jpg"/>
    <hyperlink ref="F290" r:id="rId1105" display="http://pbs.twimg.com/profile_images/766720541185101824/FCovLUeg_normal.jpg"/>
    <hyperlink ref="F291" r:id="rId1106" display="http://pbs.twimg.com/profile_images/1002513180294242304/TGJTFz-s_normal.jpg"/>
    <hyperlink ref="F292" r:id="rId1107" display="http://pbs.twimg.com/profile_images/423979175200817152/GkyFvRmI_normal.png"/>
    <hyperlink ref="F293" r:id="rId1108" display="http://pbs.twimg.com/profile_images/1147181014298451969/p2_bACEk_normal.jpg"/>
    <hyperlink ref="F294" r:id="rId1109" display="http://pbs.twimg.com/profile_images/557161853726384128/dx6v1teK_normal.jpeg"/>
    <hyperlink ref="F295" r:id="rId1110" display="http://pbs.twimg.com/profile_images/1160753072697724928/siHkJDQD_normal.jpg"/>
    <hyperlink ref="F296" r:id="rId1111" display="http://pbs.twimg.com/profile_images/841803825665187841/-Ok2hipH_normal.jpg"/>
    <hyperlink ref="F297" r:id="rId1112" display="http://pbs.twimg.com/profile_images/1039531989886554113/JkYCsIql_normal.jpg"/>
    <hyperlink ref="F298" r:id="rId1113" display="http://pbs.twimg.com/profile_images/865915523804037120/cBg9O608_normal.jpg"/>
    <hyperlink ref="F299" r:id="rId1114" display="http://pbs.twimg.com/profile_images/882983595744165889/1cDtYfZV_normal.jpg"/>
    <hyperlink ref="F300" r:id="rId1115" display="http://pbs.twimg.com/profile_images/1148562177378459648/g_cOqg6Q_normal.jpg"/>
    <hyperlink ref="F301" r:id="rId1116" display="http://pbs.twimg.com/profile_images/2820996416/5cdddcba9eaee0880bb5d99c1e4e60cc_normal.jpeg"/>
    <hyperlink ref="F302" r:id="rId1117" display="http://pbs.twimg.com/profile_images/1107828712555376640/rCiRTZxN_normal.jpg"/>
    <hyperlink ref="F303" r:id="rId1118" display="http://pbs.twimg.com/profile_images/876913351158362112/2RJy5c_U_normal.jpg"/>
    <hyperlink ref="F304" r:id="rId1119" display="http://pbs.twimg.com/profile_images/1089275377279741954/pO6hnPgT_normal.jpg"/>
    <hyperlink ref="F305" r:id="rId1120" display="http://pbs.twimg.com/profile_images/1111252220731756545/SHEtxW_k_normal.jpg"/>
    <hyperlink ref="F306" r:id="rId1121" display="http://pbs.twimg.com/profile_images/1123505318829289472/eVW7e42-_normal.jpg"/>
    <hyperlink ref="F307" r:id="rId1122" display="http://pbs.twimg.com/profile_images/1147913742841257985/c4GhCyD0_normal.jpg"/>
    <hyperlink ref="F308" r:id="rId1123" display="http://pbs.twimg.com/profile_images/1170428760333651970/gODKZDKd_normal.jpg"/>
    <hyperlink ref="F309" r:id="rId1124" display="http://pbs.twimg.com/profile_images/973364839975473153/UOhpUsXd_normal.jpg"/>
    <hyperlink ref="F310" r:id="rId1125" display="http://pbs.twimg.com/profile_images/1041679906692886528/Roa8wS9G_normal.jpg"/>
    <hyperlink ref="F311" r:id="rId1126" display="http://pbs.twimg.com/profile_images/1034455576309198848/3yxsqcb7_normal.jpg"/>
    <hyperlink ref="F312" r:id="rId1127" display="http://pbs.twimg.com/profile_images/1153207878230118400/48NCIHJf_normal.png"/>
    <hyperlink ref="F313" r:id="rId1128" display="http://pbs.twimg.com/profile_images/829099810183663616/FRCSx9YC_normal.jpg"/>
    <hyperlink ref="F314" r:id="rId1129" display="http://pbs.twimg.com/profile_images/765687785219039233/w5bRXIYM_normal.jpg"/>
    <hyperlink ref="F315" r:id="rId1130" display="http://pbs.twimg.com/profile_images/1074878911962443776/GzUtUN0a_normal.jpg"/>
    <hyperlink ref="F316" r:id="rId1131" display="http://pbs.twimg.com/profile_images/1161397991745499139/Dboec_Ul_normal.jpg"/>
    <hyperlink ref="F317" r:id="rId1132" display="http://pbs.twimg.com/profile_images/656872290492284928/6Vk-M4KK_normal.jpg"/>
    <hyperlink ref="F318" r:id="rId1133" display="http://pbs.twimg.com/profile_images/474591466749034496/2-H1zqWf_normal.jpeg"/>
    <hyperlink ref="F319" r:id="rId1134" display="http://pbs.twimg.com/profile_images/1073653955962392576/v4nn90da_normal.jpg"/>
    <hyperlink ref="F320" r:id="rId1135" display="http://pbs.twimg.com/profile_images/1177698469491941377/ADVkEQTm_normal.jpg"/>
    <hyperlink ref="F321" r:id="rId1136" display="http://pbs.twimg.com/profile_images/443814601432391680/Oj7pkcry_normal.jpeg"/>
    <hyperlink ref="F322" r:id="rId1137" display="http://pbs.twimg.com/profile_images/762765835471622144/349xTzec_normal.jpg"/>
    <hyperlink ref="F323" r:id="rId1138" display="http://pbs.twimg.com/profile_images/1104467407723216898/4RBBo7R-_normal.jpg"/>
    <hyperlink ref="F324" r:id="rId1139" display="http://pbs.twimg.com/profile_images/520210645916995585/miag5hB6_normal.jpeg"/>
    <hyperlink ref="F325" r:id="rId1140" display="http://pbs.twimg.com/profile_images/1166203093010137088/fPKN8ZWN_normal.png"/>
    <hyperlink ref="F326" r:id="rId1141" display="http://pbs.twimg.com/profile_images/1048455956407832576/B3679yHS_normal.jpg"/>
    <hyperlink ref="F327" r:id="rId1142" display="http://pbs.twimg.com/profile_images/710514078/n13966747_48483920_3337_normal.jpg"/>
    <hyperlink ref="F328" r:id="rId1143" display="http://pbs.twimg.com/profile_images/683705081070358529/eOx52gue_normal.png"/>
    <hyperlink ref="F329" r:id="rId1144" display="http://pbs.twimg.com/profile_images/482000571210031104/CdTuSt_7_normal.jpeg"/>
    <hyperlink ref="F330" r:id="rId1145" display="http://pbs.twimg.com/profile_images/1091219066625363968/Xa0TBOEu_normal.jpg"/>
    <hyperlink ref="F331" r:id="rId1146" display="http://pbs.twimg.com/profile_images/693173481853341696/24DGCmiT_normal.jpg"/>
    <hyperlink ref="F332" r:id="rId1147" display="http://pbs.twimg.com/profile_images/1178534544573681665/wq5zwthT_normal.jpg"/>
    <hyperlink ref="F333" r:id="rId1148" display="http://pbs.twimg.com/profile_images/989835716887830535/59_72Jh2_normal.jpg"/>
    <hyperlink ref="F334" r:id="rId1149" display="http://pbs.twimg.com/profile_images/1096483383088214017/4mTVfBZZ_normal.png"/>
    <hyperlink ref="F335" r:id="rId1150" display="http://pbs.twimg.com/profile_images/1015347649384361984/cu3ssF1F_normal.jpg"/>
    <hyperlink ref="F336" r:id="rId1151" display="http://pbs.twimg.com/profile_images/882068018217365504/7nxvD9KR_normal.jpg"/>
    <hyperlink ref="F337" r:id="rId1152" display="http://pbs.twimg.com/profile_images/841806866891984896/DTwq5g4x_normal.jpg"/>
    <hyperlink ref="F338" r:id="rId1153" display="http://pbs.twimg.com/profile_images/99978402/HarishPillaycloseupshot_normal.jpg"/>
    <hyperlink ref="F339" r:id="rId1154" display="http://pbs.twimg.com/profile_images/598705897959919616/3D38GB71_normal.jpg"/>
    <hyperlink ref="F340" r:id="rId1155" display="http://pbs.twimg.com/profile_images/1085246646844342272/qDWZnVf2_normal.jpg"/>
    <hyperlink ref="F341" r:id="rId1156" display="http://pbs.twimg.com/profile_images/1173951136312770560/NFbGbvIL_normal.jpg"/>
    <hyperlink ref="F342" r:id="rId1157" display="http://pbs.twimg.com/profile_images/731538623825387521/MEiZ4oNu_normal.jpg"/>
    <hyperlink ref="F343" r:id="rId1158" display="http://pbs.twimg.com/profile_images/1016101662065192961/MnLkg87L_normal.jpg"/>
    <hyperlink ref="F344" r:id="rId1159" display="http://pbs.twimg.com/profile_images/1113037453311520769/sBb_3KZm_normal.jpg"/>
    <hyperlink ref="F345" r:id="rId1160" display="http://pbs.twimg.com/profile_images/989733170068144129/JrgW58w3_normal.jpg"/>
    <hyperlink ref="F346" r:id="rId1161" display="http://pbs.twimg.com/profile_images/458848320442474496/Y-c3b1qS_normal.png"/>
    <hyperlink ref="F347" r:id="rId1162" display="http://pbs.twimg.com/profile_images/1014664309815689216/zZZGcN3c_normal.jpg"/>
    <hyperlink ref="F348" r:id="rId1163" display="http://pbs.twimg.com/profile_images/1173500289338376193/8DeB1hBc_normal.jpg"/>
    <hyperlink ref="F349" r:id="rId1164" display="http://pbs.twimg.com/profile_images/676761037538992129/Qq-q1bRC_normal.jpg"/>
    <hyperlink ref="F350" r:id="rId1165" display="http://pbs.twimg.com/profile_images/378800000077902989/0c26a9dc99a116032102d67716866144_normal.jpeg"/>
    <hyperlink ref="F351" r:id="rId1166" display="http://pbs.twimg.com/profile_images/1172329701420888065/joVGYGH4_normal.jpg"/>
    <hyperlink ref="F352" r:id="rId1167" display="http://pbs.twimg.com/profile_images/510464789869391873/LKba5W_9_normal.jpeg"/>
    <hyperlink ref="F353" r:id="rId1168" display="http://pbs.twimg.com/profile_images/720332841305812992/Raq_tVbf_normal.jpg"/>
    <hyperlink ref="F354" r:id="rId1169" display="http://abs.twimg.com/sticky/default_profile_images/default_profile_2_normal.png"/>
    <hyperlink ref="F355" r:id="rId1170" display="http://pbs.twimg.com/profile_images/1143972799096086528/Hn06tFzg_normal.jpg"/>
    <hyperlink ref="F356" r:id="rId1171" display="http://pbs.twimg.com/profile_images/864567398262689793/E1uFeOzM_normal.jpg"/>
    <hyperlink ref="F357" r:id="rId1172" display="http://pbs.twimg.com/profile_images/615598832726970372/jsK-gBSt_normal.png"/>
    <hyperlink ref="F358" r:id="rId1173" display="http://pbs.twimg.com/profile_images/854589472716890112/bYPrnwMv_normal.jpg"/>
    <hyperlink ref="F359" r:id="rId1174" display="http://pbs.twimg.com/profile_images/2463123024/5xx4eiba232d25rv23qs_normal.jpeg"/>
    <hyperlink ref="F360" r:id="rId1175" display="http://pbs.twimg.com/profile_images/1545711218/Poker_Baays_normal.jpg"/>
    <hyperlink ref="F361" r:id="rId1176" display="http://a0.twimg.com/profile_images/344513261567880829/fc9dc26ff266c230f0035507468d3c99_normal.png"/>
    <hyperlink ref="AX3" r:id="rId1177" display="https://twitter.com/wikiresearch"/>
    <hyperlink ref="AX4" r:id="rId1178" display="https://twitter.com/damewendydbe"/>
    <hyperlink ref="AX5" r:id="rId1179" display="https://twitter.com/rwgiordano"/>
    <hyperlink ref="AX6" r:id="rId1180" display="https://twitter.com/swarnadas18"/>
    <hyperlink ref="AX7" r:id="rId1181" display="https://twitter.com/twlyy29"/>
    <hyperlink ref="AX8" r:id="rId1182" display="https://twitter.com/25lettori"/>
    <hyperlink ref="AX9" r:id="rId1183" display="https://twitter.com/smapp_nyu"/>
    <hyperlink ref="AX10" r:id="rId1184" display="https://twitter.com/knowlab"/>
    <hyperlink ref="AX11" r:id="rId1185" display="https://twitter.com/topcoder"/>
    <hyperlink ref="AX12" r:id="rId1186" display="https://twitter.com/uchicago"/>
    <hyperlink ref="AX13" r:id="rId1187" display="https://twitter.com/_pmkr"/>
    <hyperlink ref="AX14" r:id="rId1188" display="https://twitter.com/profjamesevans"/>
    <hyperlink ref="AX15" r:id="rId1189" display="https://twitter.com/ic2s2"/>
    <hyperlink ref="AX16" r:id="rId1190" display="https://twitter.com/mit"/>
    <hyperlink ref="AX17" r:id="rId1191" display="https://twitter.com/bgzimmer"/>
    <hyperlink ref="AX18" r:id="rId1192" display="https://twitter.com/amit_p"/>
    <hyperlink ref="AX19" r:id="rId1193" display="https://twitter.com/gretchenamcc"/>
    <hyperlink ref="AX20" r:id="rId1194" display="https://twitter.com/rejectionking"/>
    <hyperlink ref="AX21" r:id="rId1195" display="https://twitter.com/mountainherder"/>
    <hyperlink ref="AX22" r:id="rId1196" display="https://twitter.com/faineg"/>
    <hyperlink ref="AX23" r:id="rId1197" display="https://twitter.com/arkaitz"/>
    <hyperlink ref="AX24" r:id="rId1198" display="https://twitter.com/icwsm"/>
    <hyperlink ref="AX25" r:id="rId1199" display="https://twitter.com/natematias"/>
    <hyperlink ref="AX26" r:id="rId1200" display="https://twitter.com/aaroniidx"/>
    <hyperlink ref="AX27" r:id="rId1201" display="https://twitter.com/dilrukshi_isac"/>
    <hyperlink ref="AX28" r:id="rId1202" display="https://twitter.com/mstrohm"/>
    <hyperlink ref="AX29" r:id="rId1203" display="https://twitter.com/ctrattner"/>
    <hyperlink ref="AX30" r:id="rId1204" display="https://twitter.com/emmaspiro"/>
    <hyperlink ref="AX31" r:id="rId1205" display="https://twitter.com/snchancellor"/>
    <hyperlink ref="AX32" r:id="rId1206" display="https://twitter.com/eliminare"/>
    <hyperlink ref="AX33" r:id="rId1207" display="https://twitter.com/facebook"/>
    <hyperlink ref="AX34" r:id="rId1208" display="https://twitter.com/eredmil1"/>
    <hyperlink ref="AX35" r:id="rId1209" display="https://twitter.com/femtech_"/>
    <hyperlink ref="AX36" r:id="rId1210" display="https://twitter.com/haewoon"/>
    <hyperlink ref="AX37" r:id="rId1211" display="https://twitter.com/gvrkiran"/>
    <hyperlink ref="AX38" r:id="rId1212" display="https://twitter.com/clauwa"/>
    <hyperlink ref="AX39" r:id="rId1213" display="https://twitter.com/davlanade"/>
    <hyperlink ref="AX40" r:id="rId1214" display="https://twitter.com/mathcolorstrees"/>
    <hyperlink ref="AX41" r:id="rId1215" display="https://twitter.com/kareem2darwish"/>
    <hyperlink ref="AX42" r:id="rId1216" display="https://twitter.com/aekpalakorn"/>
    <hyperlink ref="AX43" r:id="rId1217" display="https://twitter.com/m_eliciacortes"/>
    <hyperlink ref="AX44" r:id="rId1218" display="https://twitter.com/icantador"/>
    <hyperlink ref="AX45" r:id="rId1219" display="https://twitter.com/grouplens"/>
    <hyperlink ref="AX46" r:id="rId1220" display="https://twitter.com/zwlevonian"/>
    <hyperlink ref="AX47" r:id="rId1221" display="https://twitter.com/jmhessel"/>
    <hyperlink ref="AX48" r:id="rId1222" display="https://twitter.com/bolu_kya"/>
    <hyperlink ref="AX49" r:id="rId1223" display="https://twitter.com/suriname0"/>
    <hyperlink ref="AX50" r:id="rId1224" display="https://twitter.com/marquettecs"/>
    <hyperlink ref="AX51" r:id="rId1225" display="https://twitter.com/shanhaha3"/>
    <hyperlink ref="AX52" r:id="rId1226" display="https://twitter.com/rlhoyle"/>
    <hyperlink ref="AX53" r:id="rId1227" display="https://twitter.com/htenenbaum"/>
    <hyperlink ref="AX54" r:id="rId1228" display="https://twitter.com/emilianoucl"/>
    <hyperlink ref="AX55" r:id="rId1229" display="https://twitter.com/a_papasavva"/>
    <hyperlink ref="AX56" r:id="rId1230" display="https://twitter.com/uclisec"/>
    <hyperlink ref="AX57" r:id="rId1231" display="https://twitter.com/genomeprivacy"/>
    <hyperlink ref="AX58" r:id="rId1232" display="https://twitter.com/encase_h2020"/>
    <hyperlink ref="AX59" r:id="rId1233" display="https://twitter.com/sof14g1l"/>
    <hyperlink ref="AX60" r:id="rId1234" display="https://twitter.com/d_alburez"/>
    <hyperlink ref="AX61" r:id="rId1235" display="https://twitter.com/privacurity"/>
    <hyperlink ref="AX62" r:id="rId1236" display="https://twitter.com/guijacob91"/>
    <hyperlink ref="AX63" r:id="rId1237" display="https://twitter.com/iussp"/>
    <hyperlink ref="AX64" r:id="rId1238" display="https://twitter.com/ezagheni"/>
    <hyperlink ref="AX65" r:id="rId1239" display="https://twitter.com/demografia_csic"/>
    <hyperlink ref="AX66" r:id="rId1240" display="https://twitter.com/benwagne_r"/>
    <hyperlink ref="AX67" r:id="rId1241" display="https://twitter.com/yusrilim_"/>
    <hyperlink ref="AX68" r:id="rId1242" display="https://twitter.com/enricomariconti"/>
    <hyperlink ref="AX69" r:id="rId1243" display="https://twitter.com/pvachher"/>
    <hyperlink ref="AX70" r:id="rId1244" display="https://twitter.com/cubic_logic"/>
    <hyperlink ref="AX71" r:id="rId1245" display="https://twitter.com/degenrolf"/>
    <hyperlink ref="AX72" r:id="rId1246" display="https://twitter.com/mln_26"/>
    <hyperlink ref="AX73" r:id="rId1247" display="https://twitter.com/tahayasseri"/>
    <hyperlink ref="AX74" r:id="rId1248" display="https://twitter.com/bbeliteshoes"/>
    <hyperlink ref="AX75" r:id="rId1249" display="https://twitter.com/dennis4its"/>
    <hyperlink ref="AX76" r:id="rId1250" display="https://twitter.com/alexstamos"/>
    <hyperlink ref="AX77" r:id="rId1251" display="https://twitter.com/ineffablicious"/>
    <hyperlink ref="AX78" r:id="rId1252" display="https://twitter.com/gianluca_string"/>
    <hyperlink ref="AX79" r:id="rId1253" display="https://twitter.com/j_shotwell"/>
    <hyperlink ref="AX80" r:id="rId1254" display="https://twitter.com/realyangzhang"/>
    <hyperlink ref="AX81" r:id="rId1255" display="https://twitter.com/phonedude_mln"/>
    <hyperlink ref="AX82" r:id="rId1256" display="https://twitter.com/bkeegan"/>
    <hyperlink ref="AX83" r:id="rId1257" display="https://twitter.com/cathrinesot"/>
    <hyperlink ref="AX84" r:id="rId1258" display="https://twitter.com/themayden"/>
    <hyperlink ref="AX85" r:id="rId1259" display="https://twitter.com/giuliorossetti"/>
    <hyperlink ref="AX86" r:id="rId1260" display="https://twitter.com/richmatt2018"/>
    <hyperlink ref="AX87" r:id="rId1261" display="https://twitter.com/sefaozalp"/>
    <hyperlink ref="AX88" r:id="rId1262" display="https://twitter.com/meisiska14"/>
    <hyperlink ref="AX89" r:id="rId1263" display="https://twitter.com/mariska_elv"/>
    <hyperlink ref="AX90" r:id="rId1264" display="https://twitter.com/sitichaa9"/>
    <hyperlink ref="AX91" r:id="rId1265" display="https://twitter.com/renjaniayu"/>
    <hyperlink ref="AX92" r:id="rId1266" display="https://twitter.com/abdul_juga"/>
    <hyperlink ref="AX93" r:id="rId1267" display="https://twitter.com/edwinjanuar8"/>
    <hyperlink ref="AX94" r:id="rId1268" display="https://twitter.com/savira_hana"/>
    <hyperlink ref="AX95" r:id="rId1269" display="https://twitter.com/indichaa"/>
    <hyperlink ref="AX96" r:id="rId1270" display="https://twitter.com/aymiegoreng"/>
    <hyperlink ref="AX97" r:id="rId1271" display="https://twitter.com/raza_aja"/>
    <hyperlink ref="AX98" r:id="rId1272" display="https://twitter.com/farahdilah62"/>
    <hyperlink ref="AX99" r:id="rId1273" display="https://twitter.com/vikaadriana1"/>
    <hyperlink ref="AX100" r:id="rId1274" display="https://twitter.com/bekasi_gadis"/>
    <hyperlink ref="AX101" r:id="rId1275" display="https://twitter.com/ekawatirani"/>
    <hyperlink ref="AX102" r:id="rId1276" display="https://twitter.com/miadp"/>
    <hyperlink ref="AX103" r:id="rId1277" display="https://twitter.com/adambbadawy"/>
    <hyperlink ref="AX104" r:id="rId1278" display="https://twitter.com/aseel_addawood"/>
    <hyperlink ref="AX105" r:id="rId1279" display="https://twitter.com/emilio__ferrara"/>
    <hyperlink ref="AX106" r:id="rId1280" display="https://twitter.com/caohancheng"/>
    <hyperlink ref="AX107" r:id="rId1281" display="https://twitter.com/yelenamejova"/>
    <hyperlink ref="AX108" r:id="rId1282" display="https://twitter.com/dozee_sim"/>
    <hyperlink ref="AX109" r:id="rId1283" display="https://twitter.com/rehamtamime"/>
    <hyperlink ref="AX110" r:id="rId1284" display="https://twitter.com/linguangst"/>
    <hyperlink ref="AX111" r:id="rId1285" display="https://twitter.com/munmun10"/>
    <hyperlink ref="AX112" r:id="rId1286" display="https://twitter.com/abrahaobruno"/>
    <hyperlink ref="AX113" r:id="rId1287" display="https://twitter.com/johntorousmd"/>
    <hyperlink ref="AX114" r:id="rId1288" display="https://twitter.com/emrek"/>
    <hyperlink ref="AX115" r:id="rId1289" display="https://twitter.com/icatgt"/>
    <hyperlink ref="AX116" r:id="rId1290" display="https://twitter.com/kous2v"/>
    <hyperlink ref="AX117" r:id="rId1291" display="https://twitter.com/alsothings"/>
    <hyperlink ref="AX118" r:id="rId1292" display="https://twitter.com/falkfischer"/>
    <hyperlink ref="AX119" r:id="rId1293" display="https://twitter.com/holden"/>
    <hyperlink ref="AX120" r:id="rId1294" display="https://twitter.com/kesterratcliff"/>
    <hyperlink ref="AX121" r:id="rId1295" display="https://twitter.com/katestarbird"/>
    <hyperlink ref="AX122" r:id="rId1296" display="https://twitter.com/ktsukuda"/>
    <hyperlink ref="AX123" r:id="rId1297" display="https://twitter.com/alipourfardn"/>
    <hyperlink ref="AX124" r:id="rId1298" display="https://twitter.com/fennell_p"/>
    <hyperlink ref="AX125" r:id="rId1299" display="https://twitter.com/kristinalerman"/>
    <hyperlink ref="AX126" r:id="rId1300" display="https://twitter.com/xandaschofield"/>
    <hyperlink ref="AX127" r:id="rId1301" display="https://twitter.com/jehronp"/>
    <hyperlink ref="AX128" r:id="rId1302" display="https://twitter.com/rosesage6"/>
    <hyperlink ref="AX129" r:id="rId1303" display="https://twitter.com/mr_prime69"/>
    <hyperlink ref="AX130" r:id="rId1304" display="https://twitter.com/itscaseydambit"/>
    <hyperlink ref="AX131" r:id="rId1305" display="https://twitter.com/tjbogart33"/>
    <hyperlink ref="AX132" r:id="rId1306" display="https://twitter.com/zenscreamer"/>
    <hyperlink ref="AX133" r:id="rId1307" display="https://twitter.com/jkineman"/>
    <hyperlink ref="AX134" r:id="rId1308" display="https://twitter.com/ibitefiercely"/>
    <hyperlink ref="AX135" r:id="rId1309" display="https://twitter.com/bloggerpam1"/>
    <hyperlink ref="AX136" r:id="rId1310" display="https://twitter.com/goofmcfloof"/>
    <hyperlink ref="AX137" r:id="rId1311" display="https://twitter.com/redshoe291"/>
    <hyperlink ref="AX138" r:id="rId1312" display="https://twitter.com/warrior_4_good"/>
    <hyperlink ref="AX139" r:id="rId1313" display="https://twitter.com/holmprocarione"/>
    <hyperlink ref="AX140" r:id="rId1314" display="https://twitter.com/caighty"/>
    <hyperlink ref="AX141" r:id="rId1315" display="https://twitter.com/h8wankmaggot45"/>
    <hyperlink ref="AX142" r:id="rId1316" display="https://twitter.com/prissycrow"/>
    <hyperlink ref="AX143" r:id="rId1317" display="https://twitter.com/mgjackieo"/>
    <hyperlink ref="AX144" r:id="rId1318" display="https://twitter.com/suzy_swears"/>
    <hyperlink ref="AX145" r:id="rId1319" display="https://twitter.com/hotwheels48"/>
    <hyperlink ref="AX146" r:id="rId1320" display="https://twitter.com/reggaeshark12"/>
    <hyperlink ref="AX147" r:id="rId1321" display="https://twitter.com/resist_baby"/>
    <hyperlink ref="AX148" r:id="rId1322" display="https://twitter.com/shootsfromhip"/>
    <hyperlink ref="AX149" r:id="rId1323" display="https://twitter.com/nofuqsleft"/>
    <hyperlink ref="AX150" r:id="rId1324" display="https://twitter.com/tomi_r_b"/>
    <hyperlink ref="AX151" r:id="rId1325" display="https://twitter.com/weaarree"/>
    <hyperlink ref="AX152" r:id="rId1326" display="https://twitter.com/franciswegner"/>
    <hyperlink ref="AX153" r:id="rId1327" display="https://twitter.com/blue_w0lverine"/>
    <hyperlink ref="AX154" r:id="rId1328" display="https://twitter.com/kingsrush"/>
    <hyperlink ref="AX155" r:id="rId1329" display="https://twitter.com/snarklikeknives"/>
    <hyperlink ref="AX156" r:id="rId1330" display="https://twitter.com/verbalese"/>
    <hyperlink ref="AX157" r:id="rId1331" display="https://twitter.com/janiceg123"/>
    <hyperlink ref="AX158" r:id="rId1332" display="https://twitter.com/kathystricker2"/>
    <hyperlink ref="AX159" r:id="rId1333" display="https://twitter.com/nicoxw1"/>
    <hyperlink ref="AX160" r:id="rId1334" display="https://twitter.com/blunter_"/>
    <hyperlink ref="AX161" r:id="rId1335" display="https://twitter.com/contrapoints"/>
    <hyperlink ref="AX162" r:id="rId1336" display="https://twitter.com/curvygamerwife"/>
    <hyperlink ref="AX163" r:id="rId1337" display="https://twitter.com/justinpatchin"/>
    <hyperlink ref="AX164" r:id="rId1338" display="https://twitter.com/stone_prof"/>
    <hyperlink ref="AX165" r:id="rId1339" display="https://twitter.com/fabiorojas"/>
    <hyperlink ref="AX166" r:id="rId1340" display="https://twitter.com/yy"/>
    <hyperlink ref="AX167" r:id="rId1341" display="https://twitter.com/shirinnilizadeh"/>
    <hyperlink ref="AX168" r:id="rId1342" display="https://twitter.com/a_grogg"/>
    <hyperlink ref="AX169" r:id="rId1343" display="https://twitter.com/familyunequal"/>
    <hyperlink ref="AX170" r:id="rId1344" display="https://twitter.com/profearl"/>
    <hyperlink ref="AX171" r:id="rId1345" display="https://twitter.com/sobieraj"/>
    <hyperlink ref="AX172" r:id="rId1346" display="https://twitter.com/deanarohlinger1"/>
    <hyperlink ref="AX173" r:id="rId1347" display="https://twitter.com/fisher_danar"/>
    <hyperlink ref="AX174" r:id="rId1348" display="https://twitter.com/michaeltheaney"/>
    <hyperlink ref="AX175" r:id="rId1349" display="https://twitter.com/davidsmeyer1"/>
    <hyperlink ref="AX176" r:id="rId1350" display="https://twitter.com/chss_hbku"/>
    <hyperlink ref="AX177" r:id="rId1351" display="https://twitter.com/celiphany"/>
    <hyperlink ref="AX178" r:id="rId1352" display="https://twitter.com/parissie084"/>
    <hyperlink ref="AX179" r:id="rId1353" display="https://twitter.com/angryosman"/>
    <hyperlink ref="AX180" r:id="rId1354" display="https://twitter.com/julieowenmoylan"/>
    <hyperlink ref="AX181" r:id="rId1355" display="https://twitter.com/ajungherr"/>
    <hyperlink ref="AX182" r:id="rId1356" display="https://twitter.com/posegga"/>
    <hyperlink ref="AX183" r:id="rId1357" display="https://twitter.com/jisunan"/>
    <hyperlink ref="AX184" r:id="rId1358" display="https://twitter.com/volkswagenst"/>
    <hyperlink ref="AX185" r:id="rId1359" display="https://twitter.com/leelum"/>
    <hyperlink ref="AX186" r:id="rId1360" display="https://twitter.com/gmgorrelluk"/>
    <hyperlink ref="AX187" r:id="rId1361" display="https://twitter.com/encoffeedrinker"/>
    <hyperlink ref="AX188" r:id="rId1362" display="https://twitter.com/rebeccalkup"/>
    <hyperlink ref="AX189" r:id="rId1363" display="https://twitter.com/radinstitute"/>
    <hyperlink ref="AX190" r:id="rId1364" display="https://twitter.com/latifajackson"/>
    <hyperlink ref="AX191" r:id="rId1365" display="https://twitter.com/sroylee"/>
    <hyperlink ref="AX192" r:id="rId1366" display="https://twitter.com/_conferencelist"/>
    <hyperlink ref="AX193" r:id="rId1367" display="https://twitter.com/shawnmjones"/>
    <hyperlink ref="AX194" r:id="rId1368" display="https://twitter.com/alvinyxz"/>
    <hyperlink ref="AX195" r:id="rId1369" display="https://twitter.com/junghwanyang"/>
    <hyperlink ref="AX196" r:id="rId1370" display="https://twitter.com/meresophistry"/>
    <hyperlink ref="AX197" r:id="rId1371" display="https://twitter.com/elaragon"/>
    <hyperlink ref="AX198" r:id="rId1372" display="https://twitter.com/followlori"/>
    <hyperlink ref="AX199" r:id="rId1373" display="https://twitter.com/griverorz"/>
    <hyperlink ref="AX200" r:id="rId1374" display="https://twitter.com/step_apsa"/>
    <hyperlink ref="AX201" r:id="rId1375" display="https://twitter.com/scott_althaus"/>
    <hyperlink ref="AX202" r:id="rId1376" display="https://twitter.com/dtracy2"/>
    <hyperlink ref="AX203" r:id="rId1377" display="https://twitter.com/reveluntsong"/>
    <hyperlink ref="AX204" r:id="rId1378" display="https://twitter.com/cuhkhailiang"/>
    <hyperlink ref="AX205" r:id="rId1379" display="https://twitter.com/ebigsby"/>
    <hyperlink ref="AX206" r:id="rId1380" display="https://twitter.com/britdavidson"/>
    <hyperlink ref="AX207" r:id="rId1381" display="https://twitter.com/allison_eden"/>
    <hyperlink ref="AX208" r:id="rId1382" display="https://twitter.com/ekvraga"/>
    <hyperlink ref="AX209" r:id="rId1383" display="https://twitter.com/dilarakkl"/>
    <hyperlink ref="AX210" r:id="rId1384" display="https://twitter.com/annie_waldherr"/>
    <hyperlink ref="AX211" r:id="rId1385" display="https://twitter.com/boomgaardenhg"/>
    <hyperlink ref="AX212" r:id="rId1386" display="https://twitter.com/tobias_keller"/>
    <hyperlink ref="AX213" r:id="rId1387" display="https://twitter.com/katypearce"/>
    <hyperlink ref="AX214" r:id="rId1388" display="https://twitter.com/kellybergstrom"/>
    <hyperlink ref="AX215" r:id="rId1389" display="https://twitter.com/rayoptland"/>
    <hyperlink ref="AX216" r:id="rId1390" display="https://twitter.com/sgonzalezbailon"/>
    <hyperlink ref="AX217" r:id="rId1391" display="https://twitter.com/pablodesoto"/>
    <hyperlink ref="AX218" r:id="rId1392" display="https://twitter.com/monrodriguez"/>
    <hyperlink ref="AX219" r:id="rId1393" display="https://twitter.com/hauschke"/>
    <hyperlink ref="AX220" r:id="rId1394" display="https://twitter.com/h_mihaljevic"/>
    <hyperlink ref="AX221" r:id="rId1395" display="https://twitter.com/tullney"/>
    <hyperlink ref="AX222" r:id="rId1396" display="https://twitter.com/lusantala"/>
    <hyperlink ref="AX223" r:id="rId1397" display="https://twitter.com/jdfoote"/>
    <hyperlink ref="AX224" r:id="rId1398" display="https://twitter.com/researchcentrai"/>
    <hyperlink ref="AX225" r:id="rId1399" display="https://twitter.com/jjsantana"/>
    <hyperlink ref="AX226" r:id="rId1400" display="https://twitter.com/frontaibigdata"/>
    <hyperlink ref="AX227" r:id="rId1401" display="https://twitter.com/frontiersin"/>
    <hyperlink ref="AX228" r:id="rId1402" display="https://twitter.com/chrisjvargo"/>
    <hyperlink ref="AX229" r:id="rId1403" display="https://twitter.com/blasettiale"/>
    <hyperlink ref="AX230" r:id="rId1404" display="https://twitter.com/dhbbaw"/>
    <hyperlink ref="AX231" r:id="rId1405" display="https://twitter.com/bjoern_buss"/>
    <hyperlink ref="AX232" r:id="rId1406" display="https://twitter.com/igorbrigadir"/>
    <hyperlink ref="AX233" r:id="rId1407" display="https://twitter.com/edsu"/>
    <hyperlink ref="AX234" r:id="rId1408" display="https://twitter.com/faabom"/>
    <hyperlink ref="AX235" r:id="rId1409" display="https://twitter.com/liuhuan"/>
    <hyperlink ref="AX236" r:id="rId1410" display="https://twitter.com/uw_sjmc"/>
    <hyperlink ref="AX237" r:id="rId1411" display="https://twitter.com/illinoiscomm"/>
    <hyperlink ref="AX238" r:id="rId1412" display="https://twitter.com/poli_com"/>
    <hyperlink ref="AX239" r:id="rId1413" display="https://twitter.com/ica_cm"/>
    <hyperlink ref="AX240" r:id="rId1414" display="https://twitter.com/ica"/>
    <hyperlink ref="AX241" r:id="rId1415" display="https://twitter.com/uscapress"/>
    <hyperlink ref="AX242" r:id="rId1416" display="https://twitter.com/jniemannlenz"/>
    <hyperlink ref="AX243" r:id="rId1417" display="https://twitter.com/missesi"/>
    <hyperlink ref="AX244" r:id="rId1418" display="https://twitter.com/cerenbudak"/>
    <hyperlink ref="AX245" r:id="rId1419" display="https://twitter.com/tylersnetwork"/>
    <hyperlink ref="AX246" r:id="rId1420" display="https://twitter.com/michaelbolden"/>
    <hyperlink ref="AX247" r:id="rId1421" display="https://twitter.com/icw"/>
    <hyperlink ref="AX248" r:id="rId1422" display="https://twitter.com/jackbandy"/>
    <hyperlink ref="AX249" r:id="rId1423" display="https://twitter.com/applenews"/>
    <hyperlink ref="AX250" r:id="rId1424" display="https://twitter.com/cjr"/>
    <hyperlink ref="AX251" r:id="rId1425" display="https://twitter.com/ndiakopoulos"/>
    <hyperlink ref="AX252" r:id="rId1426" display="https://twitter.com/itsilverback"/>
    <hyperlink ref="AX253" r:id="rId1427" display="https://twitter.com/johnmshuster"/>
    <hyperlink ref="AX254" r:id="rId1428" display="https://twitter.com/rqskye"/>
    <hyperlink ref="AX255" r:id="rId1429" display="https://twitter.com/homegypsy"/>
    <hyperlink ref="AX256" r:id="rId1430" display="https://twitter.com/liwiebe"/>
    <hyperlink ref="AX257" r:id="rId1431" display="https://twitter.com/wendt_law"/>
    <hyperlink ref="AX258" r:id="rId1432" display="https://twitter.com/skotbotcambo"/>
    <hyperlink ref="AX259" r:id="rId1433" display="https://twitter.com/compstorylab"/>
    <hyperlink ref="AX260" r:id="rId1434" display="https://twitter.com/aneeshs"/>
    <hyperlink ref="AX261" r:id="rId1435" display="https://twitter.com/krishna_kamath"/>
    <hyperlink ref="AX262" r:id="rId1436" display="https://twitter.com/jessicatysu"/>
    <hyperlink ref="AX263" r:id="rId1437" display="https://twitter.com/jugander"/>
    <hyperlink ref="AX264" r:id="rId1438" display="https://twitter.com/johnjhorton"/>
    <hyperlink ref="AX265" r:id="rId1439" display="https://twitter.com/cnicolaides"/>
    <hyperlink ref="AX266" r:id="rId1440" display="https://twitter.com/jessecshore"/>
    <hyperlink ref="AX267" r:id="rId1441" display="https://twitter.com/kamerondharris"/>
    <hyperlink ref="AX268" r:id="rId1442" display="https://twitter.com/dg_rand"/>
    <hyperlink ref="AX269" r:id="rId1443" display="https://twitter.com/bjoseph"/>
    <hyperlink ref="AX270" r:id="rId1444" display="https://twitter.com/george_berry"/>
    <hyperlink ref="AX271" r:id="rId1445" display="https://twitter.com/whatagoodpup"/>
    <hyperlink ref="AX272" r:id="rId1446" display="https://twitter.com/ciro"/>
    <hyperlink ref="AX273" r:id="rId1447" display="https://twitter.com/soni_sandeep"/>
    <hyperlink ref="AX274" r:id="rId1448" display="https://twitter.com/5harad"/>
    <hyperlink ref="AX275" r:id="rId1449" display="https://twitter.com/alex_peys"/>
    <hyperlink ref="AX276" r:id="rId1450" display="https://twitter.com/complexexplorer"/>
    <hyperlink ref="AX277" r:id="rId1451" display="https://twitter.com/sinanaral"/>
    <hyperlink ref="AX278" r:id="rId1452" display="https://twitter.com/iyadrahwan"/>
    <hyperlink ref="AX279" r:id="rId1453" display="https://twitter.com/ewancolman"/>
    <hyperlink ref="AX280" r:id="rId1454" display="https://twitter.com/msaveski"/>
    <hyperlink ref="AX281" r:id="rId1455" display="https://twitter.com/eulersbridge"/>
    <hyperlink ref="AX282" r:id="rId1456" display="https://twitter.com/nachristakis"/>
    <hyperlink ref="AX283" r:id="rId1457" display="https://twitter.com/raneeque"/>
    <hyperlink ref="AX284" r:id="rId1458" display="https://twitter.com/djpardis"/>
    <hyperlink ref="AX285" r:id="rId1459" display="https://twitter.com/ryanjgallag"/>
    <hyperlink ref="AX286" r:id="rId1460" display="https://twitter.com/kaizhu717"/>
    <hyperlink ref="AX287" r:id="rId1461" display="https://twitter.com/seanjtaylor"/>
    <hyperlink ref="AX288" r:id="rId1462" display="https://twitter.com/rushibhavsar"/>
    <hyperlink ref="AX289" r:id="rId1463" display="https://twitter.com/timothyjgraham"/>
    <hyperlink ref="AX290" r:id="rId1464" display="https://twitter.com/jasonmfletcher"/>
    <hyperlink ref="AX291" r:id="rId1465" display="https://twitter.com/t_takaguchi"/>
    <hyperlink ref="AX292" r:id="rId1466" display="https://twitter.com/bertil_hatt"/>
    <hyperlink ref="AX293" r:id="rId1467" display="https://twitter.com/soojongkim_1"/>
    <hyperlink ref="AX294" r:id="rId1468" display="https://twitter.com/anibalmastobiza"/>
    <hyperlink ref="AX295" r:id="rId1469" display="https://twitter.com/alqithami"/>
    <hyperlink ref="AX296" r:id="rId1470" display="https://twitter.com/jhblackb"/>
    <hyperlink ref="AX297" r:id="rId1471" display="https://twitter.com/sig_chi"/>
    <hyperlink ref="AX298" r:id="rId1472" display="https://twitter.com/zsavvas90"/>
    <hyperlink ref="AX299" r:id="rId1473" display="https://twitter.com/idramalab"/>
    <hyperlink ref="AX300" r:id="rId1474" display="https://twitter.com/ingmarweber"/>
    <hyperlink ref="AX301" r:id="rId1475" display="https://twitter.com/winteram"/>
    <hyperlink ref="AX302" r:id="rId1476" display="https://twitter.com/alethioguy"/>
    <hyperlink ref="AX303" r:id="rId1477" display="https://twitter.com/jurgenpfeffer"/>
    <hyperlink ref="AX304" r:id="rId1478" display="https://twitter.com/raquelrecuero"/>
    <hyperlink ref="AX305" r:id="rId1479" display="https://twitter.com/keiichi_ochiai"/>
    <hyperlink ref="AX306" r:id="rId1480" display="https://twitter.com/ktakeshi"/>
    <hyperlink ref="AX307" r:id="rId1481" display="https://twitter.com/knittedkittie"/>
    <hyperlink ref="AX308" r:id="rId1482" display="https://twitter.com/zerogravitasksc"/>
    <hyperlink ref="AX309" r:id="rId1483" display="https://twitter.com/moniquedhooghe"/>
    <hyperlink ref="AX310" r:id="rId1484" display="https://twitter.com/watsoninstitute"/>
    <hyperlink ref="AX311" r:id="rId1485" display="https://twitter.com/bostonglobe"/>
    <hyperlink ref="AX312" r:id="rId1486" display="https://twitter.com/fabiogiglietto"/>
    <hyperlink ref="AX313" r:id="rId1487" display="https://twitter.com/cybercsis"/>
    <hyperlink ref="AX314" r:id="rId1488" display="https://twitter.com/shionguha"/>
    <hyperlink ref="AX315" r:id="rId1489" display="https://twitter.com/cfiesler"/>
    <hyperlink ref="AX316" r:id="rId1490" display="https://twitter.com/ipsn20"/>
    <hyperlink ref="AX317" r:id="rId1491" display="https://twitter.com/theofficialacm"/>
    <hyperlink ref="AX318" r:id="rId1492" display="https://twitter.com/ieeeorg"/>
    <hyperlink ref="AX319" r:id="rId1493" display="https://twitter.com/patpannuto"/>
    <hyperlink ref="AX320" r:id="rId1494" display="https://twitter.com/andreawiggins"/>
    <hyperlink ref="AX321" r:id="rId1495" display="https://twitter.com/eegilbert"/>
    <hyperlink ref="AX322" r:id="rId1496" display="https://twitter.com/asbruckman"/>
    <hyperlink ref="AX323" r:id="rId1497" display="https://twitter.com/colegleason"/>
    <hyperlink ref="AX324" r:id="rId1498" display="https://twitter.com/eszter"/>
    <hyperlink ref="AX325" r:id="rId1499" display="https://twitter.com/roguechi"/>
    <hyperlink ref="AX326" r:id="rId1500" display="https://twitter.com/mdekstrand"/>
    <hyperlink ref="AX327" r:id="rId1501" display="https://twitter.com/reidpr"/>
    <hyperlink ref="AX328" r:id="rId1502" display="https://twitter.com/mariaglymour"/>
    <hyperlink ref="AX329" r:id="rId1503" display="https://twitter.com/theshubhanshu"/>
    <hyperlink ref="AX330" r:id="rId1504" display="https://twitter.com/jasonbaumgartne"/>
    <hyperlink ref="AX331" r:id="rId1505" display="https://twitter.com/syardi"/>
    <hyperlink ref="AX332" r:id="rId1506" display="https://twitter.com/gaywonk"/>
    <hyperlink ref="AX333" r:id="rId1507" display="https://twitter.com/johnfallot"/>
    <hyperlink ref="AX334" r:id="rId1508" display="https://twitter.com/mark_riedl"/>
    <hyperlink ref="AX335" r:id="rId1509" display="https://twitter.com/jeffbigham"/>
    <hyperlink ref="AX336" r:id="rId1510" display="https://twitter.com/gillianrhayes"/>
    <hyperlink ref="AX337" r:id="rId1511" display="https://twitter.com/alphaque"/>
    <hyperlink ref="AX338" r:id="rId1512" display="https://twitter.com/harishpillay"/>
    <hyperlink ref="AX339" r:id="rId1513" display="https://twitter.com/boomchatter"/>
    <hyperlink ref="AX340" r:id="rId1514" display="https://twitter.com/cathyyoung63"/>
    <hyperlink ref="AX341" r:id="rId1515" display="https://twitter.com/jeffreyasachs"/>
    <hyperlink ref="AX342" r:id="rId1516" display="https://twitter.com/master_kula"/>
    <hyperlink ref="AX343" r:id="rId1517" display="https://twitter.com/switch_d"/>
    <hyperlink ref="AX344" r:id="rId1518" display="https://twitter.com/ttoconference"/>
    <hyperlink ref="AX345" r:id="rId1519" display="https://twitter.com/carmelva"/>
    <hyperlink ref="AX346" r:id="rId1520" display="https://twitter.com/ehud"/>
    <hyperlink ref="AX347" r:id="rId1521" display="https://twitter.com/standefer"/>
    <hyperlink ref="AX348" r:id="rId1522" display="https://twitter.com/creativity_thre"/>
    <hyperlink ref="AX349" r:id="rId1523" display="https://twitter.com/s"/>
    <hyperlink ref="AX350" r:id="rId1524" display="https://twitter.com/j_a_tucker"/>
    <hyperlink ref="AX351" r:id="rId1525" display="https://twitter.com/janzilinsky"/>
    <hyperlink ref="AX352" r:id="rId1526" display="https://twitter.com/poppublicsphere"/>
    <hyperlink ref="AX353" r:id="rId1527" display="https://twitter.com/codybuntain"/>
    <hyperlink ref="AX354" r:id="rId1528" display="https://twitter.com/gretch"/>
    <hyperlink ref="AX355" r:id="rId1529" display="https://twitter.com/tschnoebelen"/>
    <hyperlink ref="AX356" r:id="rId1530" display="https://twitter.com/sanjrockz"/>
    <hyperlink ref="AX357" r:id="rId1531" display="https://twitter.com/wired"/>
    <hyperlink ref="AX358" r:id="rId1532" display="https://twitter.com/mtknnktm"/>
    <hyperlink ref="AX359" r:id="rId1533" display="https://twitter.com/toritorix"/>
    <hyperlink ref="AX360" r:id="rId1534" display="https://twitter.com/anirudhacharya1"/>
    <hyperlink ref="AX361" r:id="rId1535" display="https://twitter.com/soa"/>
  </hyperlinks>
  <printOptions/>
  <pageMargins left="0.7" right="0.7" top="0.75" bottom="0.75" header="0.3" footer="0.3"/>
  <pageSetup horizontalDpi="600" verticalDpi="600" orientation="portrait" r:id="rId1539"/>
  <legacyDrawing r:id="rId1537"/>
  <tableParts>
    <tablePart r:id="rId15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4322</v>
      </c>
      <c r="Z2" s="13" t="s">
        <v>4351</v>
      </c>
      <c r="AA2" s="13" t="s">
        <v>4378</v>
      </c>
      <c r="AB2" s="13" t="s">
        <v>4458</v>
      </c>
      <c r="AC2" s="13" t="s">
        <v>4570</v>
      </c>
      <c r="AD2" s="13" t="s">
        <v>4613</v>
      </c>
      <c r="AE2" s="13" t="s">
        <v>4619</v>
      </c>
      <c r="AF2" s="13" t="s">
        <v>4648</v>
      </c>
      <c r="AG2" s="119" t="s">
        <v>5376</v>
      </c>
      <c r="AH2" s="119" t="s">
        <v>5377</v>
      </c>
      <c r="AI2" s="119" t="s">
        <v>5378</v>
      </c>
      <c r="AJ2" s="119" t="s">
        <v>5379</v>
      </c>
      <c r="AK2" s="119" t="s">
        <v>5380</v>
      </c>
      <c r="AL2" s="119" t="s">
        <v>5381</v>
      </c>
      <c r="AM2" s="119" t="s">
        <v>5382</v>
      </c>
      <c r="AN2" s="119" t="s">
        <v>5383</v>
      </c>
      <c r="AO2" s="119" t="s">
        <v>5386</v>
      </c>
    </row>
    <row r="3" spans="1:41" ht="15">
      <c r="A3" s="87" t="s">
        <v>4241</v>
      </c>
      <c r="B3" s="65" t="s">
        <v>4273</v>
      </c>
      <c r="C3" s="65" t="s">
        <v>56</v>
      </c>
      <c r="D3" s="103"/>
      <c r="E3" s="102"/>
      <c r="F3" s="104" t="s">
        <v>5516</v>
      </c>
      <c r="G3" s="105"/>
      <c r="H3" s="105"/>
      <c r="I3" s="106">
        <v>3</v>
      </c>
      <c r="J3" s="107"/>
      <c r="K3" s="48">
        <v>88</v>
      </c>
      <c r="L3" s="48">
        <v>125</v>
      </c>
      <c r="M3" s="48">
        <v>45</v>
      </c>
      <c r="N3" s="48">
        <v>170</v>
      </c>
      <c r="O3" s="48">
        <v>10</v>
      </c>
      <c r="P3" s="49">
        <v>0.06976744186046512</v>
      </c>
      <c r="Q3" s="49">
        <v>0.13043478260869565</v>
      </c>
      <c r="R3" s="48">
        <v>1</v>
      </c>
      <c r="S3" s="48">
        <v>0</v>
      </c>
      <c r="T3" s="48">
        <v>88</v>
      </c>
      <c r="U3" s="48">
        <v>170</v>
      </c>
      <c r="V3" s="48">
        <v>5</v>
      </c>
      <c r="W3" s="49">
        <v>2.167097</v>
      </c>
      <c r="X3" s="49">
        <v>0.018025078369905956</v>
      </c>
      <c r="Y3" s="78" t="s">
        <v>4323</v>
      </c>
      <c r="Z3" s="78" t="s">
        <v>4352</v>
      </c>
      <c r="AA3" s="78" t="s">
        <v>4379</v>
      </c>
      <c r="AB3" s="84" t="s">
        <v>4459</v>
      </c>
      <c r="AC3" s="84" t="s">
        <v>4571</v>
      </c>
      <c r="AD3" s="84" t="s">
        <v>4614</v>
      </c>
      <c r="AE3" s="84" t="s">
        <v>4620</v>
      </c>
      <c r="AF3" s="84" t="s">
        <v>4649</v>
      </c>
      <c r="AG3" s="116">
        <v>78</v>
      </c>
      <c r="AH3" s="120">
        <v>2.809798270893372</v>
      </c>
      <c r="AI3" s="116">
        <v>25</v>
      </c>
      <c r="AJ3" s="120">
        <v>0.9005763688760807</v>
      </c>
      <c r="AK3" s="116">
        <v>0</v>
      </c>
      <c r="AL3" s="120">
        <v>0</v>
      </c>
      <c r="AM3" s="116">
        <v>2673</v>
      </c>
      <c r="AN3" s="120">
        <v>96.28962536023054</v>
      </c>
      <c r="AO3" s="116">
        <v>2776</v>
      </c>
    </row>
    <row r="4" spans="1:41" ht="15">
      <c r="A4" s="87" t="s">
        <v>4242</v>
      </c>
      <c r="B4" s="65" t="s">
        <v>4274</v>
      </c>
      <c r="C4" s="65" t="s">
        <v>56</v>
      </c>
      <c r="D4" s="109"/>
      <c r="E4" s="108"/>
      <c r="F4" s="110" t="s">
        <v>5517</v>
      </c>
      <c r="G4" s="111"/>
      <c r="H4" s="111"/>
      <c r="I4" s="112">
        <v>4</v>
      </c>
      <c r="J4" s="113"/>
      <c r="K4" s="48">
        <v>40</v>
      </c>
      <c r="L4" s="48">
        <v>38</v>
      </c>
      <c r="M4" s="48">
        <v>6</v>
      </c>
      <c r="N4" s="48">
        <v>44</v>
      </c>
      <c r="O4" s="48">
        <v>0</v>
      </c>
      <c r="P4" s="49">
        <v>0.05128205128205128</v>
      </c>
      <c r="Q4" s="49">
        <v>0.0975609756097561</v>
      </c>
      <c r="R4" s="48">
        <v>1</v>
      </c>
      <c r="S4" s="48">
        <v>0</v>
      </c>
      <c r="T4" s="48">
        <v>40</v>
      </c>
      <c r="U4" s="48">
        <v>44</v>
      </c>
      <c r="V4" s="48">
        <v>3</v>
      </c>
      <c r="W4" s="49">
        <v>1.9475</v>
      </c>
      <c r="X4" s="49">
        <v>0.026282051282051282</v>
      </c>
      <c r="Y4" s="78" t="s">
        <v>4324</v>
      </c>
      <c r="Z4" s="78" t="s">
        <v>4353</v>
      </c>
      <c r="AA4" s="78" t="s">
        <v>4380</v>
      </c>
      <c r="AB4" s="84" t="s">
        <v>4460</v>
      </c>
      <c r="AC4" s="84" t="s">
        <v>4572</v>
      </c>
      <c r="AD4" s="84" t="s">
        <v>531</v>
      </c>
      <c r="AE4" s="84" t="s">
        <v>4621</v>
      </c>
      <c r="AF4" s="84" t="s">
        <v>4650</v>
      </c>
      <c r="AG4" s="116">
        <v>1</v>
      </c>
      <c r="AH4" s="120">
        <v>0.13531799729364005</v>
      </c>
      <c r="AI4" s="116">
        <v>0</v>
      </c>
      <c r="AJ4" s="120">
        <v>0</v>
      </c>
      <c r="AK4" s="116">
        <v>0</v>
      </c>
      <c r="AL4" s="120">
        <v>0</v>
      </c>
      <c r="AM4" s="116">
        <v>738</v>
      </c>
      <c r="AN4" s="120">
        <v>99.86468200270636</v>
      </c>
      <c r="AO4" s="116">
        <v>739</v>
      </c>
    </row>
    <row r="5" spans="1:41" ht="15">
      <c r="A5" s="87" t="s">
        <v>4243</v>
      </c>
      <c r="B5" s="65" t="s">
        <v>4275</v>
      </c>
      <c r="C5" s="65" t="s">
        <v>56</v>
      </c>
      <c r="D5" s="109"/>
      <c r="E5" s="108"/>
      <c r="F5" s="110" t="s">
        <v>5518</v>
      </c>
      <c r="G5" s="111"/>
      <c r="H5" s="111"/>
      <c r="I5" s="112">
        <v>5</v>
      </c>
      <c r="J5" s="113"/>
      <c r="K5" s="48">
        <v>37</v>
      </c>
      <c r="L5" s="48">
        <v>136</v>
      </c>
      <c r="M5" s="48">
        <v>0</v>
      </c>
      <c r="N5" s="48">
        <v>136</v>
      </c>
      <c r="O5" s="48">
        <v>0</v>
      </c>
      <c r="P5" s="49">
        <v>0.014925373134328358</v>
      </c>
      <c r="Q5" s="49">
        <v>0.029411764705882353</v>
      </c>
      <c r="R5" s="48">
        <v>1</v>
      </c>
      <c r="S5" s="48">
        <v>0</v>
      </c>
      <c r="T5" s="48">
        <v>37</v>
      </c>
      <c r="U5" s="48">
        <v>136</v>
      </c>
      <c r="V5" s="48">
        <v>3</v>
      </c>
      <c r="W5" s="49">
        <v>1.795471</v>
      </c>
      <c r="X5" s="49">
        <v>0.1021021021021021</v>
      </c>
      <c r="Y5" s="78" t="s">
        <v>4325</v>
      </c>
      <c r="Z5" s="78" t="s">
        <v>4354</v>
      </c>
      <c r="AA5" s="78"/>
      <c r="AB5" s="84" t="s">
        <v>4461</v>
      </c>
      <c r="AC5" s="84" t="s">
        <v>4573</v>
      </c>
      <c r="AD5" s="84" t="s">
        <v>537</v>
      </c>
      <c r="AE5" s="84" t="s">
        <v>4622</v>
      </c>
      <c r="AF5" s="84" t="s">
        <v>4651</v>
      </c>
      <c r="AG5" s="116">
        <v>3</v>
      </c>
      <c r="AH5" s="120">
        <v>0.45180722891566266</v>
      </c>
      <c r="AI5" s="116">
        <v>0</v>
      </c>
      <c r="AJ5" s="120">
        <v>0</v>
      </c>
      <c r="AK5" s="116">
        <v>0</v>
      </c>
      <c r="AL5" s="120">
        <v>0</v>
      </c>
      <c r="AM5" s="116">
        <v>661</v>
      </c>
      <c r="AN5" s="120">
        <v>99.54819277108433</v>
      </c>
      <c r="AO5" s="116">
        <v>664</v>
      </c>
    </row>
    <row r="6" spans="1:41" ht="15">
      <c r="A6" s="87" t="s">
        <v>4244</v>
      </c>
      <c r="B6" s="65" t="s">
        <v>4276</v>
      </c>
      <c r="C6" s="65" t="s">
        <v>56</v>
      </c>
      <c r="D6" s="109"/>
      <c r="E6" s="108"/>
      <c r="F6" s="110" t="s">
        <v>5519</v>
      </c>
      <c r="G6" s="111"/>
      <c r="H6" s="111"/>
      <c r="I6" s="112">
        <v>6</v>
      </c>
      <c r="J6" s="113"/>
      <c r="K6" s="48">
        <v>28</v>
      </c>
      <c r="L6" s="48">
        <v>27</v>
      </c>
      <c r="M6" s="48">
        <v>0</v>
      </c>
      <c r="N6" s="48">
        <v>27</v>
      </c>
      <c r="O6" s="48">
        <v>27</v>
      </c>
      <c r="P6" s="49" t="s">
        <v>4288</v>
      </c>
      <c r="Q6" s="49" t="s">
        <v>4288</v>
      </c>
      <c r="R6" s="48">
        <v>28</v>
      </c>
      <c r="S6" s="48">
        <v>28</v>
      </c>
      <c r="T6" s="48">
        <v>1</v>
      </c>
      <c r="U6" s="48">
        <v>1</v>
      </c>
      <c r="V6" s="48">
        <v>0</v>
      </c>
      <c r="W6" s="49">
        <v>0</v>
      </c>
      <c r="X6" s="49">
        <v>0</v>
      </c>
      <c r="Y6" s="78" t="s">
        <v>4326</v>
      </c>
      <c r="Z6" s="78" t="s">
        <v>4355</v>
      </c>
      <c r="AA6" s="78" t="s">
        <v>4381</v>
      </c>
      <c r="AB6" s="84" t="s">
        <v>4462</v>
      </c>
      <c r="AC6" s="84" t="s">
        <v>4574</v>
      </c>
      <c r="AD6" s="84"/>
      <c r="AE6" s="84"/>
      <c r="AF6" s="84" t="s">
        <v>4652</v>
      </c>
      <c r="AG6" s="116">
        <v>9</v>
      </c>
      <c r="AH6" s="120">
        <v>1.8867924528301887</v>
      </c>
      <c r="AI6" s="116">
        <v>7</v>
      </c>
      <c r="AJ6" s="120">
        <v>1.4675052410901468</v>
      </c>
      <c r="AK6" s="116">
        <v>0</v>
      </c>
      <c r="AL6" s="120">
        <v>0</v>
      </c>
      <c r="AM6" s="116">
        <v>461</v>
      </c>
      <c r="AN6" s="120">
        <v>96.64570230607967</v>
      </c>
      <c r="AO6" s="116">
        <v>477</v>
      </c>
    </row>
    <row r="7" spans="1:41" ht="15">
      <c r="A7" s="87" t="s">
        <v>4245</v>
      </c>
      <c r="B7" s="65" t="s">
        <v>4277</v>
      </c>
      <c r="C7" s="65" t="s">
        <v>56</v>
      </c>
      <c r="D7" s="109"/>
      <c r="E7" s="108"/>
      <c r="F7" s="110" t="s">
        <v>5520</v>
      </c>
      <c r="G7" s="111"/>
      <c r="H7" s="111"/>
      <c r="I7" s="112">
        <v>7</v>
      </c>
      <c r="J7" s="113"/>
      <c r="K7" s="48">
        <v>27</v>
      </c>
      <c r="L7" s="48">
        <v>26</v>
      </c>
      <c r="M7" s="48">
        <v>0</v>
      </c>
      <c r="N7" s="48">
        <v>26</v>
      </c>
      <c r="O7" s="48">
        <v>0</v>
      </c>
      <c r="P7" s="49">
        <v>0</v>
      </c>
      <c r="Q7" s="49">
        <v>0</v>
      </c>
      <c r="R7" s="48">
        <v>1</v>
      </c>
      <c r="S7" s="48">
        <v>0</v>
      </c>
      <c r="T7" s="48">
        <v>27</v>
      </c>
      <c r="U7" s="48">
        <v>26</v>
      </c>
      <c r="V7" s="48">
        <v>2</v>
      </c>
      <c r="W7" s="49">
        <v>1.854595</v>
      </c>
      <c r="X7" s="49">
        <v>0.037037037037037035</v>
      </c>
      <c r="Y7" s="78" t="s">
        <v>764</v>
      </c>
      <c r="Z7" s="78" t="s">
        <v>802</v>
      </c>
      <c r="AA7" s="78"/>
      <c r="AB7" s="84" t="s">
        <v>4463</v>
      </c>
      <c r="AC7" s="84" t="s">
        <v>1779</v>
      </c>
      <c r="AD7" s="84" t="s">
        <v>501</v>
      </c>
      <c r="AE7" s="84" t="s">
        <v>4623</v>
      </c>
      <c r="AF7" s="84" t="s">
        <v>4653</v>
      </c>
      <c r="AG7" s="116">
        <v>0</v>
      </c>
      <c r="AH7" s="120">
        <v>0</v>
      </c>
      <c r="AI7" s="116">
        <v>0</v>
      </c>
      <c r="AJ7" s="120">
        <v>0</v>
      </c>
      <c r="AK7" s="116">
        <v>0</v>
      </c>
      <c r="AL7" s="120">
        <v>0</v>
      </c>
      <c r="AM7" s="116">
        <v>53</v>
      </c>
      <c r="AN7" s="120">
        <v>100</v>
      </c>
      <c r="AO7" s="116">
        <v>53</v>
      </c>
    </row>
    <row r="8" spans="1:41" ht="15">
      <c r="A8" s="87" t="s">
        <v>4246</v>
      </c>
      <c r="B8" s="65" t="s">
        <v>4278</v>
      </c>
      <c r="C8" s="65" t="s">
        <v>56</v>
      </c>
      <c r="D8" s="109"/>
      <c r="E8" s="108"/>
      <c r="F8" s="110" t="s">
        <v>5521</v>
      </c>
      <c r="G8" s="111"/>
      <c r="H8" s="111"/>
      <c r="I8" s="112">
        <v>8</v>
      </c>
      <c r="J8" s="113"/>
      <c r="K8" s="48">
        <v>15</v>
      </c>
      <c r="L8" s="48">
        <v>15</v>
      </c>
      <c r="M8" s="48">
        <v>0</v>
      </c>
      <c r="N8" s="48">
        <v>15</v>
      </c>
      <c r="O8" s="48">
        <v>1</v>
      </c>
      <c r="P8" s="49">
        <v>0</v>
      </c>
      <c r="Q8" s="49">
        <v>0</v>
      </c>
      <c r="R8" s="48">
        <v>1</v>
      </c>
      <c r="S8" s="48">
        <v>0</v>
      </c>
      <c r="T8" s="48">
        <v>15</v>
      </c>
      <c r="U8" s="48">
        <v>15</v>
      </c>
      <c r="V8" s="48">
        <v>4</v>
      </c>
      <c r="W8" s="49">
        <v>2.222222</v>
      </c>
      <c r="X8" s="49">
        <v>0.06666666666666667</v>
      </c>
      <c r="Y8" s="78" t="s">
        <v>4327</v>
      </c>
      <c r="Z8" s="78" t="s">
        <v>822</v>
      </c>
      <c r="AA8" s="78" t="s">
        <v>4382</v>
      </c>
      <c r="AB8" s="84" t="s">
        <v>4464</v>
      </c>
      <c r="AC8" s="84" t="s">
        <v>4575</v>
      </c>
      <c r="AD8" s="84" t="s">
        <v>4615</v>
      </c>
      <c r="AE8" s="84" t="s">
        <v>4624</v>
      </c>
      <c r="AF8" s="84" t="s">
        <v>4654</v>
      </c>
      <c r="AG8" s="116">
        <v>5</v>
      </c>
      <c r="AH8" s="120">
        <v>1.7421602787456445</v>
      </c>
      <c r="AI8" s="116">
        <v>10</v>
      </c>
      <c r="AJ8" s="120">
        <v>3.484320557491289</v>
      </c>
      <c r="AK8" s="116">
        <v>0</v>
      </c>
      <c r="AL8" s="120">
        <v>0</v>
      </c>
      <c r="AM8" s="116">
        <v>272</v>
      </c>
      <c r="AN8" s="120">
        <v>94.77351916376307</v>
      </c>
      <c r="AO8" s="116">
        <v>287</v>
      </c>
    </row>
    <row r="9" spans="1:41" ht="15">
      <c r="A9" s="87" t="s">
        <v>4247</v>
      </c>
      <c r="B9" s="65" t="s">
        <v>4279</v>
      </c>
      <c r="C9" s="65" t="s">
        <v>56</v>
      </c>
      <c r="D9" s="109"/>
      <c r="E9" s="108"/>
      <c r="F9" s="110" t="s">
        <v>5522</v>
      </c>
      <c r="G9" s="111"/>
      <c r="H9" s="111"/>
      <c r="I9" s="112">
        <v>9</v>
      </c>
      <c r="J9" s="113"/>
      <c r="K9" s="48">
        <v>14</v>
      </c>
      <c r="L9" s="48">
        <v>18</v>
      </c>
      <c r="M9" s="48">
        <v>3</v>
      </c>
      <c r="N9" s="48">
        <v>21</v>
      </c>
      <c r="O9" s="48">
        <v>1</v>
      </c>
      <c r="P9" s="49">
        <v>0.125</v>
      </c>
      <c r="Q9" s="49">
        <v>0.2222222222222222</v>
      </c>
      <c r="R9" s="48">
        <v>1</v>
      </c>
      <c r="S9" s="48">
        <v>0</v>
      </c>
      <c r="T9" s="48">
        <v>14</v>
      </c>
      <c r="U9" s="48">
        <v>21</v>
      </c>
      <c r="V9" s="48">
        <v>3</v>
      </c>
      <c r="W9" s="49">
        <v>1.806122</v>
      </c>
      <c r="X9" s="49">
        <v>0.0989010989010989</v>
      </c>
      <c r="Y9" s="78" t="s">
        <v>4328</v>
      </c>
      <c r="Z9" s="78" t="s">
        <v>4356</v>
      </c>
      <c r="AA9" s="78" t="s">
        <v>4383</v>
      </c>
      <c r="AB9" s="84" t="s">
        <v>4465</v>
      </c>
      <c r="AC9" s="84" t="s">
        <v>4576</v>
      </c>
      <c r="AD9" s="84" t="s">
        <v>4616</v>
      </c>
      <c r="AE9" s="84" t="s">
        <v>4625</v>
      </c>
      <c r="AF9" s="84" t="s">
        <v>4655</v>
      </c>
      <c r="AG9" s="116">
        <v>9</v>
      </c>
      <c r="AH9" s="120">
        <v>1.8987341772151898</v>
      </c>
      <c r="AI9" s="116">
        <v>10</v>
      </c>
      <c r="AJ9" s="120">
        <v>2.109704641350211</v>
      </c>
      <c r="AK9" s="116">
        <v>0</v>
      </c>
      <c r="AL9" s="120">
        <v>0</v>
      </c>
      <c r="AM9" s="116">
        <v>455</v>
      </c>
      <c r="AN9" s="120">
        <v>95.9915611814346</v>
      </c>
      <c r="AO9" s="116">
        <v>474</v>
      </c>
    </row>
    <row r="10" spans="1:41" ht="14.25" customHeight="1">
      <c r="A10" s="87" t="s">
        <v>4248</v>
      </c>
      <c r="B10" s="65" t="s">
        <v>4280</v>
      </c>
      <c r="C10" s="65" t="s">
        <v>56</v>
      </c>
      <c r="D10" s="109"/>
      <c r="E10" s="108"/>
      <c r="F10" s="110" t="s">
        <v>5523</v>
      </c>
      <c r="G10" s="111"/>
      <c r="H10" s="111"/>
      <c r="I10" s="112">
        <v>10</v>
      </c>
      <c r="J10" s="113"/>
      <c r="K10" s="48">
        <v>12</v>
      </c>
      <c r="L10" s="48">
        <v>28</v>
      </c>
      <c r="M10" s="48">
        <v>0</v>
      </c>
      <c r="N10" s="48">
        <v>28</v>
      </c>
      <c r="O10" s="48">
        <v>0</v>
      </c>
      <c r="P10" s="49">
        <v>0.12</v>
      </c>
      <c r="Q10" s="49">
        <v>0.21428571428571427</v>
      </c>
      <c r="R10" s="48">
        <v>1</v>
      </c>
      <c r="S10" s="48">
        <v>0</v>
      </c>
      <c r="T10" s="48">
        <v>12</v>
      </c>
      <c r="U10" s="48">
        <v>28</v>
      </c>
      <c r="V10" s="48">
        <v>3</v>
      </c>
      <c r="W10" s="49">
        <v>1.569444</v>
      </c>
      <c r="X10" s="49">
        <v>0.21212121212121213</v>
      </c>
      <c r="Y10" s="78" t="s">
        <v>4329</v>
      </c>
      <c r="Z10" s="78" t="s">
        <v>4357</v>
      </c>
      <c r="AA10" s="78" t="s">
        <v>4384</v>
      </c>
      <c r="AB10" s="84" t="s">
        <v>4466</v>
      </c>
      <c r="AC10" s="84" t="s">
        <v>4577</v>
      </c>
      <c r="AD10" s="84" t="s">
        <v>302</v>
      </c>
      <c r="AE10" s="84" t="s">
        <v>4626</v>
      </c>
      <c r="AF10" s="84" t="s">
        <v>4656</v>
      </c>
      <c r="AG10" s="116">
        <v>20</v>
      </c>
      <c r="AH10" s="120">
        <v>6.644518272425249</v>
      </c>
      <c r="AI10" s="116">
        <v>1</v>
      </c>
      <c r="AJ10" s="120">
        <v>0.33222591362126247</v>
      </c>
      <c r="AK10" s="116">
        <v>0</v>
      </c>
      <c r="AL10" s="120">
        <v>0</v>
      </c>
      <c r="AM10" s="116">
        <v>280</v>
      </c>
      <c r="AN10" s="120">
        <v>93.02325581395348</v>
      </c>
      <c r="AO10" s="116">
        <v>301</v>
      </c>
    </row>
    <row r="11" spans="1:41" ht="15">
      <c r="A11" s="87" t="s">
        <v>4249</v>
      </c>
      <c r="B11" s="65" t="s">
        <v>4281</v>
      </c>
      <c r="C11" s="65" t="s">
        <v>56</v>
      </c>
      <c r="D11" s="109"/>
      <c r="E11" s="108"/>
      <c r="F11" s="110" t="s">
        <v>5524</v>
      </c>
      <c r="G11" s="111"/>
      <c r="H11" s="111"/>
      <c r="I11" s="112">
        <v>11</v>
      </c>
      <c r="J11" s="113"/>
      <c r="K11" s="48">
        <v>12</v>
      </c>
      <c r="L11" s="48">
        <v>17</v>
      </c>
      <c r="M11" s="48">
        <v>2</v>
      </c>
      <c r="N11" s="48">
        <v>19</v>
      </c>
      <c r="O11" s="48">
        <v>0</v>
      </c>
      <c r="P11" s="49">
        <v>0.058823529411764705</v>
      </c>
      <c r="Q11" s="49">
        <v>0.1111111111111111</v>
      </c>
      <c r="R11" s="48">
        <v>1</v>
      </c>
      <c r="S11" s="48">
        <v>0</v>
      </c>
      <c r="T11" s="48">
        <v>12</v>
      </c>
      <c r="U11" s="48">
        <v>19</v>
      </c>
      <c r="V11" s="48">
        <v>2</v>
      </c>
      <c r="W11" s="49">
        <v>1.597222</v>
      </c>
      <c r="X11" s="49">
        <v>0.13636363636363635</v>
      </c>
      <c r="Y11" s="78" t="s">
        <v>4330</v>
      </c>
      <c r="Z11" s="78" t="s">
        <v>4358</v>
      </c>
      <c r="AA11" s="78" t="s">
        <v>4385</v>
      </c>
      <c r="AB11" s="84" t="s">
        <v>4467</v>
      </c>
      <c r="AC11" s="84" t="s">
        <v>4578</v>
      </c>
      <c r="AD11" s="84" t="s">
        <v>4617</v>
      </c>
      <c r="AE11" s="84" t="s">
        <v>4627</v>
      </c>
      <c r="AF11" s="84" t="s">
        <v>4657</v>
      </c>
      <c r="AG11" s="116">
        <v>6</v>
      </c>
      <c r="AH11" s="120">
        <v>4.511278195488722</v>
      </c>
      <c r="AI11" s="116">
        <v>1</v>
      </c>
      <c r="AJ11" s="120">
        <v>0.7518796992481203</v>
      </c>
      <c r="AK11" s="116">
        <v>0</v>
      </c>
      <c r="AL11" s="120">
        <v>0</v>
      </c>
      <c r="AM11" s="116">
        <v>126</v>
      </c>
      <c r="AN11" s="120">
        <v>94.73684210526316</v>
      </c>
      <c r="AO11" s="116">
        <v>133</v>
      </c>
    </row>
    <row r="12" spans="1:41" ht="15">
      <c r="A12" s="87" t="s">
        <v>4250</v>
      </c>
      <c r="B12" s="65" t="s">
        <v>4282</v>
      </c>
      <c r="C12" s="65" t="s">
        <v>56</v>
      </c>
      <c r="D12" s="109"/>
      <c r="E12" s="108"/>
      <c r="F12" s="110" t="s">
        <v>5525</v>
      </c>
      <c r="G12" s="111"/>
      <c r="H12" s="111"/>
      <c r="I12" s="112">
        <v>12</v>
      </c>
      <c r="J12" s="113"/>
      <c r="K12" s="48">
        <v>11</v>
      </c>
      <c r="L12" s="48">
        <v>10</v>
      </c>
      <c r="M12" s="48">
        <v>0</v>
      </c>
      <c r="N12" s="48">
        <v>10</v>
      </c>
      <c r="O12" s="48">
        <v>0</v>
      </c>
      <c r="P12" s="49">
        <v>0</v>
      </c>
      <c r="Q12" s="49">
        <v>0</v>
      </c>
      <c r="R12" s="48">
        <v>1</v>
      </c>
      <c r="S12" s="48">
        <v>0</v>
      </c>
      <c r="T12" s="48">
        <v>11</v>
      </c>
      <c r="U12" s="48">
        <v>10</v>
      </c>
      <c r="V12" s="48">
        <v>2</v>
      </c>
      <c r="W12" s="49">
        <v>1.652893</v>
      </c>
      <c r="X12" s="49">
        <v>0.09090909090909091</v>
      </c>
      <c r="Y12" s="78" t="s">
        <v>766</v>
      </c>
      <c r="Z12" s="78" t="s">
        <v>802</v>
      </c>
      <c r="AA12" s="78"/>
      <c r="AB12" s="84" t="s">
        <v>4457</v>
      </c>
      <c r="AC12" s="84" t="s">
        <v>1779</v>
      </c>
      <c r="AD12" s="84" t="s">
        <v>514</v>
      </c>
      <c r="AE12" s="84" t="s">
        <v>4628</v>
      </c>
      <c r="AF12" s="84" t="s">
        <v>4658</v>
      </c>
      <c r="AG12" s="116">
        <v>0</v>
      </c>
      <c r="AH12" s="120">
        <v>0</v>
      </c>
      <c r="AI12" s="116">
        <v>0</v>
      </c>
      <c r="AJ12" s="120">
        <v>0</v>
      </c>
      <c r="AK12" s="116">
        <v>0</v>
      </c>
      <c r="AL12" s="120">
        <v>0</v>
      </c>
      <c r="AM12" s="116">
        <v>53</v>
      </c>
      <c r="AN12" s="120">
        <v>100</v>
      </c>
      <c r="AO12" s="116">
        <v>53</v>
      </c>
    </row>
    <row r="13" spans="1:41" ht="15">
      <c r="A13" s="87" t="s">
        <v>4251</v>
      </c>
      <c r="B13" s="65" t="s">
        <v>4283</v>
      </c>
      <c r="C13" s="65" t="s">
        <v>56</v>
      </c>
      <c r="D13" s="109"/>
      <c r="E13" s="108"/>
      <c r="F13" s="110" t="s">
        <v>5526</v>
      </c>
      <c r="G13" s="111"/>
      <c r="H13" s="111"/>
      <c r="I13" s="112">
        <v>13</v>
      </c>
      <c r="J13" s="113"/>
      <c r="K13" s="48">
        <v>9</v>
      </c>
      <c r="L13" s="48">
        <v>13</v>
      </c>
      <c r="M13" s="48">
        <v>2</v>
      </c>
      <c r="N13" s="48">
        <v>15</v>
      </c>
      <c r="O13" s="48">
        <v>1</v>
      </c>
      <c r="P13" s="49">
        <v>0.08333333333333333</v>
      </c>
      <c r="Q13" s="49">
        <v>0.15384615384615385</v>
      </c>
      <c r="R13" s="48">
        <v>1</v>
      </c>
      <c r="S13" s="48">
        <v>0</v>
      </c>
      <c r="T13" s="48">
        <v>9</v>
      </c>
      <c r="U13" s="48">
        <v>15</v>
      </c>
      <c r="V13" s="48">
        <v>3</v>
      </c>
      <c r="W13" s="49">
        <v>1.62963</v>
      </c>
      <c r="X13" s="49">
        <v>0.18055555555555555</v>
      </c>
      <c r="Y13" s="78" t="s">
        <v>4331</v>
      </c>
      <c r="Z13" s="78" t="s">
        <v>4359</v>
      </c>
      <c r="AA13" s="78"/>
      <c r="AB13" s="84" t="s">
        <v>4468</v>
      </c>
      <c r="AC13" s="84" t="s">
        <v>4579</v>
      </c>
      <c r="AD13" s="84"/>
      <c r="AE13" s="84" t="s">
        <v>4629</v>
      </c>
      <c r="AF13" s="84" t="s">
        <v>4659</v>
      </c>
      <c r="AG13" s="116">
        <v>3</v>
      </c>
      <c r="AH13" s="120">
        <v>1.3574660633484164</v>
      </c>
      <c r="AI13" s="116">
        <v>0</v>
      </c>
      <c r="AJ13" s="120">
        <v>0</v>
      </c>
      <c r="AK13" s="116">
        <v>0</v>
      </c>
      <c r="AL13" s="120">
        <v>0</v>
      </c>
      <c r="AM13" s="116">
        <v>218</v>
      </c>
      <c r="AN13" s="120">
        <v>98.64253393665159</v>
      </c>
      <c r="AO13" s="116">
        <v>221</v>
      </c>
    </row>
    <row r="14" spans="1:41" ht="15">
      <c r="A14" s="87" t="s">
        <v>4252</v>
      </c>
      <c r="B14" s="65" t="s">
        <v>4284</v>
      </c>
      <c r="C14" s="65" t="s">
        <v>56</v>
      </c>
      <c r="D14" s="109"/>
      <c r="E14" s="108"/>
      <c r="F14" s="110" t="s">
        <v>5527</v>
      </c>
      <c r="G14" s="111"/>
      <c r="H14" s="111"/>
      <c r="I14" s="112">
        <v>14</v>
      </c>
      <c r="J14" s="113"/>
      <c r="K14" s="48">
        <v>8</v>
      </c>
      <c r="L14" s="48">
        <v>12</v>
      </c>
      <c r="M14" s="48">
        <v>0</v>
      </c>
      <c r="N14" s="48">
        <v>12</v>
      </c>
      <c r="O14" s="48">
        <v>0</v>
      </c>
      <c r="P14" s="49">
        <v>0.09090909090909091</v>
      </c>
      <c r="Q14" s="49">
        <v>0.16666666666666666</v>
      </c>
      <c r="R14" s="48">
        <v>1</v>
      </c>
      <c r="S14" s="48">
        <v>0</v>
      </c>
      <c r="T14" s="48">
        <v>8</v>
      </c>
      <c r="U14" s="48">
        <v>12</v>
      </c>
      <c r="V14" s="48">
        <v>2</v>
      </c>
      <c r="W14" s="49">
        <v>1.40625</v>
      </c>
      <c r="X14" s="49">
        <v>0.21428571428571427</v>
      </c>
      <c r="Y14" s="78" t="s">
        <v>4332</v>
      </c>
      <c r="Z14" s="78" t="s">
        <v>820</v>
      </c>
      <c r="AA14" s="78" t="s">
        <v>849</v>
      </c>
      <c r="AB14" s="84" t="s">
        <v>4469</v>
      </c>
      <c r="AC14" s="84" t="s">
        <v>4580</v>
      </c>
      <c r="AD14" s="84"/>
      <c r="AE14" s="84" t="s">
        <v>4630</v>
      </c>
      <c r="AF14" s="84" t="s">
        <v>4660</v>
      </c>
      <c r="AG14" s="116">
        <v>0</v>
      </c>
      <c r="AH14" s="120">
        <v>0</v>
      </c>
      <c r="AI14" s="116">
        <v>6</v>
      </c>
      <c r="AJ14" s="120">
        <v>3.9473684210526314</v>
      </c>
      <c r="AK14" s="116">
        <v>0</v>
      </c>
      <c r="AL14" s="120">
        <v>0</v>
      </c>
      <c r="AM14" s="116">
        <v>146</v>
      </c>
      <c r="AN14" s="120">
        <v>96.05263157894737</v>
      </c>
      <c r="AO14" s="116">
        <v>152</v>
      </c>
    </row>
    <row r="15" spans="1:41" ht="15">
      <c r="A15" s="87" t="s">
        <v>4253</v>
      </c>
      <c r="B15" s="65" t="s">
        <v>4273</v>
      </c>
      <c r="C15" s="65" t="s">
        <v>59</v>
      </c>
      <c r="D15" s="109"/>
      <c r="E15" s="108"/>
      <c r="F15" s="110" t="s">
        <v>5528</v>
      </c>
      <c r="G15" s="111"/>
      <c r="H15" s="111"/>
      <c r="I15" s="112">
        <v>15</v>
      </c>
      <c r="J15" s="113"/>
      <c r="K15" s="48">
        <v>6</v>
      </c>
      <c r="L15" s="48">
        <v>3</v>
      </c>
      <c r="M15" s="48">
        <v>4</v>
      </c>
      <c r="N15" s="48">
        <v>7</v>
      </c>
      <c r="O15" s="48">
        <v>0</v>
      </c>
      <c r="P15" s="49">
        <v>0</v>
      </c>
      <c r="Q15" s="49">
        <v>0</v>
      </c>
      <c r="R15" s="48">
        <v>1</v>
      </c>
      <c r="S15" s="48">
        <v>0</v>
      </c>
      <c r="T15" s="48">
        <v>6</v>
      </c>
      <c r="U15" s="48">
        <v>7</v>
      </c>
      <c r="V15" s="48">
        <v>2</v>
      </c>
      <c r="W15" s="49">
        <v>1.388889</v>
      </c>
      <c r="X15" s="49">
        <v>0.16666666666666666</v>
      </c>
      <c r="Y15" s="78" t="s">
        <v>785</v>
      </c>
      <c r="Z15" s="78" t="s">
        <v>802</v>
      </c>
      <c r="AA15" s="78"/>
      <c r="AB15" s="84" t="s">
        <v>4470</v>
      </c>
      <c r="AC15" s="84" t="s">
        <v>4581</v>
      </c>
      <c r="AD15" s="84" t="s">
        <v>4618</v>
      </c>
      <c r="AE15" s="84" t="s">
        <v>4631</v>
      </c>
      <c r="AF15" s="84" t="s">
        <v>4661</v>
      </c>
      <c r="AG15" s="116">
        <v>2</v>
      </c>
      <c r="AH15" s="120">
        <v>2.4096385542168677</v>
      </c>
      <c r="AI15" s="116">
        <v>2</v>
      </c>
      <c r="AJ15" s="120">
        <v>2.4096385542168677</v>
      </c>
      <c r="AK15" s="116">
        <v>0</v>
      </c>
      <c r="AL15" s="120">
        <v>0</v>
      </c>
      <c r="AM15" s="116">
        <v>79</v>
      </c>
      <c r="AN15" s="120">
        <v>95.18072289156626</v>
      </c>
      <c r="AO15" s="116">
        <v>83</v>
      </c>
    </row>
    <row r="16" spans="1:41" ht="15">
      <c r="A16" s="87" t="s">
        <v>4254</v>
      </c>
      <c r="B16" s="65" t="s">
        <v>4274</v>
      </c>
      <c r="C16" s="65" t="s">
        <v>59</v>
      </c>
      <c r="D16" s="109"/>
      <c r="E16" s="108"/>
      <c r="F16" s="110" t="s">
        <v>4254</v>
      </c>
      <c r="G16" s="111"/>
      <c r="H16" s="111"/>
      <c r="I16" s="112">
        <v>16</v>
      </c>
      <c r="J16" s="113"/>
      <c r="K16" s="48">
        <v>5</v>
      </c>
      <c r="L16" s="48">
        <v>4</v>
      </c>
      <c r="M16" s="48">
        <v>0</v>
      </c>
      <c r="N16" s="48">
        <v>4</v>
      </c>
      <c r="O16" s="48">
        <v>0</v>
      </c>
      <c r="P16" s="49">
        <v>0</v>
      </c>
      <c r="Q16" s="49">
        <v>0</v>
      </c>
      <c r="R16" s="48">
        <v>1</v>
      </c>
      <c r="S16" s="48">
        <v>0</v>
      </c>
      <c r="T16" s="48">
        <v>5</v>
      </c>
      <c r="U16" s="48">
        <v>4</v>
      </c>
      <c r="V16" s="48">
        <v>2</v>
      </c>
      <c r="W16" s="49">
        <v>1.28</v>
      </c>
      <c r="X16" s="49">
        <v>0.2</v>
      </c>
      <c r="Y16" s="78" t="s">
        <v>770</v>
      </c>
      <c r="Z16" s="78" t="s">
        <v>802</v>
      </c>
      <c r="AA16" s="78"/>
      <c r="AB16" s="84" t="s">
        <v>1779</v>
      </c>
      <c r="AC16" s="84" t="s">
        <v>1779</v>
      </c>
      <c r="AD16" s="84" t="s">
        <v>522</v>
      </c>
      <c r="AE16" s="84" t="s">
        <v>4632</v>
      </c>
      <c r="AF16" s="84" t="s">
        <v>4662</v>
      </c>
      <c r="AG16" s="116">
        <v>2</v>
      </c>
      <c r="AH16" s="120">
        <v>5</v>
      </c>
      <c r="AI16" s="116">
        <v>1</v>
      </c>
      <c r="AJ16" s="120">
        <v>2.5</v>
      </c>
      <c r="AK16" s="116">
        <v>0</v>
      </c>
      <c r="AL16" s="120">
        <v>0</v>
      </c>
      <c r="AM16" s="116">
        <v>37</v>
      </c>
      <c r="AN16" s="120">
        <v>92.5</v>
      </c>
      <c r="AO16" s="116">
        <v>40</v>
      </c>
    </row>
    <row r="17" spans="1:41" ht="15">
      <c r="A17" s="87" t="s">
        <v>4255</v>
      </c>
      <c r="B17" s="65" t="s">
        <v>4275</v>
      </c>
      <c r="C17" s="65" t="s">
        <v>59</v>
      </c>
      <c r="D17" s="109"/>
      <c r="E17" s="108"/>
      <c r="F17" s="110" t="s">
        <v>4255</v>
      </c>
      <c r="G17" s="111"/>
      <c r="H17" s="111"/>
      <c r="I17" s="112">
        <v>17</v>
      </c>
      <c r="J17" s="113"/>
      <c r="K17" s="48">
        <v>5</v>
      </c>
      <c r="L17" s="48">
        <v>4</v>
      </c>
      <c r="M17" s="48">
        <v>0</v>
      </c>
      <c r="N17" s="48">
        <v>4</v>
      </c>
      <c r="O17" s="48">
        <v>0</v>
      </c>
      <c r="P17" s="49">
        <v>0</v>
      </c>
      <c r="Q17" s="49">
        <v>0</v>
      </c>
      <c r="R17" s="48">
        <v>1</v>
      </c>
      <c r="S17" s="48">
        <v>0</v>
      </c>
      <c r="T17" s="48">
        <v>5</v>
      </c>
      <c r="U17" s="48">
        <v>4</v>
      </c>
      <c r="V17" s="48">
        <v>2</v>
      </c>
      <c r="W17" s="49">
        <v>1.28</v>
      </c>
      <c r="X17" s="49">
        <v>0.2</v>
      </c>
      <c r="Y17" s="78" t="s">
        <v>741</v>
      </c>
      <c r="Z17" s="78" t="s">
        <v>804</v>
      </c>
      <c r="AA17" s="78" t="s">
        <v>834</v>
      </c>
      <c r="AB17" s="84" t="s">
        <v>1779</v>
      </c>
      <c r="AC17" s="84" t="s">
        <v>1779</v>
      </c>
      <c r="AD17" s="84"/>
      <c r="AE17" s="84" t="s">
        <v>4633</v>
      </c>
      <c r="AF17" s="84" t="s">
        <v>4663</v>
      </c>
      <c r="AG17" s="116">
        <v>0</v>
      </c>
      <c r="AH17" s="120">
        <v>0</v>
      </c>
      <c r="AI17" s="116">
        <v>1</v>
      </c>
      <c r="AJ17" s="120">
        <v>3.8461538461538463</v>
      </c>
      <c r="AK17" s="116">
        <v>0</v>
      </c>
      <c r="AL17" s="120">
        <v>0</v>
      </c>
      <c r="AM17" s="116">
        <v>25</v>
      </c>
      <c r="AN17" s="120">
        <v>96.15384615384616</v>
      </c>
      <c r="AO17" s="116">
        <v>26</v>
      </c>
    </row>
    <row r="18" spans="1:41" ht="15">
      <c r="A18" s="87" t="s">
        <v>4256</v>
      </c>
      <c r="B18" s="65" t="s">
        <v>4276</v>
      </c>
      <c r="C18" s="65" t="s">
        <v>59</v>
      </c>
      <c r="D18" s="109"/>
      <c r="E18" s="108"/>
      <c r="F18" s="110" t="s">
        <v>5529</v>
      </c>
      <c r="G18" s="111"/>
      <c r="H18" s="111"/>
      <c r="I18" s="112">
        <v>18</v>
      </c>
      <c r="J18" s="113"/>
      <c r="K18" s="48">
        <v>4</v>
      </c>
      <c r="L18" s="48">
        <v>3</v>
      </c>
      <c r="M18" s="48">
        <v>0</v>
      </c>
      <c r="N18" s="48">
        <v>3</v>
      </c>
      <c r="O18" s="48">
        <v>0</v>
      </c>
      <c r="P18" s="49">
        <v>0</v>
      </c>
      <c r="Q18" s="49">
        <v>0</v>
      </c>
      <c r="R18" s="48">
        <v>1</v>
      </c>
      <c r="S18" s="48">
        <v>0</v>
      </c>
      <c r="T18" s="48">
        <v>4</v>
      </c>
      <c r="U18" s="48">
        <v>3</v>
      </c>
      <c r="V18" s="48">
        <v>2</v>
      </c>
      <c r="W18" s="49">
        <v>1.125</v>
      </c>
      <c r="X18" s="49">
        <v>0.25</v>
      </c>
      <c r="Y18" s="78" t="s">
        <v>769</v>
      </c>
      <c r="Z18" s="78" t="s">
        <v>802</v>
      </c>
      <c r="AA18" s="78" t="s">
        <v>437</v>
      </c>
      <c r="AB18" s="84" t="s">
        <v>4471</v>
      </c>
      <c r="AC18" s="84" t="s">
        <v>4582</v>
      </c>
      <c r="AD18" s="84" t="s">
        <v>518</v>
      </c>
      <c r="AE18" s="84" t="s">
        <v>4634</v>
      </c>
      <c r="AF18" s="84" t="s">
        <v>4664</v>
      </c>
      <c r="AG18" s="116">
        <v>0</v>
      </c>
      <c r="AH18" s="120">
        <v>0</v>
      </c>
      <c r="AI18" s="116">
        <v>0</v>
      </c>
      <c r="AJ18" s="120">
        <v>0</v>
      </c>
      <c r="AK18" s="116">
        <v>0</v>
      </c>
      <c r="AL18" s="120">
        <v>0</v>
      </c>
      <c r="AM18" s="116">
        <v>35</v>
      </c>
      <c r="AN18" s="120">
        <v>100</v>
      </c>
      <c r="AO18" s="116">
        <v>35</v>
      </c>
    </row>
    <row r="19" spans="1:41" ht="15">
      <c r="A19" s="87" t="s">
        <v>4257</v>
      </c>
      <c r="B19" s="65" t="s">
        <v>4277</v>
      </c>
      <c r="C19" s="65" t="s">
        <v>59</v>
      </c>
      <c r="D19" s="109"/>
      <c r="E19" s="108"/>
      <c r="F19" s="110" t="s">
        <v>5530</v>
      </c>
      <c r="G19" s="111"/>
      <c r="H19" s="111"/>
      <c r="I19" s="112">
        <v>19</v>
      </c>
      <c r="J19" s="113"/>
      <c r="K19" s="48">
        <v>4</v>
      </c>
      <c r="L19" s="48">
        <v>3</v>
      </c>
      <c r="M19" s="48">
        <v>0</v>
      </c>
      <c r="N19" s="48">
        <v>3</v>
      </c>
      <c r="O19" s="48">
        <v>0</v>
      </c>
      <c r="P19" s="49">
        <v>0</v>
      </c>
      <c r="Q19" s="49">
        <v>0</v>
      </c>
      <c r="R19" s="48">
        <v>1</v>
      </c>
      <c r="S19" s="48">
        <v>0</v>
      </c>
      <c r="T19" s="48">
        <v>4</v>
      </c>
      <c r="U19" s="48">
        <v>3</v>
      </c>
      <c r="V19" s="48">
        <v>2</v>
      </c>
      <c r="W19" s="49">
        <v>1.125</v>
      </c>
      <c r="X19" s="49">
        <v>0.25</v>
      </c>
      <c r="Y19" s="78" t="s">
        <v>739</v>
      </c>
      <c r="Z19" s="78" t="s">
        <v>802</v>
      </c>
      <c r="AA19" s="78"/>
      <c r="AB19" s="84" t="s">
        <v>4472</v>
      </c>
      <c r="AC19" s="84" t="s">
        <v>4583</v>
      </c>
      <c r="AD19" s="84"/>
      <c r="AE19" s="84" t="s">
        <v>4635</v>
      </c>
      <c r="AF19" s="84" t="s">
        <v>4665</v>
      </c>
      <c r="AG19" s="116">
        <v>0</v>
      </c>
      <c r="AH19" s="120">
        <v>0</v>
      </c>
      <c r="AI19" s="116">
        <v>0</v>
      </c>
      <c r="AJ19" s="120">
        <v>0</v>
      </c>
      <c r="AK19" s="116">
        <v>0</v>
      </c>
      <c r="AL19" s="120">
        <v>0</v>
      </c>
      <c r="AM19" s="116">
        <v>48</v>
      </c>
      <c r="AN19" s="120">
        <v>100</v>
      </c>
      <c r="AO19" s="116">
        <v>48</v>
      </c>
    </row>
    <row r="20" spans="1:41" ht="15">
      <c r="A20" s="87" t="s">
        <v>4258</v>
      </c>
      <c r="B20" s="65" t="s">
        <v>4278</v>
      </c>
      <c r="C20" s="65" t="s">
        <v>59</v>
      </c>
      <c r="D20" s="109"/>
      <c r="E20" s="108"/>
      <c r="F20" s="110" t="s">
        <v>5531</v>
      </c>
      <c r="G20" s="111"/>
      <c r="H20" s="111"/>
      <c r="I20" s="112">
        <v>20</v>
      </c>
      <c r="J20" s="113"/>
      <c r="K20" s="48">
        <v>3</v>
      </c>
      <c r="L20" s="48">
        <v>4</v>
      </c>
      <c r="M20" s="48">
        <v>0</v>
      </c>
      <c r="N20" s="48">
        <v>4</v>
      </c>
      <c r="O20" s="48">
        <v>0</v>
      </c>
      <c r="P20" s="49">
        <v>0.3333333333333333</v>
      </c>
      <c r="Q20" s="49">
        <v>0.5</v>
      </c>
      <c r="R20" s="48">
        <v>1</v>
      </c>
      <c r="S20" s="48">
        <v>0</v>
      </c>
      <c r="T20" s="48">
        <v>3</v>
      </c>
      <c r="U20" s="48">
        <v>4</v>
      </c>
      <c r="V20" s="48">
        <v>1</v>
      </c>
      <c r="W20" s="49">
        <v>0.666667</v>
      </c>
      <c r="X20" s="49">
        <v>0.6666666666666666</v>
      </c>
      <c r="Y20" s="78" t="s">
        <v>791</v>
      </c>
      <c r="Z20" s="78" t="s">
        <v>802</v>
      </c>
      <c r="AA20" s="78"/>
      <c r="AB20" s="84" t="s">
        <v>4473</v>
      </c>
      <c r="AC20" s="84" t="s">
        <v>4584</v>
      </c>
      <c r="AD20" s="84" t="s">
        <v>435</v>
      </c>
      <c r="AE20" s="84" t="s">
        <v>4636</v>
      </c>
      <c r="AF20" s="84" t="s">
        <v>4666</v>
      </c>
      <c r="AG20" s="116">
        <v>1</v>
      </c>
      <c r="AH20" s="120">
        <v>1.639344262295082</v>
      </c>
      <c r="AI20" s="116">
        <v>0</v>
      </c>
      <c r="AJ20" s="120">
        <v>0</v>
      </c>
      <c r="AK20" s="116">
        <v>0</v>
      </c>
      <c r="AL20" s="120">
        <v>0</v>
      </c>
      <c r="AM20" s="116">
        <v>60</v>
      </c>
      <c r="AN20" s="120">
        <v>98.36065573770492</v>
      </c>
      <c r="AO20" s="116">
        <v>61</v>
      </c>
    </row>
    <row r="21" spans="1:41" ht="15">
      <c r="A21" s="87" t="s">
        <v>4259</v>
      </c>
      <c r="B21" s="65" t="s">
        <v>4279</v>
      </c>
      <c r="C21" s="65" t="s">
        <v>59</v>
      </c>
      <c r="D21" s="109"/>
      <c r="E21" s="108"/>
      <c r="F21" s="110" t="s">
        <v>4259</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t="s">
        <v>787</v>
      </c>
      <c r="Z21" s="78" t="s">
        <v>802</v>
      </c>
      <c r="AA21" s="78"/>
      <c r="AB21" s="84" t="s">
        <v>1779</v>
      </c>
      <c r="AC21" s="84" t="s">
        <v>1779</v>
      </c>
      <c r="AD21" s="84" t="s">
        <v>558</v>
      </c>
      <c r="AE21" s="84" t="s">
        <v>557</v>
      </c>
      <c r="AF21" s="84" t="s">
        <v>4667</v>
      </c>
      <c r="AG21" s="116">
        <v>0</v>
      </c>
      <c r="AH21" s="120">
        <v>0</v>
      </c>
      <c r="AI21" s="116">
        <v>1</v>
      </c>
      <c r="AJ21" s="120">
        <v>4.761904761904762</v>
      </c>
      <c r="AK21" s="116">
        <v>0</v>
      </c>
      <c r="AL21" s="120">
        <v>0</v>
      </c>
      <c r="AM21" s="116">
        <v>20</v>
      </c>
      <c r="AN21" s="120">
        <v>95.23809523809524</v>
      </c>
      <c r="AO21" s="116">
        <v>21</v>
      </c>
    </row>
    <row r="22" spans="1:41" ht="15">
      <c r="A22" s="87" t="s">
        <v>4260</v>
      </c>
      <c r="B22" s="65" t="s">
        <v>4280</v>
      </c>
      <c r="C22" s="65" t="s">
        <v>59</v>
      </c>
      <c r="D22" s="109"/>
      <c r="E22" s="108"/>
      <c r="F22" s="110" t="s">
        <v>5532</v>
      </c>
      <c r="G22" s="111"/>
      <c r="H22" s="111"/>
      <c r="I22" s="112">
        <v>22</v>
      </c>
      <c r="J22" s="113"/>
      <c r="K22" s="48">
        <v>3</v>
      </c>
      <c r="L22" s="48">
        <v>3</v>
      </c>
      <c r="M22" s="48">
        <v>0</v>
      </c>
      <c r="N22" s="48">
        <v>3</v>
      </c>
      <c r="O22" s="48">
        <v>1</v>
      </c>
      <c r="P22" s="49">
        <v>0</v>
      </c>
      <c r="Q22" s="49">
        <v>0</v>
      </c>
      <c r="R22" s="48">
        <v>1</v>
      </c>
      <c r="S22" s="48">
        <v>0</v>
      </c>
      <c r="T22" s="48">
        <v>3</v>
      </c>
      <c r="U22" s="48">
        <v>3</v>
      </c>
      <c r="V22" s="48">
        <v>2</v>
      </c>
      <c r="W22" s="49">
        <v>0.888889</v>
      </c>
      <c r="X22" s="49">
        <v>0.3333333333333333</v>
      </c>
      <c r="Y22" s="78" t="s">
        <v>780</v>
      </c>
      <c r="Z22" s="78" t="s">
        <v>802</v>
      </c>
      <c r="AA22" s="78"/>
      <c r="AB22" s="84" t="s">
        <v>4474</v>
      </c>
      <c r="AC22" s="84" t="s">
        <v>4585</v>
      </c>
      <c r="AD22" s="84"/>
      <c r="AE22" s="84" t="s">
        <v>412</v>
      </c>
      <c r="AF22" s="84" t="s">
        <v>4668</v>
      </c>
      <c r="AG22" s="116">
        <v>0</v>
      </c>
      <c r="AH22" s="120">
        <v>0</v>
      </c>
      <c r="AI22" s="116">
        <v>1</v>
      </c>
      <c r="AJ22" s="120">
        <v>1.694915254237288</v>
      </c>
      <c r="AK22" s="116">
        <v>0</v>
      </c>
      <c r="AL22" s="120">
        <v>0</v>
      </c>
      <c r="AM22" s="116">
        <v>58</v>
      </c>
      <c r="AN22" s="120">
        <v>98.30508474576271</v>
      </c>
      <c r="AO22" s="116">
        <v>59</v>
      </c>
    </row>
    <row r="23" spans="1:41" ht="15">
      <c r="A23" s="87" t="s">
        <v>4261</v>
      </c>
      <c r="B23" s="65" t="s">
        <v>4281</v>
      </c>
      <c r="C23" s="65" t="s">
        <v>59</v>
      </c>
      <c r="D23" s="109"/>
      <c r="E23" s="108"/>
      <c r="F23" s="110" t="s">
        <v>4261</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t="s">
        <v>765</v>
      </c>
      <c r="Z23" s="78" t="s">
        <v>802</v>
      </c>
      <c r="AA23" s="78"/>
      <c r="AB23" s="84" t="s">
        <v>1779</v>
      </c>
      <c r="AC23" s="84" t="s">
        <v>1779</v>
      </c>
      <c r="AD23" s="84" t="s">
        <v>503</v>
      </c>
      <c r="AE23" s="84" t="s">
        <v>502</v>
      </c>
      <c r="AF23" s="84" t="s">
        <v>4669</v>
      </c>
      <c r="AG23" s="116">
        <v>4</v>
      </c>
      <c r="AH23" s="120">
        <v>22.22222222222222</v>
      </c>
      <c r="AI23" s="116">
        <v>0</v>
      </c>
      <c r="AJ23" s="120">
        <v>0</v>
      </c>
      <c r="AK23" s="116">
        <v>0</v>
      </c>
      <c r="AL23" s="120">
        <v>0</v>
      </c>
      <c r="AM23" s="116">
        <v>14</v>
      </c>
      <c r="AN23" s="120">
        <v>77.77777777777777</v>
      </c>
      <c r="AO23" s="116">
        <v>18</v>
      </c>
    </row>
    <row r="24" spans="1:41" ht="15">
      <c r="A24" s="87" t="s">
        <v>4262</v>
      </c>
      <c r="B24" s="65" t="s">
        <v>4282</v>
      </c>
      <c r="C24" s="65" t="s">
        <v>59</v>
      </c>
      <c r="D24" s="109"/>
      <c r="E24" s="108"/>
      <c r="F24" s="110" t="s">
        <v>4262</v>
      </c>
      <c r="G24" s="111"/>
      <c r="H24" s="111"/>
      <c r="I24" s="112">
        <v>24</v>
      </c>
      <c r="J24" s="113"/>
      <c r="K24" s="48">
        <v>2</v>
      </c>
      <c r="L24" s="48">
        <v>1</v>
      </c>
      <c r="M24" s="48">
        <v>2</v>
      </c>
      <c r="N24" s="48">
        <v>3</v>
      </c>
      <c r="O24" s="48">
        <v>2</v>
      </c>
      <c r="P24" s="49">
        <v>0</v>
      </c>
      <c r="Q24" s="49">
        <v>0</v>
      </c>
      <c r="R24" s="48">
        <v>1</v>
      </c>
      <c r="S24" s="48">
        <v>0</v>
      </c>
      <c r="T24" s="48">
        <v>2</v>
      </c>
      <c r="U24" s="48">
        <v>3</v>
      </c>
      <c r="V24" s="48">
        <v>1</v>
      </c>
      <c r="W24" s="49">
        <v>0.5</v>
      </c>
      <c r="X24" s="49">
        <v>0.5</v>
      </c>
      <c r="Y24" s="78" t="s">
        <v>4333</v>
      </c>
      <c r="Z24" s="78" t="s">
        <v>4360</v>
      </c>
      <c r="AA24" s="78"/>
      <c r="AB24" s="84" t="s">
        <v>1779</v>
      </c>
      <c r="AC24" s="84" t="s">
        <v>1779</v>
      </c>
      <c r="AD24" s="84" t="s">
        <v>569</v>
      </c>
      <c r="AE24" s="84"/>
      <c r="AF24" s="84" t="s">
        <v>4670</v>
      </c>
      <c r="AG24" s="116">
        <v>0</v>
      </c>
      <c r="AH24" s="120">
        <v>0</v>
      </c>
      <c r="AI24" s="116">
        <v>0</v>
      </c>
      <c r="AJ24" s="120">
        <v>0</v>
      </c>
      <c r="AK24" s="116">
        <v>0</v>
      </c>
      <c r="AL24" s="120">
        <v>0</v>
      </c>
      <c r="AM24" s="116">
        <v>22</v>
      </c>
      <c r="AN24" s="120">
        <v>100</v>
      </c>
      <c r="AO24" s="116">
        <v>22</v>
      </c>
    </row>
    <row r="25" spans="1:41" ht="15">
      <c r="A25" s="87" t="s">
        <v>4263</v>
      </c>
      <c r="B25" s="65" t="s">
        <v>4283</v>
      </c>
      <c r="C25" s="65" t="s">
        <v>59</v>
      </c>
      <c r="D25" s="109"/>
      <c r="E25" s="108"/>
      <c r="F25" s="110" t="s">
        <v>4263</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788</v>
      </c>
      <c r="Z25" s="78" t="s">
        <v>802</v>
      </c>
      <c r="AA25" s="78"/>
      <c r="AB25" s="84" t="s">
        <v>1779</v>
      </c>
      <c r="AC25" s="84" t="s">
        <v>1779</v>
      </c>
      <c r="AD25" s="84" t="s">
        <v>559</v>
      </c>
      <c r="AE25" s="84"/>
      <c r="AF25" s="84" t="s">
        <v>4671</v>
      </c>
      <c r="AG25" s="116">
        <v>0</v>
      </c>
      <c r="AH25" s="120">
        <v>0</v>
      </c>
      <c r="AI25" s="116">
        <v>0</v>
      </c>
      <c r="AJ25" s="120">
        <v>0</v>
      </c>
      <c r="AK25" s="116">
        <v>0</v>
      </c>
      <c r="AL25" s="120">
        <v>0</v>
      </c>
      <c r="AM25" s="116">
        <v>6</v>
      </c>
      <c r="AN25" s="120">
        <v>100</v>
      </c>
      <c r="AO25" s="116">
        <v>6</v>
      </c>
    </row>
    <row r="26" spans="1:41" ht="15">
      <c r="A26" s="87" t="s">
        <v>4264</v>
      </c>
      <c r="B26" s="65" t="s">
        <v>4284</v>
      </c>
      <c r="C26" s="65" t="s">
        <v>59</v>
      </c>
      <c r="D26" s="109"/>
      <c r="E26" s="108"/>
      <c r="F26" s="110" t="s">
        <v>5533</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786</v>
      </c>
      <c r="Z26" s="78" t="s">
        <v>802</v>
      </c>
      <c r="AA26" s="78"/>
      <c r="AB26" s="84" t="s">
        <v>4475</v>
      </c>
      <c r="AC26" s="84" t="s">
        <v>4586</v>
      </c>
      <c r="AD26" s="84"/>
      <c r="AE26" s="84" t="s">
        <v>426</v>
      </c>
      <c r="AF26" s="84" t="s">
        <v>4672</v>
      </c>
      <c r="AG26" s="116">
        <v>7</v>
      </c>
      <c r="AH26" s="120">
        <v>11.666666666666666</v>
      </c>
      <c r="AI26" s="116">
        <v>1</v>
      </c>
      <c r="AJ26" s="120">
        <v>1.6666666666666667</v>
      </c>
      <c r="AK26" s="116">
        <v>0</v>
      </c>
      <c r="AL26" s="120">
        <v>0</v>
      </c>
      <c r="AM26" s="116">
        <v>52</v>
      </c>
      <c r="AN26" s="120">
        <v>86.66666666666667</v>
      </c>
      <c r="AO26" s="116">
        <v>60</v>
      </c>
    </row>
    <row r="27" spans="1:41" ht="15">
      <c r="A27" s="87" t="s">
        <v>4265</v>
      </c>
      <c r="B27" s="65" t="s">
        <v>4273</v>
      </c>
      <c r="C27" s="65" t="s">
        <v>61</v>
      </c>
      <c r="D27" s="109"/>
      <c r="E27" s="108"/>
      <c r="F27" s="110" t="s">
        <v>4265</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t="s">
        <v>784</v>
      </c>
      <c r="Z27" s="78" t="s">
        <v>824</v>
      </c>
      <c r="AA27" s="78"/>
      <c r="AB27" s="84" t="s">
        <v>1779</v>
      </c>
      <c r="AC27" s="84" t="s">
        <v>1779</v>
      </c>
      <c r="AD27" s="84" t="s">
        <v>551</v>
      </c>
      <c r="AE27" s="84"/>
      <c r="AF27" s="84" t="s">
        <v>4673</v>
      </c>
      <c r="AG27" s="116">
        <v>1</v>
      </c>
      <c r="AH27" s="120">
        <v>4.3478260869565215</v>
      </c>
      <c r="AI27" s="116">
        <v>0</v>
      </c>
      <c r="AJ27" s="120">
        <v>0</v>
      </c>
      <c r="AK27" s="116">
        <v>0</v>
      </c>
      <c r="AL27" s="120">
        <v>0</v>
      </c>
      <c r="AM27" s="116">
        <v>22</v>
      </c>
      <c r="AN27" s="120">
        <v>95.65217391304348</v>
      </c>
      <c r="AO27" s="116">
        <v>23</v>
      </c>
    </row>
    <row r="28" spans="1:41" ht="15">
      <c r="A28" s="87" t="s">
        <v>4266</v>
      </c>
      <c r="B28" s="65" t="s">
        <v>4274</v>
      </c>
      <c r="C28" s="65" t="s">
        <v>61</v>
      </c>
      <c r="D28" s="109"/>
      <c r="E28" s="108"/>
      <c r="F28" s="110" t="s">
        <v>5534</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t="s">
        <v>774</v>
      </c>
      <c r="Z28" s="78" t="s">
        <v>807</v>
      </c>
      <c r="AA28" s="78"/>
      <c r="AB28" s="84" t="s">
        <v>4476</v>
      </c>
      <c r="AC28" s="84" t="s">
        <v>1779</v>
      </c>
      <c r="AD28" s="84" t="s">
        <v>525</v>
      </c>
      <c r="AE28" s="84"/>
      <c r="AF28" s="84" t="s">
        <v>4674</v>
      </c>
      <c r="AG28" s="116">
        <v>1</v>
      </c>
      <c r="AH28" s="120">
        <v>2.4390243902439024</v>
      </c>
      <c r="AI28" s="116">
        <v>0</v>
      </c>
      <c r="AJ28" s="120">
        <v>0</v>
      </c>
      <c r="AK28" s="116">
        <v>0</v>
      </c>
      <c r="AL28" s="120">
        <v>0</v>
      </c>
      <c r="AM28" s="116">
        <v>40</v>
      </c>
      <c r="AN28" s="120">
        <v>97.5609756097561</v>
      </c>
      <c r="AO28" s="116">
        <v>41</v>
      </c>
    </row>
    <row r="29" spans="1:41" ht="15">
      <c r="A29" s="87" t="s">
        <v>4267</v>
      </c>
      <c r="B29" s="65" t="s">
        <v>4275</v>
      </c>
      <c r="C29" s="65" t="s">
        <v>61</v>
      </c>
      <c r="D29" s="109"/>
      <c r="E29" s="108"/>
      <c r="F29" s="110" t="s">
        <v>5535</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t="s">
        <v>768</v>
      </c>
      <c r="Z29" s="78" t="s">
        <v>802</v>
      </c>
      <c r="AA29" s="78"/>
      <c r="AB29" s="84" t="s">
        <v>4477</v>
      </c>
      <c r="AC29" s="84" t="s">
        <v>1779</v>
      </c>
      <c r="AD29" s="84" t="s">
        <v>515</v>
      </c>
      <c r="AE29" s="84"/>
      <c r="AF29" s="84" t="s">
        <v>4675</v>
      </c>
      <c r="AG29" s="116">
        <v>4</v>
      </c>
      <c r="AH29" s="120">
        <v>8.333333333333334</v>
      </c>
      <c r="AI29" s="116">
        <v>0</v>
      </c>
      <c r="AJ29" s="120">
        <v>0</v>
      </c>
      <c r="AK29" s="116">
        <v>0</v>
      </c>
      <c r="AL29" s="120">
        <v>0</v>
      </c>
      <c r="AM29" s="116">
        <v>44</v>
      </c>
      <c r="AN29" s="120">
        <v>91.66666666666667</v>
      </c>
      <c r="AO29" s="116">
        <v>48</v>
      </c>
    </row>
    <row r="30" spans="1:41" ht="15">
      <c r="A30" s="87" t="s">
        <v>4268</v>
      </c>
      <c r="B30" s="65" t="s">
        <v>4276</v>
      </c>
      <c r="C30" s="65" t="s">
        <v>61</v>
      </c>
      <c r="D30" s="109"/>
      <c r="E30" s="108"/>
      <c r="F30" s="110" t="s">
        <v>4268</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t="s">
        <v>750</v>
      </c>
      <c r="Z30" s="78" t="s">
        <v>802</v>
      </c>
      <c r="AA30" s="78"/>
      <c r="AB30" s="84" t="s">
        <v>1779</v>
      </c>
      <c r="AC30" s="84" t="s">
        <v>1779</v>
      </c>
      <c r="AD30" s="84" t="s">
        <v>504</v>
      </c>
      <c r="AE30" s="84"/>
      <c r="AF30" s="84" t="s">
        <v>4676</v>
      </c>
      <c r="AG30" s="116">
        <v>0</v>
      </c>
      <c r="AH30" s="120">
        <v>0</v>
      </c>
      <c r="AI30" s="116">
        <v>0</v>
      </c>
      <c r="AJ30" s="120">
        <v>0</v>
      </c>
      <c r="AK30" s="116">
        <v>0</v>
      </c>
      <c r="AL30" s="120">
        <v>0</v>
      </c>
      <c r="AM30" s="116">
        <v>9</v>
      </c>
      <c r="AN30" s="120">
        <v>100</v>
      </c>
      <c r="AO30" s="116">
        <v>9</v>
      </c>
    </row>
    <row r="31" spans="1:41" ht="15">
      <c r="A31" s="87" t="s">
        <v>4269</v>
      </c>
      <c r="B31" s="65" t="s">
        <v>4277</v>
      </c>
      <c r="C31" s="65" t="s">
        <v>61</v>
      </c>
      <c r="D31" s="109"/>
      <c r="E31" s="108"/>
      <c r="F31" s="110" t="s">
        <v>4269</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761</v>
      </c>
      <c r="Z31" s="78" t="s">
        <v>802</v>
      </c>
      <c r="AA31" s="78"/>
      <c r="AB31" s="84" t="s">
        <v>1779</v>
      </c>
      <c r="AC31" s="84" t="s">
        <v>1779</v>
      </c>
      <c r="AD31" s="84" t="s">
        <v>471</v>
      </c>
      <c r="AE31" s="84"/>
      <c r="AF31" s="84" t="s">
        <v>4677</v>
      </c>
      <c r="AG31" s="116">
        <v>2</v>
      </c>
      <c r="AH31" s="120">
        <v>7.142857142857143</v>
      </c>
      <c r="AI31" s="116">
        <v>0</v>
      </c>
      <c r="AJ31" s="120">
        <v>0</v>
      </c>
      <c r="AK31" s="116">
        <v>0</v>
      </c>
      <c r="AL31" s="120">
        <v>0</v>
      </c>
      <c r="AM31" s="116">
        <v>26</v>
      </c>
      <c r="AN31" s="120">
        <v>92.85714285714286</v>
      </c>
      <c r="AO31" s="116">
        <v>28</v>
      </c>
    </row>
    <row r="32" spans="1:41" ht="15">
      <c r="A32" s="87" t="s">
        <v>4270</v>
      </c>
      <c r="B32" s="65" t="s">
        <v>4278</v>
      </c>
      <c r="C32" s="65" t="s">
        <v>61</v>
      </c>
      <c r="D32" s="109"/>
      <c r="E32" s="108"/>
      <c r="F32" s="110" t="s">
        <v>5536</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752</v>
      </c>
      <c r="Z32" s="78" t="s">
        <v>4361</v>
      </c>
      <c r="AA32" s="78"/>
      <c r="AB32" s="84" t="s">
        <v>4478</v>
      </c>
      <c r="AC32" s="84" t="s">
        <v>4587</v>
      </c>
      <c r="AD32" s="84" t="s">
        <v>461</v>
      </c>
      <c r="AE32" s="84"/>
      <c r="AF32" s="84" t="s">
        <v>4678</v>
      </c>
      <c r="AG32" s="116">
        <v>1</v>
      </c>
      <c r="AH32" s="120">
        <v>3.7037037037037037</v>
      </c>
      <c r="AI32" s="116">
        <v>0</v>
      </c>
      <c r="AJ32" s="120">
        <v>0</v>
      </c>
      <c r="AK32" s="116">
        <v>0</v>
      </c>
      <c r="AL32" s="120">
        <v>0</v>
      </c>
      <c r="AM32" s="116">
        <v>26</v>
      </c>
      <c r="AN32" s="120">
        <v>96.29629629629629</v>
      </c>
      <c r="AO32" s="116">
        <v>27</v>
      </c>
    </row>
    <row r="33" spans="1:41" ht="15">
      <c r="A33" s="87" t="s">
        <v>4271</v>
      </c>
      <c r="B33" s="65" t="s">
        <v>4279</v>
      </c>
      <c r="C33" s="65" t="s">
        <v>61</v>
      </c>
      <c r="D33" s="109"/>
      <c r="E33" s="108"/>
      <c r="F33" s="110" t="s">
        <v>5537</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750</v>
      </c>
      <c r="Z33" s="78" t="s">
        <v>802</v>
      </c>
      <c r="AA33" s="78"/>
      <c r="AB33" s="84" t="s">
        <v>4479</v>
      </c>
      <c r="AC33" s="84" t="s">
        <v>4588</v>
      </c>
      <c r="AD33" s="84"/>
      <c r="AE33" s="84" t="s">
        <v>264</v>
      </c>
      <c r="AF33" s="84" t="s">
        <v>4679</v>
      </c>
      <c r="AG33" s="116">
        <v>0</v>
      </c>
      <c r="AH33" s="120">
        <v>0</v>
      </c>
      <c r="AI33" s="116">
        <v>5</v>
      </c>
      <c r="AJ33" s="120">
        <v>8.333333333333334</v>
      </c>
      <c r="AK33" s="116">
        <v>0</v>
      </c>
      <c r="AL33" s="120">
        <v>0</v>
      </c>
      <c r="AM33" s="116">
        <v>55</v>
      </c>
      <c r="AN33" s="120">
        <v>91.66666666666667</v>
      </c>
      <c r="AO33" s="116">
        <v>60</v>
      </c>
    </row>
    <row r="34" spans="1:41" ht="15">
      <c r="A34" s="87" t="s">
        <v>4272</v>
      </c>
      <c r="B34" s="65" t="s">
        <v>4280</v>
      </c>
      <c r="C34" s="65" t="s">
        <v>61</v>
      </c>
      <c r="D34" s="109"/>
      <c r="E34" s="108"/>
      <c r="F34" s="110" t="s">
        <v>5538</v>
      </c>
      <c r="G34" s="111"/>
      <c r="H34" s="111"/>
      <c r="I34" s="112">
        <v>34</v>
      </c>
      <c r="J34" s="113"/>
      <c r="K34" s="48">
        <v>2</v>
      </c>
      <c r="L34" s="48">
        <v>2</v>
      </c>
      <c r="M34" s="48">
        <v>0</v>
      </c>
      <c r="N34" s="48">
        <v>2</v>
      </c>
      <c r="O34" s="48">
        <v>1</v>
      </c>
      <c r="P34" s="49">
        <v>0</v>
      </c>
      <c r="Q34" s="49">
        <v>0</v>
      </c>
      <c r="R34" s="48">
        <v>1</v>
      </c>
      <c r="S34" s="48">
        <v>0</v>
      </c>
      <c r="T34" s="48">
        <v>2</v>
      </c>
      <c r="U34" s="48">
        <v>2</v>
      </c>
      <c r="V34" s="48">
        <v>1</v>
      </c>
      <c r="W34" s="49">
        <v>0.5</v>
      </c>
      <c r="X34" s="49">
        <v>0.5</v>
      </c>
      <c r="Y34" s="78" t="s">
        <v>749</v>
      </c>
      <c r="Z34" s="78" t="s">
        <v>802</v>
      </c>
      <c r="AA34" s="78"/>
      <c r="AB34" s="84" t="s">
        <v>4480</v>
      </c>
      <c r="AC34" s="84" t="s">
        <v>4589</v>
      </c>
      <c r="AD34" s="84"/>
      <c r="AE34" s="84" t="s">
        <v>262</v>
      </c>
      <c r="AF34" s="84" t="s">
        <v>4680</v>
      </c>
      <c r="AG34" s="116">
        <v>0</v>
      </c>
      <c r="AH34" s="120">
        <v>0</v>
      </c>
      <c r="AI34" s="116">
        <v>0</v>
      </c>
      <c r="AJ34" s="120">
        <v>0</v>
      </c>
      <c r="AK34" s="116">
        <v>0</v>
      </c>
      <c r="AL34" s="120">
        <v>0</v>
      </c>
      <c r="AM34" s="116">
        <v>30</v>
      </c>
      <c r="AN34" s="120">
        <v>100</v>
      </c>
      <c r="AO34" s="116">
        <v>30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4241</v>
      </c>
      <c r="B2" s="84" t="s">
        <v>437</v>
      </c>
      <c r="C2" s="78">
        <f>VLOOKUP(GroupVertices[[#This Row],[Vertex]],Vertices[],MATCH("ID",Vertices[[#Headers],[Vertex]:[Vertex Content Word Count]],0),FALSE)</f>
        <v>24</v>
      </c>
    </row>
    <row r="3" spans="1:3" ht="15">
      <c r="A3" s="78" t="s">
        <v>4241</v>
      </c>
      <c r="B3" s="84" t="s">
        <v>568</v>
      </c>
      <c r="C3" s="78">
        <f>VLOOKUP(GroupVertices[[#This Row],[Vertex]],Vertices[],MATCH("ID",Vertices[[#Headers],[Vertex]:[Vertex Content Word Count]],0),FALSE)</f>
        <v>357</v>
      </c>
    </row>
    <row r="4" spans="1:3" ht="15">
      <c r="A4" s="78" t="s">
        <v>4241</v>
      </c>
      <c r="B4" s="84" t="s">
        <v>217</v>
      </c>
      <c r="C4" s="78">
        <f>VLOOKUP(GroupVertices[[#This Row],[Vertex]],Vertices[],MATCH("ID",Vertices[[#Headers],[Vertex]:[Vertex Content Word Count]],0),FALSE)</f>
        <v>17</v>
      </c>
    </row>
    <row r="5" spans="1:3" ht="15">
      <c r="A5" s="78" t="s">
        <v>4241</v>
      </c>
      <c r="B5" s="84" t="s">
        <v>567</v>
      </c>
      <c r="C5" s="78">
        <f>VLOOKUP(GroupVertices[[#This Row],[Vertex]],Vertices[],MATCH("ID",Vertices[[#Headers],[Vertex]:[Vertex Content Word Count]],0),FALSE)</f>
        <v>356</v>
      </c>
    </row>
    <row r="6" spans="1:3" ht="15">
      <c r="A6" s="78" t="s">
        <v>4241</v>
      </c>
      <c r="B6" s="84" t="s">
        <v>566</v>
      </c>
      <c r="C6" s="78">
        <f>VLOOKUP(GroupVertices[[#This Row],[Vertex]],Vertices[],MATCH("ID",Vertices[[#Headers],[Vertex]:[Vertex Content Word Count]],0),FALSE)</f>
        <v>355</v>
      </c>
    </row>
    <row r="7" spans="1:3" ht="15">
      <c r="A7" s="78" t="s">
        <v>4241</v>
      </c>
      <c r="B7" s="84" t="s">
        <v>565</v>
      </c>
      <c r="C7" s="78">
        <f>VLOOKUP(GroupVertices[[#This Row],[Vertex]],Vertices[],MATCH("ID",Vertices[[#Headers],[Vertex]:[Vertex Content Word Count]],0),FALSE)</f>
        <v>354</v>
      </c>
    </row>
    <row r="8" spans="1:3" ht="15">
      <c r="A8" s="78" t="s">
        <v>4241</v>
      </c>
      <c r="B8" s="84" t="s">
        <v>564</v>
      </c>
      <c r="C8" s="78">
        <f>VLOOKUP(GroupVertices[[#This Row],[Vertex]],Vertices[],MATCH("ID",Vertices[[#Headers],[Vertex]:[Vertex Content Word Count]],0),FALSE)</f>
        <v>352</v>
      </c>
    </row>
    <row r="9" spans="1:3" ht="15">
      <c r="A9" s="78" t="s">
        <v>4241</v>
      </c>
      <c r="B9" s="84" t="s">
        <v>214</v>
      </c>
      <c r="C9" s="78">
        <f>VLOOKUP(GroupVertices[[#This Row],[Vertex]],Vertices[],MATCH("ID",Vertices[[#Headers],[Vertex]:[Vertex Content Word Count]],0),FALSE)</f>
        <v>8</v>
      </c>
    </row>
    <row r="10" spans="1:3" ht="15">
      <c r="A10" s="78" t="s">
        <v>4241</v>
      </c>
      <c r="B10" s="84" t="s">
        <v>563</v>
      </c>
      <c r="C10" s="78">
        <f>VLOOKUP(GroupVertices[[#This Row],[Vertex]],Vertices[],MATCH("ID",Vertices[[#Headers],[Vertex]:[Vertex Content Word Count]],0),FALSE)</f>
        <v>351</v>
      </c>
    </row>
    <row r="11" spans="1:3" ht="15">
      <c r="A11" s="78" t="s">
        <v>4241</v>
      </c>
      <c r="B11" s="84" t="s">
        <v>562</v>
      </c>
      <c r="C11" s="78">
        <f>VLOOKUP(GroupVertices[[#This Row],[Vertex]],Vertices[],MATCH("ID",Vertices[[#Headers],[Vertex]:[Vertex Content Word Count]],0),FALSE)</f>
        <v>350</v>
      </c>
    </row>
    <row r="12" spans="1:3" ht="15">
      <c r="A12" s="78" t="s">
        <v>4241</v>
      </c>
      <c r="B12" s="84" t="s">
        <v>561</v>
      </c>
      <c r="C12" s="78">
        <f>VLOOKUP(GroupVertices[[#This Row],[Vertex]],Vertices[],MATCH("ID",Vertices[[#Headers],[Vertex]:[Vertex Content Word Count]],0),FALSE)</f>
        <v>349</v>
      </c>
    </row>
    <row r="13" spans="1:3" ht="15">
      <c r="A13" s="78" t="s">
        <v>4241</v>
      </c>
      <c r="B13" s="84" t="s">
        <v>438</v>
      </c>
      <c r="C13" s="78">
        <f>VLOOKUP(GroupVertices[[#This Row],[Vertex]],Vertices[],MATCH("ID",Vertices[[#Headers],[Vertex]:[Vertex Content Word Count]],0),FALSE)</f>
        <v>348</v>
      </c>
    </row>
    <row r="14" spans="1:3" ht="15">
      <c r="A14" s="78" t="s">
        <v>4241</v>
      </c>
      <c r="B14" s="84" t="s">
        <v>431</v>
      </c>
      <c r="C14" s="78">
        <f>VLOOKUP(GroupVertices[[#This Row],[Vertex]],Vertices[],MATCH("ID",Vertices[[#Headers],[Vertex]:[Vertex Content Word Count]],0),FALSE)</f>
        <v>54</v>
      </c>
    </row>
    <row r="15" spans="1:3" ht="15">
      <c r="A15" s="78" t="s">
        <v>4241</v>
      </c>
      <c r="B15" s="84" t="s">
        <v>416</v>
      </c>
      <c r="C15" s="78">
        <f>VLOOKUP(GroupVertices[[#This Row],[Vertex]],Vertices[],MATCH("ID",Vertices[[#Headers],[Vertex]:[Vertex Content Word Count]],0),FALSE)</f>
        <v>314</v>
      </c>
    </row>
    <row r="16" spans="1:3" ht="15">
      <c r="A16" s="78" t="s">
        <v>4241</v>
      </c>
      <c r="B16" s="84" t="s">
        <v>436</v>
      </c>
      <c r="C16" s="78">
        <f>VLOOKUP(GroupVertices[[#This Row],[Vertex]],Vertices[],MATCH("ID",Vertices[[#Headers],[Vertex]:[Vertex Content Word Count]],0),FALSE)</f>
        <v>46</v>
      </c>
    </row>
    <row r="17" spans="1:3" ht="15">
      <c r="A17" s="78" t="s">
        <v>4241</v>
      </c>
      <c r="B17" s="84" t="s">
        <v>410</v>
      </c>
      <c r="C17" s="78">
        <f>VLOOKUP(GroupVertices[[#This Row],[Vertex]],Vertices[],MATCH("ID",Vertices[[#Headers],[Vertex]:[Vertex Content Word Count]],0),FALSE)</f>
        <v>305</v>
      </c>
    </row>
    <row r="18" spans="1:3" ht="15">
      <c r="A18" s="78" t="s">
        <v>4241</v>
      </c>
      <c r="B18" s="84" t="s">
        <v>539</v>
      </c>
      <c r="C18" s="78">
        <f>VLOOKUP(GroupVertices[[#This Row],[Vertex]],Vertices[],MATCH("ID",Vertices[[#Headers],[Vertex]:[Vertex Content Word Count]],0),FALSE)</f>
        <v>306</v>
      </c>
    </row>
    <row r="19" spans="1:3" ht="15">
      <c r="A19" s="78" t="s">
        <v>4241</v>
      </c>
      <c r="B19" s="84" t="s">
        <v>409</v>
      </c>
      <c r="C19" s="78">
        <f>VLOOKUP(GroupVertices[[#This Row],[Vertex]],Vertices[],MATCH("ID",Vertices[[#Headers],[Vertex]:[Vertex Content Word Count]],0),FALSE)</f>
        <v>304</v>
      </c>
    </row>
    <row r="20" spans="1:3" ht="15">
      <c r="A20" s="78" t="s">
        <v>4241</v>
      </c>
      <c r="B20" s="84" t="s">
        <v>408</v>
      </c>
      <c r="C20" s="78">
        <f>VLOOKUP(GroupVertices[[#This Row],[Vertex]],Vertices[],MATCH("ID",Vertices[[#Headers],[Vertex]:[Vertex Content Word Count]],0),FALSE)</f>
        <v>303</v>
      </c>
    </row>
    <row r="21" spans="1:3" ht="15">
      <c r="A21" s="78" t="s">
        <v>4241</v>
      </c>
      <c r="B21" s="84" t="s">
        <v>213</v>
      </c>
      <c r="C21" s="78">
        <f>VLOOKUP(GroupVertices[[#This Row],[Vertex]],Vertices[],MATCH("ID",Vertices[[#Headers],[Vertex]:[Vertex Content Word Count]],0),FALSE)</f>
        <v>6</v>
      </c>
    </row>
    <row r="22" spans="1:3" ht="15">
      <c r="A22" s="78" t="s">
        <v>4241</v>
      </c>
      <c r="B22" s="84" t="s">
        <v>405</v>
      </c>
      <c r="C22" s="78">
        <f>VLOOKUP(GroupVertices[[#This Row],[Vertex]],Vertices[],MATCH("ID",Vertices[[#Headers],[Vertex]:[Vertex Content Word Count]],0),FALSE)</f>
        <v>301</v>
      </c>
    </row>
    <row r="23" spans="1:3" ht="15">
      <c r="A23" s="78" t="s">
        <v>4241</v>
      </c>
      <c r="B23" s="84" t="s">
        <v>404</v>
      </c>
      <c r="C23" s="78">
        <f>VLOOKUP(GroupVertices[[#This Row],[Vertex]],Vertices[],MATCH("ID",Vertices[[#Headers],[Vertex]:[Vertex Content Word Count]],0),FALSE)</f>
        <v>300</v>
      </c>
    </row>
    <row r="24" spans="1:3" ht="15">
      <c r="A24" s="78" t="s">
        <v>4241</v>
      </c>
      <c r="B24" s="84" t="s">
        <v>403</v>
      </c>
      <c r="C24" s="78">
        <f>VLOOKUP(GroupVertices[[#This Row],[Vertex]],Vertices[],MATCH("ID",Vertices[[#Headers],[Vertex]:[Vertex Content Word Count]],0),FALSE)</f>
        <v>299</v>
      </c>
    </row>
    <row r="25" spans="1:3" ht="15">
      <c r="A25" s="78" t="s">
        <v>4241</v>
      </c>
      <c r="B25" s="84" t="s">
        <v>439</v>
      </c>
      <c r="C25" s="78">
        <f>VLOOKUP(GroupVertices[[#This Row],[Vertex]],Vertices[],MATCH("ID",Vertices[[#Headers],[Vertex]:[Vertex Content Word Count]],0),FALSE)</f>
        <v>298</v>
      </c>
    </row>
    <row r="26" spans="1:3" ht="15">
      <c r="A26" s="78" t="s">
        <v>4241</v>
      </c>
      <c r="B26" s="84" t="s">
        <v>538</v>
      </c>
      <c r="C26" s="78">
        <f>VLOOKUP(GroupVertices[[#This Row],[Vertex]],Vertices[],MATCH("ID",Vertices[[#Headers],[Vertex]:[Vertex Content Word Count]],0),FALSE)</f>
        <v>297</v>
      </c>
    </row>
    <row r="27" spans="1:3" ht="15">
      <c r="A27" s="78" t="s">
        <v>4241</v>
      </c>
      <c r="B27" s="84" t="s">
        <v>402</v>
      </c>
      <c r="C27" s="78">
        <f>VLOOKUP(GroupVertices[[#This Row],[Vertex]],Vertices[],MATCH("ID",Vertices[[#Headers],[Vertex]:[Vertex Content Word Count]],0),FALSE)</f>
        <v>296</v>
      </c>
    </row>
    <row r="28" spans="1:3" ht="15">
      <c r="A28" s="78" t="s">
        <v>4241</v>
      </c>
      <c r="B28" s="84" t="s">
        <v>430</v>
      </c>
      <c r="C28" s="78">
        <f>VLOOKUP(GroupVertices[[#This Row],[Vertex]],Vertices[],MATCH("ID",Vertices[[#Headers],[Vertex]:[Vertex Content Word Count]],0),FALSE)</f>
        <v>78</v>
      </c>
    </row>
    <row r="29" spans="1:3" ht="15">
      <c r="A29" s="78" t="s">
        <v>4241</v>
      </c>
      <c r="B29" s="84" t="s">
        <v>460</v>
      </c>
      <c r="C29" s="78">
        <f>VLOOKUP(GroupVertices[[#This Row],[Vertex]],Vertices[],MATCH("ID",Vertices[[#Headers],[Vertex]:[Vertex Content Word Count]],0),FALSE)</f>
        <v>77</v>
      </c>
    </row>
    <row r="30" spans="1:3" ht="15">
      <c r="A30" s="78" t="s">
        <v>4241</v>
      </c>
      <c r="B30" s="84" t="s">
        <v>459</v>
      </c>
      <c r="C30" s="78">
        <f>VLOOKUP(GroupVertices[[#This Row],[Vertex]],Vertices[],MATCH("ID",Vertices[[#Headers],[Vertex]:[Vertex Content Word Count]],0),FALSE)</f>
        <v>76</v>
      </c>
    </row>
    <row r="31" spans="1:3" ht="15">
      <c r="A31" s="78" t="s">
        <v>4241</v>
      </c>
      <c r="B31" s="84" t="s">
        <v>360</v>
      </c>
      <c r="C31" s="78">
        <f>VLOOKUP(GroupVertices[[#This Row],[Vertex]],Vertices[],MATCH("ID",Vertices[[#Headers],[Vertex]:[Vertex Content Word Count]],0),FALSE)</f>
        <v>245</v>
      </c>
    </row>
    <row r="32" spans="1:3" ht="15">
      <c r="A32" s="78" t="s">
        <v>4241</v>
      </c>
      <c r="B32" s="84" t="s">
        <v>359</v>
      </c>
      <c r="C32" s="78">
        <f>VLOOKUP(GroupVertices[[#This Row],[Vertex]],Vertices[],MATCH("ID",Vertices[[#Headers],[Vertex]:[Vertex Content Word Count]],0),FALSE)</f>
        <v>244</v>
      </c>
    </row>
    <row r="33" spans="1:3" ht="15">
      <c r="A33" s="78" t="s">
        <v>4241</v>
      </c>
      <c r="B33" s="84" t="s">
        <v>355</v>
      </c>
      <c r="C33" s="78">
        <f>VLOOKUP(GroupVertices[[#This Row],[Vertex]],Vertices[],MATCH("ID",Vertices[[#Headers],[Vertex]:[Vertex Content Word Count]],0),FALSE)</f>
        <v>235</v>
      </c>
    </row>
    <row r="34" spans="1:3" ht="15">
      <c r="A34" s="78" t="s">
        <v>4241</v>
      </c>
      <c r="B34" s="84" t="s">
        <v>354</v>
      </c>
      <c r="C34" s="78">
        <f>VLOOKUP(GroupVertices[[#This Row],[Vertex]],Vertices[],MATCH("ID",Vertices[[#Headers],[Vertex]:[Vertex Content Word Count]],0),FALSE)</f>
        <v>234</v>
      </c>
    </row>
    <row r="35" spans="1:3" ht="15">
      <c r="A35" s="78" t="s">
        <v>4241</v>
      </c>
      <c r="B35" s="84" t="s">
        <v>318</v>
      </c>
      <c r="C35" s="78">
        <f>VLOOKUP(GroupVertices[[#This Row],[Vertex]],Vertices[],MATCH("ID",Vertices[[#Headers],[Vertex]:[Vertex Content Word Count]],0),FALSE)</f>
        <v>193</v>
      </c>
    </row>
    <row r="36" spans="1:3" ht="15">
      <c r="A36" s="78" t="s">
        <v>4241</v>
      </c>
      <c r="B36" s="84" t="s">
        <v>317</v>
      </c>
      <c r="C36" s="78">
        <f>VLOOKUP(GroupVertices[[#This Row],[Vertex]],Vertices[],MATCH("ID",Vertices[[#Headers],[Vertex]:[Vertex Content Word Count]],0),FALSE)</f>
        <v>192</v>
      </c>
    </row>
    <row r="37" spans="1:3" ht="15">
      <c r="A37" s="78" t="s">
        <v>4241</v>
      </c>
      <c r="B37" s="84" t="s">
        <v>316</v>
      </c>
      <c r="C37" s="78">
        <f>VLOOKUP(GroupVertices[[#This Row],[Vertex]],Vertices[],MATCH("ID",Vertices[[#Headers],[Vertex]:[Vertex Content Word Count]],0),FALSE)</f>
        <v>191</v>
      </c>
    </row>
    <row r="38" spans="1:3" ht="15">
      <c r="A38" s="78" t="s">
        <v>4241</v>
      </c>
      <c r="B38" s="84" t="s">
        <v>315</v>
      </c>
      <c r="C38" s="78">
        <f>VLOOKUP(GroupVertices[[#This Row],[Vertex]],Vertices[],MATCH("ID",Vertices[[#Headers],[Vertex]:[Vertex Content Word Count]],0),FALSE)</f>
        <v>190</v>
      </c>
    </row>
    <row r="39" spans="1:3" ht="15">
      <c r="A39" s="78" t="s">
        <v>4241</v>
      </c>
      <c r="B39" s="84" t="s">
        <v>311</v>
      </c>
      <c r="C39" s="78">
        <f>VLOOKUP(GroupVertices[[#This Row],[Vertex]],Vertices[],MATCH("ID",Vertices[[#Headers],[Vertex]:[Vertex Content Word Count]],0),FALSE)</f>
        <v>178</v>
      </c>
    </row>
    <row r="40" spans="1:3" ht="15">
      <c r="A40" s="78" t="s">
        <v>4241</v>
      </c>
      <c r="B40" s="84" t="s">
        <v>292</v>
      </c>
      <c r="C40" s="78">
        <f>VLOOKUP(GroupVertices[[#This Row],[Vertex]],Vertices[],MATCH("ID",Vertices[[#Headers],[Vertex]:[Vertex Content Word Count]],0),FALSE)</f>
        <v>108</v>
      </c>
    </row>
    <row r="41" spans="1:3" ht="15">
      <c r="A41" s="78" t="s">
        <v>4241</v>
      </c>
      <c r="B41" s="84" t="s">
        <v>291</v>
      </c>
      <c r="C41" s="78">
        <f>VLOOKUP(GroupVertices[[#This Row],[Vertex]],Vertices[],MATCH("ID",Vertices[[#Headers],[Vertex]:[Vertex Content Word Count]],0),FALSE)</f>
        <v>107</v>
      </c>
    </row>
    <row r="42" spans="1:3" ht="15">
      <c r="A42" s="78" t="s">
        <v>4241</v>
      </c>
      <c r="B42" s="84" t="s">
        <v>290</v>
      </c>
      <c r="C42" s="78">
        <f>VLOOKUP(GroupVertices[[#This Row],[Vertex]],Vertices[],MATCH("ID",Vertices[[#Headers],[Vertex]:[Vertex Content Word Count]],0),FALSE)</f>
        <v>106</v>
      </c>
    </row>
    <row r="43" spans="1:3" ht="15">
      <c r="A43" s="78" t="s">
        <v>4241</v>
      </c>
      <c r="B43" s="84" t="s">
        <v>273</v>
      </c>
      <c r="C43" s="78">
        <f>VLOOKUP(GroupVertices[[#This Row],[Vertex]],Vertices[],MATCH("ID",Vertices[[#Headers],[Vertex]:[Vertex Content Word Count]],0),FALSE)</f>
        <v>85</v>
      </c>
    </row>
    <row r="44" spans="1:3" ht="15">
      <c r="A44" s="78" t="s">
        <v>4241</v>
      </c>
      <c r="B44" s="84" t="s">
        <v>271</v>
      </c>
      <c r="C44" s="78">
        <f>VLOOKUP(GroupVertices[[#This Row],[Vertex]],Vertices[],MATCH("ID",Vertices[[#Headers],[Vertex]:[Vertex Content Word Count]],0),FALSE)</f>
        <v>83</v>
      </c>
    </row>
    <row r="45" spans="1:3" ht="15">
      <c r="A45" s="78" t="s">
        <v>4241</v>
      </c>
      <c r="B45" s="84" t="s">
        <v>270</v>
      </c>
      <c r="C45" s="78">
        <f>VLOOKUP(GroupVertices[[#This Row],[Vertex]],Vertices[],MATCH("ID",Vertices[[#Headers],[Vertex]:[Vertex Content Word Count]],0),FALSE)</f>
        <v>82</v>
      </c>
    </row>
    <row r="46" spans="1:3" ht="15">
      <c r="A46" s="78" t="s">
        <v>4241</v>
      </c>
      <c r="B46" s="84" t="s">
        <v>269</v>
      </c>
      <c r="C46" s="78">
        <f>VLOOKUP(GroupVertices[[#This Row],[Vertex]],Vertices[],MATCH("ID",Vertices[[#Headers],[Vertex]:[Vertex Content Word Count]],0),FALSE)</f>
        <v>81</v>
      </c>
    </row>
    <row r="47" spans="1:3" ht="15">
      <c r="A47" s="78" t="s">
        <v>4241</v>
      </c>
      <c r="B47" s="84" t="s">
        <v>268</v>
      </c>
      <c r="C47" s="78">
        <f>VLOOKUP(GroupVertices[[#This Row],[Vertex]],Vertices[],MATCH("ID",Vertices[[#Headers],[Vertex]:[Vertex Content Word Count]],0),FALSE)</f>
        <v>80</v>
      </c>
    </row>
    <row r="48" spans="1:3" ht="15">
      <c r="A48" s="78" t="s">
        <v>4241</v>
      </c>
      <c r="B48" s="84" t="s">
        <v>266</v>
      </c>
      <c r="C48" s="78">
        <f>VLOOKUP(GroupVertices[[#This Row],[Vertex]],Vertices[],MATCH("ID",Vertices[[#Headers],[Vertex]:[Vertex Content Word Count]],0),FALSE)</f>
        <v>75</v>
      </c>
    </row>
    <row r="49" spans="1:3" ht="15">
      <c r="A49" s="78" t="s">
        <v>4241</v>
      </c>
      <c r="B49" s="84" t="s">
        <v>260</v>
      </c>
      <c r="C49" s="78">
        <f>VLOOKUP(GroupVertices[[#This Row],[Vertex]],Vertices[],MATCH("ID",Vertices[[#Headers],[Vertex]:[Vertex Content Word Count]],0),FALSE)</f>
        <v>69</v>
      </c>
    </row>
    <row r="50" spans="1:3" ht="15">
      <c r="A50" s="78" t="s">
        <v>4241</v>
      </c>
      <c r="B50" s="84" t="s">
        <v>258</v>
      </c>
      <c r="C50" s="78">
        <f>VLOOKUP(GroupVertices[[#This Row],[Vertex]],Vertices[],MATCH("ID",Vertices[[#Headers],[Vertex]:[Vertex Content Word Count]],0),FALSE)</f>
        <v>68</v>
      </c>
    </row>
    <row r="51" spans="1:3" ht="15">
      <c r="A51" s="78" t="s">
        <v>4241</v>
      </c>
      <c r="B51" s="84" t="s">
        <v>256</v>
      </c>
      <c r="C51" s="78">
        <f>VLOOKUP(GroupVertices[[#This Row],[Vertex]],Vertices[],MATCH("ID",Vertices[[#Headers],[Vertex]:[Vertex Content Word Count]],0),FALSE)</f>
        <v>66</v>
      </c>
    </row>
    <row r="52" spans="1:3" ht="15">
      <c r="A52" s="78" t="s">
        <v>4241</v>
      </c>
      <c r="B52" s="84" t="s">
        <v>255</v>
      </c>
      <c r="C52" s="78">
        <f>VLOOKUP(GroupVertices[[#This Row],[Vertex]],Vertices[],MATCH("ID",Vertices[[#Headers],[Vertex]:[Vertex Content Word Count]],0),FALSE)</f>
        <v>65</v>
      </c>
    </row>
    <row r="53" spans="1:3" ht="15">
      <c r="A53" s="78" t="s">
        <v>4241</v>
      </c>
      <c r="B53" s="84" t="s">
        <v>251</v>
      </c>
      <c r="C53" s="78">
        <f>VLOOKUP(GroupVertices[[#This Row],[Vertex]],Vertices[],MATCH("ID",Vertices[[#Headers],[Vertex]:[Vertex Content Word Count]],0),FALSE)</f>
        <v>60</v>
      </c>
    </row>
    <row r="54" spans="1:3" ht="15">
      <c r="A54" s="78" t="s">
        <v>4241</v>
      </c>
      <c r="B54" s="84" t="s">
        <v>259</v>
      </c>
      <c r="C54" s="78">
        <f>VLOOKUP(GroupVertices[[#This Row],[Vertex]],Vertices[],MATCH("ID",Vertices[[#Headers],[Vertex]:[Vertex Content Word Count]],0),FALSE)</f>
        <v>63</v>
      </c>
    </row>
    <row r="55" spans="1:3" ht="15">
      <c r="A55" s="78" t="s">
        <v>4241</v>
      </c>
      <c r="B55" s="84" t="s">
        <v>254</v>
      </c>
      <c r="C55" s="78">
        <f>VLOOKUP(GroupVertices[[#This Row],[Vertex]],Vertices[],MATCH("ID",Vertices[[#Headers],[Vertex]:[Vertex Content Word Count]],0),FALSE)</f>
        <v>64</v>
      </c>
    </row>
    <row r="56" spans="1:3" ht="15">
      <c r="A56" s="78" t="s">
        <v>4241</v>
      </c>
      <c r="B56" s="84" t="s">
        <v>253</v>
      </c>
      <c r="C56" s="78">
        <f>VLOOKUP(GroupVertices[[#This Row],[Vertex]],Vertices[],MATCH("ID",Vertices[[#Headers],[Vertex]:[Vertex Content Word Count]],0),FALSE)</f>
        <v>62</v>
      </c>
    </row>
    <row r="57" spans="1:3" ht="15">
      <c r="A57" s="78" t="s">
        <v>4241</v>
      </c>
      <c r="B57" s="84" t="s">
        <v>252</v>
      </c>
      <c r="C57" s="78">
        <f>VLOOKUP(GroupVertices[[#This Row],[Vertex]],Vertices[],MATCH("ID",Vertices[[#Headers],[Vertex]:[Vertex Content Word Count]],0),FALSE)</f>
        <v>61</v>
      </c>
    </row>
    <row r="58" spans="1:3" ht="15">
      <c r="A58" s="78" t="s">
        <v>4241</v>
      </c>
      <c r="B58" s="84" t="s">
        <v>250</v>
      </c>
      <c r="C58" s="78">
        <f>VLOOKUP(GroupVertices[[#This Row],[Vertex]],Vertices[],MATCH("ID",Vertices[[#Headers],[Vertex]:[Vertex Content Word Count]],0),FALSE)</f>
        <v>59</v>
      </c>
    </row>
    <row r="59" spans="1:3" ht="15">
      <c r="A59" s="78" t="s">
        <v>4241</v>
      </c>
      <c r="B59" s="84" t="s">
        <v>249</v>
      </c>
      <c r="C59" s="78">
        <f>VLOOKUP(GroupVertices[[#This Row],[Vertex]],Vertices[],MATCH("ID",Vertices[[#Headers],[Vertex]:[Vertex Content Word Count]],0),FALSE)</f>
        <v>58</v>
      </c>
    </row>
    <row r="60" spans="1:3" ht="15">
      <c r="A60" s="78" t="s">
        <v>4241</v>
      </c>
      <c r="B60" s="84" t="s">
        <v>248</v>
      </c>
      <c r="C60" s="78">
        <f>VLOOKUP(GroupVertices[[#This Row],[Vertex]],Vertices[],MATCH("ID",Vertices[[#Headers],[Vertex]:[Vertex Content Word Count]],0),FALSE)</f>
        <v>57</v>
      </c>
    </row>
    <row r="61" spans="1:3" ht="15">
      <c r="A61" s="78" t="s">
        <v>4241</v>
      </c>
      <c r="B61" s="84" t="s">
        <v>247</v>
      </c>
      <c r="C61" s="78">
        <f>VLOOKUP(GroupVertices[[#This Row],[Vertex]],Vertices[],MATCH("ID",Vertices[[#Headers],[Vertex]:[Vertex Content Word Count]],0),FALSE)</f>
        <v>56</v>
      </c>
    </row>
    <row r="62" spans="1:3" ht="15">
      <c r="A62" s="78" t="s">
        <v>4241</v>
      </c>
      <c r="B62" s="84" t="s">
        <v>246</v>
      </c>
      <c r="C62" s="78">
        <f>VLOOKUP(GroupVertices[[#This Row],[Vertex]],Vertices[],MATCH("ID",Vertices[[#Headers],[Vertex]:[Vertex Content Word Count]],0),FALSE)</f>
        <v>55</v>
      </c>
    </row>
    <row r="63" spans="1:3" ht="15">
      <c r="A63" s="78" t="s">
        <v>4241</v>
      </c>
      <c r="B63" s="84" t="s">
        <v>245</v>
      </c>
      <c r="C63" s="78">
        <f>VLOOKUP(GroupVertices[[#This Row],[Vertex]],Vertices[],MATCH("ID",Vertices[[#Headers],[Vertex]:[Vertex Content Word Count]],0),FALSE)</f>
        <v>53</v>
      </c>
    </row>
    <row r="64" spans="1:3" ht="15">
      <c r="A64" s="78" t="s">
        <v>4241</v>
      </c>
      <c r="B64" s="84" t="s">
        <v>243</v>
      </c>
      <c r="C64" s="78">
        <f>VLOOKUP(GroupVertices[[#This Row],[Vertex]],Vertices[],MATCH("ID",Vertices[[#Headers],[Vertex]:[Vertex Content Word Count]],0),FALSE)</f>
        <v>51</v>
      </c>
    </row>
    <row r="65" spans="1:3" ht="15">
      <c r="A65" s="78" t="s">
        <v>4241</v>
      </c>
      <c r="B65" s="84" t="s">
        <v>242</v>
      </c>
      <c r="C65" s="78">
        <f>VLOOKUP(GroupVertices[[#This Row],[Vertex]],Vertices[],MATCH("ID",Vertices[[#Headers],[Vertex]:[Vertex Content Word Count]],0),FALSE)</f>
        <v>50</v>
      </c>
    </row>
    <row r="66" spans="1:3" ht="15">
      <c r="A66" s="78" t="s">
        <v>4241</v>
      </c>
      <c r="B66" s="84" t="s">
        <v>241</v>
      </c>
      <c r="C66" s="78">
        <f>VLOOKUP(GroupVertices[[#This Row],[Vertex]],Vertices[],MATCH("ID",Vertices[[#Headers],[Vertex]:[Vertex Content Word Count]],0),FALSE)</f>
        <v>49</v>
      </c>
    </row>
    <row r="67" spans="1:3" ht="15">
      <c r="A67" s="78" t="s">
        <v>4241</v>
      </c>
      <c r="B67" s="84" t="s">
        <v>240</v>
      </c>
      <c r="C67" s="78">
        <f>VLOOKUP(GroupVertices[[#This Row],[Vertex]],Vertices[],MATCH("ID",Vertices[[#Headers],[Vertex]:[Vertex Content Word Count]],0),FALSE)</f>
        <v>48</v>
      </c>
    </row>
    <row r="68" spans="1:3" ht="15">
      <c r="A68" s="78" t="s">
        <v>4241</v>
      </c>
      <c r="B68" s="84" t="s">
        <v>239</v>
      </c>
      <c r="C68" s="78">
        <f>VLOOKUP(GroupVertices[[#This Row],[Vertex]],Vertices[],MATCH("ID",Vertices[[#Headers],[Vertex]:[Vertex Content Word Count]],0),FALSE)</f>
        <v>47</v>
      </c>
    </row>
    <row r="69" spans="1:3" ht="15">
      <c r="A69" s="78" t="s">
        <v>4241</v>
      </c>
      <c r="B69" s="84" t="s">
        <v>238</v>
      </c>
      <c r="C69" s="78">
        <f>VLOOKUP(GroupVertices[[#This Row],[Vertex]],Vertices[],MATCH("ID",Vertices[[#Headers],[Vertex]:[Vertex Content Word Count]],0),FALSE)</f>
        <v>45</v>
      </c>
    </row>
    <row r="70" spans="1:3" ht="15">
      <c r="A70" s="78" t="s">
        <v>4241</v>
      </c>
      <c r="B70" s="84" t="s">
        <v>237</v>
      </c>
      <c r="C70" s="78">
        <f>VLOOKUP(GroupVertices[[#This Row],[Vertex]],Vertices[],MATCH("ID",Vertices[[#Headers],[Vertex]:[Vertex Content Word Count]],0),FALSE)</f>
        <v>43</v>
      </c>
    </row>
    <row r="71" spans="1:3" ht="15">
      <c r="A71" s="78" t="s">
        <v>4241</v>
      </c>
      <c r="B71" s="84" t="s">
        <v>458</v>
      </c>
      <c r="C71" s="78">
        <f>VLOOKUP(GroupVertices[[#This Row],[Vertex]],Vertices[],MATCH("ID",Vertices[[#Headers],[Vertex]:[Vertex Content Word Count]],0),FALSE)</f>
        <v>44</v>
      </c>
    </row>
    <row r="72" spans="1:3" ht="15">
      <c r="A72" s="78" t="s">
        <v>4241</v>
      </c>
      <c r="B72" s="84" t="s">
        <v>236</v>
      </c>
      <c r="C72" s="78">
        <f>VLOOKUP(GroupVertices[[#This Row],[Vertex]],Vertices[],MATCH("ID",Vertices[[#Headers],[Vertex]:[Vertex Content Word Count]],0),FALSE)</f>
        <v>42</v>
      </c>
    </row>
    <row r="73" spans="1:3" ht="15">
      <c r="A73" s="78" t="s">
        <v>4241</v>
      </c>
      <c r="B73" s="84" t="s">
        <v>235</v>
      </c>
      <c r="C73" s="78">
        <f>VLOOKUP(GroupVertices[[#This Row],[Vertex]],Vertices[],MATCH("ID",Vertices[[#Headers],[Vertex]:[Vertex Content Word Count]],0),FALSE)</f>
        <v>41</v>
      </c>
    </row>
    <row r="74" spans="1:3" ht="15">
      <c r="A74" s="78" t="s">
        <v>4241</v>
      </c>
      <c r="B74" s="84" t="s">
        <v>234</v>
      </c>
      <c r="C74" s="78">
        <f>VLOOKUP(GroupVertices[[#This Row],[Vertex]],Vertices[],MATCH("ID",Vertices[[#Headers],[Vertex]:[Vertex Content Word Count]],0),FALSE)</f>
        <v>40</v>
      </c>
    </row>
    <row r="75" spans="1:3" ht="15">
      <c r="A75" s="78" t="s">
        <v>4241</v>
      </c>
      <c r="B75" s="84" t="s">
        <v>233</v>
      </c>
      <c r="C75" s="78">
        <f>VLOOKUP(GroupVertices[[#This Row],[Vertex]],Vertices[],MATCH("ID",Vertices[[#Headers],[Vertex]:[Vertex Content Word Count]],0),FALSE)</f>
        <v>39</v>
      </c>
    </row>
    <row r="76" spans="1:3" ht="15">
      <c r="A76" s="78" t="s">
        <v>4241</v>
      </c>
      <c r="B76" s="84" t="s">
        <v>232</v>
      </c>
      <c r="C76" s="78">
        <f>VLOOKUP(GroupVertices[[#This Row],[Vertex]],Vertices[],MATCH("ID",Vertices[[#Headers],[Vertex]:[Vertex Content Word Count]],0),FALSE)</f>
        <v>38</v>
      </c>
    </row>
    <row r="77" spans="1:3" ht="15">
      <c r="A77" s="78" t="s">
        <v>4241</v>
      </c>
      <c r="B77" s="84" t="s">
        <v>231</v>
      </c>
      <c r="C77" s="78">
        <f>VLOOKUP(GroupVertices[[#This Row],[Vertex]],Vertices[],MATCH("ID",Vertices[[#Headers],[Vertex]:[Vertex Content Word Count]],0),FALSE)</f>
        <v>37</v>
      </c>
    </row>
    <row r="78" spans="1:3" ht="15">
      <c r="A78" s="78" t="s">
        <v>4241</v>
      </c>
      <c r="B78" s="84" t="s">
        <v>230</v>
      </c>
      <c r="C78" s="78">
        <f>VLOOKUP(GroupVertices[[#This Row],[Vertex]],Vertices[],MATCH("ID",Vertices[[#Headers],[Vertex]:[Vertex Content Word Count]],0),FALSE)</f>
        <v>36</v>
      </c>
    </row>
    <row r="79" spans="1:3" ht="15">
      <c r="A79" s="78" t="s">
        <v>4241</v>
      </c>
      <c r="B79" s="84" t="s">
        <v>227</v>
      </c>
      <c r="C79" s="78">
        <f>VLOOKUP(GroupVertices[[#This Row],[Vertex]],Vertices[],MATCH("ID",Vertices[[#Headers],[Vertex]:[Vertex Content Word Count]],0),FALSE)</f>
        <v>31</v>
      </c>
    </row>
    <row r="80" spans="1:3" ht="15">
      <c r="A80" s="78" t="s">
        <v>4241</v>
      </c>
      <c r="B80" s="84" t="s">
        <v>226</v>
      </c>
      <c r="C80" s="78">
        <f>VLOOKUP(GroupVertices[[#This Row],[Vertex]],Vertices[],MATCH("ID",Vertices[[#Headers],[Vertex]:[Vertex Content Word Count]],0),FALSE)</f>
        <v>30</v>
      </c>
    </row>
    <row r="81" spans="1:3" ht="15">
      <c r="A81" s="78" t="s">
        <v>4241</v>
      </c>
      <c r="B81" s="84" t="s">
        <v>225</v>
      </c>
      <c r="C81" s="78">
        <f>VLOOKUP(GroupVertices[[#This Row],[Vertex]],Vertices[],MATCH("ID",Vertices[[#Headers],[Vertex]:[Vertex Content Word Count]],0),FALSE)</f>
        <v>29</v>
      </c>
    </row>
    <row r="82" spans="1:3" ht="15">
      <c r="A82" s="78" t="s">
        <v>4241</v>
      </c>
      <c r="B82" s="84" t="s">
        <v>224</v>
      </c>
      <c r="C82" s="78">
        <f>VLOOKUP(GroupVertices[[#This Row],[Vertex]],Vertices[],MATCH("ID",Vertices[[#Headers],[Vertex]:[Vertex Content Word Count]],0),FALSE)</f>
        <v>28</v>
      </c>
    </row>
    <row r="83" spans="1:3" ht="15">
      <c r="A83" s="78" t="s">
        <v>4241</v>
      </c>
      <c r="B83" s="84" t="s">
        <v>223</v>
      </c>
      <c r="C83" s="78">
        <f>VLOOKUP(GroupVertices[[#This Row],[Vertex]],Vertices[],MATCH("ID",Vertices[[#Headers],[Vertex]:[Vertex Content Word Count]],0),FALSE)</f>
        <v>27</v>
      </c>
    </row>
    <row r="84" spans="1:3" ht="15">
      <c r="A84" s="78" t="s">
        <v>4241</v>
      </c>
      <c r="B84" s="84" t="s">
        <v>221</v>
      </c>
      <c r="C84" s="78">
        <f>VLOOKUP(GroupVertices[[#This Row],[Vertex]],Vertices[],MATCH("ID",Vertices[[#Headers],[Vertex]:[Vertex Content Word Count]],0),FALSE)</f>
        <v>25</v>
      </c>
    </row>
    <row r="85" spans="1:3" ht="15">
      <c r="A85" s="78" t="s">
        <v>4241</v>
      </c>
      <c r="B85" s="84" t="s">
        <v>220</v>
      </c>
      <c r="C85" s="78">
        <f>VLOOKUP(GroupVertices[[#This Row],[Vertex]],Vertices[],MATCH("ID",Vertices[[#Headers],[Vertex]:[Vertex Content Word Count]],0),FALSE)</f>
        <v>23</v>
      </c>
    </row>
    <row r="86" spans="1:3" ht="15">
      <c r="A86" s="78" t="s">
        <v>4241</v>
      </c>
      <c r="B86" s="84" t="s">
        <v>456</v>
      </c>
      <c r="C86" s="78">
        <f>VLOOKUP(GroupVertices[[#This Row],[Vertex]],Vertices[],MATCH("ID",Vertices[[#Headers],[Vertex]:[Vertex Content Word Count]],0),FALSE)</f>
        <v>19</v>
      </c>
    </row>
    <row r="87" spans="1:3" ht="15">
      <c r="A87" s="78" t="s">
        <v>4241</v>
      </c>
      <c r="B87" s="84" t="s">
        <v>455</v>
      </c>
      <c r="C87" s="78">
        <f>VLOOKUP(GroupVertices[[#This Row],[Vertex]],Vertices[],MATCH("ID",Vertices[[#Headers],[Vertex]:[Vertex Content Word Count]],0),FALSE)</f>
        <v>18</v>
      </c>
    </row>
    <row r="88" spans="1:3" ht="15">
      <c r="A88" s="78" t="s">
        <v>4241</v>
      </c>
      <c r="B88" s="84" t="s">
        <v>449</v>
      </c>
      <c r="C88" s="78">
        <f>VLOOKUP(GroupVertices[[#This Row],[Vertex]],Vertices[],MATCH("ID",Vertices[[#Headers],[Vertex]:[Vertex Content Word Count]],0),FALSE)</f>
        <v>9</v>
      </c>
    </row>
    <row r="89" spans="1:3" ht="15">
      <c r="A89" s="78" t="s">
        <v>4241</v>
      </c>
      <c r="B89" s="84" t="s">
        <v>448</v>
      </c>
      <c r="C89" s="78">
        <f>VLOOKUP(GroupVertices[[#This Row],[Vertex]],Vertices[],MATCH("ID",Vertices[[#Headers],[Vertex]:[Vertex Content Word Count]],0),FALSE)</f>
        <v>7</v>
      </c>
    </row>
    <row r="90" spans="1:3" ht="15">
      <c r="A90" s="78" t="s">
        <v>4242</v>
      </c>
      <c r="B90" s="84" t="s">
        <v>356</v>
      </c>
      <c r="C90" s="78">
        <f>VLOOKUP(GroupVertices[[#This Row],[Vertex]],Vertices[],MATCH("ID",Vertices[[#Headers],[Vertex]:[Vertex Content Word Count]],0),FALSE)</f>
        <v>195</v>
      </c>
    </row>
    <row r="91" spans="1:3" ht="15">
      <c r="A91" s="78" t="s">
        <v>4242</v>
      </c>
      <c r="B91" s="84" t="s">
        <v>531</v>
      </c>
      <c r="C91" s="78">
        <f>VLOOKUP(GroupVertices[[#This Row],[Vertex]],Vertices[],MATCH("ID",Vertices[[#Headers],[Vertex]:[Vertex Content Word Count]],0),FALSE)</f>
        <v>243</v>
      </c>
    </row>
    <row r="92" spans="1:3" ht="15">
      <c r="A92" s="78" t="s">
        <v>4242</v>
      </c>
      <c r="B92" s="84" t="s">
        <v>530</v>
      </c>
      <c r="C92" s="78">
        <f>VLOOKUP(GroupVertices[[#This Row],[Vertex]],Vertices[],MATCH("ID",Vertices[[#Headers],[Vertex]:[Vertex Content Word Count]],0),FALSE)</f>
        <v>242</v>
      </c>
    </row>
    <row r="93" spans="1:3" ht="15">
      <c r="A93" s="78" t="s">
        <v>4242</v>
      </c>
      <c r="B93" s="84" t="s">
        <v>529</v>
      </c>
      <c r="C93" s="78">
        <f>VLOOKUP(GroupVertices[[#This Row],[Vertex]],Vertices[],MATCH("ID",Vertices[[#Headers],[Vertex]:[Vertex Content Word Count]],0),FALSE)</f>
        <v>241</v>
      </c>
    </row>
    <row r="94" spans="1:3" ht="15">
      <c r="A94" s="78" t="s">
        <v>4242</v>
      </c>
      <c r="B94" s="84" t="s">
        <v>528</v>
      </c>
      <c r="C94" s="78">
        <f>VLOOKUP(GroupVertices[[#This Row],[Vertex]],Vertices[],MATCH("ID",Vertices[[#Headers],[Vertex]:[Vertex Content Word Count]],0),FALSE)</f>
        <v>240</v>
      </c>
    </row>
    <row r="95" spans="1:3" ht="15">
      <c r="A95" s="78" t="s">
        <v>4242</v>
      </c>
      <c r="B95" s="84" t="s">
        <v>358</v>
      </c>
      <c r="C95" s="78">
        <f>VLOOKUP(GroupVertices[[#This Row],[Vertex]],Vertices[],MATCH("ID",Vertices[[#Headers],[Vertex]:[Vertex Content Word Count]],0),FALSE)</f>
        <v>239</v>
      </c>
    </row>
    <row r="96" spans="1:3" ht="15">
      <c r="A96" s="78" t="s">
        <v>4242</v>
      </c>
      <c r="B96" s="84" t="s">
        <v>357</v>
      </c>
      <c r="C96" s="78">
        <f>VLOOKUP(GroupVertices[[#This Row],[Vertex]],Vertices[],MATCH("ID",Vertices[[#Headers],[Vertex]:[Vertex Content Word Count]],0),FALSE)</f>
        <v>238</v>
      </c>
    </row>
    <row r="97" spans="1:3" ht="15">
      <c r="A97" s="78" t="s">
        <v>4242</v>
      </c>
      <c r="B97" s="84" t="s">
        <v>527</v>
      </c>
      <c r="C97" s="78">
        <f>VLOOKUP(GroupVertices[[#This Row],[Vertex]],Vertices[],MATCH("ID",Vertices[[#Headers],[Vertex]:[Vertex Content Word Count]],0),FALSE)</f>
        <v>237</v>
      </c>
    </row>
    <row r="98" spans="1:3" ht="15">
      <c r="A98" s="78" t="s">
        <v>4242</v>
      </c>
      <c r="B98" s="84" t="s">
        <v>526</v>
      </c>
      <c r="C98" s="78">
        <f>VLOOKUP(GroupVertices[[#This Row],[Vertex]],Vertices[],MATCH("ID",Vertices[[#Headers],[Vertex]:[Vertex Content Word Count]],0),FALSE)</f>
        <v>236</v>
      </c>
    </row>
    <row r="99" spans="1:3" ht="15">
      <c r="A99" s="78" t="s">
        <v>4242</v>
      </c>
      <c r="B99" s="84" t="s">
        <v>352</v>
      </c>
      <c r="C99" s="78">
        <f>VLOOKUP(GroupVertices[[#This Row],[Vertex]],Vertices[],MATCH("ID",Vertices[[#Headers],[Vertex]:[Vertex Content Word Count]],0),FALSE)</f>
        <v>231</v>
      </c>
    </row>
    <row r="100" spans="1:3" ht="15">
      <c r="A100" s="78" t="s">
        <v>4242</v>
      </c>
      <c r="B100" s="84" t="s">
        <v>349</v>
      </c>
      <c r="C100" s="78">
        <f>VLOOKUP(GroupVertices[[#This Row],[Vertex]],Vertices[],MATCH("ID",Vertices[[#Headers],[Vertex]:[Vertex Content Word Count]],0),FALSE)</f>
        <v>228</v>
      </c>
    </row>
    <row r="101" spans="1:3" ht="15">
      <c r="A101" s="78" t="s">
        <v>4242</v>
      </c>
      <c r="B101" s="84" t="s">
        <v>347</v>
      </c>
      <c r="C101" s="78">
        <f>VLOOKUP(GroupVertices[[#This Row],[Vertex]],Vertices[],MATCH("ID",Vertices[[#Headers],[Vertex]:[Vertex Content Word Count]],0),FALSE)</f>
        <v>225</v>
      </c>
    </row>
    <row r="102" spans="1:3" ht="15">
      <c r="A102" s="78" t="s">
        <v>4242</v>
      </c>
      <c r="B102" s="84" t="s">
        <v>346</v>
      </c>
      <c r="C102" s="78">
        <f>VLOOKUP(GroupVertices[[#This Row],[Vertex]],Vertices[],MATCH("ID",Vertices[[#Headers],[Vertex]:[Vertex Content Word Count]],0),FALSE)</f>
        <v>224</v>
      </c>
    </row>
    <row r="103" spans="1:3" ht="15">
      <c r="A103" s="78" t="s">
        <v>4242</v>
      </c>
      <c r="B103" s="84" t="s">
        <v>345</v>
      </c>
      <c r="C103" s="78">
        <f>VLOOKUP(GroupVertices[[#This Row],[Vertex]],Vertices[],MATCH("ID",Vertices[[#Headers],[Vertex]:[Vertex Content Word Count]],0),FALSE)</f>
        <v>223</v>
      </c>
    </row>
    <row r="104" spans="1:3" ht="15">
      <c r="A104" s="78" t="s">
        <v>4242</v>
      </c>
      <c r="B104" s="84" t="s">
        <v>342</v>
      </c>
      <c r="C104" s="78">
        <f>VLOOKUP(GroupVertices[[#This Row],[Vertex]],Vertices[],MATCH("ID",Vertices[[#Headers],[Vertex]:[Vertex Content Word Count]],0),FALSE)</f>
        <v>218</v>
      </c>
    </row>
    <row r="105" spans="1:3" ht="15">
      <c r="A105" s="78" t="s">
        <v>4242</v>
      </c>
      <c r="B105" s="84" t="s">
        <v>341</v>
      </c>
      <c r="C105" s="78">
        <f>VLOOKUP(GroupVertices[[#This Row],[Vertex]],Vertices[],MATCH("ID",Vertices[[#Headers],[Vertex]:[Vertex Content Word Count]],0),FALSE)</f>
        <v>217</v>
      </c>
    </row>
    <row r="106" spans="1:3" ht="15">
      <c r="A106" s="78" t="s">
        <v>4242</v>
      </c>
      <c r="B106" s="84" t="s">
        <v>340</v>
      </c>
      <c r="C106" s="78">
        <f>VLOOKUP(GroupVertices[[#This Row],[Vertex]],Vertices[],MATCH("ID",Vertices[[#Headers],[Vertex]:[Vertex Content Word Count]],0),FALSE)</f>
        <v>216</v>
      </c>
    </row>
    <row r="107" spans="1:3" ht="15">
      <c r="A107" s="78" t="s">
        <v>4242</v>
      </c>
      <c r="B107" s="84" t="s">
        <v>339</v>
      </c>
      <c r="C107" s="78">
        <f>VLOOKUP(GroupVertices[[#This Row],[Vertex]],Vertices[],MATCH("ID",Vertices[[#Headers],[Vertex]:[Vertex Content Word Count]],0),FALSE)</f>
        <v>215</v>
      </c>
    </row>
    <row r="108" spans="1:3" ht="15">
      <c r="A108" s="78" t="s">
        <v>4242</v>
      </c>
      <c r="B108" s="84" t="s">
        <v>338</v>
      </c>
      <c r="C108" s="78">
        <f>VLOOKUP(GroupVertices[[#This Row],[Vertex]],Vertices[],MATCH("ID",Vertices[[#Headers],[Vertex]:[Vertex Content Word Count]],0),FALSE)</f>
        <v>214</v>
      </c>
    </row>
    <row r="109" spans="1:3" ht="15">
      <c r="A109" s="78" t="s">
        <v>4242</v>
      </c>
      <c r="B109" s="84" t="s">
        <v>337</v>
      </c>
      <c r="C109" s="78">
        <f>VLOOKUP(GroupVertices[[#This Row],[Vertex]],Vertices[],MATCH("ID",Vertices[[#Headers],[Vertex]:[Vertex Content Word Count]],0),FALSE)</f>
        <v>213</v>
      </c>
    </row>
    <row r="110" spans="1:3" ht="15">
      <c r="A110" s="78" t="s">
        <v>4242</v>
      </c>
      <c r="B110" s="84" t="s">
        <v>336</v>
      </c>
      <c r="C110" s="78">
        <f>VLOOKUP(GroupVertices[[#This Row],[Vertex]],Vertices[],MATCH("ID",Vertices[[#Headers],[Vertex]:[Vertex Content Word Count]],0),FALSE)</f>
        <v>212</v>
      </c>
    </row>
    <row r="111" spans="1:3" ht="15">
      <c r="A111" s="78" t="s">
        <v>4242</v>
      </c>
      <c r="B111" s="84" t="s">
        <v>335</v>
      </c>
      <c r="C111" s="78">
        <f>VLOOKUP(GroupVertices[[#This Row],[Vertex]],Vertices[],MATCH("ID",Vertices[[#Headers],[Vertex]:[Vertex Content Word Count]],0),FALSE)</f>
        <v>211</v>
      </c>
    </row>
    <row r="112" spans="1:3" ht="15">
      <c r="A112" s="78" t="s">
        <v>4242</v>
      </c>
      <c r="B112" s="84" t="s">
        <v>334</v>
      </c>
      <c r="C112" s="78">
        <f>VLOOKUP(GroupVertices[[#This Row],[Vertex]],Vertices[],MATCH("ID",Vertices[[#Headers],[Vertex]:[Vertex Content Word Count]],0),FALSE)</f>
        <v>210</v>
      </c>
    </row>
    <row r="113" spans="1:3" ht="15">
      <c r="A113" s="78" t="s">
        <v>4242</v>
      </c>
      <c r="B113" s="84" t="s">
        <v>333</v>
      </c>
      <c r="C113" s="78">
        <f>VLOOKUP(GroupVertices[[#This Row],[Vertex]],Vertices[],MATCH("ID",Vertices[[#Headers],[Vertex]:[Vertex Content Word Count]],0),FALSE)</f>
        <v>209</v>
      </c>
    </row>
    <row r="114" spans="1:3" ht="15">
      <c r="A114" s="78" t="s">
        <v>4242</v>
      </c>
      <c r="B114" s="84" t="s">
        <v>332</v>
      </c>
      <c r="C114" s="78">
        <f>VLOOKUP(GroupVertices[[#This Row],[Vertex]],Vertices[],MATCH("ID",Vertices[[#Headers],[Vertex]:[Vertex Content Word Count]],0),FALSE)</f>
        <v>208</v>
      </c>
    </row>
    <row r="115" spans="1:3" ht="15">
      <c r="A115" s="78" t="s">
        <v>4242</v>
      </c>
      <c r="B115" s="84" t="s">
        <v>331</v>
      </c>
      <c r="C115" s="78">
        <f>VLOOKUP(GroupVertices[[#This Row],[Vertex]],Vertices[],MATCH("ID",Vertices[[#Headers],[Vertex]:[Vertex Content Word Count]],0),FALSE)</f>
        <v>207</v>
      </c>
    </row>
    <row r="116" spans="1:3" ht="15">
      <c r="A116" s="78" t="s">
        <v>4242</v>
      </c>
      <c r="B116" s="84" t="s">
        <v>330</v>
      </c>
      <c r="C116" s="78">
        <f>VLOOKUP(GroupVertices[[#This Row],[Vertex]],Vertices[],MATCH("ID",Vertices[[#Headers],[Vertex]:[Vertex Content Word Count]],0),FALSE)</f>
        <v>206</v>
      </c>
    </row>
    <row r="117" spans="1:3" ht="15">
      <c r="A117" s="78" t="s">
        <v>4242</v>
      </c>
      <c r="B117" s="84" t="s">
        <v>329</v>
      </c>
      <c r="C117" s="78">
        <f>VLOOKUP(GroupVertices[[#This Row],[Vertex]],Vertices[],MATCH("ID",Vertices[[#Headers],[Vertex]:[Vertex Content Word Count]],0),FALSE)</f>
        <v>205</v>
      </c>
    </row>
    <row r="118" spans="1:3" ht="15">
      <c r="A118" s="78" t="s">
        <v>4242</v>
      </c>
      <c r="B118" s="84" t="s">
        <v>328</v>
      </c>
      <c r="C118" s="78">
        <f>VLOOKUP(GroupVertices[[#This Row],[Vertex]],Vertices[],MATCH("ID",Vertices[[#Headers],[Vertex]:[Vertex Content Word Count]],0),FALSE)</f>
        <v>204</v>
      </c>
    </row>
    <row r="119" spans="1:3" ht="15">
      <c r="A119" s="78" t="s">
        <v>4242</v>
      </c>
      <c r="B119" s="84" t="s">
        <v>327</v>
      </c>
      <c r="C119" s="78">
        <f>VLOOKUP(GroupVertices[[#This Row],[Vertex]],Vertices[],MATCH("ID",Vertices[[#Headers],[Vertex]:[Vertex Content Word Count]],0),FALSE)</f>
        <v>203</v>
      </c>
    </row>
    <row r="120" spans="1:3" ht="15">
      <c r="A120" s="78" t="s">
        <v>4242</v>
      </c>
      <c r="B120" s="84" t="s">
        <v>326</v>
      </c>
      <c r="C120" s="78">
        <f>VLOOKUP(GroupVertices[[#This Row],[Vertex]],Vertices[],MATCH("ID",Vertices[[#Headers],[Vertex]:[Vertex Content Word Count]],0),FALSE)</f>
        <v>202</v>
      </c>
    </row>
    <row r="121" spans="1:3" ht="15">
      <c r="A121" s="78" t="s">
        <v>4242</v>
      </c>
      <c r="B121" s="84" t="s">
        <v>325</v>
      </c>
      <c r="C121" s="78">
        <f>VLOOKUP(GroupVertices[[#This Row],[Vertex]],Vertices[],MATCH("ID",Vertices[[#Headers],[Vertex]:[Vertex Content Word Count]],0),FALSE)</f>
        <v>201</v>
      </c>
    </row>
    <row r="122" spans="1:3" ht="15">
      <c r="A122" s="78" t="s">
        <v>4242</v>
      </c>
      <c r="B122" s="84" t="s">
        <v>324</v>
      </c>
      <c r="C122" s="78">
        <f>VLOOKUP(GroupVertices[[#This Row],[Vertex]],Vertices[],MATCH("ID",Vertices[[#Headers],[Vertex]:[Vertex Content Word Count]],0),FALSE)</f>
        <v>200</v>
      </c>
    </row>
    <row r="123" spans="1:3" ht="15">
      <c r="A123" s="78" t="s">
        <v>4242</v>
      </c>
      <c r="B123" s="84" t="s">
        <v>323</v>
      </c>
      <c r="C123" s="78">
        <f>VLOOKUP(GroupVertices[[#This Row],[Vertex]],Vertices[],MATCH("ID",Vertices[[#Headers],[Vertex]:[Vertex Content Word Count]],0),FALSE)</f>
        <v>199</v>
      </c>
    </row>
    <row r="124" spans="1:3" ht="15">
      <c r="A124" s="78" t="s">
        <v>4242</v>
      </c>
      <c r="B124" s="84" t="s">
        <v>322</v>
      </c>
      <c r="C124" s="78">
        <f>VLOOKUP(GroupVertices[[#This Row],[Vertex]],Vertices[],MATCH("ID",Vertices[[#Headers],[Vertex]:[Vertex Content Word Count]],0),FALSE)</f>
        <v>198</v>
      </c>
    </row>
    <row r="125" spans="1:3" ht="15">
      <c r="A125" s="78" t="s">
        <v>4242</v>
      </c>
      <c r="B125" s="84" t="s">
        <v>321</v>
      </c>
      <c r="C125" s="78">
        <f>VLOOKUP(GroupVertices[[#This Row],[Vertex]],Vertices[],MATCH("ID",Vertices[[#Headers],[Vertex]:[Vertex Content Word Count]],0),FALSE)</f>
        <v>197</v>
      </c>
    </row>
    <row r="126" spans="1:3" ht="15">
      <c r="A126" s="78" t="s">
        <v>4242</v>
      </c>
      <c r="B126" s="84" t="s">
        <v>320</v>
      </c>
      <c r="C126" s="78">
        <f>VLOOKUP(GroupVertices[[#This Row],[Vertex]],Vertices[],MATCH("ID",Vertices[[#Headers],[Vertex]:[Vertex Content Word Count]],0),FALSE)</f>
        <v>196</v>
      </c>
    </row>
    <row r="127" spans="1:3" ht="15">
      <c r="A127" s="78" t="s">
        <v>4242</v>
      </c>
      <c r="B127" s="84" t="s">
        <v>216</v>
      </c>
      <c r="C127" s="78">
        <f>VLOOKUP(GroupVertices[[#This Row],[Vertex]],Vertices[],MATCH("ID",Vertices[[#Headers],[Vertex]:[Vertex Content Word Count]],0),FALSE)</f>
        <v>15</v>
      </c>
    </row>
    <row r="128" spans="1:3" ht="15">
      <c r="A128" s="78" t="s">
        <v>4242</v>
      </c>
      <c r="B128" s="84" t="s">
        <v>319</v>
      </c>
      <c r="C128" s="78">
        <f>VLOOKUP(GroupVertices[[#This Row],[Vertex]],Vertices[],MATCH("ID",Vertices[[#Headers],[Vertex]:[Vertex Content Word Count]],0),FALSE)</f>
        <v>194</v>
      </c>
    </row>
    <row r="129" spans="1:3" ht="15">
      <c r="A129" s="78" t="s">
        <v>4242</v>
      </c>
      <c r="B129" s="84" t="s">
        <v>454</v>
      </c>
      <c r="C129" s="78">
        <f>VLOOKUP(GroupVertices[[#This Row],[Vertex]],Vertices[],MATCH("ID",Vertices[[#Headers],[Vertex]:[Vertex Content Word Count]],0),FALSE)</f>
        <v>16</v>
      </c>
    </row>
    <row r="130" spans="1:3" ht="15">
      <c r="A130" s="78" t="s">
        <v>4243</v>
      </c>
      <c r="B130" s="84" t="s">
        <v>401</v>
      </c>
      <c r="C130" s="78">
        <f>VLOOKUP(GroupVertices[[#This Row],[Vertex]],Vertices[],MATCH("ID",Vertices[[#Headers],[Vertex]:[Vertex Content Word Count]],0),FALSE)</f>
        <v>295</v>
      </c>
    </row>
    <row r="131" spans="1:3" ht="15">
      <c r="A131" s="78" t="s">
        <v>4243</v>
      </c>
      <c r="B131" s="84" t="s">
        <v>379</v>
      </c>
      <c r="C131" s="78">
        <f>VLOOKUP(GroupVertices[[#This Row],[Vertex]],Vertices[],MATCH("ID",Vertices[[#Headers],[Vertex]:[Vertex Content Word Count]],0),FALSE)</f>
        <v>263</v>
      </c>
    </row>
    <row r="132" spans="1:3" ht="15">
      <c r="A132" s="78" t="s">
        <v>4243</v>
      </c>
      <c r="B132" s="84" t="s">
        <v>536</v>
      </c>
      <c r="C132" s="78">
        <f>VLOOKUP(GroupVertices[[#This Row],[Vertex]],Vertices[],MATCH("ID",Vertices[[#Headers],[Vertex]:[Vertex Content Word Count]],0),FALSE)</f>
        <v>262</v>
      </c>
    </row>
    <row r="133" spans="1:3" ht="15">
      <c r="A133" s="78" t="s">
        <v>4243</v>
      </c>
      <c r="B133" s="84" t="s">
        <v>424</v>
      </c>
      <c r="C133" s="78">
        <f>VLOOKUP(GroupVertices[[#This Row],[Vertex]],Vertices[],MATCH("ID",Vertices[[#Headers],[Vertex]:[Vertex Content Word Count]],0),FALSE)</f>
        <v>261</v>
      </c>
    </row>
    <row r="134" spans="1:3" ht="15">
      <c r="A134" s="78" t="s">
        <v>4243</v>
      </c>
      <c r="B134" s="84" t="s">
        <v>535</v>
      </c>
      <c r="C134" s="78">
        <f>VLOOKUP(GroupVertices[[#This Row],[Vertex]],Vertices[],MATCH("ID",Vertices[[#Headers],[Vertex]:[Vertex Content Word Count]],0),FALSE)</f>
        <v>260</v>
      </c>
    </row>
    <row r="135" spans="1:3" ht="15">
      <c r="A135" s="78" t="s">
        <v>4243</v>
      </c>
      <c r="B135" s="84" t="s">
        <v>400</v>
      </c>
      <c r="C135" s="78">
        <f>VLOOKUP(GroupVertices[[#This Row],[Vertex]],Vertices[],MATCH("ID",Vertices[[#Headers],[Vertex]:[Vertex Content Word Count]],0),FALSE)</f>
        <v>294</v>
      </c>
    </row>
    <row r="136" spans="1:3" ht="15">
      <c r="A136" s="78" t="s">
        <v>4243</v>
      </c>
      <c r="B136" s="84" t="s">
        <v>399</v>
      </c>
      <c r="C136" s="78">
        <f>VLOOKUP(GroupVertices[[#This Row],[Vertex]],Vertices[],MATCH("ID",Vertices[[#Headers],[Vertex]:[Vertex Content Word Count]],0),FALSE)</f>
        <v>293</v>
      </c>
    </row>
    <row r="137" spans="1:3" ht="15">
      <c r="A137" s="78" t="s">
        <v>4243</v>
      </c>
      <c r="B137" s="84" t="s">
        <v>398</v>
      </c>
      <c r="C137" s="78">
        <f>VLOOKUP(GroupVertices[[#This Row],[Vertex]],Vertices[],MATCH("ID",Vertices[[#Headers],[Vertex]:[Vertex Content Word Count]],0),FALSE)</f>
        <v>292</v>
      </c>
    </row>
    <row r="138" spans="1:3" ht="15">
      <c r="A138" s="78" t="s">
        <v>4243</v>
      </c>
      <c r="B138" s="84" t="s">
        <v>397</v>
      </c>
      <c r="C138" s="78">
        <f>VLOOKUP(GroupVertices[[#This Row],[Vertex]],Vertices[],MATCH("ID",Vertices[[#Headers],[Vertex]:[Vertex Content Word Count]],0),FALSE)</f>
        <v>291</v>
      </c>
    </row>
    <row r="139" spans="1:3" ht="15">
      <c r="A139" s="78" t="s">
        <v>4243</v>
      </c>
      <c r="B139" s="84" t="s">
        <v>396</v>
      </c>
      <c r="C139" s="78">
        <f>VLOOKUP(GroupVertices[[#This Row],[Vertex]],Vertices[],MATCH("ID",Vertices[[#Headers],[Vertex]:[Vertex Content Word Count]],0),FALSE)</f>
        <v>290</v>
      </c>
    </row>
    <row r="140" spans="1:3" ht="15">
      <c r="A140" s="78" t="s">
        <v>4243</v>
      </c>
      <c r="B140" s="84" t="s">
        <v>395</v>
      </c>
      <c r="C140" s="78">
        <f>VLOOKUP(GroupVertices[[#This Row],[Vertex]],Vertices[],MATCH("ID",Vertices[[#Headers],[Vertex]:[Vertex Content Word Count]],0),FALSE)</f>
        <v>289</v>
      </c>
    </row>
    <row r="141" spans="1:3" ht="15">
      <c r="A141" s="78" t="s">
        <v>4243</v>
      </c>
      <c r="B141" s="84" t="s">
        <v>394</v>
      </c>
      <c r="C141" s="78">
        <f>VLOOKUP(GroupVertices[[#This Row],[Vertex]],Vertices[],MATCH("ID",Vertices[[#Headers],[Vertex]:[Vertex Content Word Count]],0),FALSE)</f>
        <v>288</v>
      </c>
    </row>
    <row r="142" spans="1:3" ht="15">
      <c r="A142" s="78" t="s">
        <v>4243</v>
      </c>
      <c r="B142" s="84" t="s">
        <v>393</v>
      </c>
      <c r="C142" s="78">
        <f>VLOOKUP(GroupVertices[[#This Row],[Vertex]],Vertices[],MATCH("ID",Vertices[[#Headers],[Vertex]:[Vertex Content Word Count]],0),FALSE)</f>
        <v>287</v>
      </c>
    </row>
    <row r="143" spans="1:3" ht="15">
      <c r="A143" s="78" t="s">
        <v>4243</v>
      </c>
      <c r="B143" s="84" t="s">
        <v>392</v>
      </c>
      <c r="C143" s="78">
        <f>VLOOKUP(GroupVertices[[#This Row],[Vertex]],Vertices[],MATCH("ID",Vertices[[#Headers],[Vertex]:[Vertex Content Word Count]],0),FALSE)</f>
        <v>286</v>
      </c>
    </row>
    <row r="144" spans="1:3" ht="15">
      <c r="A144" s="78" t="s">
        <v>4243</v>
      </c>
      <c r="B144" s="84" t="s">
        <v>391</v>
      </c>
      <c r="C144" s="78">
        <f>VLOOKUP(GroupVertices[[#This Row],[Vertex]],Vertices[],MATCH("ID",Vertices[[#Headers],[Vertex]:[Vertex Content Word Count]],0),FALSE)</f>
        <v>285</v>
      </c>
    </row>
    <row r="145" spans="1:3" ht="15">
      <c r="A145" s="78" t="s">
        <v>4243</v>
      </c>
      <c r="B145" s="84" t="s">
        <v>390</v>
      </c>
      <c r="C145" s="78">
        <f>VLOOKUP(GroupVertices[[#This Row],[Vertex]],Vertices[],MATCH("ID",Vertices[[#Headers],[Vertex]:[Vertex Content Word Count]],0),FALSE)</f>
        <v>284</v>
      </c>
    </row>
    <row r="146" spans="1:3" ht="15">
      <c r="A146" s="78" t="s">
        <v>4243</v>
      </c>
      <c r="B146" s="84" t="s">
        <v>389</v>
      </c>
      <c r="C146" s="78">
        <f>VLOOKUP(GroupVertices[[#This Row],[Vertex]],Vertices[],MATCH("ID",Vertices[[#Headers],[Vertex]:[Vertex Content Word Count]],0),FALSE)</f>
        <v>283</v>
      </c>
    </row>
    <row r="147" spans="1:3" ht="15">
      <c r="A147" s="78" t="s">
        <v>4243</v>
      </c>
      <c r="B147" s="84" t="s">
        <v>388</v>
      </c>
      <c r="C147" s="78">
        <f>VLOOKUP(GroupVertices[[#This Row],[Vertex]],Vertices[],MATCH("ID",Vertices[[#Headers],[Vertex]:[Vertex Content Word Count]],0),FALSE)</f>
        <v>282</v>
      </c>
    </row>
    <row r="148" spans="1:3" ht="15">
      <c r="A148" s="78" t="s">
        <v>4243</v>
      </c>
      <c r="B148" s="84" t="s">
        <v>387</v>
      </c>
      <c r="C148" s="78">
        <f>VLOOKUP(GroupVertices[[#This Row],[Vertex]],Vertices[],MATCH("ID",Vertices[[#Headers],[Vertex]:[Vertex Content Word Count]],0),FALSE)</f>
        <v>281</v>
      </c>
    </row>
    <row r="149" spans="1:3" ht="15">
      <c r="A149" s="78" t="s">
        <v>4243</v>
      </c>
      <c r="B149" s="84" t="s">
        <v>386</v>
      </c>
      <c r="C149" s="78">
        <f>VLOOKUP(GroupVertices[[#This Row],[Vertex]],Vertices[],MATCH("ID",Vertices[[#Headers],[Vertex]:[Vertex Content Word Count]],0),FALSE)</f>
        <v>280</v>
      </c>
    </row>
    <row r="150" spans="1:3" ht="15">
      <c r="A150" s="78" t="s">
        <v>4243</v>
      </c>
      <c r="B150" s="84" t="s">
        <v>385</v>
      </c>
      <c r="C150" s="78">
        <f>VLOOKUP(GroupVertices[[#This Row],[Vertex]],Vertices[],MATCH("ID",Vertices[[#Headers],[Vertex]:[Vertex Content Word Count]],0),FALSE)</f>
        <v>279</v>
      </c>
    </row>
    <row r="151" spans="1:3" ht="15">
      <c r="A151" s="78" t="s">
        <v>4243</v>
      </c>
      <c r="B151" s="84" t="s">
        <v>384</v>
      </c>
      <c r="C151" s="78">
        <f>VLOOKUP(GroupVertices[[#This Row],[Vertex]],Vertices[],MATCH("ID",Vertices[[#Headers],[Vertex]:[Vertex Content Word Count]],0),FALSE)</f>
        <v>278</v>
      </c>
    </row>
    <row r="152" spans="1:3" ht="15">
      <c r="A152" s="78" t="s">
        <v>4243</v>
      </c>
      <c r="B152" s="84" t="s">
        <v>383</v>
      </c>
      <c r="C152" s="78">
        <f>VLOOKUP(GroupVertices[[#This Row],[Vertex]],Vertices[],MATCH("ID",Vertices[[#Headers],[Vertex]:[Vertex Content Word Count]],0),FALSE)</f>
        <v>277</v>
      </c>
    </row>
    <row r="153" spans="1:3" ht="15">
      <c r="A153" s="78" t="s">
        <v>4243</v>
      </c>
      <c r="B153" s="84" t="s">
        <v>382</v>
      </c>
      <c r="C153" s="78">
        <f>VLOOKUP(GroupVertices[[#This Row],[Vertex]],Vertices[],MATCH("ID",Vertices[[#Headers],[Vertex]:[Vertex Content Word Count]],0),FALSE)</f>
        <v>276</v>
      </c>
    </row>
    <row r="154" spans="1:3" ht="15">
      <c r="A154" s="78" t="s">
        <v>4243</v>
      </c>
      <c r="B154" s="84" t="s">
        <v>381</v>
      </c>
      <c r="C154" s="78">
        <f>VLOOKUP(GroupVertices[[#This Row],[Vertex]],Vertices[],MATCH("ID",Vertices[[#Headers],[Vertex]:[Vertex Content Word Count]],0),FALSE)</f>
        <v>275</v>
      </c>
    </row>
    <row r="155" spans="1:3" ht="15">
      <c r="A155" s="78" t="s">
        <v>4243</v>
      </c>
      <c r="B155" s="84" t="s">
        <v>380</v>
      </c>
      <c r="C155" s="78">
        <f>VLOOKUP(GroupVertices[[#This Row],[Vertex]],Vertices[],MATCH("ID",Vertices[[#Headers],[Vertex]:[Vertex Content Word Count]],0),FALSE)</f>
        <v>274</v>
      </c>
    </row>
    <row r="156" spans="1:3" ht="15">
      <c r="A156" s="78" t="s">
        <v>4243</v>
      </c>
      <c r="B156" s="84" t="s">
        <v>378</v>
      </c>
      <c r="C156" s="78">
        <f>VLOOKUP(GroupVertices[[#This Row],[Vertex]],Vertices[],MATCH("ID",Vertices[[#Headers],[Vertex]:[Vertex Content Word Count]],0),FALSE)</f>
        <v>273</v>
      </c>
    </row>
    <row r="157" spans="1:3" ht="15">
      <c r="A157" s="78" t="s">
        <v>4243</v>
      </c>
      <c r="B157" s="84" t="s">
        <v>377</v>
      </c>
      <c r="C157" s="78">
        <f>VLOOKUP(GroupVertices[[#This Row],[Vertex]],Vertices[],MATCH("ID",Vertices[[#Headers],[Vertex]:[Vertex Content Word Count]],0),FALSE)</f>
        <v>272</v>
      </c>
    </row>
    <row r="158" spans="1:3" ht="15">
      <c r="A158" s="78" t="s">
        <v>4243</v>
      </c>
      <c r="B158" s="84" t="s">
        <v>376</v>
      </c>
      <c r="C158" s="78">
        <f>VLOOKUP(GroupVertices[[#This Row],[Vertex]],Vertices[],MATCH("ID",Vertices[[#Headers],[Vertex]:[Vertex Content Word Count]],0),FALSE)</f>
        <v>270</v>
      </c>
    </row>
    <row r="159" spans="1:3" ht="15">
      <c r="A159" s="78" t="s">
        <v>4243</v>
      </c>
      <c r="B159" s="84" t="s">
        <v>537</v>
      </c>
      <c r="C159" s="78">
        <f>VLOOKUP(GroupVertices[[#This Row],[Vertex]],Vertices[],MATCH("ID",Vertices[[#Headers],[Vertex]:[Vertex Content Word Count]],0),FALSE)</f>
        <v>271</v>
      </c>
    </row>
    <row r="160" spans="1:3" ht="15">
      <c r="A160" s="78" t="s">
        <v>4243</v>
      </c>
      <c r="B160" s="84" t="s">
        <v>375</v>
      </c>
      <c r="C160" s="78">
        <f>VLOOKUP(GroupVertices[[#This Row],[Vertex]],Vertices[],MATCH("ID",Vertices[[#Headers],[Vertex]:[Vertex Content Word Count]],0),FALSE)</f>
        <v>269</v>
      </c>
    </row>
    <row r="161" spans="1:3" ht="15">
      <c r="A161" s="78" t="s">
        <v>4243</v>
      </c>
      <c r="B161" s="84" t="s">
        <v>374</v>
      </c>
      <c r="C161" s="78">
        <f>VLOOKUP(GroupVertices[[#This Row],[Vertex]],Vertices[],MATCH("ID",Vertices[[#Headers],[Vertex]:[Vertex Content Word Count]],0),FALSE)</f>
        <v>268</v>
      </c>
    </row>
    <row r="162" spans="1:3" ht="15">
      <c r="A162" s="78" t="s">
        <v>4243</v>
      </c>
      <c r="B162" s="84" t="s">
        <v>373</v>
      </c>
      <c r="C162" s="78">
        <f>VLOOKUP(GroupVertices[[#This Row],[Vertex]],Vertices[],MATCH("ID",Vertices[[#Headers],[Vertex]:[Vertex Content Word Count]],0),FALSE)</f>
        <v>267</v>
      </c>
    </row>
    <row r="163" spans="1:3" ht="15">
      <c r="A163" s="78" t="s">
        <v>4243</v>
      </c>
      <c r="B163" s="84" t="s">
        <v>372</v>
      </c>
      <c r="C163" s="78">
        <f>VLOOKUP(GroupVertices[[#This Row],[Vertex]],Vertices[],MATCH("ID",Vertices[[#Headers],[Vertex]:[Vertex Content Word Count]],0),FALSE)</f>
        <v>266</v>
      </c>
    </row>
    <row r="164" spans="1:3" ht="15">
      <c r="A164" s="78" t="s">
        <v>4243</v>
      </c>
      <c r="B164" s="84" t="s">
        <v>371</v>
      </c>
      <c r="C164" s="78">
        <f>VLOOKUP(GroupVertices[[#This Row],[Vertex]],Vertices[],MATCH("ID",Vertices[[#Headers],[Vertex]:[Vertex Content Word Count]],0),FALSE)</f>
        <v>265</v>
      </c>
    </row>
    <row r="165" spans="1:3" ht="15">
      <c r="A165" s="78" t="s">
        <v>4243</v>
      </c>
      <c r="B165" s="84" t="s">
        <v>370</v>
      </c>
      <c r="C165" s="78">
        <f>VLOOKUP(GroupVertices[[#This Row],[Vertex]],Vertices[],MATCH("ID",Vertices[[#Headers],[Vertex]:[Vertex Content Word Count]],0),FALSE)</f>
        <v>264</v>
      </c>
    </row>
    <row r="166" spans="1:3" ht="15">
      <c r="A166" s="78" t="s">
        <v>4243</v>
      </c>
      <c r="B166" s="84" t="s">
        <v>369</v>
      </c>
      <c r="C166" s="78">
        <f>VLOOKUP(GroupVertices[[#This Row],[Vertex]],Vertices[],MATCH("ID",Vertices[[#Headers],[Vertex]:[Vertex Content Word Count]],0),FALSE)</f>
        <v>259</v>
      </c>
    </row>
    <row r="167" spans="1:3" ht="15">
      <c r="A167" s="78" t="s">
        <v>4244</v>
      </c>
      <c r="B167" s="84" t="s">
        <v>222</v>
      </c>
      <c r="C167" s="78">
        <f>VLOOKUP(GroupVertices[[#This Row],[Vertex]],Vertices[],MATCH("ID",Vertices[[#Headers],[Vertex]:[Vertex Content Word Count]],0),FALSE)</f>
        <v>26</v>
      </c>
    </row>
    <row r="168" spans="1:3" ht="15">
      <c r="A168" s="78" t="s">
        <v>4244</v>
      </c>
      <c r="B168" s="84" t="s">
        <v>244</v>
      </c>
      <c r="C168" s="78">
        <f>VLOOKUP(GroupVertices[[#This Row],[Vertex]],Vertices[],MATCH("ID",Vertices[[#Headers],[Vertex]:[Vertex Content Word Count]],0),FALSE)</f>
        <v>52</v>
      </c>
    </row>
    <row r="169" spans="1:3" ht="15">
      <c r="A169" s="78" t="s">
        <v>4244</v>
      </c>
      <c r="B169" s="84" t="s">
        <v>257</v>
      </c>
      <c r="C169" s="78">
        <f>VLOOKUP(GroupVertices[[#This Row],[Vertex]],Vertices[],MATCH("ID",Vertices[[#Headers],[Vertex]:[Vertex Content Word Count]],0),FALSE)</f>
        <v>67</v>
      </c>
    </row>
    <row r="170" spans="1:3" ht="15">
      <c r="A170" s="78" t="s">
        <v>4244</v>
      </c>
      <c r="B170" s="84" t="s">
        <v>261</v>
      </c>
      <c r="C170" s="78">
        <f>VLOOKUP(GroupVertices[[#This Row],[Vertex]],Vertices[],MATCH("ID",Vertices[[#Headers],[Vertex]:[Vertex Content Word Count]],0),FALSE)</f>
        <v>70</v>
      </c>
    </row>
    <row r="171" spans="1:3" ht="15">
      <c r="A171" s="78" t="s">
        <v>4244</v>
      </c>
      <c r="B171" s="84" t="s">
        <v>267</v>
      </c>
      <c r="C171" s="78">
        <f>VLOOKUP(GroupVertices[[#This Row],[Vertex]],Vertices[],MATCH("ID",Vertices[[#Headers],[Vertex]:[Vertex Content Word Count]],0),FALSE)</f>
        <v>79</v>
      </c>
    </row>
    <row r="172" spans="1:3" ht="15">
      <c r="A172" s="78" t="s">
        <v>4244</v>
      </c>
      <c r="B172" s="84" t="s">
        <v>272</v>
      </c>
      <c r="C172" s="78">
        <f>VLOOKUP(GroupVertices[[#This Row],[Vertex]],Vertices[],MATCH("ID",Vertices[[#Headers],[Vertex]:[Vertex Content Word Count]],0),FALSE)</f>
        <v>84</v>
      </c>
    </row>
    <row r="173" spans="1:3" ht="15">
      <c r="A173" s="78" t="s">
        <v>4244</v>
      </c>
      <c r="B173" s="84" t="s">
        <v>275</v>
      </c>
      <c r="C173" s="78">
        <f>VLOOKUP(GroupVertices[[#This Row],[Vertex]],Vertices[],MATCH("ID",Vertices[[#Headers],[Vertex]:[Vertex Content Word Count]],0),FALSE)</f>
        <v>88</v>
      </c>
    </row>
    <row r="174" spans="1:3" ht="15">
      <c r="A174" s="78" t="s">
        <v>4244</v>
      </c>
      <c r="B174" s="84" t="s">
        <v>276</v>
      </c>
      <c r="C174" s="78">
        <f>VLOOKUP(GroupVertices[[#This Row],[Vertex]],Vertices[],MATCH("ID",Vertices[[#Headers],[Vertex]:[Vertex Content Word Count]],0),FALSE)</f>
        <v>89</v>
      </c>
    </row>
    <row r="175" spans="1:3" ht="15">
      <c r="A175" s="78" t="s">
        <v>4244</v>
      </c>
      <c r="B175" s="84" t="s">
        <v>277</v>
      </c>
      <c r="C175" s="78">
        <f>VLOOKUP(GroupVertices[[#This Row],[Vertex]],Vertices[],MATCH("ID",Vertices[[#Headers],[Vertex]:[Vertex Content Word Count]],0),FALSE)</f>
        <v>90</v>
      </c>
    </row>
    <row r="176" spans="1:3" ht="15">
      <c r="A176" s="78" t="s">
        <v>4244</v>
      </c>
      <c r="B176" s="84" t="s">
        <v>278</v>
      </c>
      <c r="C176" s="78">
        <f>VLOOKUP(GroupVertices[[#This Row],[Vertex]],Vertices[],MATCH("ID",Vertices[[#Headers],[Vertex]:[Vertex Content Word Count]],0),FALSE)</f>
        <v>91</v>
      </c>
    </row>
    <row r="177" spans="1:3" ht="15">
      <c r="A177" s="78" t="s">
        <v>4244</v>
      </c>
      <c r="B177" s="84" t="s">
        <v>279</v>
      </c>
      <c r="C177" s="78">
        <f>VLOOKUP(GroupVertices[[#This Row],[Vertex]],Vertices[],MATCH("ID",Vertices[[#Headers],[Vertex]:[Vertex Content Word Count]],0),FALSE)</f>
        <v>92</v>
      </c>
    </row>
    <row r="178" spans="1:3" ht="15">
      <c r="A178" s="78" t="s">
        <v>4244</v>
      </c>
      <c r="B178" s="84" t="s">
        <v>280</v>
      </c>
      <c r="C178" s="78">
        <f>VLOOKUP(GroupVertices[[#This Row],[Vertex]],Vertices[],MATCH("ID",Vertices[[#Headers],[Vertex]:[Vertex Content Word Count]],0),FALSE)</f>
        <v>93</v>
      </c>
    </row>
    <row r="179" spans="1:3" ht="15">
      <c r="A179" s="78" t="s">
        <v>4244</v>
      </c>
      <c r="B179" s="84" t="s">
        <v>281</v>
      </c>
      <c r="C179" s="78">
        <f>VLOOKUP(GroupVertices[[#This Row],[Vertex]],Vertices[],MATCH("ID",Vertices[[#Headers],[Vertex]:[Vertex Content Word Count]],0),FALSE)</f>
        <v>94</v>
      </c>
    </row>
    <row r="180" spans="1:3" ht="15">
      <c r="A180" s="78" t="s">
        <v>4244</v>
      </c>
      <c r="B180" s="84" t="s">
        <v>282</v>
      </c>
      <c r="C180" s="78">
        <f>VLOOKUP(GroupVertices[[#This Row],[Vertex]],Vertices[],MATCH("ID",Vertices[[#Headers],[Vertex]:[Vertex Content Word Count]],0),FALSE)</f>
        <v>95</v>
      </c>
    </row>
    <row r="181" spans="1:3" ht="15">
      <c r="A181" s="78" t="s">
        <v>4244</v>
      </c>
      <c r="B181" s="84" t="s">
        <v>283</v>
      </c>
      <c r="C181" s="78">
        <f>VLOOKUP(GroupVertices[[#This Row],[Vertex]],Vertices[],MATCH("ID",Vertices[[#Headers],[Vertex]:[Vertex Content Word Count]],0),FALSE)</f>
        <v>96</v>
      </c>
    </row>
    <row r="182" spans="1:3" ht="15">
      <c r="A182" s="78" t="s">
        <v>4244</v>
      </c>
      <c r="B182" s="84" t="s">
        <v>284</v>
      </c>
      <c r="C182" s="78">
        <f>VLOOKUP(GroupVertices[[#This Row],[Vertex]],Vertices[],MATCH("ID",Vertices[[#Headers],[Vertex]:[Vertex Content Word Count]],0),FALSE)</f>
        <v>97</v>
      </c>
    </row>
    <row r="183" spans="1:3" ht="15">
      <c r="A183" s="78" t="s">
        <v>4244</v>
      </c>
      <c r="B183" s="84" t="s">
        <v>285</v>
      </c>
      <c r="C183" s="78">
        <f>VLOOKUP(GroupVertices[[#This Row],[Vertex]],Vertices[],MATCH("ID",Vertices[[#Headers],[Vertex]:[Vertex Content Word Count]],0),FALSE)</f>
        <v>98</v>
      </c>
    </row>
    <row r="184" spans="1:3" ht="15">
      <c r="A184" s="78" t="s">
        <v>4244</v>
      </c>
      <c r="B184" s="84" t="s">
        <v>286</v>
      </c>
      <c r="C184" s="78">
        <f>VLOOKUP(GroupVertices[[#This Row],[Vertex]],Vertices[],MATCH("ID",Vertices[[#Headers],[Vertex]:[Vertex Content Word Count]],0),FALSE)</f>
        <v>99</v>
      </c>
    </row>
    <row r="185" spans="1:3" ht="15">
      <c r="A185" s="78" t="s">
        <v>4244</v>
      </c>
      <c r="B185" s="84" t="s">
        <v>287</v>
      </c>
      <c r="C185" s="78">
        <f>VLOOKUP(GroupVertices[[#This Row],[Vertex]],Vertices[],MATCH("ID",Vertices[[#Headers],[Vertex]:[Vertex Content Word Count]],0),FALSE)</f>
        <v>100</v>
      </c>
    </row>
    <row r="186" spans="1:3" ht="15">
      <c r="A186" s="78" t="s">
        <v>4244</v>
      </c>
      <c r="B186" s="84" t="s">
        <v>288</v>
      </c>
      <c r="C186" s="78">
        <f>VLOOKUP(GroupVertices[[#This Row],[Vertex]],Vertices[],MATCH("ID",Vertices[[#Headers],[Vertex]:[Vertex Content Word Count]],0),FALSE)</f>
        <v>101</v>
      </c>
    </row>
    <row r="187" spans="1:3" ht="15">
      <c r="A187" s="78" t="s">
        <v>4244</v>
      </c>
      <c r="B187" s="84" t="s">
        <v>298</v>
      </c>
      <c r="C187" s="78">
        <f>VLOOKUP(GroupVertices[[#This Row],[Vertex]],Vertices[],MATCH("ID",Vertices[[#Headers],[Vertex]:[Vertex Content Word Count]],0),FALSE)</f>
        <v>117</v>
      </c>
    </row>
    <row r="188" spans="1:3" ht="15">
      <c r="A188" s="78" t="s">
        <v>4244</v>
      </c>
      <c r="B188" s="84" t="s">
        <v>299</v>
      </c>
      <c r="C188" s="78">
        <f>VLOOKUP(GroupVertices[[#This Row],[Vertex]],Vertices[],MATCH("ID",Vertices[[#Headers],[Vertex]:[Vertex Content Word Count]],0),FALSE)</f>
        <v>118</v>
      </c>
    </row>
    <row r="189" spans="1:3" ht="15">
      <c r="A189" s="78" t="s">
        <v>4244</v>
      </c>
      <c r="B189" s="84" t="s">
        <v>301</v>
      </c>
      <c r="C189" s="78">
        <f>VLOOKUP(GroupVertices[[#This Row],[Vertex]],Vertices[],MATCH("ID",Vertices[[#Headers],[Vertex]:[Vertex Content Word Count]],0),FALSE)</f>
        <v>122</v>
      </c>
    </row>
    <row r="190" spans="1:3" ht="15">
      <c r="A190" s="78" t="s">
        <v>4244</v>
      </c>
      <c r="B190" s="84" t="s">
        <v>309</v>
      </c>
      <c r="C190" s="78">
        <f>VLOOKUP(GroupVertices[[#This Row],[Vertex]],Vertices[],MATCH("ID",Vertices[[#Headers],[Vertex]:[Vertex Content Word Count]],0),FALSE)</f>
        <v>176</v>
      </c>
    </row>
    <row r="191" spans="1:3" ht="15">
      <c r="A191" s="78" t="s">
        <v>4244</v>
      </c>
      <c r="B191" s="84" t="s">
        <v>310</v>
      </c>
      <c r="C191" s="78">
        <f>VLOOKUP(GroupVertices[[#This Row],[Vertex]],Vertices[],MATCH("ID",Vertices[[#Headers],[Vertex]:[Vertex Content Word Count]],0),FALSE)</f>
        <v>177</v>
      </c>
    </row>
    <row r="192" spans="1:3" ht="15">
      <c r="A192" s="78" t="s">
        <v>4244</v>
      </c>
      <c r="B192" s="84" t="s">
        <v>422</v>
      </c>
      <c r="C192" s="78">
        <f>VLOOKUP(GroupVertices[[#This Row],[Vertex]],Vertices[],MATCH("ID",Vertices[[#Headers],[Vertex]:[Vertex Content Word Count]],0),FALSE)</f>
        <v>328</v>
      </c>
    </row>
    <row r="193" spans="1:3" ht="15">
      <c r="A193" s="78" t="s">
        <v>4244</v>
      </c>
      <c r="B193" s="84" t="s">
        <v>445</v>
      </c>
      <c r="C193" s="78">
        <f>VLOOKUP(GroupVertices[[#This Row],[Vertex]],Vertices[],MATCH("ID",Vertices[[#Headers],[Vertex]:[Vertex Content Word Count]],0),FALSE)</f>
        <v>360</v>
      </c>
    </row>
    <row r="194" spans="1:3" ht="15">
      <c r="A194" s="78" t="s">
        <v>4244</v>
      </c>
      <c r="B194" s="84" t="s">
        <v>1861</v>
      </c>
      <c r="C194" s="78">
        <f>VLOOKUP(GroupVertices[[#This Row],[Vertex]],Vertices[],MATCH("ID",Vertices[[#Headers],[Vertex]:[Vertex Content Word Count]],0),FALSE)</f>
        <v>361</v>
      </c>
    </row>
    <row r="195" spans="1:3" ht="15">
      <c r="A195" s="78" t="s">
        <v>4245</v>
      </c>
      <c r="B195" s="84" t="s">
        <v>305</v>
      </c>
      <c r="C195" s="78">
        <f>VLOOKUP(GroupVertices[[#This Row],[Vertex]],Vertices[],MATCH("ID",Vertices[[#Headers],[Vertex]:[Vertex Content Word Count]],0),FALSE)</f>
        <v>133</v>
      </c>
    </row>
    <row r="196" spans="1:3" ht="15">
      <c r="A196" s="78" t="s">
        <v>4245</v>
      </c>
      <c r="B196" s="84" t="s">
        <v>501</v>
      </c>
      <c r="C196" s="78">
        <f>VLOOKUP(GroupVertices[[#This Row],[Vertex]],Vertices[],MATCH("ID",Vertices[[#Headers],[Vertex]:[Vertex Content Word Count]],0),FALSE)</f>
        <v>159</v>
      </c>
    </row>
    <row r="197" spans="1:3" ht="15">
      <c r="A197" s="78" t="s">
        <v>4245</v>
      </c>
      <c r="B197" s="84" t="s">
        <v>500</v>
      </c>
      <c r="C197" s="78">
        <f>VLOOKUP(GroupVertices[[#This Row],[Vertex]],Vertices[],MATCH("ID",Vertices[[#Headers],[Vertex]:[Vertex Content Word Count]],0),FALSE)</f>
        <v>158</v>
      </c>
    </row>
    <row r="198" spans="1:3" ht="15">
      <c r="A198" s="78" t="s">
        <v>4245</v>
      </c>
      <c r="B198" s="84" t="s">
        <v>499</v>
      </c>
      <c r="C198" s="78">
        <f>VLOOKUP(GroupVertices[[#This Row],[Vertex]],Vertices[],MATCH("ID",Vertices[[#Headers],[Vertex]:[Vertex Content Word Count]],0),FALSE)</f>
        <v>157</v>
      </c>
    </row>
    <row r="199" spans="1:3" ht="15">
      <c r="A199" s="78" t="s">
        <v>4245</v>
      </c>
      <c r="B199" s="84" t="s">
        <v>498</v>
      </c>
      <c r="C199" s="78">
        <f>VLOOKUP(GroupVertices[[#This Row],[Vertex]],Vertices[],MATCH("ID",Vertices[[#Headers],[Vertex]:[Vertex Content Word Count]],0),FALSE)</f>
        <v>156</v>
      </c>
    </row>
    <row r="200" spans="1:3" ht="15">
      <c r="A200" s="78" t="s">
        <v>4245</v>
      </c>
      <c r="B200" s="84" t="s">
        <v>497</v>
      </c>
      <c r="C200" s="78">
        <f>VLOOKUP(GroupVertices[[#This Row],[Vertex]],Vertices[],MATCH("ID",Vertices[[#Headers],[Vertex]:[Vertex Content Word Count]],0),FALSE)</f>
        <v>155</v>
      </c>
    </row>
    <row r="201" spans="1:3" ht="15">
      <c r="A201" s="78" t="s">
        <v>4245</v>
      </c>
      <c r="B201" s="84" t="s">
        <v>496</v>
      </c>
      <c r="C201" s="78">
        <f>VLOOKUP(GroupVertices[[#This Row],[Vertex]],Vertices[],MATCH("ID",Vertices[[#Headers],[Vertex]:[Vertex Content Word Count]],0),FALSE)</f>
        <v>154</v>
      </c>
    </row>
    <row r="202" spans="1:3" ht="15">
      <c r="A202" s="78" t="s">
        <v>4245</v>
      </c>
      <c r="B202" s="84" t="s">
        <v>495</v>
      </c>
      <c r="C202" s="78">
        <f>VLOOKUP(GroupVertices[[#This Row],[Vertex]],Vertices[],MATCH("ID",Vertices[[#Headers],[Vertex]:[Vertex Content Word Count]],0),FALSE)</f>
        <v>153</v>
      </c>
    </row>
    <row r="203" spans="1:3" ht="15">
      <c r="A203" s="78" t="s">
        <v>4245</v>
      </c>
      <c r="B203" s="84" t="s">
        <v>494</v>
      </c>
      <c r="C203" s="78">
        <f>VLOOKUP(GroupVertices[[#This Row],[Vertex]],Vertices[],MATCH("ID",Vertices[[#Headers],[Vertex]:[Vertex Content Word Count]],0),FALSE)</f>
        <v>152</v>
      </c>
    </row>
    <row r="204" spans="1:3" ht="15">
      <c r="A204" s="78" t="s">
        <v>4245</v>
      </c>
      <c r="B204" s="84" t="s">
        <v>493</v>
      </c>
      <c r="C204" s="78">
        <f>VLOOKUP(GroupVertices[[#This Row],[Vertex]],Vertices[],MATCH("ID",Vertices[[#Headers],[Vertex]:[Vertex Content Word Count]],0),FALSE)</f>
        <v>151</v>
      </c>
    </row>
    <row r="205" spans="1:3" ht="15">
      <c r="A205" s="78" t="s">
        <v>4245</v>
      </c>
      <c r="B205" s="84" t="s">
        <v>492</v>
      </c>
      <c r="C205" s="78">
        <f>VLOOKUP(GroupVertices[[#This Row],[Vertex]],Vertices[],MATCH("ID",Vertices[[#Headers],[Vertex]:[Vertex Content Word Count]],0),FALSE)</f>
        <v>150</v>
      </c>
    </row>
    <row r="206" spans="1:3" ht="15">
      <c r="A206" s="78" t="s">
        <v>4245</v>
      </c>
      <c r="B206" s="84" t="s">
        <v>491</v>
      </c>
      <c r="C206" s="78">
        <f>VLOOKUP(GroupVertices[[#This Row],[Vertex]],Vertices[],MATCH("ID",Vertices[[#Headers],[Vertex]:[Vertex Content Word Count]],0),FALSE)</f>
        <v>149</v>
      </c>
    </row>
    <row r="207" spans="1:3" ht="15">
      <c r="A207" s="78" t="s">
        <v>4245</v>
      </c>
      <c r="B207" s="84" t="s">
        <v>490</v>
      </c>
      <c r="C207" s="78">
        <f>VLOOKUP(GroupVertices[[#This Row],[Vertex]],Vertices[],MATCH("ID",Vertices[[#Headers],[Vertex]:[Vertex Content Word Count]],0),FALSE)</f>
        <v>148</v>
      </c>
    </row>
    <row r="208" spans="1:3" ht="15">
      <c r="A208" s="78" t="s">
        <v>4245</v>
      </c>
      <c r="B208" s="84" t="s">
        <v>489</v>
      </c>
      <c r="C208" s="78">
        <f>VLOOKUP(GroupVertices[[#This Row],[Vertex]],Vertices[],MATCH("ID",Vertices[[#Headers],[Vertex]:[Vertex Content Word Count]],0),FALSE)</f>
        <v>147</v>
      </c>
    </row>
    <row r="209" spans="1:3" ht="15">
      <c r="A209" s="78" t="s">
        <v>4245</v>
      </c>
      <c r="B209" s="84" t="s">
        <v>488</v>
      </c>
      <c r="C209" s="78">
        <f>VLOOKUP(GroupVertices[[#This Row],[Vertex]],Vertices[],MATCH("ID",Vertices[[#Headers],[Vertex]:[Vertex Content Word Count]],0),FALSE)</f>
        <v>146</v>
      </c>
    </row>
    <row r="210" spans="1:3" ht="15">
      <c r="A210" s="78" t="s">
        <v>4245</v>
      </c>
      <c r="B210" s="84" t="s">
        <v>487</v>
      </c>
      <c r="C210" s="78">
        <f>VLOOKUP(GroupVertices[[#This Row],[Vertex]],Vertices[],MATCH("ID",Vertices[[#Headers],[Vertex]:[Vertex Content Word Count]],0),FALSE)</f>
        <v>145</v>
      </c>
    </row>
    <row r="211" spans="1:3" ht="15">
      <c r="A211" s="78" t="s">
        <v>4245</v>
      </c>
      <c r="B211" s="84" t="s">
        <v>486</v>
      </c>
      <c r="C211" s="78">
        <f>VLOOKUP(GroupVertices[[#This Row],[Vertex]],Vertices[],MATCH("ID",Vertices[[#Headers],[Vertex]:[Vertex Content Word Count]],0),FALSE)</f>
        <v>144</v>
      </c>
    </row>
    <row r="212" spans="1:3" ht="15">
      <c r="A212" s="78" t="s">
        <v>4245</v>
      </c>
      <c r="B212" s="84" t="s">
        <v>485</v>
      </c>
      <c r="C212" s="78">
        <f>VLOOKUP(GroupVertices[[#This Row],[Vertex]],Vertices[],MATCH("ID",Vertices[[#Headers],[Vertex]:[Vertex Content Word Count]],0),FALSE)</f>
        <v>143</v>
      </c>
    </row>
    <row r="213" spans="1:3" ht="15">
      <c r="A213" s="78" t="s">
        <v>4245</v>
      </c>
      <c r="B213" s="84" t="s">
        <v>484</v>
      </c>
      <c r="C213" s="78">
        <f>VLOOKUP(GroupVertices[[#This Row],[Vertex]],Vertices[],MATCH("ID",Vertices[[#Headers],[Vertex]:[Vertex Content Word Count]],0),FALSE)</f>
        <v>142</v>
      </c>
    </row>
    <row r="214" spans="1:3" ht="15">
      <c r="A214" s="78" t="s">
        <v>4245</v>
      </c>
      <c r="B214" s="84" t="s">
        <v>483</v>
      </c>
      <c r="C214" s="78">
        <f>VLOOKUP(GroupVertices[[#This Row],[Vertex]],Vertices[],MATCH("ID",Vertices[[#Headers],[Vertex]:[Vertex Content Word Count]],0),FALSE)</f>
        <v>141</v>
      </c>
    </row>
    <row r="215" spans="1:3" ht="15">
      <c r="A215" s="78" t="s">
        <v>4245</v>
      </c>
      <c r="B215" s="84" t="s">
        <v>482</v>
      </c>
      <c r="C215" s="78">
        <f>VLOOKUP(GroupVertices[[#This Row],[Vertex]],Vertices[],MATCH("ID",Vertices[[#Headers],[Vertex]:[Vertex Content Word Count]],0),FALSE)</f>
        <v>140</v>
      </c>
    </row>
    <row r="216" spans="1:3" ht="15">
      <c r="A216" s="78" t="s">
        <v>4245</v>
      </c>
      <c r="B216" s="84" t="s">
        <v>481</v>
      </c>
      <c r="C216" s="78">
        <f>VLOOKUP(GroupVertices[[#This Row],[Vertex]],Vertices[],MATCH("ID",Vertices[[#Headers],[Vertex]:[Vertex Content Word Count]],0),FALSE)</f>
        <v>139</v>
      </c>
    </row>
    <row r="217" spans="1:3" ht="15">
      <c r="A217" s="78" t="s">
        <v>4245</v>
      </c>
      <c r="B217" s="84" t="s">
        <v>480</v>
      </c>
      <c r="C217" s="78">
        <f>VLOOKUP(GroupVertices[[#This Row],[Vertex]],Vertices[],MATCH("ID",Vertices[[#Headers],[Vertex]:[Vertex Content Word Count]],0),FALSE)</f>
        <v>138</v>
      </c>
    </row>
    <row r="218" spans="1:3" ht="15">
      <c r="A218" s="78" t="s">
        <v>4245</v>
      </c>
      <c r="B218" s="84" t="s">
        <v>479</v>
      </c>
      <c r="C218" s="78">
        <f>VLOOKUP(GroupVertices[[#This Row],[Vertex]],Vertices[],MATCH("ID",Vertices[[#Headers],[Vertex]:[Vertex Content Word Count]],0),FALSE)</f>
        <v>137</v>
      </c>
    </row>
    <row r="219" spans="1:3" ht="15">
      <c r="A219" s="78" t="s">
        <v>4245</v>
      </c>
      <c r="B219" s="84" t="s">
        <v>478</v>
      </c>
      <c r="C219" s="78">
        <f>VLOOKUP(GroupVertices[[#This Row],[Vertex]],Vertices[],MATCH("ID",Vertices[[#Headers],[Vertex]:[Vertex Content Word Count]],0),FALSE)</f>
        <v>136</v>
      </c>
    </row>
    <row r="220" spans="1:3" ht="15">
      <c r="A220" s="78" t="s">
        <v>4245</v>
      </c>
      <c r="B220" s="84" t="s">
        <v>477</v>
      </c>
      <c r="C220" s="78">
        <f>VLOOKUP(GroupVertices[[#This Row],[Vertex]],Vertices[],MATCH("ID",Vertices[[#Headers],[Vertex]:[Vertex Content Word Count]],0),FALSE)</f>
        <v>135</v>
      </c>
    </row>
    <row r="221" spans="1:3" ht="15">
      <c r="A221" s="78" t="s">
        <v>4245</v>
      </c>
      <c r="B221" s="84" t="s">
        <v>476</v>
      </c>
      <c r="C221" s="78">
        <f>VLOOKUP(GroupVertices[[#This Row],[Vertex]],Vertices[],MATCH("ID",Vertices[[#Headers],[Vertex]:[Vertex Content Word Count]],0),FALSE)</f>
        <v>134</v>
      </c>
    </row>
    <row r="222" spans="1:3" ht="15">
      <c r="A222" s="78" t="s">
        <v>4246</v>
      </c>
      <c r="B222" s="84" t="s">
        <v>433</v>
      </c>
      <c r="C222" s="78">
        <f>VLOOKUP(GroupVertices[[#This Row],[Vertex]],Vertices[],MATCH("ID",Vertices[[#Headers],[Vertex]:[Vertex Content Word Count]],0),FALSE)</f>
        <v>344</v>
      </c>
    </row>
    <row r="223" spans="1:3" ht="15">
      <c r="A223" s="78" t="s">
        <v>4246</v>
      </c>
      <c r="B223" s="84" t="s">
        <v>432</v>
      </c>
      <c r="C223" s="78">
        <f>VLOOKUP(GroupVertices[[#This Row],[Vertex]],Vertices[],MATCH("ID",Vertices[[#Headers],[Vertex]:[Vertex Content Word Count]],0),FALSE)</f>
        <v>121</v>
      </c>
    </row>
    <row r="224" spans="1:3" ht="15">
      <c r="A224" s="78" t="s">
        <v>4246</v>
      </c>
      <c r="B224" s="84" t="s">
        <v>414</v>
      </c>
      <c r="C224" s="78">
        <f>VLOOKUP(GroupVertices[[#This Row],[Vertex]],Vertices[],MATCH("ID",Vertices[[#Headers],[Vertex]:[Vertex Content Word Count]],0),FALSE)</f>
        <v>21</v>
      </c>
    </row>
    <row r="225" spans="1:3" ht="15">
      <c r="A225" s="78" t="s">
        <v>4246</v>
      </c>
      <c r="B225" s="84" t="s">
        <v>542</v>
      </c>
      <c r="C225" s="78">
        <f>VLOOKUP(GroupVertices[[#This Row],[Vertex]],Vertices[],MATCH("ID",Vertices[[#Headers],[Vertex]:[Vertex Content Word Count]],0),FALSE)</f>
        <v>313</v>
      </c>
    </row>
    <row r="226" spans="1:3" ht="15">
      <c r="A226" s="78" t="s">
        <v>4246</v>
      </c>
      <c r="B226" s="84" t="s">
        <v>415</v>
      </c>
      <c r="C226" s="78">
        <f>VLOOKUP(GroupVertices[[#This Row],[Vertex]],Vertices[],MATCH("ID",Vertices[[#Headers],[Vertex]:[Vertex Content Word Count]],0),FALSE)</f>
        <v>312</v>
      </c>
    </row>
    <row r="227" spans="1:3" ht="15">
      <c r="A227" s="78" t="s">
        <v>4246</v>
      </c>
      <c r="B227" s="84" t="s">
        <v>541</v>
      </c>
      <c r="C227" s="78">
        <f>VLOOKUP(GroupVertices[[#This Row],[Vertex]],Vertices[],MATCH("ID",Vertices[[#Headers],[Vertex]:[Vertex Content Word Count]],0),FALSE)</f>
        <v>311</v>
      </c>
    </row>
    <row r="228" spans="1:3" ht="15">
      <c r="A228" s="78" t="s">
        <v>4246</v>
      </c>
      <c r="B228" s="84" t="s">
        <v>540</v>
      </c>
      <c r="C228" s="78">
        <f>VLOOKUP(GroupVertices[[#This Row],[Vertex]],Vertices[],MATCH("ID",Vertices[[#Headers],[Vertex]:[Vertex Content Word Count]],0),FALSE)</f>
        <v>310</v>
      </c>
    </row>
    <row r="229" spans="1:3" ht="15">
      <c r="A229" s="78" t="s">
        <v>4246</v>
      </c>
      <c r="B229" s="84" t="s">
        <v>365</v>
      </c>
      <c r="C229" s="78">
        <f>VLOOKUP(GroupVertices[[#This Row],[Vertex]],Vertices[],MATCH("ID",Vertices[[#Headers],[Vertex]:[Vertex Content Word Count]],0),FALSE)</f>
        <v>255</v>
      </c>
    </row>
    <row r="230" spans="1:3" ht="15">
      <c r="A230" s="78" t="s">
        <v>4246</v>
      </c>
      <c r="B230" s="84" t="s">
        <v>364</v>
      </c>
      <c r="C230" s="78">
        <f>VLOOKUP(GroupVertices[[#This Row],[Vertex]],Vertices[],MATCH("ID",Vertices[[#Headers],[Vertex]:[Vertex Content Word Count]],0),FALSE)</f>
        <v>254</v>
      </c>
    </row>
    <row r="231" spans="1:3" ht="15">
      <c r="A231" s="78" t="s">
        <v>4246</v>
      </c>
      <c r="B231" s="84" t="s">
        <v>363</v>
      </c>
      <c r="C231" s="78">
        <f>VLOOKUP(GroupVertices[[#This Row],[Vertex]],Vertices[],MATCH("ID",Vertices[[#Headers],[Vertex]:[Vertex Content Word Count]],0),FALSE)</f>
        <v>253</v>
      </c>
    </row>
    <row r="232" spans="1:3" ht="15">
      <c r="A232" s="78" t="s">
        <v>4246</v>
      </c>
      <c r="B232" s="84" t="s">
        <v>362</v>
      </c>
      <c r="C232" s="78">
        <f>VLOOKUP(GroupVertices[[#This Row],[Vertex]],Vertices[],MATCH("ID",Vertices[[#Headers],[Vertex]:[Vertex Content Word Count]],0),FALSE)</f>
        <v>252</v>
      </c>
    </row>
    <row r="233" spans="1:3" ht="15">
      <c r="A233" s="78" t="s">
        <v>4246</v>
      </c>
      <c r="B233" s="84" t="s">
        <v>300</v>
      </c>
      <c r="C233" s="78">
        <f>VLOOKUP(GroupVertices[[#This Row],[Vertex]],Vertices[],MATCH("ID",Vertices[[#Headers],[Vertex]:[Vertex Content Word Count]],0),FALSE)</f>
        <v>119</v>
      </c>
    </row>
    <row r="234" spans="1:3" ht="15">
      <c r="A234" s="78" t="s">
        <v>4246</v>
      </c>
      <c r="B234" s="84" t="s">
        <v>467</v>
      </c>
      <c r="C234" s="78">
        <f>VLOOKUP(GroupVertices[[#This Row],[Vertex]],Vertices[],MATCH("ID",Vertices[[#Headers],[Vertex]:[Vertex Content Word Count]],0),FALSE)</f>
        <v>120</v>
      </c>
    </row>
    <row r="235" spans="1:3" ht="15">
      <c r="A235" s="78" t="s">
        <v>4246</v>
      </c>
      <c r="B235" s="84" t="s">
        <v>219</v>
      </c>
      <c r="C235" s="78">
        <f>VLOOKUP(GroupVertices[[#This Row],[Vertex]],Vertices[],MATCH("ID",Vertices[[#Headers],[Vertex]:[Vertex Content Word Count]],0),FALSE)</f>
        <v>22</v>
      </c>
    </row>
    <row r="236" spans="1:3" ht="15">
      <c r="A236" s="78" t="s">
        <v>4246</v>
      </c>
      <c r="B236" s="84" t="s">
        <v>218</v>
      </c>
      <c r="C236" s="78">
        <f>VLOOKUP(GroupVertices[[#This Row],[Vertex]],Vertices[],MATCH("ID",Vertices[[#Headers],[Vertex]:[Vertex Content Word Count]],0),FALSE)</f>
        <v>20</v>
      </c>
    </row>
    <row r="237" spans="1:3" ht="15">
      <c r="A237" s="78" t="s">
        <v>4247</v>
      </c>
      <c r="B237" s="84" t="s">
        <v>443</v>
      </c>
      <c r="C237" s="78">
        <f>VLOOKUP(GroupVertices[[#This Row],[Vertex]],Vertices[],MATCH("ID",Vertices[[#Headers],[Vertex]:[Vertex Content Word Count]],0),FALSE)</f>
        <v>353</v>
      </c>
    </row>
    <row r="238" spans="1:3" ht="15">
      <c r="A238" s="78" t="s">
        <v>4247</v>
      </c>
      <c r="B238" s="84" t="s">
        <v>417</v>
      </c>
      <c r="C238" s="78">
        <f>VLOOKUP(GroupVertices[[#This Row],[Vertex]],Vertices[],MATCH("ID",Vertices[[#Headers],[Vertex]:[Vertex Content Word Count]],0),FALSE)</f>
        <v>315</v>
      </c>
    </row>
    <row r="239" spans="1:3" ht="15">
      <c r="A239" s="78" t="s">
        <v>4247</v>
      </c>
      <c r="B239" s="84" t="s">
        <v>421</v>
      </c>
      <c r="C239" s="78">
        <f>VLOOKUP(GroupVertices[[#This Row],[Vertex]],Vertices[],MATCH("ID",Vertices[[#Headers],[Vertex]:[Vertex Content Word Count]],0),FALSE)</f>
        <v>326</v>
      </c>
    </row>
    <row r="240" spans="1:3" ht="15">
      <c r="A240" s="78" t="s">
        <v>4247</v>
      </c>
      <c r="B240" s="84" t="s">
        <v>550</v>
      </c>
      <c r="C240" s="78">
        <f>VLOOKUP(GroupVertices[[#This Row],[Vertex]],Vertices[],MATCH("ID",Vertices[[#Headers],[Vertex]:[Vertex Content Word Count]],0),FALSE)</f>
        <v>327</v>
      </c>
    </row>
    <row r="241" spans="1:3" ht="15">
      <c r="A241" s="78" t="s">
        <v>4247</v>
      </c>
      <c r="B241" s="84" t="s">
        <v>420</v>
      </c>
      <c r="C241" s="78">
        <f>VLOOKUP(GroupVertices[[#This Row],[Vertex]],Vertices[],MATCH("ID",Vertices[[#Headers],[Vertex]:[Vertex Content Word Count]],0),FALSE)</f>
        <v>325</v>
      </c>
    </row>
    <row r="242" spans="1:3" ht="15">
      <c r="A242" s="78" t="s">
        <v>4247</v>
      </c>
      <c r="B242" s="84" t="s">
        <v>419</v>
      </c>
      <c r="C242" s="78">
        <f>VLOOKUP(GroupVertices[[#This Row],[Vertex]],Vertices[],MATCH("ID",Vertices[[#Headers],[Vertex]:[Vertex Content Word Count]],0),FALSE)</f>
        <v>324</v>
      </c>
    </row>
    <row r="243" spans="1:3" ht="15">
      <c r="A243" s="78" t="s">
        <v>4247</v>
      </c>
      <c r="B243" s="84" t="s">
        <v>549</v>
      </c>
      <c r="C243" s="78">
        <f>VLOOKUP(GroupVertices[[#This Row],[Vertex]],Vertices[],MATCH("ID",Vertices[[#Headers],[Vertex]:[Vertex Content Word Count]],0),FALSE)</f>
        <v>323</v>
      </c>
    </row>
    <row r="244" spans="1:3" ht="15">
      <c r="A244" s="78" t="s">
        <v>4247</v>
      </c>
      <c r="B244" s="84" t="s">
        <v>418</v>
      </c>
      <c r="C244" s="78">
        <f>VLOOKUP(GroupVertices[[#This Row],[Vertex]],Vertices[],MATCH("ID",Vertices[[#Headers],[Vertex]:[Vertex Content Word Count]],0),FALSE)</f>
        <v>321</v>
      </c>
    </row>
    <row r="245" spans="1:3" ht="15">
      <c r="A245" s="78" t="s">
        <v>4247</v>
      </c>
      <c r="B245" s="84" t="s">
        <v>548</v>
      </c>
      <c r="C245" s="78">
        <f>VLOOKUP(GroupVertices[[#This Row],[Vertex]],Vertices[],MATCH("ID",Vertices[[#Headers],[Vertex]:[Vertex Content Word Count]],0),FALSE)</f>
        <v>322</v>
      </c>
    </row>
    <row r="246" spans="1:3" ht="15">
      <c r="A246" s="78" t="s">
        <v>4247</v>
      </c>
      <c r="B246" s="84" t="s">
        <v>547</v>
      </c>
      <c r="C246" s="78">
        <f>VLOOKUP(GroupVertices[[#This Row],[Vertex]],Vertices[],MATCH("ID",Vertices[[#Headers],[Vertex]:[Vertex Content Word Count]],0),FALSE)</f>
        <v>320</v>
      </c>
    </row>
    <row r="247" spans="1:3" ht="15">
      <c r="A247" s="78" t="s">
        <v>4247</v>
      </c>
      <c r="B247" s="84" t="s">
        <v>546</v>
      </c>
      <c r="C247" s="78">
        <f>VLOOKUP(GroupVertices[[#This Row],[Vertex]],Vertices[],MATCH("ID",Vertices[[#Headers],[Vertex]:[Vertex Content Word Count]],0),FALSE)</f>
        <v>319</v>
      </c>
    </row>
    <row r="248" spans="1:3" ht="15">
      <c r="A248" s="78" t="s">
        <v>4247</v>
      </c>
      <c r="B248" s="84" t="s">
        <v>545</v>
      </c>
      <c r="C248" s="78">
        <f>VLOOKUP(GroupVertices[[#This Row],[Vertex]],Vertices[],MATCH("ID",Vertices[[#Headers],[Vertex]:[Vertex Content Word Count]],0),FALSE)</f>
        <v>318</v>
      </c>
    </row>
    <row r="249" spans="1:3" ht="15">
      <c r="A249" s="78" t="s">
        <v>4247</v>
      </c>
      <c r="B249" s="84" t="s">
        <v>544</v>
      </c>
      <c r="C249" s="78">
        <f>VLOOKUP(GroupVertices[[#This Row],[Vertex]],Vertices[],MATCH("ID",Vertices[[#Headers],[Vertex]:[Vertex Content Word Count]],0),FALSE)</f>
        <v>317</v>
      </c>
    </row>
    <row r="250" spans="1:3" ht="15">
      <c r="A250" s="78" t="s">
        <v>4247</v>
      </c>
      <c r="B250" s="84" t="s">
        <v>543</v>
      </c>
      <c r="C250" s="78">
        <f>VLOOKUP(GroupVertices[[#This Row],[Vertex]],Vertices[],MATCH("ID",Vertices[[#Headers],[Vertex]:[Vertex Content Word Count]],0),FALSE)</f>
        <v>316</v>
      </c>
    </row>
    <row r="251" spans="1:3" ht="15">
      <c r="A251" s="78" t="s">
        <v>4248</v>
      </c>
      <c r="B251" s="84" t="s">
        <v>407</v>
      </c>
      <c r="C251" s="78">
        <f>VLOOKUP(GroupVertices[[#This Row],[Vertex]],Vertices[],MATCH("ID",Vertices[[#Headers],[Vertex]:[Vertex Content Word Count]],0),FALSE)</f>
        <v>302</v>
      </c>
    </row>
    <row r="252" spans="1:3" ht="15">
      <c r="A252" s="78" t="s">
        <v>4248</v>
      </c>
      <c r="B252" s="84" t="s">
        <v>406</v>
      </c>
      <c r="C252" s="78">
        <f>VLOOKUP(GroupVertices[[#This Row],[Vertex]],Vertices[],MATCH("ID",Vertices[[#Headers],[Vertex]:[Vertex Content Word Count]],0),FALSE)</f>
        <v>111</v>
      </c>
    </row>
    <row r="253" spans="1:3" ht="15">
      <c r="A253" s="78" t="s">
        <v>4248</v>
      </c>
      <c r="B253" s="84" t="s">
        <v>297</v>
      </c>
      <c r="C253" s="78">
        <f>VLOOKUP(GroupVertices[[#This Row],[Vertex]],Vertices[],MATCH("ID",Vertices[[#Headers],[Vertex]:[Vertex Content Word Count]],0),FALSE)</f>
        <v>115</v>
      </c>
    </row>
    <row r="254" spans="1:3" ht="15">
      <c r="A254" s="78" t="s">
        <v>4248</v>
      </c>
      <c r="B254" s="84" t="s">
        <v>295</v>
      </c>
      <c r="C254" s="78">
        <f>VLOOKUP(GroupVertices[[#This Row],[Vertex]],Vertices[],MATCH("ID",Vertices[[#Headers],[Vertex]:[Vertex Content Word Count]],0),FALSE)</f>
        <v>116</v>
      </c>
    </row>
    <row r="255" spans="1:3" ht="15">
      <c r="A255" s="78" t="s">
        <v>4248</v>
      </c>
      <c r="B255" s="84" t="s">
        <v>296</v>
      </c>
      <c r="C255" s="78">
        <f>VLOOKUP(GroupVertices[[#This Row],[Vertex]],Vertices[],MATCH("ID",Vertices[[#Headers],[Vertex]:[Vertex Content Word Count]],0),FALSE)</f>
        <v>114</v>
      </c>
    </row>
    <row r="256" spans="1:3" ht="15">
      <c r="A256" s="78" t="s">
        <v>4248</v>
      </c>
      <c r="B256" s="84" t="s">
        <v>466</v>
      </c>
      <c r="C256" s="78">
        <f>VLOOKUP(GroupVertices[[#This Row],[Vertex]],Vertices[],MATCH("ID",Vertices[[#Headers],[Vertex]:[Vertex Content Word Count]],0),FALSE)</f>
        <v>113</v>
      </c>
    </row>
    <row r="257" spans="1:3" ht="15">
      <c r="A257" s="78" t="s">
        <v>4248</v>
      </c>
      <c r="B257" s="84" t="s">
        <v>465</v>
      </c>
      <c r="C257" s="78">
        <f>VLOOKUP(GroupVertices[[#This Row],[Vertex]],Vertices[],MATCH("ID",Vertices[[#Headers],[Vertex]:[Vertex Content Word Count]],0),FALSE)</f>
        <v>112</v>
      </c>
    </row>
    <row r="258" spans="1:3" ht="15">
      <c r="A258" s="78" t="s">
        <v>4248</v>
      </c>
      <c r="B258" s="84" t="s">
        <v>294</v>
      </c>
      <c r="C258" s="78">
        <f>VLOOKUP(GroupVertices[[#This Row],[Vertex]],Vertices[],MATCH("ID",Vertices[[#Headers],[Vertex]:[Vertex Content Word Count]],0),FALSE)</f>
        <v>34</v>
      </c>
    </row>
    <row r="259" spans="1:3" ht="15">
      <c r="A259" s="78" t="s">
        <v>4248</v>
      </c>
      <c r="B259" s="84" t="s">
        <v>464</v>
      </c>
      <c r="C259" s="78">
        <f>VLOOKUP(GroupVertices[[#This Row],[Vertex]],Vertices[],MATCH("ID",Vertices[[#Headers],[Vertex]:[Vertex Content Word Count]],0),FALSE)</f>
        <v>110</v>
      </c>
    </row>
    <row r="260" spans="1:3" ht="15">
      <c r="A260" s="78" t="s">
        <v>4248</v>
      </c>
      <c r="B260" s="84" t="s">
        <v>229</v>
      </c>
      <c r="C260" s="78">
        <f>VLOOKUP(GroupVertices[[#This Row],[Vertex]],Vertices[],MATCH("ID",Vertices[[#Headers],[Vertex]:[Vertex Content Word Count]],0),FALSE)</f>
        <v>35</v>
      </c>
    </row>
    <row r="261" spans="1:3" ht="15">
      <c r="A261" s="78" t="s">
        <v>4248</v>
      </c>
      <c r="B261" s="84" t="s">
        <v>457</v>
      </c>
      <c r="C261" s="78">
        <f>VLOOKUP(GroupVertices[[#This Row],[Vertex]],Vertices[],MATCH("ID",Vertices[[#Headers],[Vertex]:[Vertex Content Word Count]],0),FALSE)</f>
        <v>33</v>
      </c>
    </row>
    <row r="262" spans="1:3" ht="15">
      <c r="A262" s="78" t="s">
        <v>4248</v>
      </c>
      <c r="B262" s="84" t="s">
        <v>228</v>
      </c>
      <c r="C262" s="78">
        <f>VLOOKUP(GroupVertices[[#This Row],[Vertex]],Vertices[],MATCH("ID",Vertices[[#Headers],[Vertex]:[Vertex Content Word Count]],0),FALSE)</f>
        <v>32</v>
      </c>
    </row>
    <row r="263" spans="1:3" ht="15">
      <c r="A263" s="78" t="s">
        <v>4249</v>
      </c>
      <c r="B263" s="84" t="s">
        <v>304</v>
      </c>
      <c r="C263" s="78">
        <f>VLOOKUP(GroupVertices[[#This Row],[Vertex]],Vertices[],MATCH("ID",Vertices[[#Headers],[Vertex]:[Vertex Content Word Count]],0),FALSE)</f>
        <v>129</v>
      </c>
    </row>
    <row r="264" spans="1:3" ht="15">
      <c r="A264" s="78" t="s">
        <v>4249</v>
      </c>
      <c r="B264" s="84" t="s">
        <v>475</v>
      </c>
      <c r="C264" s="78">
        <f>VLOOKUP(GroupVertices[[#This Row],[Vertex]],Vertices[],MATCH("ID",Vertices[[#Headers],[Vertex]:[Vertex Content Word Count]],0),FALSE)</f>
        <v>132</v>
      </c>
    </row>
    <row r="265" spans="1:3" ht="15">
      <c r="A265" s="78" t="s">
        <v>4249</v>
      </c>
      <c r="B265" s="84" t="s">
        <v>302</v>
      </c>
      <c r="C265" s="78">
        <f>VLOOKUP(GroupVertices[[#This Row],[Vertex]],Vertices[],MATCH("ID",Vertices[[#Headers],[Vertex]:[Vertex Content Word Count]],0),FALSE)</f>
        <v>105</v>
      </c>
    </row>
    <row r="266" spans="1:3" ht="15">
      <c r="A266" s="78" t="s">
        <v>4249</v>
      </c>
      <c r="B266" s="84" t="s">
        <v>474</v>
      </c>
      <c r="C266" s="78">
        <f>VLOOKUP(GroupVertices[[#This Row],[Vertex]],Vertices[],MATCH("ID",Vertices[[#Headers],[Vertex]:[Vertex Content Word Count]],0),FALSE)</f>
        <v>131</v>
      </c>
    </row>
    <row r="267" spans="1:3" ht="15">
      <c r="A267" s="78" t="s">
        <v>4249</v>
      </c>
      <c r="B267" s="84" t="s">
        <v>473</v>
      </c>
      <c r="C267" s="78">
        <f>VLOOKUP(GroupVertices[[#This Row],[Vertex]],Vertices[],MATCH("ID",Vertices[[#Headers],[Vertex]:[Vertex Content Word Count]],0),FALSE)</f>
        <v>130</v>
      </c>
    </row>
    <row r="268" spans="1:3" ht="15">
      <c r="A268" s="78" t="s">
        <v>4249</v>
      </c>
      <c r="B268" s="84" t="s">
        <v>472</v>
      </c>
      <c r="C268" s="78">
        <f>VLOOKUP(GroupVertices[[#This Row],[Vertex]],Vertices[],MATCH("ID",Vertices[[#Headers],[Vertex]:[Vertex Content Word Count]],0),FALSE)</f>
        <v>128</v>
      </c>
    </row>
    <row r="269" spans="1:3" ht="15">
      <c r="A269" s="78" t="s">
        <v>4249</v>
      </c>
      <c r="B269" s="84" t="s">
        <v>470</v>
      </c>
      <c r="C269" s="78">
        <f>VLOOKUP(GroupVertices[[#This Row],[Vertex]],Vertices[],MATCH("ID",Vertices[[#Headers],[Vertex]:[Vertex Content Word Count]],0),FALSE)</f>
        <v>125</v>
      </c>
    </row>
    <row r="270" spans="1:3" ht="15">
      <c r="A270" s="78" t="s">
        <v>4249</v>
      </c>
      <c r="B270" s="84" t="s">
        <v>469</v>
      </c>
      <c r="C270" s="78">
        <f>VLOOKUP(GroupVertices[[#This Row],[Vertex]],Vertices[],MATCH("ID",Vertices[[#Headers],[Vertex]:[Vertex Content Word Count]],0),FALSE)</f>
        <v>124</v>
      </c>
    </row>
    <row r="271" spans="1:3" ht="15">
      <c r="A271" s="78" t="s">
        <v>4249</v>
      </c>
      <c r="B271" s="84" t="s">
        <v>468</v>
      </c>
      <c r="C271" s="78">
        <f>VLOOKUP(GroupVertices[[#This Row],[Vertex]],Vertices[],MATCH("ID",Vertices[[#Headers],[Vertex]:[Vertex Content Word Count]],0),FALSE)</f>
        <v>123</v>
      </c>
    </row>
    <row r="272" spans="1:3" ht="15">
      <c r="A272" s="78" t="s">
        <v>4249</v>
      </c>
      <c r="B272" s="84" t="s">
        <v>463</v>
      </c>
      <c r="C272" s="78">
        <f>VLOOKUP(GroupVertices[[#This Row],[Vertex]],Vertices[],MATCH("ID",Vertices[[#Headers],[Vertex]:[Vertex Content Word Count]],0),FALSE)</f>
        <v>104</v>
      </c>
    </row>
    <row r="273" spans="1:3" ht="15">
      <c r="A273" s="78" t="s">
        <v>4249</v>
      </c>
      <c r="B273" s="84" t="s">
        <v>462</v>
      </c>
      <c r="C273" s="78">
        <f>VLOOKUP(GroupVertices[[#This Row],[Vertex]],Vertices[],MATCH("ID",Vertices[[#Headers],[Vertex]:[Vertex Content Word Count]],0),FALSE)</f>
        <v>103</v>
      </c>
    </row>
    <row r="274" spans="1:3" ht="15">
      <c r="A274" s="78" t="s">
        <v>4249</v>
      </c>
      <c r="B274" s="84" t="s">
        <v>289</v>
      </c>
      <c r="C274" s="78">
        <f>VLOOKUP(GroupVertices[[#This Row],[Vertex]],Vertices[],MATCH("ID",Vertices[[#Headers],[Vertex]:[Vertex Content Word Count]],0),FALSE)</f>
        <v>102</v>
      </c>
    </row>
    <row r="275" spans="1:3" ht="15">
      <c r="A275" s="78" t="s">
        <v>4250</v>
      </c>
      <c r="B275" s="84" t="s">
        <v>308</v>
      </c>
      <c r="C275" s="78">
        <f>VLOOKUP(GroupVertices[[#This Row],[Vertex]],Vertices[],MATCH("ID",Vertices[[#Headers],[Vertex]:[Vertex Content Word Count]],0),FALSE)</f>
        <v>165</v>
      </c>
    </row>
    <row r="276" spans="1:3" ht="15">
      <c r="A276" s="78" t="s">
        <v>4250</v>
      </c>
      <c r="B276" s="84" t="s">
        <v>514</v>
      </c>
      <c r="C276" s="78">
        <f>VLOOKUP(GroupVertices[[#This Row],[Vertex]],Vertices[],MATCH("ID",Vertices[[#Headers],[Vertex]:[Vertex Content Word Count]],0),FALSE)</f>
        <v>175</v>
      </c>
    </row>
    <row r="277" spans="1:3" ht="15">
      <c r="A277" s="78" t="s">
        <v>4250</v>
      </c>
      <c r="B277" s="84" t="s">
        <v>513</v>
      </c>
      <c r="C277" s="78">
        <f>VLOOKUP(GroupVertices[[#This Row],[Vertex]],Vertices[],MATCH("ID",Vertices[[#Headers],[Vertex]:[Vertex Content Word Count]],0),FALSE)</f>
        <v>174</v>
      </c>
    </row>
    <row r="278" spans="1:3" ht="15">
      <c r="A278" s="78" t="s">
        <v>4250</v>
      </c>
      <c r="B278" s="84" t="s">
        <v>512</v>
      </c>
      <c r="C278" s="78">
        <f>VLOOKUP(GroupVertices[[#This Row],[Vertex]],Vertices[],MATCH("ID",Vertices[[#Headers],[Vertex]:[Vertex Content Word Count]],0),FALSE)</f>
        <v>173</v>
      </c>
    </row>
    <row r="279" spans="1:3" ht="15">
      <c r="A279" s="78" t="s">
        <v>4250</v>
      </c>
      <c r="B279" s="84" t="s">
        <v>511</v>
      </c>
      <c r="C279" s="78">
        <f>VLOOKUP(GroupVertices[[#This Row],[Vertex]],Vertices[],MATCH("ID",Vertices[[#Headers],[Vertex]:[Vertex Content Word Count]],0),FALSE)</f>
        <v>172</v>
      </c>
    </row>
    <row r="280" spans="1:3" ht="15">
      <c r="A280" s="78" t="s">
        <v>4250</v>
      </c>
      <c r="B280" s="84" t="s">
        <v>510</v>
      </c>
      <c r="C280" s="78">
        <f>VLOOKUP(GroupVertices[[#This Row],[Vertex]],Vertices[],MATCH("ID",Vertices[[#Headers],[Vertex]:[Vertex Content Word Count]],0),FALSE)</f>
        <v>171</v>
      </c>
    </row>
    <row r="281" spans="1:3" ht="15">
      <c r="A281" s="78" t="s">
        <v>4250</v>
      </c>
      <c r="B281" s="84" t="s">
        <v>509</v>
      </c>
      <c r="C281" s="78">
        <f>VLOOKUP(GroupVertices[[#This Row],[Vertex]],Vertices[],MATCH("ID",Vertices[[#Headers],[Vertex]:[Vertex Content Word Count]],0),FALSE)</f>
        <v>170</v>
      </c>
    </row>
    <row r="282" spans="1:3" ht="15">
      <c r="A282" s="78" t="s">
        <v>4250</v>
      </c>
      <c r="B282" s="84" t="s">
        <v>508</v>
      </c>
      <c r="C282" s="78">
        <f>VLOOKUP(GroupVertices[[#This Row],[Vertex]],Vertices[],MATCH("ID",Vertices[[#Headers],[Vertex]:[Vertex Content Word Count]],0),FALSE)</f>
        <v>169</v>
      </c>
    </row>
    <row r="283" spans="1:3" ht="15">
      <c r="A283" s="78" t="s">
        <v>4250</v>
      </c>
      <c r="B283" s="84" t="s">
        <v>507</v>
      </c>
      <c r="C283" s="78">
        <f>VLOOKUP(GroupVertices[[#This Row],[Vertex]],Vertices[],MATCH("ID",Vertices[[#Headers],[Vertex]:[Vertex Content Word Count]],0),FALSE)</f>
        <v>168</v>
      </c>
    </row>
    <row r="284" spans="1:3" ht="15">
      <c r="A284" s="78" t="s">
        <v>4250</v>
      </c>
      <c r="B284" s="84" t="s">
        <v>506</v>
      </c>
      <c r="C284" s="78">
        <f>VLOOKUP(GroupVertices[[#This Row],[Vertex]],Vertices[],MATCH("ID",Vertices[[#Headers],[Vertex]:[Vertex Content Word Count]],0),FALSE)</f>
        <v>167</v>
      </c>
    </row>
    <row r="285" spans="1:3" ht="15">
      <c r="A285" s="78" t="s">
        <v>4250</v>
      </c>
      <c r="B285" s="84" t="s">
        <v>505</v>
      </c>
      <c r="C285" s="78">
        <f>VLOOKUP(GroupVertices[[#This Row],[Vertex]],Vertices[],MATCH("ID",Vertices[[#Headers],[Vertex]:[Vertex Content Word Count]],0),FALSE)</f>
        <v>166</v>
      </c>
    </row>
    <row r="286" spans="1:3" ht="15">
      <c r="A286" s="78" t="s">
        <v>4251</v>
      </c>
      <c r="B286" s="84" t="s">
        <v>368</v>
      </c>
      <c r="C286" s="78">
        <f>VLOOKUP(GroupVertices[[#This Row],[Vertex]],Vertices[],MATCH("ID",Vertices[[#Headers],[Vertex]:[Vertex Content Word Count]],0),FALSE)</f>
        <v>258</v>
      </c>
    </row>
    <row r="287" spans="1:3" ht="15">
      <c r="A287" s="78" t="s">
        <v>4251</v>
      </c>
      <c r="B287" s="84" t="s">
        <v>441</v>
      </c>
      <c r="C287" s="78">
        <f>VLOOKUP(GroupVertices[[#This Row],[Vertex]],Vertices[],MATCH("ID",Vertices[[#Headers],[Vertex]:[Vertex Content Word Count]],0),FALSE)</f>
        <v>248</v>
      </c>
    </row>
    <row r="288" spans="1:3" ht="15">
      <c r="A288" s="78" t="s">
        <v>4251</v>
      </c>
      <c r="B288" s="84" t="s">
        <v>367</v>
      </c>
      <c r="C288" s="78">
        <f>VLOOKUP(GroupVertices[[#This Row],[Vertex]],Vertices[],MATCH("ID",Vertices[[#Headers],[Vertex]:[Vertex Content Word Count]],0),FALSE)</f>
        <v>257</v>
      </c>
    </row>
    <row r="289" spans="1:3" ht="15">
      <c r="A289" s="78" t="s">
        <v>4251</v>
      </c>
      <c r="B289" s="84" t="s">
        <v>366</v>
      </c>
      <c r="C289" s="78">
        <f>VLOOKUP(GroupVertices[[#This Row],[Vertex]],Vertices[],MATCH("ID",Vertices[[#Headers],[Vertex]:[Vertex Content Word Count]],0),FALSE)</f>
        <v>256</v>
      </c>
    </row>
    <row r="290" spans="1:3" ht="15">
      <c r="A290" s="78" t="s">
        <v>4251</v>
      </c>
      <c r="B290" s="84" t="s">
        <v>442</v>
      </c>
      <c r="C290" s="78">
        <f>VLOOKUP(GroupVertices[[#This Row],[Vertex]],Vertices[],MATCH("ID",Vertices[[#Headers],[Vertex]:[Vertex Content Word Count]],0),FALSE)</f>
        <v>251</v>
      </c>
    </row>
    <row r="291" spans="1:3" ht="15">
      <c r="A291" s="78" t="s">
        <v>4251</v>
      </c>
      <c r="B291" s="84" t="s">
        <v>534</v>
      </c>
      <c r="C291" s="78">
        <f>VLOOKUP(GroupVertices[[#This Row],[Vertex]],Vertices[],MATCH("ID",Vertices[[#Headers],[Vertex]:[Vertex Content Word Count]],0),FALSE)</f>
        <v>250</v>
      </c>
    </row>
    <row r="292" spans="1:3" ht="15">
      <c r="A292" s="78" t="s">
        <v>4251</v>
      </c>
      <c r="B292" s="84" t="s">
        <v>533</v>
      </c>
      <c r="C292" s="78">
        <f>VLOOKUP(GroupVertices[[#This Row],[Vertex]],Vertices[],MATCH("ID",Vertices[[#Headers],[Vertex]:[Vertex Content Word Count]],0),FALSE)</f>
        <v>249</v>
      </c>
    </row>
    <row r="293" spans="1:3" ht="15">
      <c r="A293" s="78" t="s">
        <v>4251</v>
      </c>
      <c r="B293" s="84" t="s">
        <v>361</v>
      </c>
      <c r="C293" s="78">
        <f>VLOOKUP(GroupVertices[[#This Row],[Vertex]],Vertices[],MATCH("ID",Vertices[[#Headers],[Vertex]:[Vertex Content Word Count]],0),FALSE)</f>
        <v>246</v>
      </c>
    </row>
    <row r="294" spans="1:3" ht="15">
      <c r="A294" s="78" t="s">
        <v>4251</v>
      </c>
      <c r="B294" s="84" t="s">
        <v>532</v>
      </c>
      <c r="C294" s="78">
        <f>VLOOKUP(GroupVertices[[#This Row],[Vertex]],Vertices[],MATCH("ID",Vertices[[#Headers],[Vertex]:[Vertex Content Word Count]],0),FALSE)</f>
        <v>247</v>
      </c>
    </row>
    <row r="295" spans="1:3" ht="15">
      <c r="A295" s="78" t="s">
        <v>4252</v>
      </c>
      <c r="B295" s="84" t="s">
        <v>351</v>
      </c>
      <c r="C295" s="78">
        <f>VLOOKUP(GroupVertices[[#This Row],[Vertex]],Vertices[],MATCH("ID",Vertices[[#Headers],[Vertex]:[Vertex Content Word Count]],0),FALSE)</f>
        <v>230</v>
      </c>
    </row>
    <row r="296" spans="1:3" ht="15">
      <c r="A296" s="78" t="s">
        <v>4252</v>
      </c>
      <c r="B296" s="84" t="s">
        <v>348</v>
      </c>
      <c r="C296" s="78">
        <f>VLOOKUP(GroupVertices[[#This Row],[Vertex]],Vertices[],MATCH("ID",Vertices[[#Headers],[Vertex]:[Vertex Content Word Count]],0),FALSE)</f>
        <v>221</v>
      </c>
    </row>
    <row r="297" spans="1:3" ht="15">
      <c r="A297" s="78" t="s">
        <v>4252</v>
      </c>
      <c r="B297" s="84" t="s">
        <v>440</v>
      </c>
      <c r="C297" s="78">
        <f>VLOOKUP(GroupVertices[[#This Row],[Vertex]],Vertices[],MATCH("ID",Vertices[[#Headers],[Vertex]:[Vertex Content Word Count]],0),FALSE)</f>
        <v>220</v>
      </c>
    </row>
    <row r="298" spans="1:3" ht="15">
      <c r="A298" s="78" t="s">
        <v>4252</v>
      </c>
      <c r="B298" s="84" t="s">
        <v>350</v>
      </c>
      <c r="C298" s="78">
        <f>VLOOKUP(GroupVertices[[#This Row],[Vertex]],Vertices[],MATCH("ID",Vertices[[#Headers],[Vertex]:[Vertex Content Word Count]],0),FALSE)</f>
        <v>229</v>
      </c>
    </row>
    <row r="299" spans="1:3" ht="15">
      <c r="A299" s="78" t="s">
        <v>4252</v>
      </c>
      <c r="B299" s="84" t="s">
        <v>524</v>
      </c>
      <c r="C299" s="78">
        <f>VLOOKUP(GroupVertices[[#This Row],[Vertex]],Vertices[],MATCH("ID",Vertices[[#Headers],[Vertex]:[Vertex Content Word Count]],0),FALSE)</f>
        <v>227</v>
      </c>
    </row>
    <row r="300" spans="1:3" ht="15">
      <c r="A300" s="78" t="s">
        <v>4252</v>
      </c>
      <c r="B300" s="84" t="s">
        <v>523</v>
      </c>
      <c r="C300" s="78">
        <f>VLOOKUP(GroupVertices[[#This Row],[Vertex]],Vertices[],MATCH("ID",Vertices[[#Headers],[Vertex]:[Vertex Content Word Count]],0),FALSE)</f>
        <v>226</v>
      </c>
    </row>
    <row r="301" spans="1:3" ht="15">
      <c r="A301" s="78" t="s">
        <v>4252</v>
      </c>
      <c r="B301" s="84" t="s">
        <v>344</v>
      </c>
      <c r="C301" s="78">
        <f>VLOOKUP(GroupVertices[[#This Row],[Vertex]],Vertices[],MATCH("ID",Vertices[[#Headers],[Vertex]:[Vertex Content Word Count]],0),FALSE)</f>
        <v>222</v>
      </c>
    </row>
    <row r="302" spans="1:3" ht="15">
      <c r="A302" s="78" t="s">
        <v>4252</v>
      </c>
      <c r="B302" s="84" t="s">
        <v>343</v>
      </c>
      <c r="C302" s="78">
        <f>VLOOKUP(GroupVertices[[#This Row],[Vertex]],Vertices[],MATCH("ID",Vertices[[#Headers],[Vertex]:[Vertex Content Word Count]],0),FALSE)</f>
        <v>219</v>
      </c>
    </row>
    <row r="303" spans="1:3" ht="15">
      <c r="A303" s="78" t="s">
        <v>4253</v>
      </c>
      <c r="B303" s="84" t="s">
        <v>425</v>
      </c>
      <c r="C303" s="78">
        <f>VLOOKUP(GroupVertices[[#This Row],[Vertex]],Vertices[],MATCH("ID",Vertices[[#Headers],[Vertex]:[Vertex Content Word Count]],0),FALSE)</f>
        <v>331</v>
      </c>
    </row>
    <row r="304" spans="1:3" ht="15">
      <c r="A304" s="78" t="s">
        <v>4253</v>
      </c>
      <c r="B304" s="84" t="s">
        <v>556</v>
      </c>
      <c r="C304" s="78">
        <f>VLOOKUP(GroupVertices[[#This Row],[Vertex]],Vertices[],MATCH("ID",Vertices[[#Headers],[Vertex]:[Vertex Content Word Count]],0),FALSE)</f>
        <v>336</v>
      </c>
    </row>
    <row r="305" spans="1:3" ht="15">
      <c r="A305" s="78" t="s">
        <v>4253</v>
      </c>
      <c r="B305" s="84" t="s">
        <v>555</v>
      </c>
      <c r="C305" s="78">
        <f>VLOOKUP(GroupVertices[[#This Row],[Vertex]],Vertices[],MATCH("ID",Vertices[[#Headers],[Vertex]:[Vertex Content Word Count]],0),FALSE)</f>
        <v>335</v>
      </c>
    </row>
    <row r="306" spans="1:3" ht="15">
      <c r="A306" s="78" t="s">
        <v>4253</v>
      </c>
      <c r="B306" s="84" t="s">
        <v>554</v>
      </c>
      <c r="C306" s="78">
        <f>VLOOKUP(GroupVertices[[#This Row],[Vertex]],Vertices[],MATCH("ID",Vertices[[#Headers],[Vertex]:[Vertex Content Word Count]],0),FALSE)</f>
        <v>334</v>
      </c>
    </row>
    <row r="307" spans="1:3" ht="15">
      <c r="A307" s="78" t="s">
        <v>4253</v>
      </c>
      <c r="B307" s="84" t="s">
        <v>553</v>
      </c>
      <c r="C307" s="78">
        <f>VLOOKUP(GroupVertices[[#This Row],[Vertex]],Vertices[],MATCH("ID",Vertices[[#Headers],[Vertex]:[Vertex Content Word Count]],0),FALSE)</f>
        <v>333</v>
      </c>
    </row>
    <row r="308" spans="1:3" ht="15">
      <c r="A308" s="78" t="s">
        <v>4253</v>
      </c>
      <c r="B308" s="84" t="s">
        <v>552</v>
      </c>
      <c r="C308" s="78">
        <f>VLOOKUP(GroupVertices[[#This Row],[Vertex]],Vertices[],MATCH("ID",Vertices[[#Headers],[Vertex]:[Vertex Content Word Count]],0),FALSE)</f>
        <v>332</v>
      </c>
    </row>
    <row r="309" spans="1:3" ht="15">
      <c r="A309" s="78" t="s">
        <v>4254</v>
      </c>
      <c r="B309" s="84" t="s">
        <v>314</v>
      </c>
      <c r="C309" s="78">
        <f>VLOOKUP(GroupVertices[[#This Row],[Vertex]],Vertices[],MATCH("ID",Vertices[[#Headers],[Vertex]:[Vertex Content Word Count]],0),FALSE)</f>
        <v>185</v>
      </c>
    </row>
    <row r="310" spans="1:3" ht="15">
      <c r="A310" s="78" t="s">
        <v>4254</v>
      </c>
      <c r="B310" s="84" t="s">
        <v>522</v>
      </c>
      <c r="C310" s="78">
        <f>VLOOKUP(GroupVertices[[#This Row],[Vertex]],Vertices[],MATCH("ID",Vertices[[#Headers],[Vertex]:[Vertex Content Word Count]],0),FALSE)</f>
        <v>189</v>
      </c>
    </row>
    <row r="311" spans="1:3" ht="15">
      <c r="A311" s="78" t="s">
        <v>4254</v>
      </c>
      <c r="B311" s="84" t="s">
        <v>521</v>
      </c>
      <c r="C311" s="78">
        <f>VLOOKUP(GroupVertices[[#This Row],[Vertex]],Vertices[],MATCH("ID",Vertices[[#Headers],[Vertex]:[Vertex Content Word Count]],0),FALSE)</f>
        <v>188</v>
      </c>
    </row>
    <row r="312" spans="1:3" ht="15">
      <c r="A312" s="78" t="s">
        <v>4254</v>
      </c>
      <c r="B312" s="84" t="s">
        <v>520</v>
      </c>
      <c r="C312" s="78">
        <f>VLOOKUP(GroupVertices[[#This Row],[Vertex]],Vertices[],MATCH("ID",Vertices[[#Headers],[Vertex]:[Vertex Content Word Count]],0),FALSE)</f>
        <v>187</v>
      </c>
    </row>
    <row r="313" spans="1:3" ht="15">
      <c r="A313" s="78" t="s">
        <v>4254</v>
      </c>
      <c r="B313" s="84" t="s">
        <v>519</v>
      </c>
      <c r="C313" s="78">
        <f>VLOOKUP(GroupVertices[[#This Row],[Vertex]],Vertices[],MATCH("ID",Vertices[[#Headers],[Vertex]:[Vertex Content Word Count]],0),FALSE)</f>
        <v>186</v>
      </c>
    </row>
    <row r="314" spans="1:3" ht="15">
      <c r="A314" s="78" t="s">
        <v>4255</v>
      </c>
      <c r="B314" s="84" t="s">
        <v>215</v>
      </c>
      <c r="C314" s="78">
        <f>VLOOKUP(GroupVertices[[#This Row],[Vertex]],Vertices[],MATCH("ID",Vertices[[#Headers],[Vertex]:[Vertex Content Word Count]],0),FALSE)</f>
        <v>10</v>
      </c>
    </row>
    <row r="315" spans="1:3" ht="15">
      <c r="A315" s="78" t="s">
        <v>4255</v>
      </c>
      <c r="B315" s="84" t="s">
        <v>453</v>
      </c>
      <c r="C315" s="78">
        <f>VLOOKUP(GroupVertices[[#This Row],[Vertex]],Vertices[],MATCH("ID",Vertices[[#Headers],[Vertex]:[Vertex Content Word Count]],0),FALSE)</f>
        <v>14</v>
      </c>
    </row>
    <row r="316" spans="1:3" ht="15">
      <c r="A316" s="78" t="s">
        <v>4255</v>
      </c>
      <c r="B316" s="84" t="s">
        <v>452</v>
      </c>
      <c r="C316" s="78">
        <f>VLOOKUP(GroupVertices[[#This Row],[Vertex]],Vertices[],MATCH("ID",Vertices[[#Headers],[Vertex]:[Vertex Content Word Count]],0),FALSE)</f>
        <v>13</v>
      </c>
    </row>
    <row r="317" spans="1:3" ht="15">
      <c r="A317" s="78" t="s">
        <v>4255</v>
      </c>
      <c r="B317" s="84" t="s">
        <v>451</v>
      </c>
      <c r="C317" s="78">
        <f>VLOOKUP(GroupVertices[[#This Row],[Vertex]],Vertices[],MATCH("ID",Vertices[[#Headers],[Vertex]:[Vertex Content Word Count]],0),FALSE)</f>
        <v>12</v>
      </c>
    </row>
    <row r="318" spans="1:3" ht="15">
      <c r="A318" s="78" t="s">
        <v>4255</v>
      </c>
      <c r="B318" s="84" t="s">
        <v>450</v>
      </c>
      <c r="C318" s="78">
        <f>VLOOKUP(GroupVertices[[#This Row],[Vertex]],Vertices[],MATCH("ID",Vertices[[#Headers],[Vertex]:[Vertex Content Word Count]],0),FALSE)</f>
        <v>11</v>
      </c>
    </row>
    <row r="319" spans="1:3" ht="15">
      <c r="A319" s="78" t="s">
        <v>4256</v>
      </c>
      <c r="B319" s="84" t="s">
        <v>313</v>
      </c>
      <c r="C319" s="78">
        <f>VLOOKUP(GroupVertices[[#This Row],[Vertex]],Vertices[],MATCH("ID",Vertices[[#Headers],[Vertex]:[Vertex Content Word Count]],0),FALSE)</f>
        <v>181</v>
      </c>
    </row>
    <row r="320" spans="1:3" ht="15">
      <c r="A320" s="78" t="s">
        <v>4256</v>
      </c>
      <c r="B320" s="84" t="s">
        <v>518</v>
      </c>
      <c r="C320" s="78">
        <f>VLOOKUP(GroupVertices[[#This Row],[Vertex]],Vertices[],MATCH("ID",Vertices[[#Headers],[Vertex]:[Vertex Content Word Count]],0),FALSE)</f>
        <v>184</v>
      </c>
    </row>
    <row r="321" spans="1:3" ht="15">
      <c r="A321" s="78" t="s">
        <v>4256</v>
      </c>
      <c r="B321" s="84" t="s">
        <v>517</v>
      </c>
      <c r="C321" s="78">
        <f>VLOOKUP(GroupVertices[[#This Row],[Vertex]],Vertices[],MATCH("ID",Vertices[[#Headers],[Vertex]:[Vertex Content Word Count]],0),FALSE)</f>
        <v>183</v>
      </c>
    </row>
    <row r="322" spans="1:3" ht="15">
      <c r="A322" s="78" t="s">
        <v>4256</v>
      </c>
      <c r="B322" s="84" t="s">
        <v>516</v>
      </c>
      <c r="C322" s="78">
        <f>VLOOKUP(GroupVertices[[#This Row],[Vertex]],Vertices[],MATCH("ID",Vertices[[#Headers],[Vertex]:[Vertex Content Word Count]],0),FALSE)</f>
        <v>182</v>
      </c>
    </row>
    <row r="323" spans="1:3" ht="15">
      <c r="A323" s="78" t="s">
        <v>4257</v>
      </c>
      <c r="B323" s="84" t="s">
        <v>293</v>
      </c>
      <c r="C323" s="78">
        <f>VLOOKUP(GroupVertices[[#This Row],[Vertex]],Vertices[],MATCH("ID",Vertices[[#Headers],[Vertex]:[Vertex Content Word Count]],0),FALSE)</f>
        <v>109</v>
      </c>
    </row>
    <row r="324" spans="1:3" ht="15">
      <c r="A324" s="78" t="s">
        <v>4257</v>
      </c>
      <c r="B324" s="84" t="s">
        <v>212</v>
      </c>
      <c r="C324" s="78">
        <f>VLOOKUP(GroupVertices[[#This Row],[Vertex]],Vertices[],MATCH("ID",Vertices[[#Headers],[Vertex]:[Vertex Content Word Count]],0),FALSE)</f>
        <v>3</v>
      </c>
    </row>
    <row r="325" spans="1:3" ht="15">
      <c r="A325" s="78" t="s">
        <v>4257</v>
      </c>
      <c r="B325" s="84" t="s">
        <v>447</v>
      </c>
      <c r="C325" s="78">
        <f>VLOOKUP(GroupVertices[[#This Row],[Vertex]],Vertices[],MATCH("ID",Vertices[[#Headers],[Vertex]:[Vertex Content Word Count]],0),FALSE)</f>
        <v>5</v>
      </c>
    </row>
    <row r="326" spans="1:3" ht="15">
      <c r="A326" s="78" t="s">
        <v>4257</v>
      </c>
      <c r="B326" s="84" t="s">
        <v>446</v>
      </c>
      <c r="C326" s="78">
        <f>VLOOKUP(GroupVertices[[#This Row],[Vertex]],Vertices[],MATCH("ID",Vertices[[#Headers],[Vertex]:[Vertex Content Word Count]],0),FALSE)</f>
        <v>4</v>
      </c>
    </row>
    <row r="327" spans="1:3" ht="15">
      <c r="A327" s="78" t="s">
        <v>4258</v>
      </c>
      <c r="B327" s="84" t="s">
        <v>435</v>
      </c>
      <c r="C327" s="78">
        <f>VLOOKUP(GroupVertices[[#This Row],[Vertex]],Vertices[],MATCH("ID",Vertices[[#Headers],[Vertex]:[Vertex Content Word Count]],0),FALSE)</f>
        <v>347</v>
      </c>
    </row>
    <row r="328" spans="1:3" ht="15">
      <c r="A328" s="78" t="s">
        <v>4258</v>
      </c>
      <c r="B328" s="84" t="s">
        <v>434</v>
      </c>
      <c r="C328" s="78">
        <f>VLOOKUP(GroupVertices[[#This Row],[Vertex]],Vertices[],MATCH("ID",Vertices[[#Headers],[Vertex]:[Vertex Content Word Count]],0),FALSE)</f>
        <v>345</v>
      </c>
    </row>
    <row r="329" spans="1:3" ht="15">
      <c r="A329" s="78" t="s">
        <v>4258</v>
      </c>
      <c r="B329" s="84" t="s">
        <v>560</v>
      </c>
      <c r="C329" s="78">
        <f>VLOOKUP(GroupVertices[[#This Row],[Vertex]],Vertices[],MATCH("ID",Vertices[[#Headers],[Vertex]:[Vertex Content Word Count]],0),FALSE)</f>
        <v>346</v>
      </c>
    </row>
    <row r="330" spans="1:3" ht="15">
      <c r="A330" s="78" t="s">
        <v>4259</v>
      </c>
      <c r="B330" s="84" t="s">
        <v>428</v>
      </c>
      <c r="C330" s="78">
        <f>VLOOKUP(GroupVertices[[#This Row],[Vertex]],Vertices[],MATCH("ID",Vertices[[#Headers],[Vertex]:[Vertex Content Word Count]],0),FALSE)</f>
        <v>339</v>
      </c>
    </row>
    <row r="331" spans="1:3" ht="15">
      <c r="A331" s="78" t="s">
        <v>4259</v>
      </c>
      <c r="B331" s="84" t="s">
        <v>558</v>
      </c>
      <c r="C331" s="78">
        <f>VLOOKUP(GroupVertices[[#This Row],[Vertex]],Vertices[],MATCH("ID",Vertices[[#Headers],[Vertex]:[Vertex Content Word Count]],0),FALSE)</f>
        <v>341</v>
      </c>
    </row>
    <row r="332" spans="1:3" ht="15">
      <c r="A332" s="78" t="s">
        <v>4259</v>
      </c>
      <c r="B332" s="84" t="s">
        <v>557</v>
      </c>
      <c r="C332" s="78">
        <f>VLOOKUP(GroupVertices[[#This Row],[Vertex]],Vertices[],MATCH("ID",Vertices[[#Headers],[Vertex]:[Vertex Content Word Count]],0),FALSE)</f>
        <v>340</v>
      </c>
    </row>
    <row r="333" spans="1:3" ht="15">
      <c r="A333" s="78" t="s">
        <v>4260</v>
      </c>
      <c r="B333" s="84" t="s">
        <v>413</v>
      </c>
      <c r="C333" s="78">
        <f>VLOOKUP(GroupVertices[[#This Row],[Vertex]],Vertices[],MATCH("ID",Vertices[[#Headers],[Vertex]:[Vertex Content Word Count]],0),FALSE)</f>
        <v>309</v>
      </c>
    </row>
    <row r="334" spans="1:3" ht="15">
      <c r="A334" s="78" t="s">
        <v>4260</v>
      </c>
      <c r="B334" s="84" t="s">
        <v>412</v>
      </c>
      <c r="C334" s="78">
        <f>VLOOKUP(GroupVertices[[#This Row],[Vertex]],Vertices[],MATCH("ID",Vertices[[#Headers],[Vertex]:[Vertex Content Word Count]],0),FALSE)</f>
        <v>308</v>
      </c>
    </row>
    <row r="335" spans="1:3" ht="15">
      <c r="A335" s="78" t="s">
        <v>4260</v>
      </c>
      <c r="B335" s="84" t="s">
        <v>411</v>
      </c>
      <c r="C335" s="78">
        <f>VLOOKUP(GroupVertices[[#This Row],[Vertex]],Vertices[],MATCH("ID",Vertices[[#Headers],[Vertex]:[Vertex Content Word Count]],0),FALSE)</f>
        <v>307</v>
      </c>
    </row>
    <row r="336" spans="1:3" ht="15">
      <c r="A336" s="78" t="s">
        <v>4261</v>
      </c>
      <c r="B336" s="84" t="s">
        <v>306</v>
      </c>
      <c r="C336" s="78">
        <f>VLOOKUP(GroupVertices[[#This Row],[Vertex]],Vertices[],MATCH("ID",Vertices[[#Headers],[Vertex]:[Vertex Content Word Count]],0),FALSE)</f>
        <v>160</v>
      </c>
    </row>
    <row r="337" spans="1:3" ht="15">
      <c r="A337" s="78" t="s">
        <v>4261</v>
      </c>
      <c r="B337" s="84" t="s">
        <v>503</v>
      </c>
      <c r="C337" s="78">
        <f>VLOOKUP(GroupVertices[[#This Row],[Vertex]],Vertices[],MATCH("ID",Vertices[[#Headers],[Vertex]:[Vertex Content Word Count]],0),FALSE)</f>
        <v>162</v>
      </c>
    </row>
    <row r="338" spans="1:3" ht="15">
      <c r="A338" s="78" t="s">
        <v>4261</v>
      </c>
      <c r="B338" s="84" t="s">
        <v>502</v>
      </c>
      <c r="C338" s="78">
        <f>VLOOKUP(GroupVertices[[#This Row],[Vertex]],Vertices[],MATCH("ID",Vertices[[#Headers],[Vertex]:[Vertex Content Word Count]],0),FALSE)</f>
        <v>161</v>
      </c>
    </row>
    <row r="339" spans="1:3" ht="15">
      <c r="A339" s="78" t="s">
        <v>4262</v>
      </c>
      <c r="B339" s="84" t="s">
        <v>444</v>
      </c>
      <c r="C339" s="78">
        <f>VLOOKUP(GroupVertices[[#This Row],[Vertex]],Vertices[],MATCH("ID",Vertices[[#Headers],[Vertex]:[Vertex Content Word Count]],0),FALSE)</f>
        <v>358</v>
      </c>
    </row>
    <row r="340" spans="1:3" ht="15">
      <c r="A340" s="78" t="s">
        <v>4262</v>
      </c>
      <c r="B340" s="84" t="s">
        <v>569</v>
      </c>
      <c r="C340" s="78">
        <f>VLOOKUP(GroupVertices[[#This Row],[Vertex]],Vertices[],MATCH("ID",Vertices[[#Headers],[Vertex]:[Vertex Content Word Count]],0),FALSE)</f>
        <v>359</v>
      </c>
    </row>
    <row r="341" spans="1:3" ht="15">
      <c r="A341" s="78" t="s">
        <v>4263</v>
      </c>
      <c r="B341" s="84" t="s">
        <v>429</v>
      </c>
      <c r="C341" s="78">
        <f>VLOOKUP(GroupVertices[[#This Row],[Vertex]],Vertices[],MATCH("ID",Vertices[[#Headers],[Vertex]:[Vertex Content Word Count]],0),FALSE)</f>
        <v>342</v>
      </c>
    </row>
    <row r="342" spans="1:3" ht="15">
      <c r="A342" s="78" t="s">
        <v>4263</v>
      </c>
      <c r="B342" s="84" t="s">
        <v>559</v>
      </c>
      <c r="C342" s="78">
        <f>VLOOKUP(GroupVertices[[#This Row],[Vertex]],Vertices[],MATCH("ID",Vertices[[#Headers],[Vertex]:[Vertex Content Word Count]],0),FALSE)</f>
        <v>343</v>
      </c>
    </row>
    <row r="343" spans="1:3" ht="15">
      <c r="A343" s="78" t="s">
        <v>4264</v>
      </c>
      <c r="B343" s="84" t="s">
        <v>427</v>
      </c>
      <c r="C343" s="78">
        <f>VLOOKUP(GroupVertices[[#This Row],[Vertex]],Vertices[],MATCH("ID",Vertices[[#Headers],[Vertex]:[Vertex Content Word Count]],0),FALSE)</f>
        <v>338</v>
      </c>
    </row>
    <row r="344" spans="1:3" ht="15">
      <c r="A344" s="78" t="s">
        <v>4264</v>
      </c>
      <c r="B344" s="84" t="s">
        <v>426</v>
      </c>
      <c r="C344" s="78">
        <f>VLOOKUP(GroupVertices[[#This Row],[Vertex]],Vertices[],MATCH("ID",Vertices[[#Headers],[Vertex]:[Vertex Content Word Count]],0),FALSE)</f>
        <v>337</v>
      </c>
    </row>
    <row r="345" spans="1:3" ht="15">
      <c r="A345" s="78" t="s">
        <v>4265</v>
      </c>
      <c r="B345" s="84" t="s">
        <v>423</v>
      </c>
      <c r="C345" s="78">
        <f>VLOOKUP(GroupVertices[[#This Row],[Vertex]],Vertices[],MATCH("ID",Vertices[[#Headers],[Vertex]:[Vertex Content Word Count]],0),FALSE)</f>
        <v>329</v>
      </c>
    </row>
    <row r="346" spans="1:3" ht="15">
      <c r="A346" s="78" t="s">
        <v>4265</v>
      </c>
      <c r="B346" s="84" t="s">
        <v>551</v>
      </c>
      <c r="C346" s="78">
        <f>VLOOKUP(GroupVertices[[#This Row],[Vertex]],Vertices[],MATCH("ID",Vertices[[#Headers],[Vertex]:[Vertex Content Word Count]],0),FALSE)</f>
        <v>330</v>
      </c>
    </row>
    <row r="347" spans="1:3" ht="15">
      <c r="A347" s="78" t="s">
        <v>4266</v>
      </c>
      <c r="B347" s="84" t="s">
        <v>353</v>
      </c>
      <c r="C347" s="78">
        <f>VLOOKUP(GroupVertices[[#This Row],[Vertex]],Vertices[],MATCH("ID",Vertices[[#Headers],[Vertex]:[Vertex Content Word Count]],0),FALSE)</f>
        <v>232</v>
      </c>
    </row>
    <row r="348" spans="1:3" ht="15">
      <c r="A348" s="78" t="s">
        <v>4266</v>
      </c>
      <c r="B348" s="84" t="s">
        <v>525</v>
      </c>
      <c r="C348" s="78">
        <f>VLOOKUP(GroupVertices[[#This Row],[Vertex]],Vertices[],MATCH("ID",Vertices[[#Headers],[Vertex]:[Vertex Content Word Count]],0),FALSE)</f>
        <v>233</v>
      </c>
    </row>
    <row r="349" spans="1:3" ht="15">
      <c r="A349" s="78" t="s">
        <v>4267</v>
      </c>
      <c r="B349" s="84" t="s">
        <v>312</v>
      </c>
      <c r="C349" s="78">
        <f>VLOOKUP(GroupVertices[[#This Row],[Vertex]],Vertices[],MATCH("ID",Vertices[[#Headers],[Vertex]:[Vertex Content Word Count]],0),FALSE)</f>
        <v>179</v>
      </c>
    </row>
    <row r="350" spans="1:3" ht="15">
      <c r="A350" s="78" t="s">
        <v>4267</v>
      </c>
      <c r="B350" s="84" t="s">
        <v>515</v>
      </c>
      <c r="C350" s="78">
        <f>VLOOKUP(GroupVertices[[#This Row],[Vertex]],Vertices[],MATCH("ID",Vertices[[#Headers],[Vertex]:[Vertex Content Word Count]],0),FALSE)</f>
        <v>180</v>
      </c>
    </row>
    <row r="351" spans="1:3" ht="15">
      <c r="A351" s="78" t="s">
        <v>4268</v>
      </c>
      <c r="B351" s="84" t="s">
        <v>307</v>
      </c>
      <c r="C351" s="78">
        <f>VLOOKUP(GroupVertices[[#This Row],[Vertex]],Vertices[],MATCH("ID",Vertices[[#Headers],[Vertex]:[Vertex Content Word Count]],0),FALSE)</f>
        <v>163</v>
      </c>
    </row>
    <row r="352" spans="1:3" ht="15">
      <c r="A352" s="78" t="s">
        <v>4268</v>
      </c>
      <c r="B352" s="84" t="s">
        <v>504</v>
      </c>
      <c r="C352" s="78">
        <f>VLOOKUP(GroupVertices[[#This Row],[Vertex]],Vertices[],MATCH("ID",Vertices[[#Headers],[Vertex]:[Vertex Content Word Count]],0),FALSE)</f>
        <v>164</v>
      </c>
    </row>
    <row r="353" spans="1:3" ht="15">
      <c r="A353" s="78" t="s">
        <v>4269</v>
      </c>
      <c r="B353" s="84" t="s">
        <v>303</v>
      </c>
      <c r="C353" s="78">
        <f>VLOOKUP(GroupVertices[[#This Row],[Vertex]],Vertices[],MATCH("ID",Vertices[[#Headers],[Vertex]:[Vertex Content Word Count]],0),FALSE)</f>
        <v>126</v>
      </c>
    </row>
    <row r="354" spans="1:3" ht="15">
      <c r="A354" s="78" t="s">
        <v>4269</v>
      </c>
      <c r="B354" s="84" t="s">
        <v>471</v>
      </c>
      <c r="C354" s="78">
        <f>VLOOKUP(GroupVertices[[#This Row],[Vertex]],Vertices[],MATCH("ID",Vertices[[#Headers],[Vertex]:[Vertex Content Word Count]],0),FALSE)</f>
        <v>127</v>
      </c>
    </row>
    <row r="355" spans="1:3" ht="15">
      <c r="A355" s="78" t="s">
        <v>4270</v>
      </c>
      <c r="B355" s="84" t="s">
        <v>274</v>
      </c>
      <c r="C355" s="78">
        <f>VLOOKUP(GroupVertices[[#This Row],[Vertex]],Vertices[],MATCH("ID",Vertices[[#Headers],[Vertex]:[Vertex Content Word Count]],0),FALSE)</f>
        <v>86</v>
      </c>
    </row>
    <row r="356" spans="1:3" ht="15">
      <c r="A356" s="78" t="s">
        <v>4270</v>
      </c>
      <c r="B356" s="84" t="s">
        <v>461</v>
      </c>
      <c r="C356" s="78">
        <f>VLOOKUP(GroupVertices[[#This Row],[Vertex]],Vertices[],MATCH("ID",Vertices[[#Headers],[Vertex]:[Vertex Content Word Count]],0),FALSE)</f>
        <v>87</v>
      </c>
    </row>
    <row r="357" spans="1:3" ht="15">
      <c r="A357" s="78" t="s">
        <v>4271</v>
      </c>
      <c r="B357" s="84" t="s">
        <v>265</v>
      </c>
      <c r="C357" s="78">
        <f>VLOOKUP(GroupVertices[[#This Row],[Vertex]],Vertices[],MATCH("ID",Vertices[[#Headers],[Vertex]:[Vertex Content Word Count]],0),FALSE)</f>
        <v>74</v>
      </c>
    </row>
    <row r="358" spans="1:3" ht="15">
      <c r="A358" s="78" t="s">
        <v>4271</v>
      </c>
      <c r="B358" s="84" t="s">
        <v>264</v>
      </c>
      <c r="C358" s="78">
        <f>VLOOKUP(GroupVertices[[#This Row],[Vertex]],Vertices[],MATCH("ID",Vertices[[#Headers],[Vertex]:[Vertex Content Word Count]],0),FALSE)</f>
        <v>73</v>
      </c>
    </row>
    <row r="359" spans="1:3" ht="15">
      <c r="A359" s="78" t="s">
        <v>4272</v>
      </c>
      <c r="B359" s="84" t="s">
        <v>263</v>
      </c>
      <c r="C359" s="78">
        <f>VLOOKUP(GroupVertices[[#This Row],[Vertex]],Vertices[],MATCH("ID",Vertices[[#Headers],[Vertex]:[Vertex Content Word Count]],0),FALSE)</f>
        <v>72</v>
      </c>
    </row>
    <row r="360" spans="1:3" ht="15">
      <c r="A360" s="78" t="s">
        <v>4272</v>
      </c>
      <c r="B360" s="84" t="s">
        <v>262</v>
      </c>
      <c r="C360" s="78">
        <f>VLOOKUP(GroupVertices[[#This Row],[Vertex]],Vertices[],MATCH("ID",Vertices[[#Headers],[Vertex]:[Vertex Content Word Count]],0),FALSE)</f>
        <v>71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5390</v>
      </c>
      <c r="B2" s="34" t="s">
        <v>4202</v>
      </c>
      <c r="D2" s="31">
        <f>MIN(Vertices[Degree])</f>
        <v>0</v>
      </c>
      <c r="E2" s="3">
        <f>COUNTIF(Vertices[Degree],"&gt;= "&amp;D2)-COUNTIF(Vertices[Degree],"&gt;="&amp;D3)</f>
        <v>0</v>
      </c>
      <c r="F2" s="37">
        <f>MIN(Vertices[In-Degree])</f>
        <v>0</v>
      </c>
      <c r="G2" s="38">
        <f>COUNTIF(Vertices[In-Degree],"&gt;= "&amp;F2)-COUNTIF(Vertices[In-Degree],"&gt;="&amp;F3)</f>
        <v>301</v>
      </c>
      <c r="H2" s="37">
        <f>MIN(Vertices[Out-Degree])</f>
        <v>0</v>
      </c>
      <c r="I2" s="38">
        <f>COUNTIF(Vertices[Out-Degree],"&gt;= "&amp;H2)-COUNTIF(Vertices[Out-Degree],"&gt;="&amp;H3)</f>
        <v>125</v>
      </c>
      <c r="J2" s="37">
        <f>MIN(Vertices[Betweenness Centrality])</f>
        <v>0</v>
      </c>
      <c r="K2" s="38">
        <f>COUNTIF(Vertices[Betweenness Centrality],"&gt;= "&amp;J2)-COUNTIF(Vertices[Betweenness Centrality],"&gt;="&amp;J3)</f>
        <v>341</v>
      </c>
      <c r="L2" s="37">
        <f>MIN(Vertices[Closeness Centrality])</f>
        <v>0</v>
      </c>
      <c r="M2" s="38">
        <f>COUNTIF(Vertices[Closeness Centrality],"&gt;= "&amp;L2)-COUNTIF(Vertices[Closeness Centrality],"&gt;="&amp;L3)</f>
        <v>268</v>
      </c>
      <c r="N2" s="37">
        <f>MIN(Vertices[Eigenvector Centrality])</f>
        <v>0</v>
      </c>
      <c r="O2" s="38">
        <f>COUNTIF(Vertices[Eigenvector Centrality],"&gt;= "&amp;N2)-COUNTIF(Vertices[Eigenvector Centrality],"&gt;="&amp;N3)</f>
        <v>320</v>
      </c>
      <c r="P2" s="37">
        <f>MIN(Vertices[PageRank])</f>
        <v>0</v>
      </c>
      <c r="Q2" s="38">
        <f>COUNTIF(Vertices[PageRank],"&gt;= "&amp;P2)-COUNTIF(Vertices[PageRank],"&gt;="&amp;P3)</f>
        <v>111</v>
      </c>
      <c r="R2" s="37">
        <f>MIN(Vertices[Clustering Coefficient])</f>
        <v>0</v>
      </c>
      <c r="S2" s="43">
        <f>COUNTIF(Vertices[Clustering Coefficient],"&gt;= "&amp;R2)-COUNTIF(Vertices[Clustering Coefficient],"&gt;="&amp;R3)</f>
        <v>237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1.5454545454545454</v>
      </c>
      <c r="G3" s="40">
        <f>COUNTIF(Vertices[In-Degree],"&gt;= "&amp;F3)-COUNTIF(Vertices[In-Degree],"&gt;="&amp;F4)</f>
        <v>36</v>
      </c>
      <c r="H3" s="39">
        <f aca="true" t="shared" si="3" ref="H3:H26">H2+($H$57-$H$2)/BinDivisor</f>
        <v>0.5454545454545454</v>
      </c>
      <c r="I3" s="40">
        <f>COUNTIF(Vertices[Out-Degree],"&gt;= "&amp;H3)-COUNTIF(Vertices[Out-Degree],"&gt;="&amp;H4)</f>
        <v>126</v>
      </c>
      <c r="J3" s="39">
        <f aca="true" t="shared" si="4" ref="J3:J26">J2+($J$57-$J$2)/BinDivisor</f>
        <v>952.4909090909091</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26</v>
      </c>
      <c r="N3" s="39">
        <f aca="true" t="shared" si="6" ref="N3:N26">N2+($N$57-$N$2)/BinDivisor</f>
        <v>0.0012074181818181816</v>
      </c>
      <c r="O3" s="40">
        <f>COUNTIF(Vertices[Eigenvector Centrality],"&gt;= "&amp;N3)-COUNTIF(Vertices[Eigenvector Centrality],"&gt;="&amp;N4)</f>
        <v>2</v>
      </c>
      <c r="P3" s="39">
        <f aca="true" t="shared" si="7" ref="P3:P26">P2+($P$57-$P$2)/BinDivisor</f>
        <v>0.5502054545454546</v>
      </c>
      <c r="Q3" s="40">
        <f>COUNTIF(Vertices[PageRank],"&gt;= "&amp;P3)-COUNTIF(Vertices[PageRank],"&gt;="&amp;P4)</f>
        <v>202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359</v>
      </c>
      <c r="D4" s="32">
        <f t="shared" si="1"/>
        <v>0</v>
      </c>
      <c r="E4" s="3">
        <f>COUNTIF(Vertices[Degree],"&gt;= "&amp;D4)-COUNTIF(Vertices[Degree],"&gt;="&amp;D5)</f>
        <v>0</v>
      </c>
      <c r="F4" s="37">
        <f t="shared" si="2"/>
        <v>3.090909090909091</v>
      </c>
      <c r="G4" s="38">
        <f>COUNTIF(Vertices[In-Degree],"&gt;= "&amp;F4)-COUNTIF(Vertices[In-Degree],"&gt;="&amp;F5)</f>
        <v>8</v>
      </c>
      <c r="H4" s="37">
        <f t="shared" si="3"/>
        <v>1.0909090909090908</v>
      </c>
      <c r="I4" s="38">
        <f>COUNTIF(Vertices[Out-Degree],"&gt;= "&amp;H4)-COUNTIF(Vertices[Out-Degree],"&gt;="&amp;H5)</f>
        <v>0</v>
      </c>
      <c r="J4" s="37">
        <f t="shared" si="4"/>
        <v>1904.9818181818182</v>
      </c>
      <c r="K4" s="38">
        <f>COUNTIF(Vertices[Betweenness Centrality],"&gt;= "&amp;J4)-COUNTIF(Vertices[Betweenness Centrality],"&gt;="&amp;J5)</f>
        <v>2</v>
      </c>
      <c r="L4" s="37">
        <f t="shared" si="5"/>
        <v>0.03636363636363636</v>
      </c>
      <c r="M4" s="38">
        <f>COUNTIF(Vertices[Closeness Centrality],"&gt;= "&amp;L4)-COUNTIF(Vertices[Closeness Centrality],"&gt;="&amp;L5)</f>
        <v>11</v>
      </c>
      <c r="N4" s="37">
        <f t="shared" si="6"/>
        <v>0.0024148363636363633</v>
      </c>
      <c r="O4" s="38">
        <f>COUNTIF(Vertices[Eigenvector Centrality],"&gt;= "&amp;N4)-COUNTIF(Vertices[Eigenvector Centrality],"&gt;="&amp;N5)</f>
        <v>0</v>
      </c>
      <c r="P4" s="37">
        <f t="shared" si="7"/>
        <v>1.100410909090909</v>
      </c>
      <c r="Q4" s="38">
        <f>COUNTIF(Vertices[PageRank],"&gt;= "&amp;P4)-COUNTIF(Vertices[PageRank],"&gt;="&amp;P5)</f>
        <v>19</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4.636363636363637</v>
      </c>
      <c r="G5" s="40">
        <f>COUNTIF(Vertices[In-Degree],"&gt;= "&amp;F5)-COUNTIF(Vertices[In-Degree],"&gt;="&amp;F6)</f>
        <v>4</v>
      </c>
      <c r="H5" s="39">
        <f t="shared" si="3"/>
        <v>1.6363636363636362</v>
      </c>
      <c r="I5" s="40">
        <f>COUNTIF(Vertices[Out-Degree],"&gt;= "&amp;H5)-COUNTIF(Vertices[Out-Degree],"&gt;="&amp;H6)</f>
        <v>37</v>
      </c>
      <c r="J5" s="39">
        <f t="shared" si="4"/>
        <v>2857.4727272727273</v>
      </c>
      <c r="K5" s="40">
        <f>COUNTIF(Vertices[Betweenness Centrality],"&gt;= "&amp;J5)-COUNTIF(Vertices[Betweenness Centrality],"&gt;="&amp;J6)</f>
        <v>6</v>
      </c>
      <c r="L5" s="39">
        <f t="shared" si="5"/>
        <v>0.05454545454545454</v>
      </c>
      <c r="M5" s="40">
        <f>COUNTIF(Vertices[Closeness Centrality],"&gt;= "&amp;L5)-COUNTIF(Vertices[Closeness Centrality],"&gt;="&amp;L6)</f>
        <v>0</v>
      </c>
      <c r="N5" s="39">
        <f t="shared" si="6"/>
        <v>0.003622254545454545</v>
      </c>
      <c r="O5" s="40">
        <f>COUNTIF(Vertices[Eigenvector Centrality],"&gt;= "&amp;N5)-COUNTIF(Vertices[Eigenvector Centrality],"&gt;="&amp;N6)</f>
        <v>0</v>
      </c>
      <c r="P5" s="39">
        <f t="shared" si="7"/>
        <v>1.6506163636363635</v>
      </c>
      <c r="Q5" s="40">
        <f>COUNTIF(Vertices[PageRank],"&gt;= "&amp;P5)-COUNTIF(Vertices[PageRank],"&gt;="&amp;P6)</f>
        <v>10</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528</v>
      </c>
      <c r="D6" s="32">
        <f t="shared" si="1"/>
        <v>0</v>
      </c>
      <c r="E6" s="3">
        <f>COUNTIF(Vertices[Degree],"&gt;= "&amp;D6)-COUNTIF(Vertices[Degree],"&gt;="&amp;D7)</f>
        <v>0</v>
      </c>
      <c r="F6" s="37">
        <f t="shared" si="2"/>
        <v>6.181818181818182</v>
      </c>
      <c r="G6" s="38">
        <f>COUNTIF(Vertices[In-Degree],"&gt;= "&amp;F6)-COUNTIF(Vertices[In-Degree],"&gt;="&amp;F7)</f>
        <v>2</v>
      </c>
      <c r="H6" s="37">
        <f t="shared" si="3"/>
        <v>2.1818181818181817</v>
      </c>
      <c r="I6" s="38">
        <f>COUNTIF(Vertices[Out-Degree],"&gt;= "&amp;H6)-COUNTIF(Vertices[Out-Degree],"&gt;="&amp;H7)</f>
        <v>0</v>
      </c>
      <c r="J6" s="37">
        <f t="shared" si="4"/>
        <v>3809.9636363636364</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0.0048296727272727265</v>
      </c>
      <c r="O6" s="38">
        <f>COUNTIF(Vertices[Eigenvector Centrality],"&gt;= "&amp;N6)-COUNTIF(Vertices[Eigenvector Centrality],"&gt;="&amp;N7)</f>
        <v>0</v>
      </c>
      <c r="P6" s="37">
        <f t="shared" si="7"/>
        <v>2.200821818181818</v>
      </c>
      <c r="Q6" s="38">
        <f>COUNTIF(Vertices[PageRank],"&gt;= "&amp;P6)-COUNTIF(Vertices[PageRank],"&gt;="&amp;P7)</f>
        <v>3</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98</v>
      </c>
      <c r="D7" s="32">
        <f t="shared" si="1"/>
        <v>0</v>
      </c>
      <c r="E7" s="3">
        <f>COUNTIF(Vertices[Degree],"&gt;= "&amp;D7)-COUNTIF(Vertices[Degree],"&gt;="&amp;D8)</f>
        <v>0</v>
      </c>
      <c r="F7" s="39">
        <f t="shared" si="2"/>
        <v>7.727272727272727</v>
      </c>
      <c r="G7" s="40">
        <f>COUNTIF(Vertices[In-Degree],"&gt;= "&amp;F7)-COUNTIF(Vertices[In-Degree],"&gt;="&amp;F8)</f>
        <v>1</v>
      </c>
      <c r="H7" s="39">
        <f t="shared" si="3"/>
        <v>2.727272727272727</v>
      </c>
      <c r="I7" s="40">
        <f>COUNTIF(Vertices[Out-Degree],"&gt;= "&amp;H7)-COUNTIF(Vertices[Out-Degree],"&gt;="&amp;H8)</f>
        <v>15</v>
      </c>
      <c r="J7" s="39">
        <f t="shared" si="4"/>
        <v>4762.454545454546</v>
      </c>
      <c r="K7" s="40">
        <f>COUNTIF(Vertices[Betweenness Centrality],"&gt;= "&amp;J7)-COUNTIF(Vertices[Betweenness Centrality],"&gt;="&amp;J8)</f>
        <v>1</v>
      </c>
      <c r="L7" s="39">
        <f t="shared" si="5"/>
        <v>0.09090909090909091</v>
      </c>
      <c r="M7" s="40">
        <f>COUNTIF(Vertices[Closeness Centrality],"&gt;= "&amp;L7)-COUNTIF(Vertices[Closeness Centrality],"&gt;="&amp;L8)</f>
        <v>1</v>
      </c>
      <c r="N7" s="39">
        <f t="shared" si="6"/>
        <v>0.006037090909090909</v>
      </c>
      <c r="O7" s="40">
        <f>COUNTIF(Vertices[Eigenvector Centrality],"&gt;= "&amp;N7)-COUNTIF(Vertices[Eigenvector Centrality],"&gt;="&amp;N8)</f>
        <v>0</v>
      </c>
      <c r="P7" s="39">
        <f t="shared" si="7"/>
        <v>2.751027272727273</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626</v>
      </c>
      <c r="D8" s="32">
        <f t="shared" si="1"/>
        <v>0</v>
      </c>
      <c r="E8" s="3">
        <f>COUNTIF(Vertices[Degree],"&gt;= "&amp;D8)-COUNTIF(Vertices[Degree],"&gt;="&amp;D9)</f>
        <v>0</v>
      </c>
      <c r="F8" s="37">
        <f t="shared" si="2"/>
        <v>9.272727272727272</v>
      </c>
      <c r="G8" s="38">
        <f>COUNTIF(Vertices[In-Degree],"&gt;= "&amp;F8)-COUNTIF(Vertices[In-Degree],"&gt;="&amp;F9)</f>
        <v>1</v>
      </c>
      <c r="H8" s="37">
        <f t="shared" si="3"/>
        <v>3.2727272727272725</v>
      </c>
      <c r="I8" s="38">
        <f>COUNTIF(Vertices[Out-Degree],"&gt;= "&amp;H8)-COUNTIF(Vertices[Out-Degree],"&gt;="&amp;H9)</f>
        <v>0</v>
      </c>
      <c r="J8" s="37">
        <f t="shared" si="4"/>
        <v>5714.9454545454555</v>
      </c>
      <c r="K8" s="38">
        <f>COUNTIF(Vertices[Betweenness Centrality],"&gt;= "&amp;J8)-COUNTIF(Vertices[Betweenness Centrality],"&gt;="&amp;J9)</f>
        <v>0</v>
      </c>
      <c r="L8" s="37">
        <f t="shared" si="5"/>
        <v>0.1090909090909091</v>
      </c>
      <c r="M8" s="38">
        <f>COUNTIF(Vertices[Closeness Centrality],"&gt;= "&amp;L8)-COUNTIF(Vertices[Closeness Centrality],"&gt;="&amp;L9)</f>
        <v>5</v>
      </c>
      <c r="N8" s="37">
        <f t="shared" si="6"/>
        <v>0.007244509090909091</v>
      </c>
      <c r="O8" s="38">
        <f>COUNTIF(Vertices[Eigenvector Centrality],"&gt;= "&amp;N8)-COUNTIF(Vertices[Eigenvector Centrality],"&gt;="&amp;N9)</f>
        <v>1</v>
      </c>
      <c r="P8" s="37">
        <f t="shared" si="7"/>
        <v>3.3012327272727275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10.818181818181817</v>
      </c>
      <c r="G9" s="40">
        <f>COUNTIF(Vertices[In-Degree],"&gt;= "&amp;F9)-COUNTIF(Vertices[In-Degree],"&gt;="&amp;F10)</f>
        <v>0</v>
      </c>
      <c r="H9" s="39">
        <f t="shared" si="3"/>
        <v>3.818181818181818</v>
      </c>
      <c r="I9" s="40">
        <f>COUNTIF(Vertices[Out-Degree],"&gt;= "&amp;H9)-COUNTIF(Vertices[Out-Degree],"&gt;="&amp;H10)</f>
        <v>36</v>
      </c>
      <c r="J9" s="39">
        <f t="shared" si="4"/>
        <v>6667.436363636365</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0.008451927272727273</v>
      </c>
      <c r="O9" s="40">
        <f>COUNTIF(Vertices[Eigenvector Centrality],"&gt;= "&amp;N9)-COUNTIF(Vertices[Eigenvector Centrality],"&gt;="&amp;N10)</f>
        <v>0</v>
      </c>
      <c r="P9" s="39">
        <f t="shared" si="7"/>
        <v>3.851438181818182</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5391</v>
      </c>
      <c r="B10" s="34">
        <v>3</v>
      </c>
      <c r="D10" s="32">
        <f t="shared" si="1"/>
        <v>0</v>
      </c>
      <c r="E10" s="3">
        <f>COUNTIF(Vertices[Degree],"&gt;= "&amp;D10)-COUNTIF(Vertices[Degree],"&gt;="&amp;D11)</f>
        <v>0</v>
      </c>
      <c r="F10" s="37">
        <f t="shared" si="2"/>
        <v>12.363636363636362</v>
      </c>
      <c r="G10" s="38">
        <f>COUNTIF(Vertices[In-Degree],"&gt;= "&amp;F10)-COUNTIF(Vertices[In-Degree],"&gt;="&amp;F11)</f>
        <v>0</v>
      </c>
      <c r="H10" s="37">
        <f t="shared" si="3"/>
        <v>4.363636363636363</v>
      </c>
      <c r="I10" s="38">
        <f>COUNTIF(Vertices[Out-Degree],"&gt;= "&amp;H10)-COUNTIF(Vertices[Out-Degree],"&gt;="&amp;H11)</f>
        <v>0</v>
      </c>
      <c r="J10" s="37">
        <f t="shared" si="4"/>
        <v>7619.927272727275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0.009659345454545455</v>
      </c>
      <c r="O10" s="38">
        <f>COUNTIF(Vertices[Eigenvector Centrality],"&gt;= "&amp;N10)-COUNTIF(Vertices[Eigenvector Centrality],"&gt;="&amp;N11)</f>
        <v>0</v>
      </c>
      <c r="P10" s="37">
        <f t="shared" si="7"/>
        <v>4.401643636363636</v>
      </c>
      <c r="Q10" s="38">
        <f>COUNTIF(Vertices[PageRank],"&gt;= "&amp;P10)-COUNTIF(Vertices[PageRank],"&gt;="&amp;P11)</f>
        <v>5</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13.909090909090907</v>
      </c>
      <c r="G11" s="40">
        <f>COUNTIF(Vertices[In-Degree],"&gt;= "&amp;F11)-COUNTIF(Vertices[In-Degree],"&gt;="&amp;F12)</f>
        <v>0</v>
      </c>
      <c r="H11" s="39">
        <f t="shared" si="3"/>
        <v>4.909090909090908</v>
      </c>
      <c r="I11" s="40">
        <f>COUNTIF(Vertices[Out-Degree],"&gt;= "&amp;H11)-COUNTIF(Vertices[Out-Degree],"&gt;="&amp;H12)</f>
        <v>9</v>
      </c>
      <c r="J11" s="39">
        <f t="shared" si="4"/>
        <v>8572.418181818184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0.010866763636363637</v>
      </c>
      <c r="O11" s="40">
        <f>COUNTIF(Vertices[Eigenvector Centrality],"&gt;= "&amp;N11)-COUNTIF(Vertices[Eigenvector Centrality],"&gt;="&amp;N12)</f>
        <v>0</v>
      </c>
      <c r="P11" s="39">
        <f t="shared" si="7"/>
        <v>4.951849090909091</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46</v>
      </c>
      <c r="D12" s="32">
        <f t="shared" si="1"/>
        <v>0</v>
      </c>
      <c r="E12" s="3">
        <f>COUNTIF(Vertices[Degree],"&gt;= "&amp;D12)-COUNTIF(Vertices[Degree],"&gt;="&amp;D13)</f>
        <v>0</v>
      </c>
      <c r="F12" s="37">
        <f t="shared" si="2"/>
        <v>15.454545454545451</v>
      </c>
      <c r="G12" s="38">
        <f>COUNTIF(Vertices[In-Degree],"&gt;= "&amp;F12)-COUNTIF(Vertices[In-Degree],"&gt;="&amp;F13)</f>
        <v>0</v>
      </c>
      <c r="H12" s="37">
        <f t="shared" si="3"/>
        <v>5.454545454545453</v>
      </c>
      <c r="I12" s="38">
        <f>COUNTIF(Vertices[Out-Degree],"&gt;= "&amp;H12)-COUNTIF(Vertices[Out-Degree],"&gt;="&amp;H13)</f>
        <v>0</v>
      </c>
      <c r="J12" s="37">
        <f t="shared" si="4"/>
        <v>9524.909090909094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0.012074181818181819</v>
      </c>
      <c r="O12" s="38">
        <f>COUNTIF(Vertices[Eigenvector Centrality],"&gt;= "&amp;N12)-COUNTIF(Vertices[Eigenvector Centrality],"&gt;="&amp;N13)</f>
        <v>0</v>
      </c>
      <c r="P12" s="37">
        <f t="shared" si="7"/>
        <v>5.502054545454546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571</v>
      </c>
      <c r="B13" s="34">
        <v>56</v>
      </c>
      <c r="D13" s="32">
        <f t="shared" si="1"/>
        <v>0</v>
      </c>
      <c r="E13" s="3">
        <f>COUNTIF(Vertices[Degree],"&gt;= "&amp;D13)-COUNTIF(Vertices[Degree],"&gt;="&amp;D14)</f>
        <v>0</v>
      </c>
      <c r="F13" s="39">
        <f t="shared" si="2"/>
        <v>16.999999999999996</v>
      </c>
      <c r="G13" s="40">
        <f>COUNTIF(Vertices[In-Degree],"&gt;= "&amp;F13)-COUNTIF(Vertices[In-Degree],"&gt;="&amp;F14)</f>
        <v>0</v>
      </c>
      <c r="H13" s="39">
        <f t="shared" si="3"/>
        <v>5.999999999999998</v>
      </c>
      <c r="I13" s="40">
        <f>COUNTIF(Vertices[Out-Degree],"&gt;= "&amp;H13)-COUNTIF(Vertices[Out-Degree],"&gt;="&amp;H14)</f>
        <v>2</v>
      </c>
      <c r="J13" s="39">
        <f t="shared" si="4"/>
        <v>10477.400000000003</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0.013281600000000001</v>
      </c>
      <c r="O13" s="40">
        <f>COUNTIF(Vertices[Eigenvector Centrality],"&gt;= "&amp;N13)-COUNTIF(Vertices[Eigenvector Centrality],"&gt;="&amp;N14)</f>
        <v>0</v>
      </c>
      <c r="P13" s="39">
        <f t="shared" si="7"/>
        <v>6.05226</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570</v>
      </c>
      <c r="B14" s="34">
        <v>524</v>
      </c>
      <c r="D14" s="32">
        <f t="shared" si="1"/>
        <v>0</v>
      </c>
      <c r="E14" s="3">
        <f>COUNTIF(Vertices[Degree],"&gt;= "&amp;D14)-COUNTIF(Vertices[Degree],"&gt;="&amp;D15)</f>
        <v>0</v>
      </c>
      <c r="F14" s="37">
        <f t="shared" si="2"/>
        <v>18.545454545454543</v>
      </c>
      <c r="G14" s="38">
        <f>COUNTIF(Vertices[In-Degree],"&gt;= "&amp;F14)-COUNTIF(Vertices[In-Degree],"&gt;="&amp;F15)</f>
        <v>0</v>
      </c>
      <c r="H14" s="37">
        <f t="shared" si="3"/>
        <v>6.545454545454543</v>
      </c>
      <c r="I14" s="38">
        <f>COUNTIF(Vertices[Out-Degree],"&gt;= "&amp;H14)-COUNTIF(Vertices[Out-Degree],"&gt;="&amp;H15)</f>
        <v>2</v>
      </c>
      <c r="J14" s="37">
        <f t="shared" si="4"/>
        <v>11429.890909090913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0.014489018181818183</v>
      </c>
      <c r="O14" s="38">
        <f>COUNTIF(Vertices[Eigenvector Centrality],"&gt;= "&amp;N14)-COUNTIF(Vertices[Eigenvector Centrality],"&gt;="&amp;N15)</f>
        <v>0</v>
      </c>
      <c r="P14" s="37">
        <f t="shared" si="7"/>
        <v>6.602465454545455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20.09090909090909</v>
      </c>
      <c r="G15" s="40">
        <f>COUNTIF(Vertices[In-Degree],"&gt;= "&amp;F15)-COUNTIF(Vertices[In-Degree],"&gt;="&amp;F16)</f>
        <v>0</v>
      </c>
      <c r="H15" s="39">
        <f t="shared" si="3"/>
        <v>7.090909090909088</v>
      </c>
      <c r="I15" s="40">
        <f>COUNTIF(Vertices[Out-Degree],"&gt;= "&amp;H15)-COUNTIF(Vertices[Out-Degree],"&gt;="&amp;H16)</f>
        <v>0</v>
      </c>
      <c r="J15" s="39">
        <f t="shared" si="4"/>
        <v>12382.381818181822</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0.015696436363636365</v>
      </c>
      <c r="O15" s="40">
        <f>COUNTIF(Vertices[Eigenvector Centrality],"&gt;= "&amp;N15)-COUNTIF(Vertices[Eigenvector Centrality],"&gt;="&amp;N16)</f>
        <v>0</v>
      </c>
      <c r="P15" s="39">
        <f t="shared" si="7"/>
        <v>7.15267090909091</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46</v>
      </c>
      <c r="D16" s="32">
        <f t="shared" si="1"/>
        <v>0</v>
      </c>
      <c r="E16" s="3">
        <f>COUNTIF(Vertices[Degree],"&gt;= "&amp;D16)-COUNTIF(Vertices[Degree],"&gt;="&amp;D17)</f>
        <v>0</v>
      </c>
      <c r="F16" s="37">
        <f t="shared" si="2"/>
        <v>21.636363636363637</v>
      </c>
      <c r="G16" s="38">
        <f>COUNTIF(Vertices[In-Degree],"&gt;= "&amp;F16)-COUNTIF(Vertices[In-Degree],"&gt;="&amp;F17)</f>
        <v>0</v>
      </c>
      <c r="H16" s="37">
        <f t="shared" si="3"/>
        <v>7.636363636363633</v>
      </c>
      <c r="I16" s="38">
        <f>COUNTIF(Vertices[Out-Degree],"&gt;= "&amp;H16)-COUNTIF(Vertices[Out-Degree],"&gt;="&amp;H17)</f>
        <v>0</v>
      </c>
      <c r="J16" s="37">
        <f t="shared" si="4"/>
        <v>13334.872727272732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0.016903854545454546</v>
      </c>
      <c r="O16" s="38">
        <f>COUNTIF(Vertices[Eigenvector Centrality],"&gt;= "&amp;N16)-COUNTIF(Vertices[Eigenvector Centrality],"&gt;="&amp;N17)</f>
        <v>0</v>
      </c>
      <c r="P16" s="37">
        <f t="shared" si="7"/>
        <v>7.702876363636364</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23.181818181818183</v>
      </c>
      <c r="G17" s="40">
        <f>COUNTIF(Vertices[In-Degree],"&gt;= "&amp;F17)-COUNTIF(Vertices[In-Degree],"&gt;="&amp;F18)</f>
        <v>0</v>
      </c>
      <c r="H17" s="39">
        <f t="shared" si="3"/>
        <v>8.181818181818178</v>
      </c>
      <c r="I17" s="40">
        <f>COUNTIF(Vertices[Out-Degree],"&gt;= "&amp;H17)-COUNTIF(Vertices[Out-Degree],"&gt;="&amp;H18)</f>
        <v>0</v>
      </c>
      <c r="J17" s="39">
        <f t="shared" si="4"/>
        <v>14287.363636363641</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0.018111272727272726</v>
      </c>
      <c r="O17" s="40">
        <f>COUNTIF(Vertices[Eigenvector Centrality],"&gt;= "&amp;N17)-COUNTIF(Vertices[Eigenvector Centrality],"&gt;="&amp;N18)</f>
        <v>0</v>
      </c>
      <c r="P17" s="39">
        <f t="shared" si="7"/>
        <v>8.253081818181819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0.05389221556886228</v>
      </c>
      <c r="D18" s="32">
        <f t="shared" si="1"/>
        <v>0</v>
      </c>
      <c r="E18" s="3">
        <f>COUNTIF(Vertices[Degree],"&gt;= "&amp;D18)-COUNTIF(Vertices[Degree],"&gt;="&amp;D19)</f>
        <v>0</v>
      </c>
      <c r="F18" s="37">
        <f t="shared" si="2"/>
        <v>24.72727272727273</v>
      </c>
      <c r="G18" s="38">
        <f>COUNTIF(Vertices[In-Degree],"&gt;= "&amp;F18)-COUNTIF(Vertices[In-Degree],"&gt;="&amp;F19)</f>
        <v>0</v>
      </c>
      <c r="H18" s="37">
        <f t="shared" si="3"/>
        <v>8.727272727272723</v>
      </c>
      <c r="I18" s="38">
        <f>COUNTIF(Vertices[Out-Degree],"&gt;= "&amp;H18)-COUNTIF(Vertices[Out-Degree],"&gt;="&amp;H19)</f>
        <v>1</v>
      </c>
      <c r="J18" s="37">
        <f t="shared" si="4"/>
        <v>15239.854545454551</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0.019318690909090906</v>
      </c>
      <c r="O18" s="38">
        <f>COUNTIF(Vertices[Eigenvector Centrality],"&gt;= "&amp;N18)-COUNTIF(Vertices[Eigenvector Centrality],"&gt;="&amp;N19)</f>
        <v>31</v>
      </c>
      <c r="P18" s="37">
        <f t="shared" si="7"/>
        <v>8.803287272727273</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0.10227272727272728</v>
      </c>
      <c r="D19" s="32">
        <f t="shared" si="1"/>
        <v>0</v>
      </c>
      <c r="E19" s="3">
        <f>COUNTIF(Vertices[Degree],"&gt;= "&amp;D19)-COUNTIF(Vertices[Degree],"&gt;="&amp;D20)</f>
        <v>0</v>
      </c>
      <c r="F19" s="39">
        <f t="shared" si="2"/>
        <v>26.272727272727277</v>
      </c>
      <c r="G19" s="40">
        <f>COUNTIF(Vertices[In-Degree],"&gt;= "&amp;F19)-COUNTIF(Vertices[In-Degree],"&gt;="&amp;F20)</f>
        <v>0</v>
      </c>
      <c r="H19" s="39">
        <f t="shared" si="3"/>
        <v>9.272727272727268</v>
      </c>
      <c r="I19" s="40">
        <f>COUNTIF(Vertices[Out-Degree],"&gt;= "&amp;H19)-COUNTIF(Vertices[Out-Degree],"&gt;="&amp;H20)</f>
        <v>0</v>
      </c>
      <c r="J19" s="39">
        <f t="shared" si="4"/>
        <v>16192.34545454546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0.020526109090909087</v>
      </c>
      <c r="O19" s="40">
        <f>COUNTIF(Vertices[Eigenvector Centrality],"&gt;= "&amp;N19)-COUNTIF(Vertices[Eigenvector Centrality],"&gt;="&amp;N20)</f>
        <v>1</v>
      </c>
      <c r="P19" s="39">
        <f t="shared" si="7"/>
        <v>9.353492727272727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27.818181818181824</v>
      </c>
      <c r="G20" s="38">
        <f>COUNTIF(Vertices[In-Degree],"&gt;= "&amp;F20)-COUNTIF(Vertices[In-Degree],"&gt;="&amp;F21)</f>
        <v>0</v>
      </c>
      <c r="H20" s="37">
        <f t="shared" si="3"/>
        <v>9.818181818181813</v>
      </c>
      <c r="I20" s="38">
        <f>COUNTIF(Vertices[Out-Degree],"&gt;= "&amp;H20)-COUNTIF(Vertices[Out-Degree],"&gt;="&amp;H21)</f>
        <v>3</v>
      </c>
      <c r="J20" s="37">
        <f t="shared" si="4"/>
        <v>17144.83636363637</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0.021733527272727267</v>
      </c>
      <c r="O20" s="38">
        <f>COUNTIF(Vertices[Eigenvector Centrality],"&gt;= "&amp;N20)-COUNTIF(Vertices[Eigenvector Centrality],"&gt;="&amp;N21)</f>
        <v>0</v>
      </c>
      <c r="P20" s="37">
        <f t="shared" si="7"/>
        <v>9.90369818181818</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50</v>
      </c>
      <c r="D21" s="32">
        <f t="shared" si="1"/>
        <v>0</v>
      </c>
      <c r="E21" s="3">
        <f>COUNTIF(Vertices[Degree],"&gt;= "&amp;D21)-COUNTIF(Vertices[Degree],"&gt;="&amp;D22)</f>
        <v>0</v>
      </c>
      <c r="F21" s="39">
        <f t="shared" si="2"/>
        <v>29.36363636363637</v>
      </c>
      <c r="G21" s="40">
        <f>COUNTIF(Vertices[In-Degree],"&gt;= "&amp;F21)-COUNTIF(Vertices[In-Degree],"&gt;="&amp;F22)</f>
        <v>0</v>
      </c>
      <c r="H21" s="39">
        <f t="shared" si="3"/>
        <v>10.363636363636358</v>
      </c>
      <c r="I21" s="40">
        <f>COUNTIF(Vertices[Out-Degree],"&gt;= "&amp;H21)-COUNTIF(Vertices[Out-Degree],"&gt;="&amp;H22)</f>
        <v>0</v>
      </c>
      <c r="J21" s="39">
        <f t="shared" si="4"/>
        <v>18097.327272727278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0.022940945454545447</v>
      </c>
      <c r="O21" s="40">
        <f>COUNTIF(Vertices[Eigenvector Centrality],"&gt;= "&amp;N21)-COUNTIF(Vertices[Eigenvector Centrality],"&gt;="&amp;N22)</f>
        <v>0</v>
      </c>
      <c r="P21" s="39">
        <f t="shared" si="7"/>
        <v>10.453903636363634</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28</v>
      </c>
      <c r="D22" s="32">
        <f t="shared" si="1"/>
        <v>0</v>
      </c>
      <c r="E22" s="3">
        <f>COUNTIF(Vertices[Degree],"&gt;= "&amp;D22)-COUNTIF(Vertices[Degree],"&gt;="&amp;D23)</f>
        <v>0</v>
      </c>
      <c r="F22" s="37">
        <f t="shared" si="2"/>
        <v>30.909090909090917</v>
      </c>
      <c r="G22" s="38">
        <f>COUNTIF(Vertices[In-Degree],"&gt;= "&amp;F22)-COUNTIF(Vertices[In-Degree],"&gt;="&amp;F23)</f>
        <v>1</v>
      </c>
      <c r="H22" s="37">
        <f t="shared" si="3"/>
        <v>10.909090909090903</v>
      </c>
      <c r="I22" s="38">
        <f>COUNTIF(Vertices[Out-Degree],"&gt;= "&amp;H22)-COUNTIF(Vertices[Out-Degree],"&gt;="&amp;H23)</f>
        <v>1</v>
      </c>
      <c r="J22" s="37">
        <f t="shared" si="4"/>
        <v>19049.818181818187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0.024148363636363628</v>
      </c>
      <c r="O22" s="38">
        <f>COUNTIF(Vertices[Eigenvector Centrality],"&gt;= "&amp;N22)-COUNTIF(Vertices[Eigenvector Centrality],"&gt;="&amp;N23)</f>
        <v>0</v>
      </c>
      <c r="P22" s="37">
        <f t="shared" si="7"/>
        <v>11.004109090909088</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240</v>
      </c>
      <c r="D23" s="32">
        <f t="shared" si="1"/>
        <v>0</v>
      </c>
      <c r="E23" s="3">
        <f>COUNTIF(Vertices[Degree],"&gt;= "&amp;D23)-COUNTIF(Vertices[Degree],"&gt;="&amp;D24)</f>
        <v>0</v>
      </c>
      <c r="F23" s="39">
        <f t="shared" si="2"/>
        <v>32.45454545454546</v>
      </c>
      <c r="G23" s="40">
        <f>COUNTIF(Vertices[In-Degree],"&gt;= "&amp;F23)-COUNTIF(Vertices[In-Degree],"&gt;="&amp;F24)</f>
        <v>2</v>
      </c>
      <c r="H23" s="39">
        <f t="shared" si="3"/>
        <v>11.454545454545448</v>
      </c>
      <c r="I23" s="40">
        <f>COUNTIF(Vertices[Out-Degree],"&gt;= "&amp;H23)-COUNTIF(Vertices[Out-Degree],"&gt;="&amp;H24)</f>
        <v>0</v>
      </c>
      <c r="J23" s="39">
        <f t="shared" si="4"/>
        <v>20002.309090909097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0.025355781818181808</v>
      </c>
      <c r="O23" s="40">
        <f>COUNTIF(Vertices[Eigenvector Centrality],"&gt;= "&amp;N23)-COUNTIF(Vertices[Eigenvector Centrality],"&gt;="&amp;N24)</f>
        <v>0</v>
      </c>
      <c r="P23" s="39">
        <f t="shared" si="7"/>
        <v>11.554314545454542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519</v>
      </c>
      <c r="D24" s="32">
        <f t="shared" si="1"/>
        <v>0</v>
      </c>
      <c r="E24" s="3">
        <f>COUNTIF(Vertices[Degree],"&gt;= "&amp;D24)-COUNTIF(Vertices[Degree],"&gt;="&amp;D25)</f>
        <v>0</v>
      </c>
      <c r="F24" s="37">
        <f t="shared" si="2"/>
        <v>34.00000000000001</v>
      </c>
      <c r="G24" s="38">
        <f>COUNTIF(Vertices[In-Degree],"&gt;= "&amp;F24)-COUNTIF(Vertices[In-Degree],"&gt;="&amp;F25)</f>
        <v>2</v>
      </c>
      <c r="H24" s="37">
        <f t="shared" si="3"/>
        <v>11.999999999999993</v>
      </c>
      <c r="I24" s="38">
        <f>COUNTIF(Vertices[Out-Degree],"&gt;= "&amp;H24)-COUNTIF(Vertices[Out-Degree],"&gt;="&amp;H25)</f>
        <v>0</v>
      </c>
      <c r="J24" s="37">
        <f t="shared" si="4"/>
        <v>20954.800000000007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0.026563199999999988</v>
      </c>
      <c r="O24" s="38">
        <f>COUNTIF(Vertices[Eigenvector Centrality],"&gt;= "&amp;N24)-COUNTIF(Vertices[Eigenvector Centrality],"&gt;="&amp;N25)</f>
        <v>0</v>
      </c>
      <c r="P24" s="37">
        <f t="shared" si="7"/>
        <v>12.104519999999996</v>
      </c>
      <c r="Q24" s="38">
        <f>COUNTIF(Vertices[PageRank],"&gt;= "&amp;P24)-COUNTIF(Vertices[PageRank],"&gt;="&amp;P25)</f>
        <v>1</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35.545454545454554</v>
      </c>
      <c r="G25" s="40">
        <f>COUNTIF(Vertices[In-Degree],"&gt;= "&amp;F25)-COUNTIF(Vertices[In-Degree],"&gt;="&amp;F26)</f>
        <v>0</v>
      </c>
      <c r="H25" s="39">
        <f t="shared" si="3"/>
        <v>12.545454545454538</v>
      </c>
      <c r="I25" s="40">
        <f>COUNTIF(Vertices[Out-Degree],"&gt;= "&amp;H25)-COUNTIF(Vertices[Out-Degree],"&gt;="&amp;H26)</f>
        <v>0</v>
      </c>
      <c r="J25" s="39">
        <f t="shared" si="4"/>
        <v>21907.290909090916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0.02777061818181817</v>
      </c>
      <c r="O25" s="40">
        <f>COUNTIF(Vertices[Eigenvector Centrality],"&gt;= "&amp;N25)-COUNTIF(Vertices[Eigenvector Centrality],"&gt;="&amp;N26)</f>
        <v>0</v>
      </c>
      <c r="P25" s="39">
        <f t="shared" si="7"/>
        <v>12.65472545454545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37.0909090909091</v>
      </c>
      <c r="G26" s="38">
        <f>COUNTIF(Vertices[In-Degree],"&gt;= "&amp;F26)-COUNTIF(Vertices[In-Degree],"&gt;="&amp;F28)</f>
        <v>0</v>
      </c>
      <c r="H26" s="37">
        <f t="shared" si="3"/>
        <v>13.090909090909083</v>
      </c>
      <c r="I26" s="38">
        <f>COUNTIF(Vertices[Out-Degree],"&gt;= "&amp;H26)-COUNTIF(Vertices[Out-Degree],"&gt;="&amp;H28)</f>
        <v>0</v>
      </c>
      <c r="J26" s="37">
        <f t="shared" si="4"/>
        <v>22859.781818181826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0.02897803636363635</v>
      </c>
      <c r="O26" s="38">
        <f>COUNTIF(Vertices[Eigenvector Centrality],"&gt;= "&amp;N26)-COUNTIF(Vertices[Eigenvector Centrality],"&gt;="&amp;N28)</f>
        <v>0</v>
      </c>
      <c r="P26" s="37">
        <f t="shared" si="7"/>
        <v>13.204930909090903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3.291833</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-84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38.63636363636365</v>
      </c>
      <c r="G28" s="40">
        <f>COUNTIF(Vertices[In-Degree],"&gt;= "&amp;F28)-COUNTIF(Vertices[In-Degree],"&gt;="&amp;F40)</f>
        <v>0</v>
      </c>
      <c r="H28" s="39">
        <f>H26+($H$57-$H$2)/BinDivisor</f>
        <v>13.636363636363628</v>
      </c>
      <c r="I28" s="40">
        <f>COUNTIF(Vertices[Out-Degree],"&gt;= "&amp;H28)-COUNTIF(Vertices[Out-Degree],"&gt;="&amp;H40)</f>
        <v>0</v>
      </c>
      <c r="J28" s="39">
        <f>J26+($J$57-$J$2)/BinDivisor</f>
        <v>23812.272727272735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0.03018545454545453</v>
      </c>
      <c r="O28" s="40">
        <f>COUNTIF(Vertices[Eigenvector Centrality],"&gt;= "&amp;N28)-COUNTIF(Vertices[Eigenvector Centrality],"&gt;="&amp;N40)</f>
        <v>0</v>
      </c>
      <c r="P28" s="39">
        <f>P26+($P$57-$P$2)/BinDivisor</f>
        <v>13.755136363636357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0.004108246059040476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5392</v>
      </c>
      <c r="B30" s="34">
        <v>0.672501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5393</v>
      </c>
      <c r="B32" s="34" t="s">
        <v>5403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5394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5395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5396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5397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-28</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-84</v>
      </c>
      <c r="T38" s="61"/>
      <c r="U38" s="62">
        <f ca="1">COUNTIF(Vertices[Clustering Coefficient],"&gt;= "&amp;T38)-COUNTIF(Vertices[Clustering Coefficient],"&gt;="&amp;T40)</f>
        <v>0</v>
      </c>
    </row>
    <row r="39" spans="1:21" ht="15">
      <c r="A39" s="34" t="s">
        <v>5390</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-28</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-84</v>
      </c>
      <c r="T39" s="61"/>
      <c r="U39" s="62">
        <f ca="1">COUNTIF(Vertices[Clustering Coefficient],"&gt;= "&amp;T39)-COUNTIF(Vertices[Clustering Coefficient],"&gt;="&amp;T40)</f>
        <v>0</v>
      </c>
    </row>
    <row r="40" spans="1:21" ht="15">
      <c r="A40" s="34" t="s">
        <v>5398</v>
      </c>
      <c r="B40" s="34" t="s">
        <v>85</v>
      </c>
      <c r="D40" s="32">
        <f>D28+($D$57-$D$2)/BinDivisor</f>
        <v>0</v>
      </c>
      <c r="E40" s="3">
        <f>COUNTIF(Vertices[Degree],"&gt;= "&amp;D40)-COUNTIF(Vertices[Degree],"&gt;="&amp;D41)</f>
        <v>0</v>
      </c>
      <c r="F40" s="37">
        <f>F28+($F$57-$F$2)/BinDivisor</f>
        <v>40.181818181818194</v>
      </c>
      <c r="G40" s="38">
        <f>COUNTIF(Vertices[In-Degree],"&gt;= "&amp;F40)-COUNTIF(Vertices[In-Degree],"&gt;="&amp;F41)</f>
        <v>0</v>
      </c>
      <c r="H40" s="37">
        <f>H28+($H$57-$H$2)/BinDivisor</f>
        <v>14.181818181818173</v>
      </c>
      <c r="I40" s="38">
        <f>COUNTIF(Vertices[Out-Degree],"&gt;= "&amp;H40)-COUNTIF(Vertices[Out-Degree],"&gt;="&amp;H41)</f>
        <v>0</v>
      </c>
      <c r="J40" s="37">
        <f>J28+($J$57-$J$2)/BinDivisor</f>
        <v>24764.763636363645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0.03139287272727271</v>
      </c>
      <c r="O40" s="38">
        <f>COUNTIF(Vertices[Eigenvector Centrality],"&gt;= "&amp;N40)-COUNTIF(Vertices[Eigenvector Centrality],"&gt;="&amp;N41)</f>
        <v>0</v>
      </c>
      <c r="P40" s="37">
        <f>P28+($P$57-$P$2)/BinDivisor</f>
        <v>14.30534181818181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5399</v>
      </c>
      <c r="B41" s="34" t="s">
        <v>85</v>
      </c>
      <c r="D41" s="32">
        <f aca="true" t="shared" si="10" ref="D41:D56">D40+($D$57-$D$2)/BinDivisor</f>
        <v>0</v>
      </c>
      <c r="E41" s="3">
        <f>COUNTIF(Vertices[Degree],"&gt;= "&amp;D41)-COUNTIF(Vertices[Degree],"&gt;="&amp;D42)</f>
        <v>0</v>
      </c>
      <c r="F41" s="39">
        <f aca="true" t="shared" si="11" ref="F41:F56">F40+($F$57-$F$2)/BinDivisor</f>
        <v>41.72727272727274</v>
      </c>
      <c r="G41" s="40">
        <f>COUNTIF(Vertices[In-Degree],"&gt;= "&amp;F41)-COUNTIF(Vertices[In-Degree],"&gt;="&amp;F42)</f>
        <v>0</v>
      </c>
      <c r="H41" s="39">
        <f aca="true" t="shared" si="12" ref="H41:H56">H40+($H$57-$H$2)/BinDivisor</f>
        <v>14.727272727272718</v>
      </c>
      <c r="I41" s="40">
        <f>COUNTIF(Vertices[Out-Degree],"&gt;= "&amp;H41)-COUNTIF(Vertices[Out-Degree],"&gt;="&amp;H42)</f>
        <v>0</v>
      </c>
      <c r="J41" s="39">
        <f aca="true" t="shared" si="13" ref="J41:J56">J40+($J$57-$J$2)/BinDivisor</f>
        <v>25717.254545454554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0.03260029090909089</v>
      </c>
      <c r="O41" s="40">
        <f>COUNTIF(Vertices[Eigenvector Centrality],"&gt;= "&amp;N41)-COUNTIF(Vertices[Eigenvector Centrality],"&gt;="&amp;N42)</f>
        <v>0</v>
      </c>
      <c r="P41" s="39">
        <f aca="true" t="shared" si="16" ref="P41:P56">P40+($P$57-$P$2)/BinDivisor</f>
        <v>14.855547272727264</v>
      </c>
      <c r="Q41" s="40">
        <f>COUNTIF(Vertices[PageRank],"&gt;= "&amp;P41)-COUNTIF(Vertices[PageRank],"&gt;="&amp;P42)</f>
        <v>0</v>
      </c>
      <c r="R41" s="39">
        <f aca="true" t="shared" si="17" ref="R41:R56">R40+($R$57-$R$2)/BinDivisor</f>
        <v>0.490909090909091</v>
      </c>
      <c r="S41" s="44">
        <f>COUNTIF(Vertices[Clustering Coefficient],"&gt;= "&amp;R41)-COUNTIF(Vertices[Clustering Coefficient],"&gt;="&amp;R42)</f>
        <v>53</v>
      </c>
      <c r="T41" s="39" t="e">
        <f aca="true" t="shared" si="18" ref="T41:T56">T40+($T$57-$T$2)/BinDivisor</f>
        <v>#REF!</v>
      </c>
      <c r="U41" s="40" t="e">
        <f ca="1" t="shared" si="0"/>
        <v>#REF!</v>
      </c>
    </row>
    <row r="42" spans="1:21" ht="15">
      <c r="A42" s="34" t="s">
        <v>5400</v>
      </c>
      <c r="B42" s="34" t="s">
        <v>85</v>
      </c>
      <c r="D42" s="32">
        <f t="shared" si="10"/>
        <v>0</v>
      </c>
      <c r="E42" s="3">
        <f>COUNTIF(Vertices[Degree],"&gt;= "&amp;D42)-COUNTIF(Vertices[Degree],"&gt;="&amp;D43)</f>
        <v>0</v>
      </c>
      <c r="F42" s="37">
        <f t="shared" si="11"/>
        <v>43.27272727272729</v>
      </c>
      <c r="G42" s="38">
        <f>COUNTIF(Vertices[In-Degree],"&gt;= "&amp;F42)-COUNTIF(Vertices[In-Degree],"&gt;="&amp;F43)</f>
        <v>0</v>
      </c>
      <c r="H42" s="37">
        <f t="shared" si="12"/>
        <v>15.272727272727263</v>
      </c>
      <c r="I42" s="38">
        <f>COUNTIF(Vertices[Out-Degree],"&gt;= "&amp;H42)-COUNTIF(Vertices[Out-Degree],"&gt;="&amp;H43)</f>
        <v>0</v>
      </c>
      <c r="J42" s="37">
        <f t="shared" si="13"/>
        <v>26669.745454545464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0.03380770909090907</v>
      </c>
      <c r="O42" s="38">
        <f>COUNTIF(Vertices[Eigenvector Centrality],"&gt;= "&amp;N42)-COUNTIF(Vertices[Eigenvector Centrality],"&gt;="&amp;N43)</f>
        <v>0</v>
      </c>
      <c r="P42" s="37">
        <f t="shared" si="16"/>
        <v>15.405752727272718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5401</v>
      </c>
      <c r="B43" s="34" t="s">
        <v>85</v>
      </c>
      <c r="D43" s="32">
        <f t="shared" si="10"/>
        <v>0</v>
      </c>
      <c r="E43" s="3">
        <f>COUNTIF(Vertices[Degree],"&gt;= "&amp;D43)-COUNTIF(Vertices[Degree],"&gt;="&amp;D44)</f>
        <v>0</v>
      </c>
      <c r="F43" s="39">
        <f t="shared" si="11"/>
        <v>44.818181818181834</v>
      </c>
      <c r="G43" s="40">
        <f>COUNTIF(Vertices[In-Degree],"&gt;= "&amp;F43)-COUNTIF(Vertices[In-Degree],"&gt;="&amp;F44)</f>
        <v>0</v>
      </c>
      <c r="H43" s="39">
        <f t="shared" si="12"/>
        <v>15.818181818181808</v>
      </c>
      <c r="I43" s="40">
        <f>COUNTIF(Vertices[Out-Degree],"&gt;= "&amp;H43)-COUNTIF(Vertices[Out-Degree],"&gt;="&amp;H44)</f>
        <v>0</v>
      </c>
      <c r="J43" s="39">
        <f t="shared" si="13"/>
        <v>27622.236363636373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0.03501512727272725</v>
      </c>
      <c r="O43" s="40">
        <f>COUNTIF(Vertices[Eigenvector Centrality],"&gt;= "&amp;N43)-COUNTIF(Vertices[Eigenvector Centrality],"&gt;="&amp;N44)</f>
        <v>0</v>
      </c>
      <c r="P43" s="39">
        <f t="shared" si="16"/>
        <v>15.955958181818172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5402</v>
      </c>
      <c r="B44" s="34" t="s">
        <v>85</v>
      </c>
      <c r="D44" s="32">
        <f t="shared" si="10"/>
        <v>0</v>
      </c>
      <c r="E44" s="3">
        <f>COUNTIF(Vertices[Degree],"&gt;= "&amp;D44)-COUNTIF(Vertices[Degree],"&gt;="&amp;D45)</f>
        <v>0</v>
      </c>
      <c r="F44" s="37">
        <f t="shared" si="11"/>
        <v>46.36363636363638</v>
      </c>
      <c r="G44" s="38">
        <f>COUNTIF(Vertices[In-Degree],"&gt;= "&amp;F44)-COUNTIF(Vertices[In-Degree],"&gt;="&amp;F45)</f>
        <v>0</v>
      </c>
      <c r="H44" s="37">
        <f t="shared" si="12"/>
        <v>16.363636363636353</v>
      </c>
      <c r="I44" s="38">
        <f>COUNTIF(Vertices[Out-Degree],"&gt;= "&amp;H44)-COUNTIF(Vertices[Out-Degree],"&gt;="&amp;H45)</f>
        <v>0</v>
      </c>
      <c r="J44" s="37">
        <f t="shared" si="13"/>
        <v>28574.727272727283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0.03622254545454543</v>
      </c>
      <c r="O44" s="38">
        <f>COUNTIF(Vertices[Eigenvector Centrality],"&gt;= "&amp;N44)-COUNTIF(Vertices[Eigenvector Centrality],"&gt;="&amp;N45)</f>
        <v>0</v>
      </c>
      <c r="P44" s="37">
        <f t="shared" si="16"/>
        <v>16.506163636363627</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47.90909090909093</v>
      </c>
      <c r="G45" s="40">
        <f>COUNTIF(Vertices[In-Degree],"&gt;= "&amp;F45)-COUNTIF(Vertices[In-Degree],"&gt;="&amp;F46)</f>
        <v>0</v>
      </c>
      <c r="H45" s="39">
        <f t="shared" si="12"/>
        <v>16.9090909090909</v>
      </c>
      <c r="I45" s="40">
        <f>COUNTIF(Vertices[Out-Degree],"&gt;= "&amp;H45)-COUNTIF(Vertices[Out-Degree],"&gt;="&amp;H46)</f>
        <v>0</v>
      </c>
      <c r="J45" s="39">
        <f t="shared" si="13"/>
        <v>29527.218181818193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0.03742996363636361</v>
      </c>
      <c r="O45" s="40">
        <f>COUNTIF(Vertices[Eigenvector Centrality],"&gt;= "&amp;N45)-COUNTIF(Vertices[Eigenvector Centrality],"&gt;="&amp;N46)</f>
        <v>0</v>
      </c>
      <c r="P45" s="39">
        <f t="shared" si="16"/>
        <v>17.056369090909083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49.454545454545475</v>
      </c>
      <c r="G46" s="38">
        <f>COUNTIF(Vertices[In-Degree],"&gt;= "&amp;F46)-COUNTIF(Vertices[In-Degree],"&gt;="&amp;F47)</f>
        <v>0</v>
      </c>
      <c r="H46" s="37">
        <f t="shared" si="12"/>
        <v>17.454545454545446</v>
      </c>
      <c r="I46" s="38">
        <f>COUNTIF(Vertices[Out-Degree],"&gt;= "&amp;H46)-COUNTIF(Vertices[Out-Degree],"&gt;="&amp;H47)</f>
        <v>0</v>
      </c>
      <c r="J46" s="37">
        <f t="shared" si="13"/>
        <v>30479.709090909102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0.03863738181818179</v>
      </c>
      <c r="O46" s="38">
        <f>COUNTIF(Vertices[Eigenvector Centrality],"&gt;= "&amp;N46)-COUNTIF(Vertices[Eigenvector Centrality],"&gt;="&amp;N47)</f>
        <v>0</v>
      </c>
      <c r="P46" s="37">
        <f t="shared" si="16"/>
        <v>17.60657454545454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3"/>
      <c r="B47" s="33"/>
      <c r="D47" s="32">
        <f t="shared" si="10"/>
        <v>0</v>
      </c>
      <c r="E47" s="3">
        <f>COUNTIF(Vertices[Degree],"&gt;= "&amp;D47)-COUNTIF(Vertices[Degree],"&gt;="&amp;D48)</f>
        <v>0</v>
      </c>
      <c r="F47" s="39">
        <f t="shared" si="11"/>
        <v>51.00000000000002</v>
      </c>
      <c r="G47" s="40">
        <f>COUNTIF(Vertices[In-Degree],"&gt;= "&amp;F47)-COUNTIF(Vertices[In-Degree],"&gt;="&amp;F48)</f>
        <v>0</v>
      </c>
      <c r="H47" s="39">
        <f t="shared" si="12"/>
        <v>17.999999999999993</v>
      </c>
      <c r="I47" s="40">
        <f>COUNTIF(Vertices[Out-Degree],"&gt;= "&amp;H47)-COUNTIF(Vertices[Out-Degree],"&gt;="&amp;H48)</f>
        <v>0</v>
      </c>
      <c r="J47" s="39">
        <f t="shared" si="13"/>
        <v>31432.20000000001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0.03984479999999997</v>
      </c>
      <c r="O47" s="40">
        <f>COUNTIF(Vertices[Eigenvector Centrality],"&gt;= "&amp;N47)-COUNTIF(Vertices[Eigenvector Centrality],"&gt;="&amp;N48)</f>
        <v>0</v>
      </c>
      <c r="P47" s="39">
        <f t="shared" si="16"/>
        <v>18.156779999999994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52.54545454545457</v>
      </c>
      <c r="G48" s="38">
        <f>COUNTIF(Vertices[In-Degree],"&gt;= "&amp;F48)-COUNTIF(Vertices[In-Degree],"&gt;="&amp;F49)</f>
        <v>0</v>
      </c>
      <c r="H48" s="37">
        <f t="shared" si="12"/>
        <v>18.54545454545454</v>
      </c>
      <c r="I48" s="38">
        <f>COUNTIF(Vertices[Out-Degree],"&gt;= "&amp;H48)-COUNTIF(Vertices[Out-Degree],"&gt;="&amp;H49)</f>
        <v>0</v>
      </c>
      <c r="J48" s="37">
        <f t="shared" si="13"/>
        <v>32384.69090909092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0.04105221818181815</v>
      </c>
      <c r="O48" s="38">
        <f>COUNTIF(Vertices[Eigenvector Centrality],"&gt;= "&amp;N48)-COUNTIF(Vertices[Eigenvector Centrality],"&gt;="&amp;N49)</f>
        <v>0</v>
      </c>
      <c r="P48" s="37">
        <f t="shared" si="16"/>
        <v>18.70698545454545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54.090909090909115</v>
      </c>
      <c r="G49" s="40">
        <f>COUNTIF(Vertices[In-Degree],"&gt;= "&amp;F49)-COUNTIF(Vertices[In-Degree],"&gt;="&amp;F50)</f>
        <v>0</v>
      </c>
      <c r="H49" s="39">
        <f t="shared" si="12"/>
        <v>19.090909090909086</v>
      </c>
      <c r="I49" s="40">
        <f>COUNTIF(Vertices[Out-Degree],"&gt;= "&amp;H49)-COUNTIF(Vertices[Out-Degree],"&gt;="&amp;H50)</f>
        <v>0</v>
      </c>
      <c r="J49" s="39">
        <f t="shared" si="13"/>
        <v>33337.18181818183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0.04225963636363633</v>
      </c>
      <c r="O49" s="40">
        <f>COUNTIF(Vertices[Eigenvector Centrality],"&gt;= "&amp;N49)-COUNTIF(Vertices[Eigenvector Centrality],"&gt;="&amp;N50)</f>
        <v>0</v>
      </c>
      <c r="P49" s="39">
        <f t="shared" si="16"/>
        <v>19.257190909090905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55.63636363636366</v>
      </c>
      <c r="G50" s="38">
        <f>COUNTIF(Vertices[In-Degree],"&gt;= "&amp;F50)-COUNTIF(Vertices[In-Degree],"&gt;="&amp;F51)</f>
        <v>0</v>
      </c>
      <c r="H50" s="37">
        <f t="shared" si="12"/>
        <v>19.636363636363633</v>
      </c>
      <c r="I50" s="38">
        <f>COUNTIF(Vertices[Out-Degree],"&gt;= "&amp;H50)-COUNTIF(Vertices[Out-Degree],"&gt;="&amp;H51)</f>
        <v>0</v>
      </c>
      <c r="J50" s="37">
        <f t="shared" si="13"/>
        <v>34289.67272727274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0.04346705454545451</v>
      </c>
      <c r="O50" s="38">
        <f>COUNTIF(Vertices[Eigenvector Centrality],"&gt;= "&amp;N50)-COUNTIF(Vertices[Eigenvector Centrality],"&gt;="&amp;N51)</f>
        <v>0</v>
      </c>
      <c r="P50" s="37">
        <f t="shared" si="16"/>
        <v>19.80739636363636</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57.18181818181821</v>
      </c>
      <c r="G51" s="40">
        <f>COUNTIF(Vertices[In-Degree],"&gt;= "&amp;F51)-COUNTIF(Vertices[In-Degree],"&gt;="&amp;F52)</f>
        <v>0</v>
      </c>
      <c r="H51" s="39">
        <f t="shared" si="12"/>
        <v>20.18181818181818</v>
      </c>
      <c r="I51" s="40">
        <f>COUNTIF(Vertices[Out-Degree],"&gt;= "&amp;H51)-COUNTIF(Vertices[Out-Degree],"&gt;="&amp;H52)</f>
        <v>0</v>
      </c>
      <c r="J51" s="39">
        <f t="shared" si="13"/>
        <v>35242.16363636364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0.04467447272727269</v>
      </c>
      <c r="O51" s="40">
        <f>COUNTIF(Vertices[Eigenvector Centrality],"&gt;= "&amp;N51)-COUNTIF(Vertices[Eigenvector Centrality],"&gt;="&amp;N52)</f>
        <v>0</v>
      </c>
      <c r="P51" s="39">
        <f t="shared" si="16"/>
        <v>20.357601818181816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58.727272727272755</v>
      </c>
      <c r="G52" s="38">
        <f>COUNTIF(Vertices[In-Degree],"&gt;= "&amp;F52)-COUNTIF(Vertices[In-Degree],"&gt;="&amp;F53)</f>
        <v>0</v>
      </c>
      <c r="H52" s="37">
        <f t="shared" si="12"/>
        <v>20.727272727272727</v>
      </c>
      <c r="I52" s="38">
        <f>COUNTIF(Vertices[Out-Degree],"&gt;= "&amp;H52)-COUNTIF(Vertices[Out-Degree],"&gt;="&amp;H53)</f>
        <v>0</v>
      </c>
      <c r="J52" s="37">
        <f t="shared" si="13"/>
        <v>36194.65454545455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0.045881890909090874</v>
      </c>
      <c r="O52" s="38">
        <f>COUNTIF(Vertices[Eigenvector Centrality],"&gt;= "&amp;N52)-COUNTIF(Vertices[Eigenvector Centrality],"&gt;="&amp;N53)</f>
        <v>0</v>
      </c>
      <c r="P52" s="37">
        <f t="shared" si="16"/>
        <v>20.907807272727272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60.2727272727273</v>
      </c>
      <c r="G53" s="40">
        <f>COUNTIF(Vertices[In-Degree],"&gt;= "&amp;F53)-COUNTIF(Vertices[In-Degree],"&gt;="&amp;F54)</f>
        <v>0</v>
      </c>
      <c r="H53" s="39">
        <f t="shared" si="12"/>
        <v>21.272727272727273</v>
      </c>
      <c r="I53" s="40">
        <f>COUNTIF(Vertices[Out-Degree],"&gt;= "&amp;H53)-COUNTIF(Vertices[Out-Degree],"&gt;="&amp;H54)</f>
        <v>0</v>
      </c>
      <c r="J53" s="39">
        <f t="shared" si="13"/>
        <v>37147.145454545454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0.047089309090909054</v>
      </c>
      <c r="O53" s="40">
        <f>COUNTIF(Vertices[Eigenvector Centrality],"&gt;= "&amp;N53)-COUNTIF(Vertices[Eigenvector Centrality],"&gt;="&amp;N54)</f>
        <v>0</v>
      </c>
      <c r="P53" s="39">
        <f t="shared" si="16"/>
        <v>21.458012727272727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61.81818181818185</v>
      </c>
      <c r="G54" s="38">
        <f>COUNTIF(Vertices[In-Degree],"&gt;= "&amp;F54)-COUNTIF(Vertices[In-Degree],"&gt;="&amp;F55)</f>
        <v>0</v>
      </c>
      <c r="H54" s="37">
        <f t="shared" si="12"/>
        <v>21.81818181818182</v>
      </c>
      <c r="I54" s="38">
        <f>COUNTIF(Vertices[Out-Degree],"&gt;= "&amp;H54)-COUNTIF(Vertices[Out-Degree],"&gt;="&amp;H55)</f>
        <v>0</v>
      </c>
      <c r="J54" s="37">
        <f t="shared" si="13"/>
        <v>38099.63636363636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0.048296727272727234</v>
      </c>
      <c r="O54" s="38">
        <f>COUNTIF(Vertices[Eigenvector Centrality],"&gt;= "&amp;N54)-COUNTIF(Vertices[Eigenvector Centrality],"&gt;="&amp;N55)</f>
        <v>0</v>
      </c>
      <c r="P54" s="37">
        <f t="shared" si="16"/>
        <v>22.008218181818183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63.363636363636395</v>
      </c>
      <c r="G55" s="40">
        <f>COUNTIF(Vertices[In-Degree],"&gt;= "&amp;F55)-COUNTIF(Vertices[In-Degree],"&gt;="&amp;F56)</f>
        <v>0</v>
      </c>
      <c r="H55" s="39">
        <f t="shared" si="12"/>
        <v>22.363636363636367</v>
      </c>
      <c r="I55" s="40">
        <f>COUNTIF(Vertices[Out-Degree],"&gt;= "&amp;H55)-COUNTIF(Vertices[Out-Degree],"&gt;="&amp;H56)</f>
        <v>0</v>
      </c>
      <c r="J55" s="39">
        <f t="shared" si="13"/>
        <v>39052.127272727266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0.049504145454545415</v>
      </c>
      <c r="O55" s="40">
        <f>COUNTIF(Vertices[Eigenvector Centrality],"&gt;= "&amp;N55)-COUNTIF(Vertices[Eigenvector Centrality],"&gt;="&amp;N56)</f>
        <v>0</v>
      </c>
      <c r="P55" s="39">
        <f t="shared" si="16"/>
        <v>22.55842363636364</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4:21" ht="15">
      <c r="D56" s="32">
        <f t="shared" si="10"/>
        <v>0</v>
      </c>
      <c r="E56" s="3">
        <f>COUNTIF(Vertices[Degree],"&gt;= "&amp;D56)-COUNTIF(Vertices[Degree],"&gt;="&amp;D57)</f>
        <v>0</v>
      </c>
      <c r="F56" s="37">
        <f t="shared" si="11"/>
        <v>64.90909090909093</v>
      </c>
      <c r="G56" s="38">
        <f>COUNTIF(Vertices[In-Degree],"&gt;= "&amp;F56)-COUNTIF(Vertices[In-Degree],"&gt;="&amp;F57)</f>
        <v>0</v>
      </c>
      <c r="H56" s="37">
        <f t="shared" si="12"/>
        <v>22.909090909090914</v>
      </c>
      <c r="I56" s="38">
        <f>COUNTIF(Vertices[Out-Degree],"&gt;= "&amp;H56)-COUNTIF(Vertices[Out-Degree],"&gt;="&amp;H57)</f>
        <v>1</v>
      </c>
      <c r="J56" s="37">
        <f t="shared" si="13"/>
        <v>40004.61818181817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0.050711563636363595</v>
      </c>
      <c r="O56" s="38">
        <f>COUNTIF(Vertices[Eigenvector Centrality],"&gt;= "&amp;N56)-COUNTIF(Vertices[Eigenvector Centrality],"&gt;="&amp;N57)</f>
        <v>2</v>
      </c>
      <c r="P56" s="37">
        <f t="shared" si="16"/>
        <v>23.108629090909094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85</v>
      </c>
      <c r="G57" s="42">
        <f>COUNTIF(Vertices[In-Degree],"&gt;= "&amp;F57)-COUNTIF(Vertices[In-Degree],"&gt;="&amp;F58)</f>
        <v>1</v>
      </c>
      <c r="H57" s="41">
        <f>MAX(Vertices[Out-Degree])</f>
        <v>30</v>
      </c>
      <c r="I57" s="42">
        <f>COUNTIF(Vertices[Out-Degree],"&gt;= "&amp;H57)-COUNTIF(Vertices[Out-Degree],"&gt;="&amp;H58)</f>
        <v>1</v>
      </c>
      <c r="J57" s="41">
        <f>MAX(Vertices[Betweenness Centrality])</f>
        <v>52387</v>
      </c>
      <c r="K57" s="42">
        <f>COUNTIF(Vertices[Betweenness Centrality],"&gt;= "&amp;J57)-COUNTIF(Vertices[Betweenness Centrality],"&gt;="&amp;J58)</f>
        <v>1</v>
      </c>
      <c r="L57" s="41">
        <f>MAX(Vertices[Closeness Centrality])</f>
        <v>1</v>
      </c>
      <c r="M57" s="42">
        <f>COUNTIF(Vertices[Closeness Centrality],"&gt;= "&amp;L57)-COUNTIF(Vertices[Closeness Centrality],"&gt;="&amp;L58)</f>
        <v>22</v>
      </c>
      <c r="N57" s="41">
        <f>MAX(Vertices[Eigenvector Centrality])</f>
        <v>0.066408</v>
      </c>
      <c r="O57" s="42">
        <f>COUNTIF(Vertices[Eigenvector Centrality],"&gt;= "&amp;N57)-COUNTIF(Vertices[Eigenvector Centrality],"&gt;="&amp;N58)</f>
        <v>2</v>
      </c>
      <c r="P57" s="41">
        <f>MAX(Vertices[PageRank])</f>
        <v>30.2613</v>
      </c>
      <c r="Q57" s="42">
        <f>COUNTIF(Vertices[PageRank],"&gt;= "&amp;P57)-COUNTIF(Vertices[PageRank],"&gt;="&amp;P58)</f>
        <v>1</v>
      </c>
      <c r="R57" s="41">
        <f>MAX(Vertices[Clustering Coefficient])</f>
        <v>1</v>
      </c>
      <c r="S57" s="45">
        <f>COUNTIF(Vertices[Clustering Coefficient],"&gt;= "&amp;R57)-COUNTIF(Vertices[Clustering Coefficient],"&gt;="&amp;R58)</f>
        <v>21</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85</v>
      </c>
    </row>
    <row r="75" spans="1:2" ht="15">
      <c r="A75" s="33" t="s">
        <v>90</v>
      </c>
      <c r="B75" s="47">
        <f>_xlfn.IFERROR(AVERAGE(Vertices[In-Degree]),NoMetricMessage)</f>
        <v>1.5766016713091922</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30</v>
      </c>
    </row>
    <row r="89" spans="1:2" ht="15">
      <c r="A89" s="33" t="s">
        <v>96</v>
      </c>
      <c r="B89" s="47">
        <f>_xlfn.IFERROR(AVERAGE(Vertices[Out-Degree]),NoMetricMessage)</f>
        <v>1.5766016713091922</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52387</v>
      </c>
    </row>
    <row r="103" spans="1:2" ht="15">
      <c r="A103" s="33" t="s">
        <v>102</v>
      </c>
      <c r="B103" s="47">
        <f>_xlfn.IFERROR(AVERAGE(Vertices[Betweenness Centrality]),NoMetricMessage)</f>
        <v>375.4150418245131</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0.08893969359331474</v>
      </c>
    </row>
    <row r="118" spans="1:2" ht="15">
      <c r="A118" s="33" t="s">
        <v>109</v>
      </c>
      <c r="B118" s="47">
        <f>_xlfn.IFERROR(MEDIAN(Vertices[Closeness Centrality]),NoMetricMessage)</f>
        <v>0.001515</v>
      </c>
    </row>
    <row r="129" spans="1:2" ht="15">
      <c r="A129" s="33" t="s">
        <v>112</v>
      </c>
      <c r="B129" s="47">
        <f>IF(COUNT(Vertices[Eigenvector Centrality])&gt;0,N2,NoMetricMessage)</f>
        <v>0</v>
      </c>
    </row>
    <row r="130" spans="1:2" ht="15">
      <c r="A130" s="33" t="s">
        <v>113</v>
      </c>
      <c r="B130" s="47">
        <f>IF(COUNT(Vertices[Eigenvector Centrality])&gt;0,N57,NoMetricMessage)</f>
        <v>0.066408</v>
      </c>
    </row>
    <row r="131" spans="1:2" ht="15">
      <c r="A131" s="33" t="s">
        <v>114</v>
      </c>
      <c r="B131" s="47">
        <f>_xlfn.IFERROR(AVERAGE(Vertices[Eigenvector Centrality]),NoMetricMessage)</f>
        <v>0.0027856267409470795</v>
      </c>
    </row>
    <row r="132" spans="1:2" ht="15">
      <c r="A132" s="33" t="s">
        <v>115</v>
      </c>
      <c r="B132" s="47">
        <f>_xlfn.IFERROR(MEDIAN(Vertices[Eigenvector Centrality]),NoMetricMessage)</f>
        <v>7.9E-05</v>
      </c>
    </row>
    <row r="143" spans="1:2" ht="15">
      <c r="A143" s="33" t="s">
        <v>140</v>
      </c>
      <c r="B143" s="47">
        <f>IF(COUNT(Vertices[PageRank])&gt;0,P2,NoMetricMessage)</f>
        <v>0</v>
      </c>
    </row>
    <row r="144" spans="1:2" ht="15">
      <c r="A144" s="33" t="s">
        <v>141</v>
      </c>
      <c r="B144" s="47">
        <f>IF(COUNT(Vertices[PageRank])&gt;0,P57,NoMetricMessage)</f>
        <v>30.2613</v>
      </c>
    </row>
    <row r="145" spans="1:2" ht="15">
      <c r="A145" s="33" t="s">
        <v>142</v>
      </c>
      <c r="B145" s="47">
        <f>_xlfn.IFERROR(AVERAGE(Vertices[PageRank]),NoMetricMessage)</f>
        <v>0.9972131142061311</v>
      </c>
    </row>
    <row r="146" spans="1:2" ht="15">
      <c r="A146" s="33" t="s">
        <v>143</v>
      </c>
      <c r="B146" s="47">
        <f>_xlfn.IFERROR(MEDIAN(Vertices[PageRank]),NoMetricMessage)</f>
        <v>0.62637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0.1766678686026243</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4204</v>
      </c>
      <c r="K7" s="13" t="s">
        <v>4205</v>
      </c>
    </row>
    <row r="8" spans="1:11" ht="409.5">
      <c r="A8"/>
      <c r="B8">
        <v>2</v>
      </c>
      <c r="C8">
        <v>2</v>
      </c>
      <c r="D8" t="s">
        <v>61</v>
      </c>
      <c r="E8" t="s">
        <v>61</v>
      </c>
      <c r="H8" t="s">
        <v>73</v>
      </c>
      <c r="J8" t="s">
        <v>4206</v>
      </c>
      <c r="K8" s="13" t="s">
        <v>4207</v>
      </c>
    </row>
    <row r="9" spans="1:11" ht="409.5">
      <c r="A9"/>
      <c r="B9">
        <v>3</v>
      </c>
      <c r="C9">
        <v>4</v>
      </c>
      <c r="D9" t="s">
        <v>62</v>
      </c>
      <c r="E9" t="s">
        <v>62</v>
      </c>
      <c r="H9" t="s">
        <v>74</v>
      </c>
      <c r="J9" t="s">
        <v>4208</v>
      </c>
      <c r="K9" s="13" t="s">
        <v>4209</v>
      </c>
    </row>
    <row r="10" spans="1:11" ht="409.5">
      <c r="A10"/>
      <c r="B10">
        <v>4</v>
      </c>
      <c r="D10" t="s">
        <v>63</v>
      </c>
      <c r="E10" t="s">
        <v>63</v>
      </c>
      <c r="H10" t="s">
        <v>75</v>
      </c>
      <c r="J10" t="s">
        <v>4210</v>
      </c>
      <c r="K10" s="13" t="s">
        <v>4211</v>
      </c>
    </row>
    <row r="11" spans="1:11" ht="15">
      <c r="A11"/>
      <c r="B11">
        <v>5</v>
      </c>
      <c r="D11" t="s">
        <v>46</v>
      </c>
      <c r="E11">
        <v>1</v>
      </c>
      <c r="H11" t="s">
        <v>76</v>
      </c>
      <c r="J11" t="s">
        <v>4212</v>
      </c>
      <c r="K11" t="s">
        <v>4213</v>
      </c>
    </row>
    <row r="12" spans="1:11" ht="15">
      <c r="A12"/>
      <c r="B12"/>
      <c r="D12" t="s">
        <v>64</v>
      </c>
      <c r="E12">
        <v>2</v>
      </c>
      <c r="H12">
        <v>0</v>
      </c>
      <c r="J12" t="s">
        <v>4214</v>
      </c>
      <c r="K12" t="s">
        <v>4215</v>
      </c>
    </row>
    <row r="13" spans="1:11" ht="15">
      <c r="A13"/>
      <c r="B13"/>
      <c r="D13">
        <v>1</v>
      </c>
      <c r="E13">
        <v>3</v>
      </c>
      <c r="H13">
        <v>1</v>
      </c>
      <c r="J13" t="s">
        <v>4216</v>
      </c>
      <c r="K13" t="s">
        <v>4217</v>
      </c>
    </row>
    <row r="14" spans="4:11" ht="15">
      <c r="D14">
        <v>2</v>
      </c>
      <c r="E14">
        <v>4</v>
      </c>
      <c r="H14">
        <v>2</v>
      </c>
      <c r="J14" t="s">
        <v>4218</v>
      </c>
      <c r="K14" t="s">
        <v>4219</v>
      </c>
    </row>
    <row r="15" spans="4:11" ht="15">
      <c r="D15">
        <v>3</v>
      </c>
      <c r="E15">
        <v>5</v>
      </c>
      <c r="H15">
        <v>3</v>
      </c>
      <c r="J15" t="s">
        <v>4220</v>
      </c>
      <c r="K15" t="s">
        <v>4221</v>
      </c>
    </row>
    <row r="16" spans="4:11" ht="15">
      <c r="D16">
        <v>4</v>
      </c>
      <c r="E16">
        <v>6</v>
      </c>
      <c r="H16">
        <v>4</v>
      </c>
      <c r="J16" t="s">
        <v>4222</v>
      </c>
      <c r="K16" t="s">
        <v>4223</v>
      </c>
    </row>
    <row r="17" spans="4:11" ht="15">
      <c r="D17">
        <v>5</v>
      </c>
      <c r="E17">
        <v>7</v>
      </c>
      <c r="H17">
        <v>5</v>
      </c>
      <c r="J17" t="s">
        <v>4224</v>
      </c>
      <c r="K17" t="s">
        <v>4225</v>
      </c>
    </row>
    <row r="18" spans="4:11" ht="15">
      <c r="D18">
        <v>6</v>
      </c>
      <c r="E18">
        <v>8</v>
      </c>
      <c r="H18">
        <v>6</v>
      </c>
      <c r="J18" t="s">
        <v>4226</v>
      </c>
      <c r="K18" t="s">
        <v>4227</v>
      </c>
    </row>
    <row r="19" spans="4:11" ht="15">
      <c r="D19">
        <v>7</v>
      </c>
      <c r="E19">
        <v>9</v>
      </c>
      <c r="H19">
        <v>7</v>
      </c>
      <c r="J19" t="s">
        <v>4228</v>
      </c>
      <c r="K19" t="s">
        <v>4229</v>
      </c>
    </row>
    <row r="20" spans="4:11" ht="15">
      <c r="D20">
        <v>8</v>
      </c>
      <c r="H20">
        <v>8</v>
      </c>
      <c r="J20" t="s">
        <v>4230</v>
      </c>
      <c r="K20" t="s">
        <v>4231</v>
      </c>
    </row>
    <row r="21" spans="4:11" ht="409.5">
      <c r="D21">
        <v>9</v>
      </c>
      <c r="H21">
        <v>9</v>
      </c>
      <c r="J21" t="s">
        <v>4232</v>
      </c>
      <c r="K21" s="13" t="s">
        <v>4233</v>
      </c>
    </row>
    <row r="22" spans="4:11" ht="409.5">
      <c r="D22">
        <v>10</v>
      </c>
      <c r="J22" t="s">
        <v>4234</v>
      </c>
      <c r="K22" s="13" t="s">
        <v>4235</v>
      </c>
    </row>
    <row r="23" spans="4:11" ht="409.5">
      <c r="D23">
        <v>11</v>
      </c>
      <c r="J23" t="s">
        <v>4236</v>
      </c>
      <c r="K23" s="13" t="s">
        <v>4237</v>
      </c>
    </row>
    <row r="24" spans="10:11" ht="409.5">
      <c r="J24" t="s">
        <v>4238</v>
      </c>
      <c r="K24" s="13" t="s">
        <v>5541</v>
      </c>
    </row>
    <row r="25" spans="10:11" ht="15">
      <c r="J25" t="s">
        <v>4239</v>
      </c>
      <c r="K25" t="b">
        <v>0</v>
      </c>
    </row>
    <row r="26" spans="10:11" ht="15">
      <c r="J26" t="s">
        <v>5539</v>
      </c>
      <c r="K26" t="s">
        <v>5540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4289</v>
      </c>
      <c r="B1" s="13" t="s">
        <v>4290</v>
      </c>
      <c r="C1" s="13" t="s">
        <v>4291</v>
      </c>
      <c r="D1" s="13" t="s">
        <v>4296</v>
      </c>
      <c r="E1" s="13" t="s">
        <v>4295</v>
      </c>
      <c r="F1" s="13" t="s">
        <v>4298</v>
      </c>
      <c r="G1" s="13" t="s">
        <v>4297</v>
      </c>
      <c r="H1" s="13" t="s">
        <v>4300</v>
      </c>
      <c r="I1" s="13" t="s">
        <v>4299</v>
      </c>
      <c r="J1" s="13" t="s">
        <v>4302</v>
      </c>
      <c r="K1" s="13" t="s">
        <v>4301</v>
      </c>
      <c r="L1" s="13" t="s">
        <v>4304</v>
      </c>
      <c r="M1" s="13" t="s">
        <v>4303</v>
      </c>
      <c r="N1" s="13" t="s">
        <v>4306</v>
      </c>
      <c r="O1" s="13" t="s">
        <v>4305</v>
      </c>
      <c r="P1" s="13" t="s">
        <v>4308</v>
      </c>
      <c r="Q1" s="13" t="s">
        <v>4307</v>
      </c>
      <c r="R1" s="13" t="s">
        <v>4312</v>
      </c>
      <c r="S1" s="13" t="s">
        <v>4311</v>
      </c>
      <c r="T1" s="13" t="s">
        <v>4320</v>
      </c>
      <c r="U1" s="13" t="s">
        <v>4319</v>
      </c>
      <c r="V1" s="13" t="s">
        <v>4321</v>
      </c>
    </row>
    <row r="2" spans="1:22" ht="15">
      <c r="A2" s="82" t="s">
        <v>743</v>
      </c>
      <c r="B2" s="78">
        <v>32</v>
      </c>
      <c r="C2" s="82" t="s">
        <v>743</v>
      </c>
      <c r="D2" s="78">
        <v>25</v>
      </c>
      <c r="E2" s="82" t="s">
        <v>775</v>
      </c>
      <c r="F2" s="78">
        <v>1</v>
      </c>
      <c r="G2" s="82" t="s">
        <v>778</v>
      </c>
      <c r="H2" s="78">
        <v>1</v>
      </c>
      <c r="I2" s="82" t="s">
        <v>753</v>
      </c>
      <c r="J2" s="78">
        <v>14</v>
      </c>
      <c r="K2" s="82" t="s">
        <v>764</v>
      </c>
      <c r="L2" s="78">
        <v>1</v>
      </c>
      <c r="M2" s="82" t="s">
        <v>776</v>
      </c>
      <c r="N2" s="78">
        <v>5</v>
      </c>
      <c r="O2" s="82" t="s">
        <v>743</v>
      </c>
      <c r="P2" s="78">
        <v>1</v>
      </c>
      <c r="Q2" s="82" t="s">
        <v>743</v>
      </c>
      <c r="R2" s="78">
        <v>3</v>
      </c>
      <c r="S2" s="82" t="s">
        <v>4313</v>
      </c>
      <c r="T2" s="78">
        <v>1</v>
      </c>
      <c r="U2" s="82" t="s">
        <v>766</v>
      </c>
      <c r="V2" s="78">
        <v>1</v>
      </c>
    </row>
    <row r="3" spans="1:22" ht="15">
      <c r="A3" s="82" t="s">
        <v>753</v>
      </c>
      <c r="B3" s="78">
        <v>14</v>
      </c>
      <c r="C3" s="82" t="s">
        <v>779</v>
      </c>
      <c r="D3" s="78">
        <v>8</v>
      </c>
      <c r="E3" s="82" t="s">
        <v>743</v>
      </c>
      <c r="F3" s="78">
        <v>1</v>
      </c>
      <c r="G3" s="82" t="s">
        <v>743</v>
      </c>
      <c r="H3" s="78">
        <v>1</v>
      </c>
      <c r="I3" s="82" t="s">
        <v>748</v>
      </c>
      <c r="J3" s="78">
        <v>2</v>
      </c>
      <c r="K3" s="78"/>
      <c r="L3" s="78"/>
      <c r="M3" s="82" t="s">
        <v>781</v>
      </c>
      <c r="N3" s="78">
        <v>3</v>
      </c>
      <c r="O3" s="82" t="s">
        <v>779</v>
      </c>
      <c r="P3" s="78">
        <v>1</v>
      </c>
      <c r="Q3" s="82" t="s">
        <v>779</v>
      </c>
      <c r="R3" s="78">
        <v>1</v>
      </c>
      <c r="S3" s="82" t="s">
        <v>4314</v>
      </c>
      <c r="T3" s="78">
        <v>1</v>
      </c>
      <c r="U3" s="78"/>
      <c r="V3" s="78"/>
    </row>
    <row r="4" spans="1:22" ht="15">
      <c r="A4" s="82" t="s">
        <v>779</v>
      </c>
      <c r="B4" s="78">
        <v>10</v>
      </c>
      <c r="C4" s="82" t="s">
        <v>4292</v>
      </c>
      <c r="D4" s="78">
        <v>1</v>
      </c>
      <c r="E4" s="78"/>
      <c r="F4" s="78"/>
      <c r="G4" s="82" t="s">
        <v>777</v>
      </c>
      <c r="H4" s="78">
        <v>1</v>
      </c>
      <c r="I4" s="82" t="s">
        <v>744</v>
      </c>
      <c r="J4" s="78">
        <v>1</v>
      </c>
      <c r="K4" s="78"/>
      <c r="L4" s="78"/>
      <c r="M4" s="78"/>
      <c r="N4" s="78"/>
      <c r="O4" s="82" t="s">
        <v>797</v>
      </c>
      <c r="P4" s="78">
        <v>1</v>
      </c>
      <c r="Q4" s="82" t="s">
        <v>4309</v>
      </c>
      <c r="R4" s="78">
        <v>1</v>
      </c>
      <c r="S4" s="82" t="s">
        <v>763</v>
      </c>
      <c r="T4" s="78">
        <v>1</v>
      </c>
      <c r="U4" s="78"/>
      <c r="V4" s="78"/>
    </row>
    <row r="5" spans="1:22" ht="15">
      <c r="A5" s="82" t="s">
        <v>776</v>
      </c>
      <c r="B5" s="78">
        <v>6</v>
      </c>
      <c r="C5" s="82" t="s">
        <v>4293</v>
      </c>
      <c r="D5" s="78">
        <v>1</v>
      </c>
      <c r="E5" s="78"/>
      <c r="F5" s="78"/>
      <c r="G5" s="78"/>
      <c r="H5" s="78"/>
      <c r="I5" s="82" t="s">
        <v>745</v>
      </c>
      <c r="J5" s="78">
        <v>1</v>
      </c>
      <c r="K5" s="78"/>
      <c r="L5" s="78"/>
      <c r="M5" s="78"/>
      <c r="N5" s="78"/>
      <c r="O5" s="82" t="s">
        <v>798</v>
      </c>
      <c r="P5" s="78">
        <v>1</v>
      </c>
      <c r="Q5" s="82" t="s">
        <v>4310</v>
      </c>
      <c r="R5" s="78">
        <v>1</v>
      </c>
      <c r="S5" s="82" t="s">
        <v>759</v>
      </c>
      <c r="T5" s="78">
        <v>1</v>
      </c>
      <c r="U5" s="78"/>
      <c r="V5" s="78"/>
    </row>
    <row r="6" spans="1:22" ht="15">
      <c r="A6" s="82" t="s">
        <v>781</v>
      </c>
      <c r="B6" s="78">
        <v>3</v>
      </c>
      <c r="C6" s="82" t="s">
        <v>795</v>
      </c>
      <c r="D6" s="78">
        <v>1</v>
      </c>
      <c r="E6" s="78"/>
      <c r="F6" s="78"/>
      <c r="G6" s="78"/>
      <c r="H6" s="78"/>
      <c r="I6" s="82" t="s">
        <v>747</v>
      </c>
      <c r="J6" s="78">
        <v>1</v>
      </c>
      <c r="K6" s="78"/>
      <c r="L6" s="78"/>
      <c r="M6" s="78"/>
      <c r="N6" s="78"/>
      <c r="O6" s="82" t="s">
        <v>782</v>
      </c>
      <c r="P6" s="78">
        <v>1</v>
      </c>
      <c r="Q6" s="82" t="s">
        <v>755</v>
      </c>
      <c r="R6" s="78">
        <v>1</v>
      </c>
      <c r="S6" s="82" t="s">
        <v>4315</v>
      </c>
      <c r="T6" s="78">
        <v>1</v>
      </c>
      <c r="U6" s="78"/>
      <c r="V6" s="78"/>
    </row>
    <row r="7" spans="1:22" ht="15">
      <c r="A7" s="82" t="s">
        <v>795</v>
      </c>
      <c r="B7" s="78">
        <v>2</v>
      </c>
      <c r="C7" s="82" t="s">
        <v>796</v>
      </c>
      <c r="D7" s="78">
        <v>1</v>
      </c>
      <c r="E7" s="78"/>
      <c r="F7" s="78"/>
      <c r="G7" s="78"/>
      <c r="H7" s="78"/>
      <c r="I7" s="82" t="s">
        <v>751</v>
      </c>
      <c r="J7" s="78">
        <v>1</v>
      </c>
      <c r="K7" s="78"/>
      <c r="L7" s="78"/>
      <c r="M7" s="78"/>
      <c r="N7" s="78"/>
      <c r="O7" s="78"/>
      <c r="P7" s="78"/>
      <c r="Q7" s="78"/>
      <c r="R7" s="78"/>
      <c r="S7" s="82" t="s">
        <v>4316</v>
      </c>
      <c r="T7" s="78">
        <v>1</v>
      </c>
      <c r="U7" s="78"/>
      <c r="V7" s="78"/>
    </row>
    <row r="8" spans="1:22" ht="15">
      <c r="A8" s="82" t="s">
        <v>793</v>
      </c>
      <c r="B8" s="78">
        <v>2</v>
      </c>
      <c r="C8" s="82" t="s">
        <v>742</v>
      </c>
      <c r="D8" s="78">
        <v>1</v>
      </c>
      <c r="E8" s="78"/>
      <c r="F8" s="78"/>
      <c r="G8" s="78"/>
      <c r="H8" s="78"/>
      <c r="I8" s="82" t="s">
        <v>757</v>
      </c>
      <c r="J8" s="78">
        <v>1</v>
      </c>
      <c r="K8" s="78"/>
      <c r="L8" s="78"/>
      <c r="M8" s="78"/>
      <c r="N8" s="78"/>
      <c r="O8" s="78"/>
      <c r="P8" s="78"/>
      <c r="Q8" s="78"/>
      <c r="R8" s="78"/>
      <c r="S8" s="82" t="s">
        <v>4317</v>
      </c>
      <c r="T8" s="78">
        <v>1</v>
      </c>
      <c r="U8" s="78"/>
      <c r="V8" s="78"/>
    </row>
    <row r="9" spans="1:22" ht="15">
      <c r="A9" s="82" t="s">
        <v>750</v>
      </c>
      <c r="B9" s="78">
        <v>2</v>
      </c>
      <c r="C9" s="82" t="s">
        <v>740</v>
      </c>
      <c r="D9" s="78">
        <v>1</v>
      </c>
      <c r="E9" s="78"/>
      <c r="F9" s="78"/>
      <c r="G9" s="78"/>
      <c r="H9" s="78"/>
      <c r="I9" s="82" t="s">
        <v>758</v>
      </c>
      <c r="J9" s="78">
        <v>1</v>
      </c>
      <c r="K9" s="78"/>
      <c r="L9" s="78"/>
      <c r="M9" s="78"/>
      <c r="N9" s="78"/>
      <c r="O9" s="78"/>
      <c r="P9" s="78"/>
      <c r="Q9" s="78"/>
      <c r="R9" s="78"/>
      <c r="S9" s="82" t="s">
        <v>4318</v>
      </c>
      <c r="T9" s="78">
        <v>1</v>
      </c>
      <c r="U9" s="78"/>
      <c r="V9" s="78"/>
    </row>
    <row r="10" spans="1:22" ht="15">
      <c r="A10" s="82" t="s">
        <v>748</v>
      </c>
      <c r="B10" s="78">
        <v>2</v>
      </c>
      <c r="C10" s="82" t="s">
        <v>4294</v>
      </c>
      <c r="D10" s="78">
        <v>1</v>
      </c>
      <c r="E10" s="78"/>
      <c r="F10" s="78"/>
      <c r="G10" s="78"/>
      <c r="H10" s="78"/>
      <c r="I10" s="82" t="s">
        <v>767</v>
      </c>
      <c r="J10" s="78">
        <v>1</v>
      </c>
      <c r="K10" s="78"/>
      <c r="L10" s="78"/>
      <c r="M10" s="78"/>
      <c r="N10" s="78"/>
      <c r="O10" s="78"/>
      <c r="P10" s="78"/>
      <c r="Q10" s="78"/>
      <c r="R10" s="78"/>
      <c r="S10" s="78"/>
      <c r="T10" s="78"/>
      <c r="U10" s="78"/>
      <c r="V10" s="78"/>
    </row>
    <row r="11" spans="1:22" ht="15">
      <c r="A11" s="82" t="s">
        <v>749</v>
      </c>
      <c r="B11" s="78">
        <v>2</v>
      </c>
      <c r="C11" s="82" t="s">
        <v>776</v>
      </c>
      <c r="D11" s="78">
        <v>1</v>
      </c>
      <c r="E11" s="78"/>
      <c r="F11" s="78"/>
      <c r="G11" s="78"/>
      <c r="H11" s="78"/>
      <c r="I11" s="82" t="s">
        <v>783</v>
      </c>
      <c r="J11" s="78">
        <v>1</v>
      </c>
      <c r="K11" s="78"/>
      <c r="L11" s="78"/>
      <c r="M11" s="78"/>
      <c r="N11" s="78"/>
      <c r="O11" s="78"/>
      <c r="P11" s="78"/>
      <c r="Q11" s="78"/>
      <c r="R11" s="78"/>
      <c r="S11" s="78"/>
      <c r="T11" s="78"/>
      <c r="U11" s="78"/>
      <c r="V11" s="78"/>
    </row>
    <row r="14" spans="1:22" ht="15" customHeight="1">
      <c r="A14" s="13" t="s">
        <v>4334</v>
      </c>
      <c r="B14" s="13" t="s">
        <v>4290</v>
      </c>
      <c r="C14" s="13" t="s">
        <v>4337</v>
      </c>
      <c r="D14" s="13" t="s">
        <v>4296</v>
      </c>
      <c r="E14" s="13" t="s">
        <v>4341</v>
      </c>
      <c r="F14" s="13" t="s">
        <v>4298</v>
      </c>
      <c r="G14" s="13" t="s">
        <v>4342</v>
      </c>
      <c r="H14" s="13" t="s">
        <v>4300</v>
      </c>
      <c r="I14" s="13" t="s">
        <v>4343</v>
      </c>
      <c r="J14" s="13" t="s">
        <v>4302</v>
      </c>
      <c r="K14" s="13" t="s">
        <v>4344</v>
      </c>
      <c r="L14" s="13" t="s">
        <v>4304</v>
      </c>
      <c r="M14" s="13" t="s">
        <v>4345</v>
      </c>
      <c r="N14" s="13" t="s">
        <v>4306</v>
      </c>
      <c r="O14" s="13" t="s">
        <v>4346</v>
      </c>
      <c r="P14" s="13" t="s">
        <v>4308</v>
      </c>
      <c r="Q14" s="13" t="s">
        <v>4347</v>
      </c>
      <c r="R14" s="13" t="s">
        <v>4312</v>
      </c>
      <c r="S14" s="13" t="s">
        <v>4348</v>
      </c>
      <c r="T14" s="13" t="s">
        <v>4320</v>
      </c>
      <c r="U14" s="13" t="s">
        <v>4350</v>
      </c>
      <c r="V14" s="13" t="s">
        <v>4321</v>
      </c>
    </row>
    <row r="15" spans="1:22" ht="15">
      <c r="A15" s="78" t="s">
        <v>806</v>
      </c>
      <c r="B15" s="78">
        <v>34</v>
      </c>
      <c r="C15" s="78" t="s">
        <v>806</v>
      </c>
      <c r="D15" s="78">
        <v>27</v>
      </c>
      <c r="E15" s="78" t="s">
        <v>821</v>
      </c>
      <c r="F15" s="78">
        <v>1</v>
      </c>
      <c r="G15" s="78" t="s">
        <v>813</v>
      </c>
      <c r="H15" s="78">
        <v>1</v>
      </c>
      <c r="I15" s="78" t="s">
        <v>812</v>
      </c>
      <c r="J15" s="78">
        <v>14</v>
      </c>
      <c r="K15" s="78" t="s">
        <v>802</v>
      </c>
      <c r="L15" s="78">
        <v>1</v>
      </c>
      <c r="M15" s="78" t="s">
        <v>822</v>
      </c>
      <c r="N15" s="78">
        <v>8</v>
      </c>
      <c r="O15" s="78" t="s">
        <v>807</v>
      </c>
      <c r="P15" s="78">
        <v>3</v>
      </c>
      <c r="Q15" s="78" t="s">
        <v>806</v>
      </c>
      <c r="R15" s="78">
        <v>3</v>
      </c>
      <c r="S15" s="78" t="s">
        <v>802</v>
      </c>
      <c r="T15" s="78">
        <v>3</v>
      </c>
      <c r="U15" s="78" t="s">
        <v>802</v>
      </c>
      <c r="V15" s="78">
        <v>1</v>
      </c>
    </row>
    <row r="16" spans="1:22" ht="15">
      <c r="A16" s="78" t="s">
        <v>802</v>
      </c>
      <c r="B16" s="78">
        <v>30</v>
      </c>
      <c r="C16" s="78" t="s">
        <v>823</v>
      </c>
      <c r="D16" s="78">
        <v>8</v>
      </c>
      <c r="E16" s="78" t="s">
        <v>806</v>
      </c>
      <c r="F16" s="78">
        <v>1</v>
      </c>
      <c r="G16" s="78" t="s">
        <v>806</v>
      </c>
      <c r="H16" s="78">
        <v>1</v>
      </c>
      <c r="I16" s="78" t="s">
        <v>802</v>
      </c>
      <c r="J16" s="78">
        <v>6</v>
      </c>
      <c r="K16" s="78"/>
      <c r="L16" s="78"/>
      <c r="M16" s="78"/>
      <c r="N16" s="78"/>
      <c r="O16" s="78" t="s">
        <v>806</v>
      </c>
      <c r="P16" s="78">
        <v>1</v>
      </c>
      <c r="Q16" s="78" t="s">
        <v>823</v>
      </c>
      <c r="R16" s="78">
        <v>1</v>
      </c>
      <c r="S16" s="78" t="s">
        <v>4335</v>
      </c>
      <c r="T16" s="78">
        <v>2</v>
      </c>
      <c r="U16" s="78"/>
      <c r="V16" s="78"/>
    </row>
    <row r="17" spans="1:22" ht="15">
      <c r="A17" s="78" t="s">
        <v>812</v>
      </c>
      <c r="B17" s="78">
        <v>14</v>
      </c>
      <c r="C17" s="78" t="s">
        <v>813</v>
      </c>
      <c r="D17" s="78">
        <v>2</v>
      </c>
      <c r="E17" s="78"/>
      <c r="F17" s="78"/>
      <c r="G17" s="78" t="s">
        <v>802</v>
      </c>
      <c r="H17" s="78">
        <v>1</v>
      </c>
      <c r="I17" s="78" t="s">
        <v>807</v>
      </c>
      <c r="J17" s="78">
        <v>1</v>
      </c>
      <c r="K17" s="78"/>
      <c r="L17" s="78"/>
      <c r="M17" s="78"/>
      <c r="N17" s="78"/>
      <c r="O17" s="78" t="s">
        <v>823</v>
      </c>
      <c r="P17" s="78">
        <v>1</v>
      </c>
      <c r="Q17" s="78" t="s">
        <v>802</v>
      </c>
      <c r="R17" s="78">
        <v>1</v>
      </c>
      <c r="S17" s="78" t="s">
        <v>4349</v>
      </c>
      <c r="T17" s="78">
        <v>1</v>
      </c>
      <c r="U17" s="78"/>
      <c r="V17" s="78"/>
    </row>
    <row r="18" spans="1:22" ht="15">
      <c r="A18" s="78" t="s">
        <v>823</v>
      </c>
      <c r="B18" s="78">
        <v>10</v>
      </c>
      <c r="C18" s="78" t="s">
        <v>4338</v>
      </c>
      <c r="D18" s="78">
        <v>1</v>
      </c>
      <c r="E18" s="78"/>
      <c r="F18" s="78"/>
      <c r="G18" s="78"/>
      <c r="H18" s="78"/>
      <c r="I18" s="78" t="s">
        <v>808</v>
      </c>
      <c r="J18" s="78">
        <v>1</v>
      </c>
      <c r="K18" s="78"/>
      <c r="L18" s="78"/>
      <c r="M18" s="78"/>
      <c r="N18" s="78"/>
      <c r="O18" s="78"/>
      <c r="P18" s="78"/>
      <c r="Q18" s="78" t="s">
        <v>807</v>
      </c>
      <c r="R18" s="78">
        <v>1</v>
      </c>
      <c r="S18" s="78" t="s">
        <v>818</v>
      </c>
      <c r="T18" s="78">
        <v>1</v>
      </c>
      <c r="U18" s="78"/>
      <c r="V18" s="78"/>
    </row>
    <row r="19" spans="1:22" ht="15">
      <c r="A19" s="78" t="s">
        <v>807</v>
      </c>
      <c r="B19" s="78">
        <v>9</v>
      </c>
      <c r="C19" s="78" t="s">
        <v>4339</v>
      </c>
      <c r="D19" s="78">
        <v>1</v>
      </c>
      <c r="E19" s="78"/>
      <c r="F19" s="78"/>
      <c r="G19" s="78"/>
      <c r="H19" s="78"/>
      <c r="I19" s="78" t="s">
        <v>810</v>
      </c>
      <c r="J19" s="78">
        <v>1</v>
      </c>
      <c r="K19" s="78"/>
      <c r="L19" s="78"/>
      <c r="M19" s="78"/>
      <c r="N19" s="78"/>
      <c r="O19" s="78"/>
      <c r="P19" s="78"/>
      <c r="Q19" s="78" t="s">
        <v>810</v>
      </c>
      <c r="R19" s="78">
        <v>1</v>
      </c>
      <c r="S19" s="78" t="s">
        <v>4336</v>
      </c>
      <c r="T19" s="78">
        <v>1</v>
      </c>
      <c r="U19" s="78"/>
      <c r="V19" s="78"/>
    </row>
    <row r="20" spans="1:22" ht="15">
      <c r="A20" s="78" t="s">
        <v>822</v>
      </c>
      <c r="B20" s="78">
        <v>9</v>
      </c>
      <c r="C20" s="78" t="s">
        <v>828</v>
      </c>
      <c r="D20" s="78">
        <v>1</v>
      </c>
      <c r="E20" s="78"/>
      <c r="F20" s="78"/>
      <c r="G20" s="78"/>
      <c r="H20" s="78"/>
      <c r="I20" s="78" t="s">
        <v>815</v>
      </c>
      <c r="J20" s="78">
        <v>1</v>
      </c>
      <c r="K20" s="78"/>
      <c r="L20" s="78"/>
      <c r="M20" s="78"/>
      <c r="N20" s="78"/>
      <c r="O20" s="78"/>
      <c r="P20" s="78"/>
      <c r="Q20" s="78"/>
      <c r="R20" s="78"/>
      <c r="S20" s="78"/>
      <c r="T20" s="78"/>
      <c r="U20" s="78"/>
      <c r="V20" s="78"/>
    </row>
    <row r="21" spans="1:22" ht="15">
      <c r="A21" s="78" t="s">
        <v>813</v>
      </c>
      <c r="B21" s="78">
        <v>3</v>
      </c>
      <c r="C21" s="78" t="s">
        <v>805</v>
      </c>
      <c r="D21" s="78">
        <v>1</v>
      </c>
      <c r="E21" s="78"/>
      <c r="F21" s="78"/>
      <c r="G21" s="78"/>
      <c r="H21" s="78"/>
      <c r="I21" s="78"/>
      <c r="J21" s="78"/>
      <c r="K21" s="78"/>
      <c r="L21" s="78"/>
      <c r="M21" s="78"/>
      <c r="N21" s="78"/>
      <c r="O21" s="78"/>
      <c r="P21" s="78"/>
      <c r="Q21" s="78"/>
      <c r="R21" s="78"/>
      <c r="S21" s="78"/>
      <c r="T21" s="78"/>
      <c r="U21" s="78"/>
      <c r="V21" s="78"/>
    </row>
    <row r="22" spans="1:22" ht="15">
      <c r="A22" s="78" t="s">
        <v>4335</v>
      </c>
      <c r="B22" s="78">
        <v>3</v>
      </c>
      <c r="C22" s="78" t="s">
        <v>803</v>
      </c>
      <c r="D22" s="78">
        <v>1</v>
      </c>
      <c r="E22" s="78"/>
      <c r="F22" s="78"/>
      <c r="G22" s="78"/>
      <c r="H22" s="78"/>
      <c r="I22" s="78"/>
      <c r="J22" s="78"/>
      <c r="K22" s="78"/>
      <c r="L22" s="78"/>
      <c r="M22" s="78"/>
      <c r="N22" s="78"/>
      <c r="O22" s="78"/>
      <c r="P22" s="78"/>
      <c r="Q22" s="78"/>
      <c r="R22" s="78"/>
      <c r="S22" s="78"/>
      <c r="T22" s="78"/>
      <c r="U22" s="78"/>
      <c r="V22" s="78"/>
    </row>
    <row r="23" spans="1:22" ht="15">
      <c r="A23" s="78" t="s">
        <v>4336</v>
      </c>
      <c r="B23" s="78">
        <v>3</v>
      </c>
      <c r="C23" s="78" t="s">
        <v>4340</v>
      </c>
      <c r="D23" s="78">
        <v>1</v>
      </c>
      <c r="E23" s="78"/>
      <c r="F23" s="78"/>
      <c r="G23" s="78"/>
      <c r="H23" s="78"/>
      <c r="I23" s="78"/>
      <c r="J23" s="78"/>
      <c r="K23" s="78"/>
      <c r="L23" s="78"/>
      <c r="M23" s="78"/>
      <c r="N23" s="78"/>
      <c r="O23" s="78"/>
      <c r="P23" s="78"/>
      <c r="Q23" s="78"/>
      <c r="R23" s="78"/>
      <c r="S23" s="78"/>
      <c r="T23" s="78"/>
      <c r="U23" s="78"/>
      <c r="V23" s="78"/>
    </row>
    <row r="24" spans="1:22" ht="15">
      <c r="A24" s="78" t="s">
        <v>828</v>
      </c>
      <c r="B24" s="78">
        <v>2</v>
      </c>
      <c r="C24" s="78" t="s">
        <v>822</v>
      </c>
      <c r="D24" s="78">
        <v>1</v>
      </c>
      <c r="E24" s="78"/>
      <c r="F24" s="78"/>
      <c r="G24" s="78"/>
      <c r="H24" s="78"/>
      <c r="I24" s="78"/>
      <c r="J24" s="78"/>
      <c r="K24" s="78"/>
      <c r="L24" s="78"/>
      <c r="M24" s="78"/>
      <c r="N24" s="78"/>
      <c r="O24" s="78"/>
      <c r="P24" s="78"/>
      <c r="Q24" s="78"/>
      <c r="R24" s="78"/>
      <c r="S24" s="78"/>
      <c r="T24" s="78"/>
      <c r="U24" s="78"/>
      <c r="V24" s="78"/>
    </row>
    <row r="27" spans="1:22" ht="15" customHeight="1">
      <c r="A27" s="13" t="s">
        <v>4362</v>
      </c>
      <c r="B27" s="13" t="s">
        <v>4290</v>
      </c>
      <c r="C27" s="13" t="s">
        <v>4365</v>
      </c>
      <c r="D27" s="13" t="s">
        <v>4296</v>
      </c>
      <c r="E27" s="13" t="s">
        <v>4367</v>
      </c>
      <c r="F27" s="13" t="s">
        <v>4298</v>
      </c>
      <c r="G27" s="78" t="s">
        <v>4368</v>
      </c>
      <c r="H27" s="78" t="s">
        <v>4300</v>
      </c>
      <c r="I27" s="13" t="s">
        <v>4369</v>
      </c>
      <c r="J27" s="13" t="s">
        <v>4302</v>
      </c>
      <c r="K27" s="78" t="s">
        <v>4370</v>
      </c>
      <c r="L27" s="78" t="s">
        <v>4304</v>
      </c>
      <c r="M27" s="13" t="s">
        <v>4371</v>
      </c>
      <c r="N27" s="13" t="s">
        <v>4306</v>
      </c>
      <c r="O27" s="13" t="s">
        <v>4372</v>
      </c>
      <c r="P27" s="13" t="s">
        <v>4308</v>
      </c>
      <c r="Q27" s="13" t="s">
        <v>4373</v>
      </c>
      <c r="R27" s="13" t="s">
        <v>4312</v>
      </c>
      <c r="S27" s="13" t="s">
        <v>4376</v>
      </c>
      <c r="T27" s="13" t="s">
        <v>4320</v>
      </c>
      <c r="U27" s="78" t="s">
        <v>4377</v>
      </c>
      <c r="V27" s="78" t="s">
        <v>4321</v>
      </c>
    </row>
    <row r="28" spans="1:22" ht="15">
      <c r="A28" s="78" t="s">
        <v>839</v>
      </c>
      <c r="B28" s="78">
        <v>40</v>
      </c>
      <c r="C28" s="78" t="s">
        <v>839</v>
      </c>
      <c r="D28" s="78">
        <v>32</v>
      </c>
      <c r="E28" s="78" t="s">
        <v>850</v>
      </c>
      <c r="F28" s="78">
        <v>2</v>
      </c>
      <c r="G28" s="78"/>
      <c r="H28" s="78"/>
      <c r="I28" s="78" t="s">
        <v>840</v>
      </c>
      <c r="J28" s="78">
        <v>14</v>
      </c>
      <c r="K28" s="78"/>
      <c r="L28" s="78"/>
      <c r="M28" s="78" t="s">
        <v>851</v>
      </c>
      <c r="N28" s="78">
        <v>1</v>
      </c>
      <c r="O28" s="78" t="s">
        <v>839</v>
      </c>
      <c r="P28" s="78">
        <v>4</v>
      </c>
      <c r="Q28" s="78" t="s">
        <v>836</v>
      </c>
      <c r="R28" s="78">
        <v>3</v>
      </c>
      <c r="S28" s="78" t="s">
        <v>839</v>
      </c>
      <c r="T28" s="78">
        <v>1</v>
      </c>
      <c r="U28" s="78"/>
      <c r="V28" s="78"/>
    </row>
    <row r="29" spans="1:22" ht="15">
      <c r="A29" s="78" t="s">
        <v>840</v>
      </c>
      <c r="B29" s="78">
        <v>14</v>
      </c>
      <c r="C29" s="78" t="s">
        <v>853</v>
      </c>
      <c r="D29" s="78">
        <v>8</v>
      </c>
      <c r="E29" s="78" t="s">
        <v>216</v>
      </c>
      <c r="F29" s="78">
        <v>1</v>
      </c>
      <c r="G29" s="78"/>
      <c r="H29" s="78"/>
      <c r="I29" s="78" t="s">
        <v>837</v>
      </c>
      <c r="J29" s="78">
        <v>1</v>
      </c>
      <c r="K29" s="78"/>
      <c r="L29" s="78"/>
      <c r="M29" s="78" t="s">
        <v>839</v>
      </c>
      <c r="N29" s="78">
        <v>1</v>
      </c>
      <c r="O29" s="78" t="s">
        <v>853</v>
      </c>
      <c r="P29" s="78">
        <v>2</v>
      </c>
      <c r="Q29" s="78" t="s">
        <v>839</v>
      </c>
      <c r="R29" s="78">
        <v>2</v>
      </c>
      <c r="S29" s="78" t="s">
        <v>844</v>
      </c>
      <c r="T29" s="78">
        <v>1</v>
      </c>
      <c r="U29" s="78"/>
      <c r="V29" s="78"/>
    </row>
    <row r="30" spans="1:22" ht="15">
      <c r="A30" s="78" t="s">
        <v>853</v>
      </c>
      <c r="B30" s="78">
        <v>10</v>
      </c>
      <c r="C30" s="78" t="s">
        <v>835</v>
      </c>
      <c r="D30" s="78">
        <v>2</v>
      </c>
      <c r="E30" s="78"/>
      <c r="F30" s="78"/>
      <c r="G30" s="78"/>
      <c r="H30" s="78"/>
      <c r="I30" s="78" t="s">
        <v>843</v>
      </c>
      <c r="J30" s="78">
        <v>1</v>
      </c>
      <c r="K30" s="78"/>
      <c r="L30" s="78"/>
      <c r="M30" s="78"/>
      <c r="N30" s="78"/>
      <c r="O30" s="78" t="s">
        <v>852</v>
      </c>
      <c r="P30" s="78">
        <v>1</v>
      </c>
      <c r="Q30" s="78" t="s">
        <v>437</v>
      </c>
      <c r="R30" s="78">
        <v>1</v>
      </c>
      <c r="S30" s="78"/>
      <c r="T30" s="78"/>
      <c r="U30" s="78"/>
      <c r="V30" s="78"/>
    </row>
    <row r="31" spans="1:22" ht="15">
      <c r="A31" s="78" t="s">
        <v>4363</v>
      </c>
      <c r="B31" s="78">
        <v>7</v>
      </c>
      <c r="C31" s="78" t="s">
        <v>833</v>
      </c>
      <c r="D31" s="78">
        <v>2</v>
      </c>
      <c r="E31" s="78"/>
      <c r="F31" s="78"/>
      <c r="G31" s="78"/>
      <c r="H31" s="78"/>
      <c r="I31" s="78" t="s">
        <v>845</v>
      </c>
      <c r="J31" s="78">
        <v>1</v>
      </c>
      <c r="K31" s="78"/>
      <c r="L31" s="78"/>
      <c r="M31" s="78"/>
      <c r="N31" s="78"/>
      <c r="O31" s="78"/>
      <c r="P31" s="78"/>
      <c r="Q31" s="78" t="s">
        <v>457</v>
      </c>
      <c r="R31" s="78">
        <v>1</v>
      </c>
      <c r="S31" s="78"/>
      <c r="T31" s="78"/>
      <c r="U31" s="78"/>
      <c r="V31" s="78"/>
    </row>
    <row r="32" spans="1:22" ht="15">
      <c r="A32" s="78" t="s">
        <v>4364</v>
      </c>
      <c r="B32" s="78">
        <v>7</v>
      </c>
      <c r="C32" s="78" t="s">
        <v>216</v>
      </c>
      <c r="D32" s="78">
        <v>1</v>
      </c>
      <c r="E32" s="78"/>
      <c r="F32" s="78"/>
      <c r="G32" s="78"/>
      <c r="H32" s="78"/>
      <c r="I32" s="78"/>
      <c r="J32" s="78"/>
      <c r="K32" s="78"/>
      <c r="L32" s="78"/>
      <c r="M32" s="78"/>
      <c r="N32" s="78"/>
      <c r="O32" s="78"/>
      <c r="P32" s="78"/>
      <c r="Q32" s="78" t="s">
        <v>4374</v>
      </c>
      <c r="R32" s="78">
        <v>1</v>
      </c>
      <c r="S32" s="78"/>
      <c r="T32" s="78"/>
      <c r="U32" s="78"/>
      <c r="V32" s="78"/>
    </row>
    <row r="33" spans="1:22" ht="15">
      <c r="A33" s="78" t="s">
        <v>836</v>
      </c>
      <c r="B33" s="78">
        <v>4</v>
      </c>
      <c r="C33" s="78" t="s">
        <v>4363</v>
      </c>
      <c r="D33" s="78">
        <v>1</v>
      </c>
      <c r="E33" s="78"/>
      <c r="F33" s="78"/>
      <c r="G33" s="78"/>
      <c r="H33" s="78"/>
      <c r="I33" s="78"/>
      <c r="J33" s="78"/>
      <c r="K33" s="78"/>
      <c r="L33" s="78"/>
      <c r="M33" s="78"/>
      <c r="N33" s="78"/>
      <c r="O33" s="78"/>
      <c r="P33" s="78"/>
      <c r="Q33" s="78" t="s">
        <v>4375</v>
      </c>
      <c r="R33" s="78">
        <v>1</v>
      </c>
      <c r="S33" s="78"/>
      <c r="T33" s="78"/>
      <c r="U33" s="78"/>
      <c r="V33" s="78"/>
    </row>
    <row r="34" spans="1:22" ht="15">
      <c r="A34" s="78" t="s">
        <v>844</v>
      </c>
      <c r="B34" s="78">
        <v>3</v>
      </c>
      <c r="C34" s="78" t="s">
        <v>4364</v>
      </c>
      <c r="D34" s="78">
        <v>1</v>
      </c>
      <c r="E34" s="78"/>
      <c r="F34" s="78"/>
      <c r="G34" s="78"/>
      <c r="H34" s="78"/>
      <c r="I34" s="78"/>
      <c r="J34" s="78"/>
      <c r="K34" s="78"/>
      <c r="L34" s="78"/>
      <c r="M34" s="78"/>
      <c r="N34" s="78"/>
      <c r="O34" s="78"/>
      <c r="P34" s="78"/>
      <c r="Q34" s="78"/>
      <c r="R34" s="78"/>
      <c r="S34" s="78"/>
      <c r="T34" s="78"/>
      <c r="U34" s="78"/>
      <c r="V34" s="78"/>
    </row>
    <row r="35" spans="1:22" ht="15">
      <c r="A35" s="78" t="s">
        <v>835</v>
      </c>
      <c r="B35" s="78">
        <v>2</v>
      </c>
      <c r="C35" s="78" t="s">
        <v>852</v>
      </c>
      <c r="D35" s="78">
        <v>1</v>
      </c>
      <c r="E35" s="78"/>
      <c r="F35" s="78"/>
      <c r="G35" s="78"/>
      <c r="H35" s="78"/>
      <c r="I35" s="78"/>
      <c r="J35" s="78"/>
      <c r="K35" s="78"/>
      <c r="L35" s="78"/>
      <c r="M35" s="78"/>
      <c r="N35" s="78"/>
      <c r="O35" s="78"/>
      <c r="P35" s="78"/>
      <c r="Q35" s="78"/>
      <c r="R35" s="78"/>
      <c r="S35" s="78"/>
      <c r="T35" s="78"/>
      <c r="U35" s="78"/>
      <c r="V35" s="78"/>
    </row>
    <row r="36" spans="1:22" ht="15">
      <c r="A36" s="78" t="s">
        <v>833</v>
      </c>
      <c r="B36" s="78">
        <v>2</v>
      </c>
      <c r="C36" s="78" t="s">
        <v>836</v>
      </c>
      <c r="D36" s="78">
        <v>1</v>
      </c>
      <c r="E36" s="78"/>
      <c r="F36" s="78"/>
      <c r="G36" s="78"/>
      <c r="H36" s="78"/>
      <c r="I36" s="78"/>
      <c r="J36" s="78"/>
      <c r="K36" s="78"/>
      <c r="L36" s="78"/>
      <c r="M36" s="78"/>
      <c r="N36" s="78"/>
      <c r="O36" s="78"/>
      <c r="P36" s="78"/>
      <c r="Q36" s="78"/>
      <c r="R36" s="78"/>
      <c r="S36" s="78"/>
      <c r="T36" s="78"/>
      <c r="U36" s="78"/>
      <c r="V36" s="78"/>
    </row>
    <row r="37" spans="1:22" ht="15">
      <c r="A37" s="78" t="s">
        <v>852</v>
      </c>
      <c r="B37" s="78">
        <v>2</v>
      </c>
      <c r="C37" s="78" t="s">
        <v>4366</v>
      </c>
      <c r="D37" s="78">
        <v>1</v>
      </c>
      <c r="E37" s="78"/>
      <c r="F37" s="78"/>
      <c r="G37" s="78"/>
      <c r="H37" s="78"/>
      <c r="I37" s="78"/>
      <c r="J37" s="78"/>
      <c r="K37" s="78"/>
      <c r="L37" s="78"/>
      <c r="M37" s="78"/>
      <c r="N37" s="78"/>
      <c r="O37" s="78"/>
      <c r="P37" s="78"/>
      <c r="Q37" s="78"/>
      <c r="R37" s="78"/>
      <c r="S37" s="78"/>
      <c r="T37" s="78"/>
      <c r="U37" s="78"/>
      <c r="V37" s="78"/>
    </row>
    <row r="40" spans="1:22" ht="15" customHeight="1">
      <c r="A40" s="13" t="s">
        <v>4386</v>
      </c>
      <c r="B40" s="13" t="s">
        <v>4290</v>
      </c>
      <c r="C40" s="13" t="s">
        <v>4396</v>
      </c>
      <c r="D40" s="13" t="s">
        <v>4296</v>
      </c>
      <c r="E40" s="13" t="s">
        <v>4404</v>
      </c>
      <c r="F40" s="13" t="s">
        <v>4298</v>
      </c>
      <c r="G40" s="13" t="s">
        <v>4414</v>
      </c>
      <c r="H40" s="13" t="s">
        <v>4300</v>
      </c>
      <c r="I40" s="13" t="s">
        <v>4421</v>
      </c>
      <c r="J40" s="13" t="s">
        <v>4302</v>
      </c>
      <c r="K40" s="13" t="s">
        <v>4431</v>
      </c>
      <c r="L40" s="13" t="s">
        <v>4304</v>
      </c>
      <c r="M40" s="13" t="s">
        <v>4434</v>
      </c>
      <c r="N40" s="13" t="s">
        <v>4306</v>
      </c>
      <c r="O40" s="13" t="s">
        <v>4444</v>
      </c>
      <c r="P40" s="13" t="s">
        <v>4308</v>
      </c>
      <c r="Q40" s="13" t="s">
        <v>4451</v>
      </c>
      <c r="R40" s="13" t="s">
        <v>4312</v>
      </c>
      <c r="S40" s="13" t="s">
        <v>4454</v>
      </c>
      <c r="T40" s="13" t="s">
        <v>4320</v>
      </c>
      <c r="U40" s="13" t="s">
        <v>4456</v>
      </c>
      <c r="V40" s="13" t="s">
        <v>4321</v>
      </c>
    </row>
    <row r="41" spans="1:22" ht="15">
      <c r="A41" s="84" t="s">
        <v>4387</v>
      </c>
      <c r="B41" s="84">
        <v>159</v>
      </c>
      <c r="C41" s="84" t="s">
        <v>437</v>
      </c>
      <c r="D41" s="84">
        <v>126</v>
      </c>
      <c r="E41" s="84" t="s">
        <v>4405</v>
      </c>
      <c r="F41" s="84">
        <v>33</v>
      </c>
      <c r="G41" s="84" t="s">
        <v>4394</v>
      </c>
      <c r="H41" s="84">
        <v>35</v>
      </c>
      <c r="I41" s="84" t="s">
        <v>4422</v>
      </c>
      <c r="J41" s="84">
        <v>14</v>
      </c>
      <c r="K41" s="84" t="s">
        <v>4432</v>
      </c>
      <c r="L41" s="84">
        <v>2</v>
      </c>
      <c r="M41" s="84" t="s">
        <v>4435</v>
      </c>
      <c r="N41" s="84">
        <v>8</v>
      </c>
      <c r="O41" s="84" t="s">
        <v>437</v>
      </c>
      <c r="P41" s="84">
        <v>20</v>
      </c>
      <c r="Q41" s="84" t="s">
        <v>437</v>
      </c>
      <c r="R41" s="84">
        <v>13</v>
      </c>
      <c r="S41" s="84" t="s">
        <v>437</v>
      </c>
      <c r="T41" s="84">
        <v>4</v>
      </c>
      <c r="U41" s="84" t="s">
        <v>4457</v>
      </c>
      <c r="V41" s="84">
        <v>2</v>
      </c>
    </row>
    <row r="42" spans="1:22" ht="15">
      <c r="A42" s="84" t="s">
        <v>4388</v>
      </c>
      <c r="B42" s="84">
        <v>72</v>
      </c>
      <c r="C42" s="84" t="s">
        <v>4393</v>
      </c>
      <c r="D42" s="84">
        <v>64</v>
      </c>
      <c r="E42" s="84" t="s">
        <v>4392</v>
      </c>
      <c r="F42" s="84">
        <v>33</v>
      </c>
      <c r="G42" s="84" t="s">
        <v>4415</v>
      </c>
      <c r="H42" s="84">
        <v>34</v>
      </c>
      <c r="I42" s="84" t="s">
        <v>4423</v>
      </c>
      <c r="J42" s="84">
        <v>11</v>
      </c>
      <c r="K42" s="84" t="s">
        <v>4433</v>
      </c>
      <c r="L42" s="84">
        <v>2</v>
      </c>
      <c r="M42" s="84" t="s">
        <v>432</v>
      </c>
      <c r="N42" s="84">
        <v>7</v>
      </c>
      <c r="O42" s="84" t="s">
        <v>4445</v>
      </c>
      <c r="P42" s="84">
        <v>6</v>
      </c>
      <c r="Q42" s="84" t="s">
        <v>4452</v>
      </c>
      <c r="R42" s="84">
        <v>9</v>
      </c>
      <c r="S42" s="84" t="s">
        <v>4420</v>
      </c>
      <c r="T42" s="84">
        <v>3</v>
      </c>
      <c r="U42" s="84"/>
      <c r="V42" s="84"/>
    </row>
    <row r="43" spans="1:22" ht="15">
      <c r="A43" s="84" t="s">
        <v>4389</v>
      </c>
      <c r="B43" s="84">
        <v>0</v>
      </c>
      <c r="C43" s="84" t="s">
        <v>4395</v>
      </c>
      <c r="D43" s="84">
        <v>47</v>
      </c>
      <c r="E43" s="84" t="s">
        <v>4406</v>
      </c>
      <c r="F43" s="84">
        <v>33</v>
      </c>
      <c r="G43" s="84" t="s">
        <v>4416</v>
      </c>
      <c r="H43" s="84">
        <v>34</v>
      </c>
      <c r="I43" s="84" t="s">
        <v>437</v>
      </c>
      <c r="J43" s="84">
        <v>4</v>
      </c>
      <c r="K43" s="84"/>
      <c r="L43" s="84"/>
      <c r="M43" s="84" t="s">
        <v>4436</v>
      </c>
      <c r="N43" s="84">
        <v>7</v>
      </c>
      <c r="O43" s="84" t="s">
        <v>4446</v>
      </c>
      <c r="P43" s="84">
        <v>6</v>
      </c>
      <c r="Q43" s="84" t="s">
        <v>4400</v>
      </c>
      <c r="R43" s="84">
        <v>8</v>
      </c>
      <c r="S43" s="84" t="s">
        <v>4392</v>
      </c>
      <c r="T43" s="84">
        <v>3</v>
      </c>
      <c r="U43" s="84"/>
      <c r="V43" s="84"/>
    </row>
    <row r="44" spans="1:22" ht="15">
      <c r="A44" s="84" t="s">
        <v>4390</v>
      </c>
      <c r="B44" s="84">
        <v>6844</v>
      </c>
      <c r="C44" s="84" t="s">
        <v>4397</v>
      </c>
      <c r="D44" s="84">
        <v>39</v>
      </c>
      <c r="E44" s="84" t="s">
        <v>4407</v>
      </c>
      <c r="F44" s="84">
        <v>32</v>
      </c>
      <c r="G44" s="84" t="s">
        <v>4417</v>
      </c>
      <c r="H44" s="84">
        <v>34</v>
      </c>
      <c r="I44" s="84" t="s">
        <v>4424</v>
      </c>
      <c r="J44" s="84">
        <v>4</v>
      </c>
      <c r="K44" s="84"/>
      <c r="L44" s="84"/>
      <c r="M44" s="84" t="s">
        <v>4437</v>
      </c>
      <c r="N44" s="84">
        <v>6</v>
      </c>
      <c r="O44" s="84" t="s">
        <v>417</v>
      </c>
      <c r="P44" s="84">
        <v>5</v>
      </c>
      <c r="Q44" s="84" t="s">
        <v>4453</v>
      </c>
      <c r="R44" s="84">
        <v>7</v>
      </c>
      <c r="S44" s="84" t="s">
        <v>302</v>
      </c>
      <c r="T44" s="84">
        <v>2</v>
      </c>
      <c r="U44" s="84"/>
      <c r="V44" s="84"/>
    </row>
    <row r="45" spans="1:22" ht="15">
      <c r="A45" s="84" t="s">
        <v>4391</v>
      </c>
      <c r="B45" s="84">
        <v>7075</v>
      </c>
      <c r="C45" s="84" t="s">
        <v>4398</v>
      </c>
      <c r="D45" s="84">
        <v>38</v>
      </c>
      <c r="E45" s="84" t="s">
        <v>4408</v>
      </c>
      <c r="F45" s="84">
        <v>32</v>
      </c>
      <c r="G45" s="84" t="s">
        <v>4418</v>
      </c>
      <c r="H45" s="84">
        <v>34</v>
      </c>
      <c r="I45" s="84" t="s">
        <v>4425</v>
      </c>
      <c r="J45" s="84">
        <v>4</v>
      </c>
      <c r="K45" s="84"/>
      <c r="L45" s="84"/>
      <c r="M45" s="84" t="s">
        <v>4438</v>
      </c>
      <c r="N45" s="84">
        <v>6</v>
      </c>
      <c r="O45" s="84" t="s">
        <v>4447</v>
      </c>
      <c r="P45" s="84">
        <v>5</v>
      </c>
      <c r="Q45" s="84" t="s">
        <v>406</v>
      </c>
      <c r="R45" s="84">
        <v>5</v>
      </c>
      <c r="S45" s="84" t="s">
        <v>475</v>
      </c>
      <c r="T45" s="84">
        <v>2</v>
      </c>
      <c r="U45" s="84"/>
      <c r="V45" s="84"/>
    </row>
    <row r="46" spans="1:22" ht="15">
      <c r="A46" s="84" t="s">
        <v>437</v>
      </c>
      <c r="B46" s="84">
        <v>190</v>
      </c>
      <c r="C46" s="84" t="s">
        <v>4399</v>
      </c>
      <c r="D46" s="84">
        <v>37</v>
      </c>
      <c r="E46" s="84" t="s">
        <v>4409</v>
      </c>
      <c r="F46" s="84">
        <v>32</v>
      </c>
      <c r="G46" s="84" t="s">
        <v>4392</v>
      </c>
      <c r="H46" s="84">
        <v>34</v>
      </c>
      <c r="I46" s="84" t="s">
        <v>4426</v>
      </c>
      <c r="J46" s="84">
        <v>4</v>
      </c>
      <c r="K46" s="84"/>
      <c r="L46" s="84"/>
      <c r="M46" s="84" t="s">
        <v>4439</v>
      </c>
      <c r="N46" s="84">
        <v>6</v>
      </c>
      <c r="O46" s="84" t="s">
        <v>4448</v>
      </c>
      <c r="P46" s="84">
        <v>5</v>
      </c>
      <c r="Q46" s="84" t="s">
        <v>4394</v>
      </c>
      <c r="R46" s="84">
        <v>5</v>
      </c>
      <c r="S46" s="84" t="s">
        <v>474</v>
      </c>
      <c r="T46" s="84">
        <v>2</v>
      </c>
      <c r="U46" s="84"/>
      <c r="V46" s="84"/>
    </row>
    <row r="47" spans="1:22" ht="15">
      <c r="A47" s="84" t="s">
        <v>4392</v>
      </c>
      <c r="B47" s="84">
        <v>87</v>
      </c>
      <c r="C47" s="84" t="s">
        <v>4400</v>
      </c>
      <c r="D47" s="84">
        <v>37</v>
      </c>
      <c r="E47" s="84" t="s">
        <v>4410</v>
      </c>
      <c r="F47" s="84">
        <v>32</v>
      </c>
      <c r="G47" s="84" t="s">
        <v>4419</v>
      </c>
      <c r="H47" s="84">
        <v>34</v>
      </c>
      <c r="I47" s="84" t="s">
        <v>4427</v>
      </c>
      <c r="J47" s="84">
        <v>3</v>
      </c>
      <c r="K47" s="84"/>
      <c r="L47" s="84"/>
      <c r="M47" s="84" t="s">
        <v>4440</v>
      </c>
      <c r="N47" s="84">
        <v>5</v>
      </c>
      <c r="O47" s="84" t="s">
        <v>4393</v>
      </c>
      <c r="P47" s="84">
        <v>5</v>
      </c>
      <c r="Q47" s="84" t="s">
        <v>4449</v>
      </c>
      <c r="R47" s="84">
        <v>5</v>
      </c>
      <c r="S47" s="84" t="s">
        <v>473</v>
      </c>
      <c r="T47" s="84">
        <v>2</v>
      </c>
      <c r="U47" s="84"/>
      <c r="V47" s="84"/>
    </row>
    <row r="48" spans="1:22" ht="15">
      <c r="A48" s="84" t="s">
        <v>4393</v>
      </c>
      <c r="B48" s="84">
        <v>78</v>
      </c>
      <c r="C48" s="84" t="s">
        <v>4401</v>
      </c>
      <c r="D48" s="84">
        <v>36</v>
      </c>
      <c r="E48" s="84" t="s">
        <v>4411</v>
      </c>
      <c r="F48" s="84">
        <v>32</v>
      </c>
      <c r="G48" s="84" t="s">
        <v>4420</v>
      </c>
      <c r="H48" s="84">
        <v>34</v>
      </c>
      <c r="I48" s="84" t="s">
        <v>4428</v>
      </c>
      <c r="J48" s="84">
        <v>3</v>
      </c>
      <c r="K48" s="84"/>
      <c r="L48" s="84"/>
      <c r="M48" s="84" t="s">
        <v>4441</v>
      </c>
      <c r="N48" s="84">
        <v>5</v>
      </c>
      <c r="O48" s="84" t="s">
        <v>4449</v>
      </c>
      <c r="P48" s="84">
        <v>5</v>
      </c>
      <c r="Q48" s="84" t="s">
        <v>4395</v>
      </c>
      <c r="R48" s="84">
        <v>5</v>
      </c>
      <c r="S48" s="84" t="s">
        <v>472</v>
      </c>
      <c r="T48" s="84">
        <v>2</v>
      </c>
      <c r="U48" s="84"/>
      <c r="V48" s="84"/>
    </row>
    <row r="49" spans="1:22" ht="15">
      <c r="A49" s="84" t="s">
        <v>4394</v>
      </c>
      <c r="B49" s="84">
        <v>75</v>
      </c>
      <c r="C49" s="84" t="s">
        <v>4402</v>
      </c>
      <c r="D49" s="84">
        <v>32</v>
      </c>
      <c r="E49" s="84" t="s">
        <v>4412</v>
      </c>
      <c r="F49" s="84">
        <v>32</v>
      </c>
      <c r="G49" s="84" t="s">
        <v>536</v>
      </c>
      <c r="H49" s="84">
        <v>34</v>
      </c>
      <c r="I49" s="84" t="s">
        <v>4429</v>
      </c>
      <c r="J49" s="84">
        <v>3</v>
      </c>
      <c r="K49" s="84"/>
      <c r="L49" s="84"/>
      <c r="M49" s="84" t="s">
        <v>4442</v>
      </c>
      <c r="N49" s="84">
        <v>5</v>
      </c>
      <c r="O49" s="84" t="s">
        <v>4402</v>
      </c>
      <c r="P49" s="84">
        <v>4</v>
      </c>
      <c r="Q49" s="84" t="s">
        <v>4399</v>
      </c>
      <c r="R49" s="84">
        <v>4</v>
      </c>
      <c r="S49" s="84" t="s">
        <v>304</v>
      </c>
      <c r="T49" s="84">
        <v>2</v>
      </c>
      <c r="U49" s="84"/>
      <c r="V49" s="84"/>
    </row>
    <row r="50" spans="1:22" ht="15">
      <c r="A50" s="84" t="s">
        <v>4395</v>
      </c>
      <c r="B50" s="84">
        <v>59</v>
      </c>
      <c r="C50" s="84" t="s">
        <v>4403</v>
      </c>
      <c r="D50" s="84">
        <v>26</v>
      </c>
      <c r="E50" s="84" t="s">
        <v>4413</v>
      </c>
      <c r="F50" s="84">
        <v>32</v>
      </c>
      <c r="G50" s="84" t="s">
        <v>424</v>
      </c>
      <c r="H50" s="84">
        <v>34</v>
      </c>
      <c r="I50" s="84" t="s">
        <v>4430</v>
      </c>
      <c r="J50" s="84">
        <v>3</v>
      </c>
      <c r="K50" s="84"/>
      <c r="L50" s="84"/>
      <c r="M50" s="84" t="s">
        <v>4443</v>
      </c>
      <c r="N50" s="84">
        <v>5</v>
      </c>
      <c r="O50" s="84" t="s">
        <v>4450</v>
      </c>
      <c r="P50" s="84">
        <v>4</v>
      </c>
      <c r="Q50" s="84" t="s">
        <v>4393</v>
      </c>
      <c r="R50" s="84">
        <v>4</v>
      </c>
      <c r="S50" s="84" t="s">
        <v>4455</v>
      </c>
      <c r="T50" s="84">
        <v>2</v>
      </c>
      <c r="U50" s="84"/>
      <c r="V50" s="84"/>
    </row>
    <row r="53" spans="1:22" ht="15" customHeight="1">
      <c r="A53" s="13" t="s">
        <v>4481</v>
      </c>
      <c r="B53" s="13" t="s">
        <v>4290</v>
      </c>
      <c r="C53" s="13" t="s">
        <v>4492</v>
      </c>
      <c r="D53" s="13" t="s">
        <v>4296</v>
      </c>
      <c r="E53" s="13" t="s">
        <v>4500</v>
      </c>
      <c r="F53" s="13" t="s">
        <v>4298</v>
      </c>
      <c r="G53" s="13" t="s">
        <v>4509</v>
      </c>
      <c r="H53" s="13" t="s">
        <v>4300</v>
      </c>
      <c r="I53" s="13" t="s">
        <v>4515</v>
      </c>
      <c r="J53" s="13" t="s">
        <v>4302</v>
      </c>
      <c r="K53" s="78" t="s">
        <v>4526</v>
      </c>
      <c r="L53" s="78" t="s">
        <v>4304</v>
      </c>
      <c r="M53" s="13" t="s">
        <v>4527</v>
      </c>
      <c r="N53" s="13" t="s">
        <v>4306</v>
      </c>
      <c r="O53" s="13" t="s">
        <v>4538</v>
      </c>
      <c r="P53" s="13" t="s">
        <v>4308</v>
      </c>
      <c r="Q53" s="13" t="s">
        <v>4548</v>
      </c>
      <c r="R53" s="13" t="s">
        <v>4312</v>
      </c>
      <c r="S53" s="13" t="s">
        <v>4558</v>
      </c>
      <c r="T53" s="13" t="s">
        <v>4320</v>
      </c>
      <c r="U53" s="78" t="s">
        <v>4569</v>
      </c>
      <c r="V53" s="78" t="s">
        <v>4321</v>
      </c>
    </row>
    <row r="54" spans="1:22" ht="15">
      <c r="A54" s="84" t="s">
        <v>4482</v>
      </c>
      <c r="B54" s="84">
        <v>48</v>
      </c>
      <c r="C54" s="84" t="s">
        <v>4483</v>
      </c>
      <c r="D54" s="84">
        <v>37</v>
      </c>
      <c r="E54" s="84" t="s">
        <v>4484</v>
      </c>
      <c r="F54" s="84">
        <v>33</v>
      </c>
      <c r="G54" s="84" t="s">
        <v>4487</v>
      </c>
      <c r="H54" s="84">
        <v>34</v>
      </c>
      <c r="I54" s="84" t="s">
        <v>4516</v>
      </c>
      <c r="J54" s="84">
        <v>3</v>
      </c>
      <c r="K54" s="84"/>
      <c r="L54" s="84"/>
      <c r="M54" s="84" t="s">
        <v>4528</v>
      </c>
      <c r="N54" s="84">
        <v>5</v>
      </c>
      <c r="O54" s="84" t="s">
        <v>4539</v>
      </c>
      <c r="P54" s="84">
        <v>4</v>
      </c>
      <c r="Q54" s="84" t="s">
        <v>4483</v>
      </c>
      <c r="R54" s="84">
        <v>4</v>
      </c>
      <c r="S54" s="84" t="s">
        <v>4559</v>
      </c>
      <c r="T54" s="84">
        <v>2</v>
      </c>
      <c r="U54" s="84"/>
      <c r="V54" s="84"/>
    </row>
    <row r="55" spans="1:22" ht="15">
      <c r="A55" s="84" t="s">
        <v>4483</v>
      </c>
      <c r="B55" s="84">
        <v>47</v>
      </c>
      <c r="C55" s="84" t="s">
        <v>4482</v>
      </c>
      <c r="D55" s="84">
        <v>35</v>
      </c>
      <c r="E55" s="84" t="s">
        <v>4485</v>
      </c>
      <c r="F55" s="84">
        <v>33</v>
      </c>
      <c r="G55" s="84" t="s">
        <v>4488</v>
      </c>
      <c r="H55" s="84">
        <v>34</v>
      </c>
      <c r="I55" s="84" t="s">
        <v>4517</v>
      </c>
      <c r="J55" s="84">
        <v>2</v>
      </c>
      <c r="K55" s="84"/>
      <c r="L55" s="84"/>
      <c r="M55" s="84" t="s">
        <v>4529</v>
      </c>
      <c r="N55" s="84">
        <v>5</v>
      </c>
      <c r="O55" s="84" t="s">
        <v>4540</v>
      </c>
      <c r="P55" s="84">
        <v>4</v>
      </c>
      <c r="Q55" s="84" t="s">
        <v>4549</v>
      </c>
      <c r="R55" s="84">
        <v>4</v>
      </c>
      <c r="S55" s="84" t="s">
        <v>4560</v>
      </c>
      <c r="T55" s="84">
        <v>2</v>
      </c>
      <c r="U55" s="84"/>
      <c r="V55" s="84"/>
    </row>
    <row r="56" spans="1:22" ht="15">
      <c r="A56" s="84" t="s">
        <v>4484</v>
      </c>
      <c r="B56" s="84">
        <v>37</v>
      </c>
      <c r="C56" s="84" t="s">
        <v>4486</v>
      </c>
      <c r="D56" s="84">
        <v>28</v>
      </c>
      <c r="E56" s="84" t="s">
        <v>4501</v>
      </c>
      <c r="F56" s="84">
        <v>32</v>
      </c>
      <c r="G56" s="84" t="s">
        <v>4489</v>
      </c>
      <c r="H56" s="84">
        <v>34</v>
      </c>
      <c r="I56" s="84" t="s">
        <v>4518</v>
      </c>
      <c r="J56" s="84">
        <v>2</v>
      </c>
      <c r="K56" s="84"/>
      <c r="L56" s="84"/>
      <c r="M56" s="84" t="s">
        <v>4530</v>
      </c>
      <c r="N56" s="84">
        <v>5</v>
      </c>
      <c r="O56" s="84" t="s">
        <v>4541</v>
      </c>
      <c r="P56" s="84">
        <v>3</v>
      </c>
      <c r="Q56" s="84" t="s">
        <v>4550</v>
      </c>
      <c r="R56" s="84">
        <v>4</v>
      </c>
      <c r="S56" s="84" t="s">
        <v>4561</v>
      </c>
      <c r="T56" s="84">
        <v>2</v>
      </c>
      <c r="U56" s="84"/>
      <c r="V56" s="84"/>
    </row>
    <row r="57" spans="1:22" ht="15">
      <c r="A57" s="84" t="s">
        <v>4485</v>
      </c>
      <c r="B57" s="84">
        <v>37</v>
      </c>
      <c r="C57" s="84" t="s">
        <v>4493</v>
      </c>
      <c r="D57" s="84">
        <v>26</v>
      </c>
      <c r="E57" s="84" t="s">
        <v>4502</v>
      </c>
      <c r="F57" s="84">
        <v>32</v>
      </c>
      <c r="G57" s="84" t="s">
        <v>4490</v>
      </c>
      <c r="H57" s="84">
        <v>34</v>
      </c>
      <c r="I57" s="84" t="s">
        <v>4519</v>
      </c>
      <c r="J57" s="84">
        <v>2</v>
      </c>
      <c r="K57" s="84"/>
      <c r="L57" s="84"/>
      <c r="M57" s="84" t="s">
        <v>4531</v>
      </c>
      <c r="N57" s="84">
        <v>5</v>
      </c>
      <c r="O57" s="84" t="s">
        <v>4542</v>
      </c>
      <c r="P57" s="84">
        <v>2</v>
      </c>
      <c r="Q57" s="84" t="s">
        <v>4551</v>
      </c>
      <c r="R57" s="84">
        <v>4</v>
      </c>
      <c r="S57" s="84" t="s">
        <v>4562</v>
      </c>
      <c r="T57" s="84">
        <v>2</v>
      </c>
      <c r="U57" s="84"/>
      <c r="V57" s="84"/>
    </row>
    <row r="58" spans="1:22" ht="15">
      <c r="A58" s="84" t="s">
        <v>4486</v>
      </c>
      <c r="B58" s="84">
        <v>35</v>
      </c>
      <c r="C58" s="84" t="s">
        <v>4494</v>
      </c>
      <c r="D58" s="84">
        <v>25</v>
      </c>
      <c r="E58" s="84" t="s">
        <v>4503</v>
      </c>
      <c r="F58" s="84">
        <v>32</v>
      </c>
      <c r="G58" s="84" t="s">
        <v>4491</v>
      </c>
      <c r="H58" s="84">
        <v>34</v>
      </c>
      <c r="I58" s="84" t="s">
        <v>4520</v>
      </c>
      <c r="J58" s="84">
        <v>2</v>
      </c>
      <c r="K58" s="84"/>
      <c r="L58" s="84"/>
      <c r="M58" s="84" t="s">
        <v>4532</v>
      </c>
      <c r="N58" s="84">
        <v>5</v>
      </c>
      <c r="O58" s="84" t="s">
        <v>4543</v>
      </c>
      <c r="P58" s="84">
        <v>2</v>
      </c>
      <c r="Q58" s="84" t="s">
        <v>4552</v>
      </c>
      <c r="R58" s="84">
        <v>4</v>
      </c>
      <c r="S58" s="84" t="s">
        <v>4563</v>
      </c>
      <c r="T58" s="84">
        <v>2</v>
      </c>
      <c r="U58" s="84"/>
      <c r="V58" s="84"/>
    </row>
    <row r="59" spans="1:22" ht="15">
      <c r="A59" s="84" t="s">
        <v>4487</v>
      </c>
      <c r="B59" s="84">
        <v>34</v>
      </c>
      <c r="C59" s="84" t="s">
        <v>4495</v>
      </c>
      <c r="D59" s="84">
        <v>25</v>
      </c>
      <c r="E59" s="84" t="s">
        <v>4504</v>
      </c>
      <c r="F59" s="84">
        <v>32</v>
      </c>
      <c r="G59" s="84" t="s">
        <v>4510</v>
      </c>
      <c r="H59" s="84">
        <v>34</v>
      </c>
      <c r="I59" s="84" t="s">
        <v>4521</v>
      </c>
      <c r="J59" s="84">
        <v>2</v>
      </c>
      <c r="K59" s="84"/>
      <c r="L59" s="84"/>
      <c r="M59" s="84" t="s">
        <v>4533</v>
      </c>
      <c r="N59" s="84">
        <v>5</v>
      </c>
      <c r="O59" s="84" t="s">
        <v>4544</v>
      </c>
      <c r="P59" s="84">
        <v>2</v>
      </c>
      <c r="Q59" s="84" t="s">
        <v>4553</v>
      </c>
      <c r="R59" s="84">
        <v>4</v>
      </c>
      <c r="S59" s="84" t="s">
        <v>4564</v>
      </c>
      <c r="T59" s="84">
        <v>2</v>
      </c>
      <c r="U59" s="84"/>
      <c r="V59" s="84"/>
    </row>
    <row r="60" spans="1:22" ht="15">
      <c r="A60" s="84" t="s">
        <v>4488</v>
      </c>
      <c r="B60" s="84">
        <v>34</v>
      </c>
      <c r="C60" s="84" t="s">
        <v>4496</v>
      </c>
      <c r="D60" s="84">
        <v>25</v>
      </c>
      <c r="E60" s="84" t="s">
        <v>4505</v>
      </c>
      <c r="F60" s="84">
        <v>32</v>
      </c>
      <c r="G60" s="84" t="s">
        <v>4511</v>
      </c>
      <c r="H60" s="84">
        <v>34</v>
      </c>
      <c r="I60" s="84" t="s">
        <v>4522</v>
      </c>
      <c r="J60" s="84">
        <v>2</v>
      </c>
      <c r="K60" s="84"/>
      <c r="L60" s="84"/>
      <c r="M60" s="84" t="s">
        <v>4534</v>
      </c>
      <c r="N60" s="84">
        <v>5</v>
      </c>
      <c r="O60" s="84" t="s">
        <v>4545</v>
      </c>
      <c r="P60" s="84">
        <v>2</v>
      </c>
      <c r="Q60" s="84" t="s">
        <v>4554</v>
      </c>
      <c r="R60" s="84">
        <v>4</v>
      </c>
      <c r="S60" s="84" t="s">
        <v>4565</v>
      </c>
      <c r="T60" s="84">
        <v>2</v>
      </c>
      <c r="U60" s="84"/>
      <c r="V60" s="84"/>
    </row>
    <row r="61" spans="1:22" ht="15">
      <c r="A61" s="84" t="s">
        <v>4489</v>
      </c>
      <c r="B61" s="84">
        <v>34</v>
      </c>
      <c r="C61" s="84" t="s">
        <v>4497</v>
      </c>
      <c r="D61" s="84">
        <v>25</v>
      </c>
      <c r="E61" s="84" t="s">
        <v>4506</v>
      </c>
      <c r="F61" s="84">
        <v>32</v>
      </c>
      <c r="G61" s="84" t="s">
        <v>4512</v>
      </c>
      <c r="H61" s="84">
        <v>34</v>
      </c>
      <c r="I61" s="84" t="s">
        <v>4523</v>
      </c>
      <c r="J61" s="84">
        <v>2</v>
      </c>
      <c r="K61" s="84"/>
      <c r="L61" s="84"/>
      <c r="M61" s="84" t="s">
        <v>4535</v>
      </c>
      <c r="N61" s="84">
        <v>5</v>
      </c>
      <c r="O61" s="84" t="s">
        <v>4546</v>
      </c>
      <c r="P61" s="84">
        <v>2</v>
      </c>
      <c r="Q61" s="84" t="s">
        <v>4555</v>
      </c>
      <c r="R61" s="84">
        <v>4</v>
      </c>
      <c r="S61" s="84" t="s">
        <v>4566</v>
      </c>
      <c r="T61" s="84">
        <v>2</v>
      </c>
      <c r="U61" s="84"/>
      <c r="V61" s="84"/>
    </row>
    <row r="62" spans="1:22" ht="15">
      <c r="A62" s="84" t="s">
        <v>4490</v>
      </c>
      <c r="B62" s="84">
        <v>34</v>
      </c>
      <c r="C62" s="84" t="s">
        <v>4498</v>
      </c>
      <c r="D62" s="84">
        <v>25</v>
      </c>
      <c r="E62" s="84" t="s">
        <v>4507</v>
      </c>
      <c r="F62" s="84">
        <v>32</v>
      </c>
      <c r="G62" s="84" t="s">
        <v>4513</v>
      </c>
      <c r="H62" s="84">
        <v>34</v>
      </c>
      <c r="I62" s="84" t="s">
        <v>4524</v>
      </c>
      <c r="J62" s="84">
        <v>2</v>
      </c>
      <c r="K62" s="84"/>
      <c r="L62" s="84"/>
      <c r="M62" s="84" t="s">
        <v>4536</v>
      </c>
      <c r="N62" s="84">
        <v>5</v>
      </c>
      <c r="O62" s="84" t="s">
        <v>4547</v>
      </c>
      <c r="P62" s="84">
        <v>2</v>
      </c>
      <c r="Q62" s="84" t="s">
        <v>4556</v>
      </c>
      <c r="R62" s="84">
        <v>4</v>
      </c>
      <c r="S62" s="84" t="s">
        <v>4567</v>
      </c>
      <c r="T62" s="84">
        <v>2</v>
      </c>
      <c r="U62" s="84"/>
      <c r="V62" s="84"/>
    </row>
    <row r="63" spans="1:22" ht="15">
      <c r="A63" s="84" t="s">
        <v>4491</v>
      </c>
      <c r="B63" s="84">
        <v>34</v>
      </c>
      <c r="C63" s="84" t="s">
        <v>4499</v>
      </c>
      <c r="D63" s="84">
        <v>25</v>
      </c>
      <c r="E63" s="84" t="s">
        <v>4508</v>
      </c>
      <c r="F63" s="84">
        <v>32</v>
      </c>
      <c r="G63" s="84" t="s">
        <v>4514</v>
      </c>
      <c r="H63" s="84">
        <v>34</v>
      </c>
      <c r="I63" s="84" t="s">
        <v>4525</v>
      </c>
      <c r="J63" s="84">
        <v>2</v>
      </c>
      <c r="K63" s="84"/>
      <c r="L63" s="84"/>
      <c r="M63" s="84" t="s">
        <v>4537</v>
      </c>
      <c r="N63" s="84">
        <v>4</v>
      </c>
      <c r="O63" s="84"/>
      <c r="P63" s="84"/>
      <c r="Q63" s="84" t="s">
        <v>4557</v>
      </c>
      <c r="R63" s="84">
        <v>4</v>
      </c>
      <c r="S63" s="84" t="s">
        <v>4568</v>
      </c>
      <c r="T63" s="84">
        <v>2</v>
      </c>
      <c r="U63" s="84"/>
      <c r="V63" s="84"/>
    </row>
    <row r="66" spans="1:22" ht="15" customHeight="1">
      <c r="A66" s="13" t="s">
        <v>4590</v>
      </c>
      <c r="B66" s="13" t="s">
        <v>4290</v>
      </c>
      <c r="C66" s="13" t="s">
        <v>4592</v>
      </c>
      <c r="D66" s="13" t="s">
        <v>4296</v>
      </c>
      <c r="E66" s="13" t="s">
        <v>4593</v>
      </c>
      <c r="F66" s="13" t="s">
        <v>4298</v>
      </c>
      <c r="G66" s="13" t="s">
        <v>4597</v>
      </c>
      <c r="H66" s="13" t="s">
        <v>4300</v>
      </c>
      <c r="I66" s="78" t="s">
        <v>4599</v>
      </c>
      <c r="J66" s="78" t="s">
        <v>4302</v>
      </c>
      <c r="K66" s="13" t="s">
        <v>4601</v>
      </c>
      <c r="L66" s="13" t="s">
        <v>4304</v>
      </c>
      <c r="M66" s="13" t="s">
        <v>4603</v>
      </c>
      <c r="N66" s="13" t="s">
        <v>4306</v>
      </c>
      <c r="O66" s="13" t="s">
        <v>4605</v>
      </c>
      <c r="P66" s="13" t="s">
        <v>4308</v>
      </c>
      <c r="Q66" s="13" t="s">
        <v>4607</v>
      </c>
      <c r="R66" s="13" t="s">
        <v>4312</v>
      </c>
      <c r="S66" s="13" t="s">
        <v>4609</v>
      </c>
      <c r="T66" s="13" t="s">
        <v>4320</v>
      </c>
      <c r="U66" s="13" t="s">
        <v>4611</v>
      </c>
      <c r="V66" s="13" t="s">
        <v>4321</v>
      </c>
    </row>
    <row r="67" spans="1:22" ht="15">
      <c r="A67" s="78" t="s">
        <v>437</v>
      </c>
      <c r="B67" s="78">
        <v>10</v>
      </c>
      <c r="C67" s="78" t="s">
        <v>437</v>
      </c>
      <c r="D67" s="78">
        <v>7</v>
      </c>
      <c r="E67" s="78" t="s">
        <v>531</v>
      </c>
      <c r="F67" s="78">
        <v>1</v>
      </c>
      <c r="G67" s="78" t="s">
        <v>537</v>
      </c>
      <c r="H67" s="78">
        <v>1</v>
      </c>
      <c r="I67" s="78"/>
      <c r="J67" s="78"/>
      <c r="K67" s="78" t="s">
        <v>501</v>
      </c>
      <c r="L67" s="78">
        <v>1</v>
      </c>
      <c r="M67" s="78" t="s">
        <v>415</v>
      </c>
      <c r="N67" s="78">
        <v>1</v>
      </c>
      <c r="O67" s="78" t="s">
        <v>417</v>
      </c>
      <c r="P67" s="78">
        <v>2</v>
      </c>
      <c r="Q67" s="78" t="s">
        <v>302</v>
      </c>
      <c r="R67" s="78">
        <v>1</v>
      </c>
      <c r="S67" s="78" t="s">
        <v>475</v>
      </c>
      <c r="T67" s="78">
        <v>1</v>
      </c>
      <c r="U67" s="78" t="s">
        <v>514</v>
      </c>
      <c r="V67" s="78">
        <v>1</v>
      </c>
    </row>
    <row r="68" spans="1:22" ht="15">
      <c r="A68" s="78" t="s">
        <v>417</v>
      </c>
      <c r="B68" s="78">
        <v>4</v>
      </c>
      <c r="C68" s="78" t="s">
        <v>409</v>
      </c>
      <c r="D68" s="78">
        <v>2</v>
      </c>
      <c r="E68" s="78"/>
      <c r="F68" s="78"/>
      <c r="G68" s="78"/>
      <c r="H68" s="78"/>
      <c r="I68" s="78"/>
      <c r="J68" s="78"/>
      <c r="K68" s="78"/>
      <c r="L68" s="78"/>
      <c r="M68" s="78" t="s">
        <v>432</v>
      </c>
      <c r="N68" s="78">
        <v>1</v>
      </c>
      <c r="O68" s="78" t="s">
        <v>437</v>
      </c>
      <c r="P68" s="78">
        <v>2</v>
      </c>
      <c r="Q68" s="78"/>
      <c r="R68" s="78"/>
      <c r="S68" s="78" t="s">
        <v>437</v>
      </c>
      <c r="T68" s="78">
        <v>1</v>
      </c>
      <c r="U68" s="78"/>
      <c r="V68" s="78"/>
    </row>
    <row r="69" spans="1:22" ht="15">
      <c r="A69" s="78" t="s">
        <v>409</v>
      </c>
      <c r="B69" s="78">
        <v>2</v>
      </c>
      <c r="C69" s="78" t="s">
        <v>417</v>
      </c>
      <c r="D69" s="78">
        <v>2</v>
      </c>
      <c r="E69" s="78"/>
      <c r="F69" s="78"/>
      <c r="G69" s="78"/>
      <c r="H69" s="78"/>
      <c r="I69" s="78"/>
      <c r="J69" s="78"/>
      <c r="K69" s="78"/>
      <c r="L69" s="78"/>
      <c r="M69" s="78"/>
      <c r="N69" s="78"/>
      <c r="O69" s="78" t="s">
        <v>547</v>
      </c>
      <c r="P69" s="78">
        <v>1</v>
      </c>
      <c r="Q69" s="78"/>
      <c r="R69" s="78"/>
      <c r="S69" s="78" t="s">
        <v>470</v>
      </c>
      <c r="T69" s="78">
        <v>1</v>
      </c>
      <c r="U69" s="78"/>
      <c r="V69" s="78"/>
    </row>
    <row r="70" spans="1:22" ht="15">
      <c r="A70" s="78" t="s">
        <v>432</v>
      </c>
      <c r="B70" s="78">
        <v>2</v>
      </c>
      <c r="C70" s="78" t="s">
        <v>439</v>
      </c>
      <c r="D70" s="78">
        <v>1</v>
      </c>
      <c r="E70" s="78"/>
      <c r="F70" s="78"/>
      <c r="G70" s="78"/>
      <c r="H70" s="78"/>
      <c r="I70" s="78"/>
      <c r="J70" s="78"/>
      <c r="K70" s="78"/>
      <c r="L70" s="78"/>
      <c r="M70" s="78"/>
      <c r="N70" s="78"/>
      <c r="O70" s="78" t="s">
        <v>418</v>
      </c>
      <c r="P70" s="78">
        <v>1</v>
      </c>
      <c r="Q70" s="78"/>
      <c r="R70" s="78"/>
      <c r="S70" s="78"/>
      <c r="T70" s="78"/>
      <c r="U70" s="78"/>
      <c r="V70" s="78"/>
    </row>
    <row r="71" spans="1:22" ht="15">
      <c r="A71" s="78" t="s">
        <v>569</v>
      </c>
      <c r="B71" s="78">
        <v>1</v>
      </c>
      <c r="C71" s="78" t="s">
        <v>410</v>
      </c>
      <c r="D71" s="78">
        <v>1</v>
      </c>
      <c r="E71" s="78"/>
      <c r="F71" s="78"/>
      <c r="G71" s="78"/>
      <c r="H71" s="78"/>
      <c r="I71" s="78"/>
      <c r="J71" s="78"/>
      <c r="K71" s="78"/>
      <c r="L71" s="78"/>
      <c r="M71" s="78"/>
      <c r="N71" s="78"/>
      <c r="O71" s="78" t="s">
        <v>443</v>
      </c>
      <c r="P71" s="78">
        <v>1</v>
      </c>
      <c r="Q71" s="78"/>
      <c r="R71" s="78"/>
      <c r="S71" s="78"/>
      <c r="T71" s="78"/>
      <c r="U71" s="78"/>
      <c r="V71" s="78"/>
    </row>
    <row r="72" spans="1:22" ht="15">
      <c r="A72" s="78" t="s">
        <v>443</v>
      </c>
      <c r="B72" s="78">
        <v>1</v>
      </c>
      <c r="C72" s="78" t="s">
        <v>438</v>
      </c>
      <c r="D72" s="78">
        <v>1</v>
      </c>
      <c r="E72" s="78"/>
      <c r="F72" s="78"/>
      <c r="G72" s="78"/>
      <c r="H72" s="78"/>
      <c r="I72" s="78"/>
      <c r="J72" s="78"/>
      <c r="K72" s="78"/>
      <c r="L72" s="78"/>
      <c r="M72" s="78"/>
      <c r="N72" s="78"/>
      <c r="O72" s="78" t="s">
        <v>550</v>
      </c>
      <c r="P72" s="78">
        <v>1</v>
      </c>
      <c r="Q72" s="78"/>
      <c r="R72" s="78"/>
      <c r="S72" s="78"/>
      <c r="T72" s="78"/>
      <c r="U72" s="78"/>
      <c r="V72" s="78"/>
    </row>
    <row r="73" spans="1:22" ht="15">
      <c r="A73" s="78" t="s">
        <v>438</v>
      </c>
      <c r="B73" s="78">
        <v>1</v>
      </c>
      <c r="C73" s="78" t="s">
        <v>432</v>
      </c>
      <c r="D73" s="78">
        <v>1</v>
      </c>
      <c r="E73" s="78"/>
      <c r="F73" s="78"/>
      <c r="G73" s="78"/>
      <c r="H73" s="78"/>
      <c r="I73" s="78"/>
      <c r="J73" s="78"/>
      <c r="K73" s="78"/>
      <c r="L73" s="78"/>
      <c r="M73" s="78"/>
      <c r="N73" s="78"/>
      <c r="O73" s="78" t="s">
        <v>419</v>
      </c>
      <c r="P73" s="78">
        <v>1</v>
      </c>
      <c r="Q73" s="78"/>
      <c r="R73" s="78"/>
      <c r="S73" s="78"/>
      <c r="T73" s="78"/>
      <c r="U73" s="78"/>
      <c r="V73" s="78"/>
    </row>
    <row r="74" spans="1:22" ht="15">
      <c r="A74" s="78" t="s">
        <v>435</v>
      </c>
      <c r="B74" s="78">
        <v>1</v>
      </c>
      <c r="C74" s="78" t="s">
        <v>539</v>
      </c>
      <c r="D74" s="78">
        <v>1</v>
      </c>
      <c r="E74" s="78"/>
      <c r="F74" s="78"/>
      <c r="G74" s="78"/>
      <c r="H74" s="78"/>
      <c r="I74" s="78"/>
      <c r="J74" s="78"/>
      <c r="K74" s="78"/>
      <c r="L74" s="78"/>
      <c r="M74" s="78"/>
      <c r="N74" s="78"/>
      <c r="O74" s="78" t="s">
        <v>549</v>
      </c>
      <c r="P74" s="78">
        <v>1</v>
      </c>
      <c r="Q74" s="78"/>
      <c r="R74" s="78"/>
      <c r="S74" s="78"/>
      <c r="T74" s="78"/>
      <c r="U74" s="78"/>
      <c r="V74" s="78"/>
    </row>
    <row r="75" spans="1:22" ht="15">
      <c r="A75" s="78" t="s">
        <v>559</v>
      </c>
      <c r="B75" s="78">
        <v>1</v>
      </c>
      <c r="C75" s="78" t="s">
        <v>408</v>
      </c>
      <c r="D75" s="78">
        <v>1</v>
      </c>
      <c r="E75" s="78"/>
      <c r="F75" s="78"/>
      <c r="G75" s="78"/>
      <c r="H75" s="78"/>
      <c r="I75" s="78"/>
      <c r="J75" s="78"/>
      <c r="K75" s="78"/>
      <c r="L75" s="78"/>
      <c r="M75" s="78"/>
      <c r="N75" s="78"/>
      <c r="O75" s="78"/>
      <c r="P75" s="78"/>
      <c r="Q75" s="78"/>
      <c r="R75" s="78"/>
      <c r="S75" s="78"/>
      <c r="T75" s="78"/>
      <c r="U75" s="78"/>
      <c r="V75" s="78"/>
    </row>
    <row r="76" spans="1:22" ht="15">
      <c r="A76" s="78" t="s">
        <v>558</v>
      </c>
      <c r="B76" s="78">
        <v>1</v>
      </c>
      <c r="C76" s="78" t="s">
        <v>460</v>
      </c>
      <c r="D76" s="78">
        <v>1</v>
      </c>
      <c r="E76" s="78"/>
      <c r="F76" s="78"/>
      <c r="G76" s="78"/>
      <c r="H76" s="78"/>
      <c r="I76" s="78"/>
      <c r="J76" s="78"/>
      <c r="K76" s="78"/>
      <c r="L76" s="78"/>
      <c r="M76" s="78"/>
      <c r="N76" s="78"/>
      <c r="O76" s="78"/>
      <c r="P76" s="78"/>
      <c r="Q76" s="78"/>
      <c r="R76" s="78"/>
      <c r="S76" s="78"/>
      <c r="T76" s="78"/>
      <c r="U76" s="78"/>
      <c r="V76" s="78"/>
    </row>
    <row r="79" spans="1:22" ht="15" customHeight="1">
      <c r="A79" s="13" t="s">
        <v>4591</v>
      </c>
      <c r="B79" s="13" t="s">
        <v>4290</v>
      </c>
      <c r="C79" s="13" t="s">
        <v>4594</v>
      </c>
      <c r="D79" s="13" t="s">
        <v>4296</v>
      </c>
      <c r="E79" s="13" t="s">
        <v>4596</v>
      </c>
      <c r="F79" s="13" t="s">
        <v>4298</v>
      </c>
      <c r="G79" s="13" t="s">
        <v>4598</v>
      </c>
      <c r="H79" s="13" t="s">
        <v>4300</v>
      </c>
      <c r="I79" s="78" t="s">
        <v>4600</v>
      </c>
      <c r="J79" s="78" t="s">
        <v>4302</v>
      </c>
      <c r="K79" s="13" t="s">
        <v>4602</v>
      </c>
      <c r="L79" s="13" t="s">
        <v>4304</v>
      </c>
      <c r="M79" s="13" t="s">
        <v>4604</v>
      </c>
      <c r="N79" s="13" t="s">
        <v>4306</v>
      </c>
      <c r="O79" s="13" t="s">
        <v>4606</v>
      </c>
      <c r="P79" s="13" t="s">
        <v>4308</v>
      </c>
      <c r="Q79" s="13" t="s">
        <v>4608</v>
      </c>
      <c r="R79" s="13" t="s">
        <v>4312</v>
      </c>
      <c r="S79" s="13" t="s">
        <v>4610</v>
      </c>
      <c r="T79" s="13" t="s">
        <v>4320</v>
      </c>
      <c r="U79" s="13" t="s">
        <v>4612</v>
      </c>
      <c r="V79" s="13" t="s">
        <v>4321</v>
      </c>
    </row>
    <row r="80" spans="1:22" ht="15">
      <c r="A80" s="78" t="s">
        <v>437</v>
      </c>
      <c r="B80" s="78">
        <v>113</v>
      </c>
      <c r="C80" s="78" t="s">
        <v>437</v>
      </c>
      <c r="D80" s="78">
        <v>81</v>
      </c>
      <c r="E80" s="78" t="s">
        <v>356</v>
      </c>
      <c r="F80" s="78">
        <v>31</v>
      </c>
      <c r="G80" s="78" t="s">
        <v>536</v>
      </c>
      <c r="H80" s="78">
        <v>34</v>
      </c>
      <c r="I80" s="78"/>
      <c r="J80" s="78"/>
      <c r="K80" s="78" t="s">
        <v>500</v>
      </c>
      <c r="L80" s="78">
        <v>1</v>
      </c>
      <c r="M80" s="78" t="s">
        <v>432</v>
      </c>
      <c r="N80" s="78">
        <v>6</v>
      </c>
      <c r="O80" s="78" t="s">
        <v>437</v>
      </c>
      <c r="P80" s="78">
        <v>12</v>
      </c>
      <c r="Q80" s="78" t="s">
        <v>437</v>
      </c>
      <c r="R80" s="78">
        <v>9</v>
      </c>
      <c r="S80" s="78" t="s">
        <v>302</v>
      </c>
      <c r="T80" s="78">
        <v>2</v>
      </c>
      <c r="U80" s="78" t="s">
        <v>513</v>
      </c>
      <c r="V80" s="78">
        <v>1</v>
      </c>
    </row>
    <row r="81" spans="1:22" ht="15">
      <c r="A81" s="78" t="s">
        <v>536</v>
      </c>
      <c r="B81" s="78">
        <v>34</v>
      </c>
      <c r="C81" s="78" t="s">
        <v>431</v>
      </c>
      <c r="D81" s="78">
        <v>8</v>
      </c>
      <c r="E81" s="78" t="s">
        <v>437</v>
      </c>
      <c r="F81" s="78">
        <v>3</v>
      </c>
      <c r="G81" s="78" t="s">
        <v>424</v>
      </c>
      <c r="H81" s="78">
        <v>34</v>
      </c>
      <c r="I81" s="78"/>
      <c r="J81" s="78"/>
      <c r="K81" s="78" t="s">
        <v>499</v>
      </c>
      <c r="L81" s="78">
        <v>1</v>
      </c>
      <c r="M81" s="78" t="s">
        <v>414</v>
      </c>
      <c r="N81" s="78">
        <v>2</v>
      </c>
      <c r="O81" s="78" t="s">
        <v>417</v>
      </c>
      <c r="P81" s="78">
        <v>3</v>
      </c>
      <c r="Q81" s="78" t="s">
        <v>406</v>
      </c>
      <c r="R81" s="78">
        <v>5</v>
      </c>
      <c r="S81" s="78" t="s">
        <v>474</v>
      </c>
      <c r="T81" s="78">
        <v>2</v>
      </c>
      <c r="U81" s="78" t="s">
        <v>512</v>
      </c>
      <c r="V81" s="78">
        <v>1</v>
      </c>
    </row>
    <row r="82" spans="1:22" ht="15">
      <c r="A82" s="78" t="s">
        <v>424</v>
      </c>
      <c r="B82" s="78">
        <v>34</v>
      </c>
      <c r="C82" s="78" t="s">
        <v>436</v>
      </c>
      <c r="D82" s="78">
        <v>7</v>
      </c>
      <c r="E82" s="78" t="s">
        <v>358</v>
      </c>
      <c r="F82" s="78">
        <v>2</v>
      </c>
      <c r="G82" s="78" t="s">
        <v>535</v>
      </c>
      <c r="H82" s="78">
        <v>34</v>
      </c>
      <c r="I82" s="78"/>
      <c r="J82" s="78"/>
      <c r="K82" s="78" t="s">
        <v>498</v>
      </c>
      <c r="L82" s="78">
        <v>1</v>
      </c>
      <c r="M82" s="78" t="s">
        <v>431</v>
      </c>
      <c r="N82" s="78">
        <v>1</v>
      </c>
      <c r="O82" s="78" t="s">
        <v>443</v>
      </c>
      <c r="P82" s="78">
        <v>2</v>
      </c>
      <c r="Q82" s="78" t="s">
        <v>297</v>
      </c>
      <c r="R82" s="78">
        <v>4</v>
      </c>
      <c r="S82" s="78" t="s">
        <v>473</v>
      </c>
      <c r="T82" s="78">
        <v>2</v>
      </c>
      <c r="U82" s="78" t="s">
        <v>511</v>
      </c>
      <c r="V82" s="78">
        <v>1</v>
      </c>
    </row>
    <row r="83" spans="1:22" ht="15">
      <c r="A83" s="78" t="s">
        <v>535</v>
      </c>
      <c r="B83" s="78">
        <v>34</v>
      </c>
      <c r="C83" s="78" t="s">
        <v>538</v>
      </c>
      <c r="D83" s="78">
        <v>6</v>
      </c>
      <c r="E83" s="78" t="s">
        <v>357</v>
      </c>
      <c r="F83" s="78">
        <v>2</v>
      </c>
      <c r="G83" s="78" t="s">
        <v>379</v>
      </c>
      <c r="H83" s="78">
        <v>33</v>
      </c>
      <c r="I83" s="78"/>
      <c r="J83" s="78"/>
      <c r="K83" s="78" t="s">
        <v>497</v>
      </c>
      <c r="L83" s="78">
        <v>1</v>
      </c>
      <c r="M83" s="78" t="s">
        <v>542</v>
      </c>
      <c r="N83" s="78">
        <v>1</v>
      </c>
      <c r="O83" s="78" t="s">
        <v>548</v>
      </c>
      <c r="P83" s="78">
        <v>2</v>
      </c>
      <c r="Q83" s="78" t="s">
        <v>296</v>
      </c>
      <c r="R83" s="78">
        <v>4</v>
      </c>
      <c r="S83" s="78" t="s">
        <v>472</v>
      </c>
      <c r="T83" s="78">
        <v>2</v>
      </c>
      <c r="U83" s="78" t="s">
        <v>510</v>
      </c>
      <c r="V83" s="78">
        <v>1</v>
      </c>
    </row>
    <row r="84" spans="1:22" ht="15">
      <c r="A84" s="78" t="s">
        <v>379</v>
      </c>
      <c r="B84" s="78">
        <v>33</v>
      </c>
      <c r="C84" s="78" t="s">
        <v>259</v>
      </c>
      <c r="D84" s="78">
        <v>5</v>
      </c>
      <c r="E84" s="78" t="s">
        <v>216</v>
      </c>
      <c r="F84" s="78">
        <v>2</v>
      </c>
      <c r="G84" s="78" t="s">
        <v>380</v>
      </c>
      <c r="H84" s="78">
        <v>1</v>
      </c>
      <c r="I84" s="78"/>
      <c r="J84" s="78"/>
      <c r="K84" s="78" t="s">
        <v>496</v>
      </c>
      <c r="L84" s="78">
        <v>1</v>
      </c>
      <c r="M84" s="78" t="s">
        <v>541</v>
      </c>
      <c r="N84" s="78">
        <v>1</v>
      </c>
      <c r="O84" s="78" t="s">
        <v>546</v>
      </c>
      <c r="P84" s="78">
        <v>1</v>
      </c>
      <c r="Q84" s="78" t="s">
        <v>466</v>
      </c>
      <c r="R84" s="78">
        <v>4</v>
      </c>
      <c r="S84" s="78" t="s">
        <v>304</v>
      </c>
      <c r="T84" s="78">
        <v>2</v>
      </c>
      <c r="U84" s="78" t="s">
        <v>509</v>
      </c>
      <c r="V84" s="78">
        <v>1</v>
      </c>
    </row>
    <row r="85" spans="1:22" ht="15">
      <c r="A85" s="78" t="s">
        <v>356</v>
      </c>
      <c r="B85" s="78">
        <v>32</v>
      </c>
      <c r="C85" s="78" t="s">
        <v>459</v>
      </c>
      <c r="D85" s="78">
        <v>4</v>
      </c>
      <c r="E85" s="78" t="s">
        <v>530</v>
      </c>
      <c r="F85" s="78">
        <v>1</v>
      </c>
      <c r="G85" s="78" t="s">
        <v>437</v>
      </c>
      <c r="H85" s="78">
        <v>1</v>
      </c>
      <c r="I85" s="78"/>
      <c r="J85" s="78"/>
      <c r="K85" s="78" t="s">
        <v>495</v>
      </c>
      <c r="L85" s="78">
        <v>1</v>
      </c>
      <c r="M85" s="78" t="s">
        <v>540</v>
      </c>
      <c r="N85" s="78">
        <v>1</v>
      </c>
      <c r="O85" s="78" t="s">
        <v>545</v>
      </c>
      <c r="P85" s="78">
        <v>1</v>
      </c>
      <c r="Q85" s="78" t="s">
        <v>465</v>
      </c>
      <c r="R85" s="78">
        <v>4</v>
      </c>
      <c r="S85" s="78" t="s">
        <v>437</v>
      </c>
      <c r="T85" s="78">
        <v>2</v>
      </c>
      <c r="U85" s="78" t="s">
        <v>508</v>
      </c>
      <c r="V85" s="78">
        <v>1</v>
      </c>
    </row>
    <row r="86" spans="1:22" ht="15">
      <c r="A86" s="78" t="s">
        <v>431</v>
      </c>
      <c r="B86" s="78">
        <v>9</v>
      </c>
      <c r="C86" s="78" t="s">
        <v>251</v>
      </c>
      <c r="D86" s="78">
        <v>4</v>
      </c>
      <c r="E86" s="78" t="s">
        <v>529</v>
      </c>
      <c r="F86" s="78">
        <v>1</v>
      </c>
      <c r="G86" s="78"/>
      <c r="H86" s="78"/>
      <c r="I86" s="78"/>
      <c r="J86" s="78"/>
      <c r="K86" s="78" t="s">
        <v>494</v>
      </c>
      <c r="L86" s="78">
        <v>1</v>
      </c>
      <c r="M86" s="78" t="s">
        <v>437</v>
      </c>
      <c r="N86" s="78">
        <v>1</v>
      </c>
      <c r="O86" s="78" t="s">
        <v>544</v>
      </c>
      <c r="P86" s="78">
        <v>1</v>
      </c>
      <c r="Q86" s="78" t="s">
        <v>295</v>
      </c>
      <c r="R86" s="78">
        <v>3</v>
      </c>
      <c r="S86" s="78" t="s">
        <v>463</v>
      </c>
      <c r="T86" s="78">
        <v>2</v>
      </c>
      <c r="U86" s="78" t="s">
        <v>507</v>
      </c>
      <c r="V86" s="78">
        <v>1</v>
      </c>
    </row>
    <row r="87" spans="1:22" ht="15">
      <c r="A87" s="78" t="s">
        <v>441</v>
      </c>
      <c r="B87" s="78">
        <v>8</v>
      </c>
      <c r="C87" s="78" t="s">
        <v>4595</v>
      </c>
      <c r="D87" s="78">
        <v>4</v>
      </c>
      <c r="E87" s="78" t="s">
        <v>528</v>
      </c>
      <c r="F87" s="78">
        <v>1</v>
      </c>
      <c r="G87" s="78"/>
      <c r="H87" s="78"/>
      <c r="I87" s="78"/>
      <c r="J87" s="78"/>
      <c r="K87" s="78" t="s">
        <v>493</v>
      </c>
      <c r="L87" s="78">
        <v>1</v>
      </c>
      <c r="M87" s="78" t="s">
        <v>467</v>
      </c>
      <c r="N87" s="78">
        <v>1</v>
      </c>
      <c r="O87" s="78" t="s">
        <v>543</v>
      </c>
      <c r="P87" s="78">
        <v>1</v>
      </c>
      <c r="Q87" s="78" t="s">
        <v>457</v>
      </c>
      <c r="R87" s="78">
        <v>3</v>
      </c>
      <c r="S87" s="78" t="s">
        <v>462</v>
      </c>
      <c r="T87" s="78">
        <v>2</v>
      </c>
      <c r="U87" s="78" t="s">
        <v>506</v>
      </c>
      <c r="V87" s="78">
        <v>1</v>
      </c>
    </row>
    <row r="88" spans="1:22" ht="15">
      <c r="A88" s="78" t="s">
        <v>436</v>
      </c>
      <c r="B88" s="78">
        <v>7</v>
      </c>
      <c r="C88" s="78" t="s">
        <v>430</v>
      </c>
      <c r="D88" s="78">
        <v>3</v>
      </c>
      <c r="E88" s="78" t="s">
        <v>527</v>
      </c>
      <c r="F88" s="78">
        <v>1</v>
      </c>
      <c r="G88" s="78"/>
      <c r="H88" s="78"/>
      <c r="I88" s="78"/>
      <c r="J88" s="78"/>
      <c r="K88" s="78" t="s">
        <v>492</v>
      </c>
      <c r="L88" s="78">
        <v>1</v>
      </c>
      <c r="M88" s="78"/>
      <c r="N88" s="78"/>
      <c r="O88" s="78" t="s">
        <v>549</v>
      </c>
      <c r="P88" s="78">
        <v>1</v>
      </c>
      <c r="Q88" s="78" t="s">
        <v>294</v>
      </c>
      <c r="R88" s="78">
        <v>2</v>
      </c>
      <c r="S88" s="78" t="s">
        <v>475</v>
      </c>
      <c r="T88" s="78">
        <v>1</v>
      </c>
      <c r="U88" s="78" t="s">
        <v>505</v>
      </c>
      <c r="V88" s="78">
        <v>1</v>
      </c>
    </row>
    <row r="89" spans="1:22" ht="15">
      <c r="A89" s="78" t="s">
        <v>440</v>
      </c>
      <c r="B89" s="78">
        <v>7</v>
      </c>
      <c r="C89" s="78" t="s">
        <v>460</v>
      </c>
      <c r="D89" s="78">
        <v>3</v>
      </c>
      <c r="E89" s="78" t="s">
        <v>526</v>
      </c>
      <c r="F89" s="78">
        <v>1</v>
      </c>
      <c r="G89" s="78"/>
      <c r="H89" s="78"/>
      <c r="I89" s="78"/>
      <c r="J89" s="78"/>
      <c r="K89" s="78" t="s">
        <v>491</v>
      </c>
      <c r="L89" s="78">
        <v>1</v>
      </c>
      <c r="M89" s="78"/>
      <c r="N89" s="78"/>
      <c r="O89" s="78"/>
      <c r="P89" s="78"/>
      <c r="Q89" s="78" t="s">
        <v>464</v>
      </c>
      <c r="R89" s="78">
        <v>1</v>
      </c>
      <c r="S89" s="78" t="s">
        <v>470</v>
      </c>
      <c r="T89" s="78">
        <v>1</v>
      </c>
      <c r="U89" s="78"/>
      <c r="V89" s="78"/>
    </row>
    <row r="92" spans="1:22" ht="15" customHeight="1">
      <c r="A92" s="13" t="s">
        <v>4637</v>
      </c>
      <c r="B92" s="13" t="s">
        <v>4290</v>
      </c>
      <c r="C92" s="13" t="s">
        <v>4638</v>
      </c>
      <c r="D92" s="13" t="s">
        <v>4296</v>
      </c>
      <c r="E92" s="13" t="s">
        <v>4639</v>
      </c>
      <c r="F92" s="13" t="s">
        <v>4298</v>
      </c>
      <c r="G92" s="13" t="s">
        <v>4640</v>
      </c>
      <c r="H92" s="13" t="s">
        <v>4300</v>
      </c>
      <c r="I92" s="13" t="s">
        <v>4641</v>
      </c>
      <c r="J92" s="13" t="s">
        <v>4302</v>
      </c>
      <c r="K92" s="13" t="s">
        <v>4642</v>
      </c>
      <c r="L92" s="13" t="s">
        <v>4304</v>
      </c>
      <c r="M92" s="13" t="s">
        <v>4643</v>
      </c>
      <c r="N92" s="13" t="s">
        <v>4306</v>
      </c>
      <c r="O92" s="13" t="s">
        <v>4644</v>
      </c>
      <c r="P92" s="13" t="s">
        <v>4308</v>
      </c>
      <c r="Q92" s="13" t="s">
        <v>4645</v>
      </c>
      <c r="R92" s="13" t="s">
        <v>4312</v>
      </c>
      <c r="S92" s="13" t="s">
        <v>4646</v>
      </c>
      <c r="T92" s="13" t="s">
        <v>4320</v>
      </c>
      <c r="U92" s="13" t="s">
        <v>4647</v>
      </c>
      <c r="V92" s="13" t="s">
        <v>4321</v>
      </c>
    </row>
    <row r="93" spans="1:22" ht="15">
      <c r="A93" s="114" t="s">
        <v>365</v>
      </c>
      <c r="B93" s="78">
        <v>592083</v>
      </c>
      <c r="C93" s="114" t="s">
        <v>568</v>
      </c>
      <c r="D93" s="78">
        <v>108251</v>
      </c>
      <c r="E93" s="114" t="s">
        <v>528</v>
      </c>
      <c r="F93" s="78">
        <v>152076</v>
      </c>
      <c r="G93" s="114" t="s">
        <v>400</v>
      </c>
      <c r="H93" s="78">
        <v>24896</v>
      </c>
      <c r="I93" s="114" t="s">
        <v>298</v>
      </c>
      <c r="J93" s="78">
        <v>42776</v>
      </c>
      <c r="K93" s="114" t="s">
        <v>500</v>
      </c>
      <c r="L93" s="78">
        <v>169812</v>
      </c>
      <c r="M93" s="114" t="s">
        <v>365</v>
      </c>
      <c r="N93" s="78">
        <v>592083</v>
      </c>
      <c r="O93" s="114" t="s">
        <v>421</v>
      </c>
      <c r="P93" s="78">
        <v>46489</v>
      </c>
      <c r="Q93" s="114" t="s">
        <v>229</v>
      </c>
      <c r="R93" s="78">
        <v>144682</v>
      </c>
      <c r="S93" s="114" t="s">
        <v>304</v>
      </c>
      <c r="T93" s="78">
        <v>211962</v>
      </c>
      <c r="U93" s="114" t="s">
        <v>508</v>
      </c>
      <c r="V93" s="78">
        <v>44037</v>
      </c>
    </row>
    <row r="94" spans="1:22" ht="15">
      <c r="A94" s="114" t="s">
        <v>541</v>
      </c>
      <c r="B94" s="78">
        <v>382074</v>
      </c>
      <c r="C94" s="114" t="s">
        <v>416</v>
      </c>
      <c r="D94" s="78">
        <v>48058</v>
      </c>
      <c r="E94" s="114" t="s">
        <v>337</v>
      </c>
      <c r="F94" s="78">
        <v>97505</v>
      </c>
      <c r="G94" s="114" t="s">
        <v>388</v>
      </c>
      <c r="H94" s="78">
        <v>24562</v>
      </c>
      <c r="I94" s="114" t="s">
        <v>261</v>
      </c>
      <c r="J94" s="78">
        <v>28382</v>
      </c>
      <c r="K94" s="114" t="s">
        <v>494</v>
      </c>
      <c r="L94" s="78">
        <v>92736</v>
      </c>
      <c r="M94" s="114" t="s">
        <v>541</v>
      </c>
      <c r="N94" s="78">
        <v>382074</v>
      </c>
      <c r="O94" s="114" t="s">
        <v>547</v>
      </c>
      <c r="P94" s="78">
        <v>21540</v>
      </c>
      <c r="Q94" s="114" t="s">
        <v>464</v>
      </c>
      <c r="R94" s="78">
        <v>61480</v>
      </c>
      <c r="S94" s="114" t="s">
        <v>474</v>
      </c>
      <c r="T94" s="78">
        <v>141023</v>
      </c>
      <c r="U94" s="114" t="s">
        <v>512</v>
      </c>
      <c r="V94" s="78">
        <v>33751</v>
      </c>
    </row>
    <row r="95" spans="1:22" ht="15">
      <c r="A95" s="114" t="s">
        <v>364</v>
      </c>
      <c r="B95" s="78">
        <v>244153</v>
      </c>
      <c r="C95" s="114" t="s">
        <v>255</v>
      </c>
      <c r="D95" s="78">
        <v>42232</v>
      </c>
      <c r="E95" s="114" t="s">
        <v>322</v>
      </c>
      <c r="F95" s="78">
        <v>57290</v>
      </c>
      <c r="G95" s="114" t="s">
        <v>390</v>
      </c>
      <c r="H95" s="78">
        <v>16238</v>
      </c>
      <c r="I95" s="114" t="s">
        <v>272</v>
      </c>
      <c r="J95" s="78">
        <v>6435</v>
      </c>
      <c r="K95" s="114" t="s">
        <v>501</v>
      </c>
      <c r="L95" s="78">
        <v>82059</v>
      </c>
      <c r="M95" s="114" t="s">
        <v>364</v>
      </c>
      <c r="N95" s="78">
        <v>244153</v>
      </c>
      <c r="O95" s="114" t="s">
        <v>545</v>
      </c>
      <c r="P95" s="78">
        <v>18954</v>
      </c>
      <c r="Q95" s="114" t="s">
        <v>457</v>
      </c>
      <c r="R95" s="78">
        <v>12805</v>
      </c>
      <c r="S95" s="114" t="s">
        <v>475</v>
      </c>
      <c r="T95" s="78">
        <v>78031</v>
      </c>
      <c r="U95" s="114" t="s">
        <v>308</v>
      </c>
      <c r="V95" s="78">
        <v>13884</v>
      </c>
    </row>
    <row r="96" spans="1:22" ht="15">
      <c r="A96" s="114" t="s">
        <v>218</v>
      </c>
      <c r="B96" s="78">
        <v>214200</v>
      </c>
      <c r="C96" s="114" t="s">
        <v>221</v>
      </c>
      <c r="D96" s="78">
        <v>41503</v>
      </c>
      <c r="E96" s="114" t="s">
        <v>342</v>
      </c>
      <c r="F96" s="78">
        <v>54293</v>
      </c>
      <c r="G96" s="114" t="s">
        <v>389</v>
      </c>
      <c r="H96" s="78">
        <v>13920</v>
      </c>
      <c r="I96" s="114" t="s">
        <v>422</v>
      </c>
      <c r="J96" s="78">
        <v>2245</v>
      </c>
      <c r="K96" s="114" t="s">
        <v>305</v>
      </c>
      <c r="L96" s="78">
        <v>65621</v>
      </c>
      <c r="M96" s="114" t="s">
        <v>218</v>
      </c>
      <c r="N96" s="78">
        <v>214200</v>
      </c>
      <c r="O96" s="114" t="s">
        <v>417</v>
      </c>
      <c r="P96" s="78">
        <v>11345</v>
      </c>
      <c r="Q96" s="114" t="s">
        <v>294</v>
      </c>
      <c r="R96" s="78">
        <v>8345</v>
      </c>
      <c r="S96" s="114" t="s">
        <v>473</v>
      </c>
      <c r="T96" s="78">
        <v>23369</v>
      </c>
      <c r="U96" s="114" t="s">
        <v>505</v>
      </c>
      <c r="V96" s="78">
        <v>9874</v>
      </c>
    </row>
    <row r="97" spans="1:22" ht="15">
      <c r="A97" s="114" t="s">
        <v>304</v>
      </c>
      <c r="B97" s="78">
        <v>211962</v>
      </c>
      <c r="C97" s="114" t="s">
        <v>456</v>
      </c>
      <c r="D97" s="78">
        <v>33477</v>
      </c>
      <c r="E97" s="114" t="s">
        <v>338</v>
      </c>
      <c r="F97" s="78">
        <v>21016</v>
      </c>
      <c r="G97" s="114" t="s">
        <v>393</v>
      </c>
      <c r="H97" s="78">
        <v>12982</v>
      </c>
      <c r="I97" s="114" t="s">
        <v>267</v>
      </c>
      <c r="J97" s="78">
        <v>990</v>
      </c>
      <c r="K97" s="114" t="s">
        <v>478</v>
      </c>
      <c r="L97" s="78">
        <v>59019</v>
      </c>
      <c r="M97" s="114" t="s">
        <v>362</v>
      </c>
      <c r="N97" s="78">
        <v>105745</v>
      </c>
      <c r="O97" s="114" t="s">
        <v>544</v>
      </c>
      <c r="P97" s="78">
        <v>9540</v>
      </c>
      <c r="Q97" s="114" t="s">
        <v>406</v>
      </c>
      <c r="R97" s="78">
        <v>6514</v>
      </c>
      <c r="S97" s="114" t="s">
        <v>302</v>
      </c>
      <c r="T97" s="78">
        <v>11275</v>
      </c>
      <c r="U97" s="114" t="s">
        <v>514</v>
      </c>
      <c r="V97" s="78">
        <v>6353</v>
      </c>
    </row>
    <row r="98" spans="1:22" ht="15">
      <c r="A98" s="114" t="s">
        <v>557</v>
      </c>
      <c r="B98" s="78">
        <v>181207</v>
      </c>
      <c r="C98" s="114" t="s">
        <v>270</v>
      </c>
      <c r="D98" s="78">
        <v>30579</v>
      </c>
      <c r="E98" s="114" t="s">
        <v>352</v>
      </c>
      <c r="F98" s="78">
        <v>19772</v>
      </c>
      <c r="G98" s="114" t="s">
        <v>398</v>
      </c>
      <c r="H98" s="78">
        <v>10231</v>
      </c>
      <c r="I98" s="114" t="s">
        <v>257</v>
      </c>
      <c r="J98" s="78">
        <v>692</v>
      </c>
      <c r="K98" s="114" t="s">
        <v>484</v>
      </c>
      <c r="L98" s="78">
        <v>58052</v>
      </c>
      <c r="M98" s="114" t="s">
        <v>363</v>
      </c>
      <c r="N98" s="78">
        <v>50821</v>
      </c>
      <c r="O98" s="114" t="s">
        <v>550</v>
      </c>
      <c r="P98" s="78">
        <v>5333</v>
      </c>
      <c r="Q98" s="114" t="s">
        <v>228</v>
      </c>
      <c r="R98" s="78">
        <v>6147</v>
      </c>
      <c r="S98" s="114" t="s">
        <v>472</v>
      </c>
      <c r="T98" s="78">
        <v>4923</v>
      </c>
      <c r="U98" s="114" t="s">
        <v>511</v>
      </c>
      <c r="V98" s="78">
        <v>5211</v>
      </c>
    </row>
    <row r="99" spans="1:22" ht="15">
      <c r="A99" s="114" t="s">
        <v>500</v>
      </c>
      <c r="B99" s="78">
        <v>169812</v>
      </c>
      <c r="C99" s="114" t="s">
        <v>234</v>
      </c>
      <c r="D99" s="78">
        <v>25508</v>
      </c>
      <c r="E99" s="114" t="s">
        <v>454</v>
      </c>
      <c r="F99" s="78">
        <v>16556</v>
      </c>
      <c r="G99" s="114" t="s">
        <v>383</v>
      </c>
      <c r="H99" s="78">
        <v>9219</v>
      </c>
      <c r="I99" s="114" t="s">
        <v>222</v>
      </c>
      <c r="J99" s="78">
        <v>614</v>
      </c>
      <c r="K99" s="114" t="s">
        <v>483</v>
      </c>
      <c r="L99" s="78">
        <v>46075</v>
      </c>
      <c r="M99" s="114" t="s">
        <v>219</v>
      </c>
      <c r="N99" s="78">
        <v>43724</v>
      </c>
      <c r="O99" s="114" t="s">
        <v>418</v>
      </c>
      <c r="P99" s="78">
        <v>5168</v>
      </c>
      <c r="Q99" s="114" t="s">
        <v>466</v>
      </c>
      <c r="R99" s="78">
        <v>5340</v>
      </c>
      <c r="S99" s="114" t="s">
        <v>469</v>
      </c>
      <c r="T99" s="78">
        <v>2821</v>
      </c>
      <c r="U99" s="114" t="s">
        <v>510</v>
      </c>
      <c r="V99" s="78">
        <v>3155</v>
      </c>
    </row>
    <row r="100" spans="1:22" ht="15">
      <c r="A100" s="114" t="s">
        <v>413</v>
      </c>
      <c r="B100" s="78">
        <v>160181</v>
      </c>
      <c r="C100" s="114" t="s">
        <v>409</v>
      </c>
      <c r="D100" s="78">
        <v>24344</v>
      </c>
      <c r="E100" s="114" t="s">
        <v>331</v>
      </c>
      <c r="F100" s="78">
        <v>13061</v>
      </c>
      <c r="G100" s="114" t="s">
        <v>394</v>
      </c>
      <c r="H100" s="78">
        <v>8122</v>
      </c>
      <c r="I100" s="114" t="s">
        <v>299</v>
      </c>
      <c r="J100" s="78">
        <v>596</v>
      </c>
      <c r="K100" s="114" t="s">
        <v>497</v>
      </c>
      <c r="L100" s="78">
        <v>38688</v>
      </c>
      <c r="M100" s="114" t="s">
        <v>414</v>
      </c>
      <c r="N100" s="78">
        <v>20311</v>
      </c>
      <c r="O100" s="114" t="s">
        <v>548</v>
      </c>
      <c r="P100" s="78">
        <v>4905</v>
      </c>
      <c r="Q100" s="114" t="s">
        <v>407</v>
      </c>
      <c r="R100" s="78">
        <v>1178</v>
      </c>
      <c r="S100" s="114" t="s">
        <v>463</v>
      </c>
      <c r="T100" s="78">
        <v>1335</v>
      </c>
      <c r="U100" s="114" t="s">
        <v>513</v>
      </c>
      <c r="V100" s="78">
        <v>427</v>
      </c>
    </row>
    <row r="101" spans="1:22" ht="15">
      <c r="A101" s="114" t="s">
        <v>528</v>
      </c>
      <c r="B101" s="78">
        <v>152076</v>
      </c>
      <c r="C101" s="114" t="s">
        <v>217</v>
      </c>
      <c r="D101" s="78">
        <v>23316</v>
      </c>
      <c r="E101" s="114" t="s">
        <v>357</v>
      </c>
      <c r="F101" s="78">
        <v>13020</v>
      </c>
      <c r="G101" s="114" t="s">
        <v>377</v>
      </c>
      <c r="H101" s="78">
        <v>5700</v>
      </c>
      <c r="I101" s="114" t="s">
        <v>284</v>
      </c>
      <c r="J101" s="78">
        <v>539</v>
      </c>
      <c r="K101" s="114" t="s">
        <v>486</v>
      </c>
      <c r="L101" s="78">
        <v>36025</v>
      </c>
      <c r="M101" s="114" t="s">
        <v>432</v>
      </c>
      <c r="N101" s="78">
        <v>16065</v>
      </c>
      <c r="O101" s="114" t="s">
        <v>419</v>
      </c>
      <c r="P101" s="78">
        <v>4796</v>
      </c>
      <c r="Q101" s="114" t="s">
        <v>296</v>
      </c>
      <c r="R101" s="78">
        <v>1176</v>
      </c>
      <c r="S101" s="114" t="s">
        <v>470</v>
      </c>
      <c r="T101" s="78">
        <v>1324</v>
      </c>
      <c r="U101" s="114" t="s">
        <v>506</v>
      </c>
      <c r="V101" s="78">
        <v>85</v>
      </c>
    </row>
    <row r="102" spans="1:22" ht="15">
      <c r="A102" s="114" t="s">
        <v>229</v>
      </c>
      <c r="B102" s="78">
        <v>144682</v>
      </c>
      <c r="C102" s="114" t="s">
        <v>563</v>
      </c>
      <c r="D102" s="78">
        <v>20264</v>
      </c>
      <c r="E102" s="114" t="s">
        <v>323</v>
      </c>
      <c r="F102" s="78">
        <v>8526</v>
      </c>
      <c r="G102" s="114" t="s">
        <v>370</v>
      </c>
      <c r="H102" s="78">
        <v>5340</v>
      </c>
      <c r="I102" s="114" t="s">
        <v>309</v>
      </c>
      <c r="J102" s="78">
        <v>523</v>
      </c>
      <c r="K102" s="114" t="s">
        <v>477</v>
      </c>
      <c r="L102" s="78">
        <v>27306</v>
      </c>
      <c r="M102" s="114" t="s">
        <v>540</v>
      </c>
      <c r="N102" s="78">
        <v>10583</v>
      </c>
      <c r="O102" s="114" t="s">
        <v>546</v>
      </c>
      <c r="P102" s="78">
        <v>1458</v>
      </c>
      <c r="Q102" s="114" t="s">
        <v>297</v>
      </c>
      <c r="R102" s="78">
        <v>1171</v>
      </c>
      <c r="S102" s="114" t="s">
        <v>289</v>
      </c>
      <c r="T102" s="78">
        <v>776</v>
      </c>
      <c r="U102" s="114" t="s">
        <v>509</v>
      </c>
      <c r="V102" s="78">
        <v>75</v>
      </c>
    </row>
  </sheetData>
  <hyperlinks>
    <hyperlink ref="A2" r:id="rId1" display="https://icwsm.org/2020/"/>
    <hyperlink ref="A3" r:id="rId2" display="https://www.kaskus.co.id/surl/iCwsm"/>
    <hyperlink ref="A4" r:id="rId3" display="https://new.precisionconference.com/user/login?society=aaai"/>
    <hyperlink ref="A5" r:id="rId4" display="http://faculty.washington.edu/kstarbi/Starbird-et-al-ICWSM-2018-Echosystem-final.pdf"/>
    <hyperlink ref="A6" r:id="rId5" display="https://faculty.washington.edu/kstarbi/Starbird-et-al-ICWSM-2018-Echosystem-final.pdf"/>
    <hyperlink ref="A7" r:id="rId6" display="https://cj2020.northeastern.edu/"/>
    <hyperlink ref="A8" r:id="rId7" display="https://twitter.com/CJR/status/1171406154741604354"/>
    <hyperlink ref="A9" r:id="rId8" display="https://www.aaai.org/ocs/index.php/ICWSM/ICWSM13/paper/viewFile/6093/6350"/>
    <hyperlink ref="A10" r:id="rId9" display="https://www.aaai.org/ocs/index.php/ICWSM/ICWSM13/paper/viewFile/6124/6351"/>
    <hyperlink ref="A11" r:id="rId10" display="https://www.aaai.org/ojs/index.php/ICWSM/article/view/3212"/>
    <hyperlink ref="C2" r:id="rId11" display="https://icwsm.org/2020/"/>
    <hyperlink ref="C3" r:id="rId12" display="https://new.precisionconference.com/user/login?society=aaai"/>
    <hyperlink ref="C4" r:id="rId13" display="https://www.instagram.com/p/B0oK6E9J6-V/?utm_source=ig_web_button_share_sheet"/>
    <hyperlink ref="C5" r:id="rId14" display="https://www.facebook.com/icwsm/"/>
    <hyperlink ref="C6" r:id="rId15" display="https://cj2020.northeastern.edu/"/>
    <hyperlink ref="C7" r:id="rId16" display="https://icwsm.org/"/>
    <hyperlink ref="C8" r:id="rId17" display="https://www.wired.com/story/academic-emoji-conference/"/>
    <hyperlink ref="C9" r:id="rId18" display="https://www.cambridge.org/core/journals/perspectives-on-politics/article/dont-republicans-tweet-too-using-twitter-to-assess-the-consequences-of-political-endorsements-by-celebrities/B2915BB8FBD93D0555D8C3D77CB00E65"/>
    <hyperlink ref="C10" r:id="rId19" display="https://medium.com/@katestarbird/content-sharing-within-the-alternative-media-echo-system-the-case-of-the-white-helmets-f34434325e77"/>
    <hyperlink ref="C11" r:id="rId20" display="http://faculty.washington.edu/kstarbi/Starbird-et-al-ICWSM-2018-Echosystem-final.pdf"/>
    <hyperlink ref="E2" r:id="rId21" display="https://jobs.illinois.edu/academic-job-board/job-details?jobID=121227&amp;job=college-of-liberal-arts-sciences-assistant-professor-department-of-communication-121227&amp;fbclid=IwAR3wT3gfz47FGd9qoOz1gKcUklwTwawht6wKGogwDKFMQ5MNgYB-0HnVaz4"/>
    <hyperlink ref="E3" r:id="rId22" display="https://icwsm.org/2020/"/>
    <hyperlink ref="G2" r:id="rId23" display="https://arxiv.org/abs/1909.03543"/>
    <hyperlink ref="G3" r:id="rId24" display="https://icwsm.org/2020/"/>
    <hyperlink ref="G4" r:id="rId25" display="https://aaai.org/ojs/index.php/ICWSM/article/view/3357"/>
    <hyperlink ref="I2" r:id="rId26" display="https://www.kaskus.co.id/surl/iCwsm"/>
    <hyperlink ref="I3" r:id="rId27" display="https://www.aaai.org/ocs/index.php/ICWSM/ICWSM13/paper/viewFile/6124/6351"/>
    <hyperlink ref="I4" r:id="rId28" display="https://twitter.com/icwsm/status/1156957172686868480"/>
    <hyperlink ref="I5" r:id="rId29" display="http://www.ccs.neu.edu/~amislove/publications/Weather-ICWSM.pdf"/>
    <hyperlink ref="I6" r:id="rId30" display="https://www.aaai.org/ocs/index.php/ICWSM/ICWSM16/paper/download/13166/12817"/>
    <hyperlink ref="I7" r:id="rId31" display="https://research.fb.com/request-for-proposals-for-economic-opportunity-research-announced-at-icwsm-2019/?utm_campaign=everyonesocial&amp;utm_source=178996&amp;utm_medium=twitter&amp;es_p=9808567"/>
    <hyperlink ref="I8" r:id="rId32" display="https://www.aaai.org/ocs/index.php/ICWSM/ICWSM16/paper/view/13167/12746"/>
    <hyperlink ref="I9" r:id="rId33" display="http://ktsukuda.me/research_topic/creator-collaboration/"/>
    <hyperlink ref="I10" r:id="rId34" display="https://www.aaai.org/ocs/index.php/ICWSM/ICWSM15/paper/viewPaper/10469"/>
    <hyperlink ref="I11" r:id="rId35" display="https://www.aaai.org/ojs/index.php/ICWSM/article/view/3360"/>
    <hyperlink ref="K2" r:id="rId36" display="https://aaai.org/ocs/index.php/ICWSM/ICWSM17/paper/download/15587/14817"/>
    <hyperlink ref="M2" r:id="rId37" display="http://faculty.washington.edu/kstarbi/Starbird-et-al-ICWSM-2018-Echosystem-final.pdf"/>
    <hyperlink ref="M3" r:id="rId38" display="https://faculty.washington.edu/kstarbi/Starbird-et-al-ICWSM-2018-Echosystem-final.pdf"/>
    <hyperlink ref="O2" r:id="rId39" display="https://icwsm.org/2020/"/>
    <hyperlink ref="O3" r:id="rId40" display="https://new.precisionconference.com/user/login?society=aaai"/>
    <hyperlink ref="O4" r:id="rId41" display="https://twitter.com/icwsm/status/1173387363231371265"/>
    <hyperlink ref="O5" r:id="rId42" display="https://twitter.com/smunson/status/1175084989815222272"/>
    <hyperlink ref="O6" r:id="rId43" display="https://twitter.com/rogueCHI/status/1174776264227311616"/>
    <hyperlink ref="Q2" r:id="rId44" display="https://icwsm.org/2020/"/>
    <hyperlink ref="Q3" r:id="rId45" display="https://new.precisionconference.com/user/login?society=aaai"/>
    <hyperlink ref="Q4" r:id="rId46" display="https://aaai.org/ojs/index.php/ICWSM/article/view/3242"/>
    <hyperlink ref="Q5" r:id="rId47" display="https://twitter.com/icatgt/status/1163567824414990337"/>
    <hyperlink ref="Q6" r:id="rId48" display="https://research.fb.com/safety-experiences-on-social-media/"/>
    <hyperlink ref="S2" r:id="rId49" display="https://www.aaai.org/ocs/index.php/ICWSM/ICWSM17/paper/viewPaper/15587"/>
    <hyperlink ref="S3" r:id="rId50" display="https://onlinelibrary.wiley.com/doi/full/10.1002/hbe2.115?cookieSet=1"/>
    <hyperlink ref="S4" r:id="rId51" display="https://scholar.google.com/citations?hl=en&amp;view_op=list_hcore&amp;venue=eH4qSzdbVtwJ.2019&amp;vq=eng_databasesinformationsystems&amp;cstart=0"/>
    <hyperlink ref="S5" r:id="rId52" display="https://www.aaai.org/ojs/index.php/ICWSM/article/view/3205"/>
    <hyperlink ref="S6" r:id="rId53" display="https://link.springer.com/article/10.1007/s42001-017-0007-4"/>
    <hyperlink ref="S7" r:id="rId54" display="https://dl.acm.org/citation.cfm?id=3159684"/>
    <hyperlink ref="S8" r:id="rId55" display="https://www.aaai.org/ocs/index.php/ICWSM/ICWSM18/paper/viewPaper/17858"/>
    <hyperlink ref="S9" r:id="rId56" display="https://link.springer.com/article/10.1140/epjds/s13688-019-0201-0"/>
    <hyperlink ref="U2" r:id="rId57" display="https://www.aaai.org/ocs/index.php/ICWSM/ICWSM16/paper/view/13003/12748"/>
  </hyperlinks>
  <printOptions/>
  <pageMargins left="0.7" right="0.7" top="0.75" bottom="0.75" header="0.3" footer="0.3"/>
  <pageSetup orientation="portrait" paperSize="9"/>
  <tableParts>
    <tablePart r:id="rId64"/>
    <tablePart r:id="rId60"/>
    <tablePart r:id="rId58"/>
    <tablePart r:id="rId65"/>
    <tablePart r:id="rId63"/>
    <tablePart r:id="rId61"/>
    <tablePart r:id="rId59"/>
    <tablePart r:id="rId6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4977</v>
      </c>
      <c r="B1" s="13" t="s">
        <v>5361</v>
      </c>
      <c r="C1" s="13" t="s">
        <v>5362</v>
      </c>
      <c r="D1" s="13" t="s">
        <v>144</v>
      </c>
      <c r="E1" s="13" t="s">
        <v>5364</v>
      </c>
      <c r="F1" s="13" t="s">
        <v>5365</v>
      </c>
      <c r="G1" s="13" t="s">
        <v>5366</v>
      </c>
    </row>
    <row r="2" spans="1:7" ht="15">
      <c r="A2" s="78" t="s">
        <v>4387</v>
      </c>
      <c r="B2" s="78">
        <v>159</v>
      </c>
      <c r="C2" s="117">
        <v>0.02247349823321555</v>
      </c>
      <c r="D2" s="78" t="s">
        <v>5363</v>
      </c>
      <c r="E2" s="78"/>
      <c r="F2" s="78"/>
      <c r="G2" s="78"/>
    </row>
    <row r="3" spans="1:7" ht="15">
      <c r="A3" s="78" t="s">
        <v>4388</v>
      </c>
      <c r="B3" s="78">
        <v>72</v>
      </c>
      <c r="C3" s="117">
        <v>0.010176678445229681</v>
      </c>
      <c r="D3" s="78" t="s">
        <v>5363</v>
      </c>
      <c r="E3" s="78"/>
      <c r="F3" s="78"/>
      <c r="G3" s="78"/>
    </row>
    <row r="4" spans="1:7" ht="15">
      <c r="A4" s="78" t="s">
        <v>4389</v>
      </c>
      <c r="B4" s="78">
        <v>0</v>
      </c>
      <c r="C4" s="117">
        <v>0</v>
      </c>
      <c r="D4" s="78" t="s">
        <v>5363</v>
      </c>
      <c r="E4" s="78"/>
      <c r="F4" s="78"/>
      <c r="G4" s="78"/>
    </row>
    <row r="5" spans="1:7" ht="15">
      <c r="A5" s="78" t="s">
        <v>4390</v>
      </c>
      <c r="B5" s="78">
        <v>6844</v>
      </c>
      <c r="C5" s="117">
        <v>0.9673498233215548</v>
      </c>
      <c r="D5" s="78" t="s">
        <v>5363</v>
      </c>
      <c r="E5" s="78"/>
      <c r="F5" s="78"/>
      <c r="G5" s="78"/>
    </row>
    <row r="6" spans="1:7" ht="15">
      <c r="A6" s="78" t="s">
        <v>4391</v>
      </c>
      <c r="B6" s="78">
        <v>7075</v>
      </c>
      <c r="C6" s="117">
        <v>1</v>
      </c>
      <c r="D6" s="78" t="s">
        <v>5363</v>
      </c>
      <c r="E6" s="78"/>
      <c r="F6" s="78"/>
      <c r="G6" s="78"/>
    </row>
    <row r="7" spans="1:7" ht="15">
      <c r="A7" s="84" t="s">
        <v>437</v>
      </c>
      <c r="B7" s="84">
        <v>190</v>
      </c>
      <c r="C7" s="118">
        <v>0.013770260350152722</v>
      </c>
      <c r="D7" s="84" t="s">
        <v>5363</v>
      </c>
      <c r="E7" s="84" t="b">
        <v>0</v>
      </c>
      <c r="F7" s="84" t="b">
        <v>0</v>
      </c>
      <c r="G7" s="84" t="b">
        <v>0</v>
      </c>
    </row>
    <row r="8" spans="1:7" ht="15">
      <c r="A8" s="84" t="s">
        <v>4392</v>
      </c>
      <c r="B8" s="84">
        <v>87</v>
      </c>
      <c r="C8" s="118">
        <v>0.01111069092604522</v>
      </c>
      <c r="D8" s="84" t="s">
        <v>5363</v>
      </c>
      <c r="E8" s="84" t="b">
        <v>0</v>
      </c>
      <c r="F8" s="84" t="b">
        <v>0</v>
      </c>
      <c r="G8" s="84" t="b">
        <v>0</v>
      </c>
    </row>
    <row r="9" spans="1:7" ht="15">
      <c r="A9" s="84" t="s">
        <v>4393</v>
      </c>
      <c r="B9" s="84">
        <v>78</v>
      </c>
      <c r="C9" s="118">
        <v>0.011422935610895834</v>
      </c>
      <c r="D9" s="84" t="s">
        <v>5363</v>
      </c>
      <c r="E9" s="84" t="b">
        <v>0</v>
      </c>
      <c r="F9" s="84" t="b">
        <v>0</v>
      </c>
      <c r="G9" s="84" t="b">
        <v>0</v>
      </c>
    </row>
    <row r="10" spans="1:7" ht="15">
      <c r="A10" s="84" t="s">
        <v>4394</v>
      </c>
      <c r="B10" s="84">
        <v>75</v>
      </c>
      <c r="C10" s="118">
        <v>0.010679521868396637</v>
      </c>
      <c r="D10" s="84" t="s">
        <v>5363</v>
      </c>
      <c r="E10" s="84" t="b">
        <v>0</v>
      </c>
      <c r="F10" s="84" t="b">
        <v>0</v>
      </c>
      <c r="G10" s="84" t="b">
        <v>0</v>
      </c>
    </row>
    <row r="11" spans="1:7" ht="15">
      <c r="A11" s="84" t="s">
        <v>4395</v>
      </c>
      <c r="B11" s="84">
        <v>59</v>
      </c>
      <c r="C11" s="118">
        <v>0.009714231284757723</v>
      </c>
      <c r="D11" s="84" t="s">
        <v>5363</v>
      </c>
      <c r="E11" s="84" t="b">
        <v>0</v>
      </c>
      <c r="F11" s="84" t="b">
        <v>0</v>
      </c>
      <c r="G11" s="84" t="b">
        <v>0</v>
      </c>
    </row>
    <row r="12" spans="1:7" ht="15">
      <c r="A12" s="84" t="s">
        <v>4416</v>
      </c>
      <c r="B12" s="84">
        <v>58</v>
      </c>
      <c r="C12" s="118">
        <v>0.010056832188783556</v>
      </c>
      <c r="D12" s="84" t="s">
        <v>5363</v>
      </c>
      <c r="E12" s="84" t="b">
        <v>0</v>
      </c>
      <c r="F12" s="84" t="b">
        <v>0</v>
      </c>
      <c r="G12" s="84" t="b">
        <v>0</v>
      </c>
    </row>
    <row r="13" spans="1:7" ht="15">
      <c r="A13" s="84" t="s">
        <v>4420</v>
      </c>
      <c r="B13" s="84">
        <v>54</v>
      </c>
      <c r="C13" s="118">
        <v>0.00926527194372022</v>
      </c>
      <c r="D13" s="84" t="s">
        <v>5363</v>
      </c>
      <c r="E13" s="84" t="b">
        <v>0</v>
      </c>
      <c r="F13" s="84" t="b">
        <v>0</v>
      </c>
      <c r="G13" s="84" t="b">
        <v>0</v>
      </c>
    </row>
    <row r="14" spans="1:7" ht="15">
      <c r="A14" s="84" t="s">
        <v>4397</v>
      </c>
      <c r="B14" s="84">
        <v>54</v>
      </c>
      <c r="C14" s="118">
        <v>0.00926527194372022</v>
      </c>
      <c r="D14" s="84" t="s">
        <v>5363</v>
      </c>
      <c r="E14" s="84" t="b">
        <v>0</v>
      </c>
      <c r="F14" s="84" t="b">
        <v>0</v>
      </c>
      <c r="G14" s="84" t="b">
        <v>0</v>
      </c>
    </row>
    <row r="15" spans="1:7" ht="15">
      <c r="A15" s="84" t="s">
        <v>4398</v>
      </c>
      <c r="B15" s="84">
        <v>51</v>
      </c>
      <c r="C15" s="118">
        <v>0.008937415589307681</v>
      </c>
      <c r="D15" s="84" t="s">
        <v>5363</v>
      </c>
      <c r="E15" s="84" t="b">
        <v>0</v>
      </c>
      <c r="F15" s="84" t="b">
        <v>0</v>
      </c>
      <c r="G15" s="84" t="b">
        <v>0</v>
      </c>
    </row>
    <row r="16" spans="1:7" ht="15">
      <c r="A16" s="84" t="s">
        <v>4400</v>
      </c>
      <c r="B16" s="84">
        <v>51</v>
      </c>
      <c r="C16" s="118">
        <v>0.008937415589307681</v>
      </c>
      <c r="D16" s="84" t="s">
        <v>5363</v>
      </c>
      <c r="E16" s="84" t="b">
        <v>0</v>
      </c>
      <c r="F16" s="84" t="b">
        <v>0</v>
      </c>
      <c r="G16" s="84" t="b">
        <v>0</v>
      </c>
    </row>
    <row r="17" spans="1:7" ht="15">
      <c r="A17" s="84" t="s">
        <v>4399</v>
      </c>
      <c r="B17" s="84">
        <v>49</v>
      </c>
      <c r="C17" s="118">
        <v>0.008773664984961956</v>
      </c>
      <c r="D17" s="84" t="s">
        <v>5363</v>
      </c>
      <c r="E17" s="84" t="b">
        <v>0</v>
      </c>
      <c r="F17" s="84" t="b">
        <v>0</v>
      </c>
      <c r="G17" s="84" t="b">
        <v>0</v>
      </c>
    </row>
    <row r="18" spans="1:7" ht="15">
      <c r="A18" s="84" t="s">
        <v>4978</v>
      </c>
      <c r="B18" s="84">
        <v>47</v>
      </c>
      <c r="C18" s="118">
        <v>0.008698424749724721</v>
      </c>
      <c r="D18" s="84" t="s">
        <v>5363</v>
      </c>
      <c r="E18" s="84" t="b">
        <v>0</v>
      </c>
      <c r="F18" s="84" t="b">
        <v>0</v>
      </c>
      <c r="G18" s="84" t="b">
        <v>0</v>
      </c>
    </row>
    <row r="19" spans="1:7" ht="15">
      <c r="A19" s="84" t="s">
        <v>4401</v>
      </c>
      <c r="B19" s="84">
        <v>45</v>
      </c>
      <c r="C19" s="118">
        <v>0.008422496893689136</v>
      </c>
      <c r="D19" s="84" t="s">
        <v>5363</v>
      </c>
      <c r="E19" s="84" t="b">
        <v>0</v>
      </c>
      <c r="F19" s="84" t="b">
        <v>0</v>
      </c>
      <c r="G19" s="84" t="b">
        <v>0</v>
      </c>
    </row>
    <row r="20" spans="1:7" ht="15">
      <c r="A20" s="84" t="s">
        <v>4477</v>
      </c>
      <c r="B20" s="84">
        <v>43</v>
      </c>
      <c r="C20" s="118">
        <v>0.008429482464237963</v>
      </c>
      <c r="D20" s="84" t="s">
        <v>5363</v>
      </c>
      <c r="E20" s="84" t="b">
        <v>0</v>
      </c>
      <c r="F20" s="84" t="b">
        <v>0</v>
      </c>
      <c r="G20" s="84" t="b">
        <v>0</v>
      </c>
    </row>
    <row r="21" spans="1:7" ht="15">
      <c r="A21" s="84" t="s">
        <v>4402</v>
      </c>
      <c r="B21" s="84">
        <v>40</v>
      </c>
      <c r="C21" s="118">
        <v>0.008031940560459512</v>
      </c>
      <c r="D21" s="84" t="s">
        <v>5363</v>
      </c>
      <c r="E21" s="84" t="b">
        <v>0</v>
      </c>
      <c r="F21" s="84" t="b">
        <v>0</v>
      </c>
      <c r="G21" s="84" t="b">
        <v>0</v>
      </c>
    </row>
    <row r="22" spans="1:7" ht="15">
      <c r="A22" s="84" t="s">
        <v>4405</v>
      </c>
      <c r="B22" s="84">
        <v>38</v>
      </c>
      <c r="C22" s="118">
        <v>0.007724372572920894</v>
      </c>
      <c r="D22" s="84" t="s">
        <v>5363</v>
      </c>
      <c r="E22" s="84" t="b">
        <v>0</v>
      </c>
      <c r="F22" s="84" t="b">
        <v>0</v>
      </c>
      <c r="G22" s="84" t="b">
        <v>0</v>
      </c>
    </row>
    <row r="23" spans="1:7" ht="15">
      <c r="A23" s="84" t="s">
        <v>4406</v>
      </c>
      <c r="B23" s="84">
        <v>37</v>
      </c>
      <c r="C23" s="118">
        <v>0.007615095943957327</v>
      </c>
      <c r="D23" s="84" t="s">
        <v>5363</v>
      </c>
      <c r="E23" s="84" t="b">
        <v>0</v>
      </c>
      <c r="F23" s="84" t="b">
        <v>0</v>
      </c>
      <c r="G23" s="84" t="b">
        <v>0</v>
      </c>
    </row>
    <row r="24" spans="1:7" ht="15">
      <c r="A24" s="84" t="s">
        <v>4403</v>
      </c>
      <c r="B24" s="84">
        <v>35</v>
      </c>
      <c r="C24" s="118">
        <v>0.007388746343915524</v>
      </c>
      <c r="D24" s="84" t="s">
        <v>5363</v>
      </c>
      <c r="E24" s="84" t="b">
        <v>0</v>
      </c>
      <c r="F24" s="84" t="b">
        <v>0</v>
      </c>
      <c r="G24" s="84" t="b">
        <v>0</v>
      </c>
    </row>
    <row r="25" spans="1:7" ht="15">
      <c r="A25" s="84" t="s">
        <v>4979</v>
      </c>
      <c r="B25" s="84">
        <v>35</v>
      </c>
      <c r="C25" s="118">
        <v>0.007388746343915524</v>
      </c>
      <c r="D25" s="84" t="s">
        <v>5363</v>
      </c>
      <c r="E25" s="84" t="b">
        <v>1</v>
      </c>
      <c r="F25" s="84" t="b">
        <v>0</v>
      </c>
      <c r="G25" s="84" t="b">
        <v>0</v>
      </c>
    </row>
    <row r="26" spans="1:7" ht="15">
      <c r="A26" s="84" t="s">
        <v>4413</v>
      </c>
      <c r="B26" s="84">
        <v>35</v>
      </c>
      <c r="C26" s="118">
        <v>0.007388746343915524</v>
      </c>
      <c r="D26" s="84" t="s">
        <v>5363</v>
      </c>
      <c r="E26" s="84" t="b">
        <v>0</v>
      </c>
      <c r="F26" s="84" t="b">
        <v>0</v>
      </c>
      <c r="G26" s="84" t="b">
        <v>0</v>
      </c>
    </row>
    <row r="27" spans="1:7" ht="15">
      <c r="A27" s="84" t="s">
        <v>4419</v>
      </c>
      <c r="B27" s="84">
        <v>35</v>
      </c>
      <c r="C27" s="118">
        <v>0.007388746343915524</v>
      </c>
      <c r="D27" s="84" t="s">
        <v>5363</v>
      </c>
      <c r="E27" s="84" t="b">
        <v>0</v>
      </c>
      <c r="F27" s="84" t="b">
        <v>0</v>
      </c>
      <c r="G27" s="84" t="b">
        <v>0</v>
      </c>
    </row>
    <row r="28" spans="1:7" ht="15">
      <c r="A28" s="84" t="s">
        <v>4415</v>
      </c>
      <c r="B28" s="84">
        <v>34</v>
      </c>
      <c r="C28" s="118">
        <v>0.007271526194851717</v>
      </c>
      <c r="D28" s="84" t="s">
        <v>5363</v>
      </c>
      <c r="E28" s="84" t="b">
        <v>0</v>
      </c>
      <c r="F28" s="84" t="b">
        <v>0</v>
      </c>
      <c r="G28" s="84" t="b">
        <v>0</v>
      </c>
    </row>
    <row r="29" spans="1:7" ht="15">
      <c r="A29" s="84" t="s">
        <v>4417</v>
      </c>
      <c r="B29" s="84">
        <v>34</v>
      </c>
      <c r="C29" s="118">
        <v>0.007271526194851717</v>
      </c>
      <c r="D29" s="84" t="s">
        <v>5363</v>
      </c>
      <c r="E29" s="84" t="b">
        <v>0</v>
      </c>
      <c r="F29" s="84" t="b">
        <v>0</v>
      </c>
      <c r="G29" s="84" t="b">
        <v>0</v>
      </c>
    </row>
    <row r="30" spans="1:7" ht="15">
      <c r="A30" s="84" t="s">
        <v>4418</v>
      </c>
      <c r="B30" s="84">
        <v>34</v>
      </c>
      <c r="C30" s="118">
        <v>0.007271526194851717</v>
      </c>
      <c r="D30" s="84" t="s">
        <v>5363</v>
      </c>
      <c r="E30" s="84" t="b">
        <v>0</v>
      </c>
      <c r="F30" s="84" t="b">
        <v>0</v>
      </c>
      <c r="G30" s="84" t="b">
        <v>0</v>
      </c>
    </row>
    <row r="31" spans="1:7" ht="15">
      <c r="A31" s="84" t="s">
        <v>536</v>
      </c>
      <c r="B31" s="84">
        <v>34</v>
      </c>
      <c r="C31" s="118">
        <v>0.007271526194851717</v>
      </c>
      <c r="D31" s="84" t="s">
        <v>5363</v>
      </c>
      <c r="E31" s="84" t="b">
        <v>0</v>
      </c>
      <c r="F31" s="84" t="b">
        <v>0</v>
      </c>
      <c r="G31" s="84" t="b">
        <v>0</v>
      </c>
    </row>
    <row r="32" spans="1:7" ht="15">
      <c r="A32" s="84" t="s">
        <v>424</v>
      </c>
      <c r="B32" s="84">
        <v>34</v>
      </c>
      <c r="C32" s="118">
        <v>0.007271526194851717</v>
      </c>
      <c r="D32" s="84" t="s">
        <v>5363</v>
      </c>
      <c r="E32" s="84" t="b">
        <v>0</v>
      </c>
      <c r="F32" s="84" t="b">
        <v>0</v>
      </c>
      <c r="G32" s="84" t="b">
        <v>0</v>
      </c>
    </row>
    <row r="33" spans="1:7" ht="15">
      <c r="A33" s="84" t="s">
        <v>535</v>
      </c>
      <c r="B33" s="84">
        <v>34</v>
      </c>
      <c r="C33" s="118">
        <v>0.007271526194851717</v>
      </c>
      <c r="D33" s="84" t="s">
        <v>5363</v>
      </c>
      <c r="E33" s="84" t="b">
        <v>0</v>
      </c>
      <c r="F33" s="84" t="b">
        <v>0</v>
      </c>
      <c r="G33" s="84" t="b">
        <v>0</v>
      </c>
    </row>
    <row r="34" spans="1:7" ht="15">
      <c r="A34" s="84" t="s">
        <v>4410</v>
      </c>
      <c r="B34" s="84">
        <v>34</v>
      </c>
      <c r="C34" s="118">
        <v>0.007271526194851717</v>
      </c>
      <c r="D34" s="84" t="s">
        <v>5363</v>
      </c>
      <c r="E34" s="84" t="b">
        <v>0</v>
      </c>
      <c r="F34" s="84" t="b">
        <v>0</v>
      </c>
      <c r="G34" s="84" t="b">
        <v>0</v>
      </c>
    </row>
    <row r="35" spans="1:7" ht="15">
      <c r="A35" s="84" t="s">
        <v>4411</v>
      </c>
      <c r="B35" s="84">
        <v>34</v>
      </c>
      <c r="C35" s="118">
        <v>0.007271526194851717</v>
      </c>
      <c r="D35" s="84" t="s">
        <v>5363</v>
      </c>
      <c r="E35" s="84" t="b">
        <v>0</v>
      </c>
      <c r="F35" s="84" t="b">
        <v>0</v>
      </c>
      <c r="G35" s="84" t="b">
        <v>0</v>
      </c>
    </row>
    <row r="36" spans="1:7" ht="15">
      <c r="A36" s="84" t="s">
        <v>4980</v>
      </c>
      <c r="B36" s="84">
        <v>34</v>
      </c>
      <c r="C36" s="118">
        <v>0.007271526194851717</v>
      </c>
      <c r="D36" s="84" t="s">
        <v>5363</v>
      </c>
      <c r="E36" s="84" t="b">
        <v>0</v>
      </c>
      <c r="F36" s="84" t="b">
        <v>0</v>
      </c>
      <c r="G36" s="84" t="b">
        <v>0</v>
      </c>
    </row>
    <row r="37" spans="1:7" ht="15">
      <c r="A37" s="84" t="s">
        <v>4981</v>
      </c>
      <c r="B37" s="84">
        <v>33</v>
      </c>
      <c r="C37" s="118">
        <v>0.0071515038502720975</v>
      </c>
      <c r="D37" s="84" t="s">
        <v>5363</v>
      </c>
      <c r="E37" s="84" t="b">
        <v>0</v>
      </c>
      <c r="F37" s="84" t="b">
        <v>0</v>
      </c>
      <c r="G37" s="84" t="b">
        <v>0</v>
      </c>
    </row>
    <row r="38" spans="1:7" ht="15">
      <c r="A38" s="84" t="s">
        <v>379</v>
      </c>
      <c r="B38" s="84">
        <v>33</v>
      </c>
      <c r="C38" s="118">
        <v>0.0071515038502720975</v>
      </c>
      <c r="D38" s="84" t="s">
        <v>5363</v>
      </c>
      <c r="E38" s="84" t="b">
        <v>0</v>
      </c>
      <c r="F38" s="84" t="b">
        <v>0</v>
      </c>
      <c r="G38" s="84" t="b">
        <v>0</v>
      </c>
    </row>
    <row r="39" spans="1:7" ht="15">
      <c r="A39" s="84" t="s">
        <v>4407</v>
      </c>
      <c r="B39" s="84">
        <v>33</v>
      </c>
      <c r="C39" s="118">
        <v>0.0071515038502720975</v>
      </c>
      <c r="D39" s="84" t="s">
        <v>5363</v>
      </c>
      <c r="E39" s="84" t="b">
        <v>0</v>
      </c>
      <c r="F39" s="84" t="b">
        <v>0</v>
      </c>
      <c r="G39" s="84" t="b">
        <v>0</v>
      </c>
    </row>
    <row r="40" spans="1:7" ht="15">
      <c r="A40" s="84" t="s">
        <v>4408</v>
      </c>
      <c r="B40" s="84">
        <v>33</v>
      </c>
      <c r="C40" s="118">
        <v>0.0071515038502720975</v>
      </c>
      <c r="D40" s="84" t="s">
        <v>5363</v>
      </c>
      <c r="E40" s="84" t="b">
        <v>0</v>
      </c>
      <c r="F40" s="84" t="b">
        <v>0</v>
      </c>
      <c r="G40" s="84" t="b">
        <v>0</v>
      </c>
    </row>
    <row r="41" spans="1:7" ht="15">
      <c r="A41" s="84" t="s">
        <v>4409</v>
      </c>
      <c r="B41" s="84">
        <v>33</v>
      </c>
      <c r="C41" s="118">
        <v>0.0071515038502720975</v>
      </c>
      <c r="D41" s="84" t="s">
        <v>5363</v>
      </c>
      <c r="E41" s="84" t="b">
        <v>0</v>
      </c>
      <c r="F41" s="84" t="b">
        <v>0</v>
      </c>
      <c r="G41" s="84" t="b">
        <v>0</v>
      </c>
    </row>
    <row r="42" spans="1:7" ht="15">
      <c r="A42" s="84" t="s">
        <v>4412</v>
      </c>
      <c r="B42" s="84">
        <v>33</v>
      </c>
      <c r="C42" s="118">
        <v>0.0071515038502720975</v>
      </c>
      <c r="D42" s="84" t="s">
        <v>5363</v>
      </c>
      <c r="E42" s="84" t="b">
        <v>0</v>
      </c>
      <c r="F42" s="84" t="b">
        <v>0</v>
      </c>
      <c r="G42" s="84" t="b">
        <v>0</v>
      </c>
    </row>
    <row r="43" spans="1:7" ht="15">
      <c r="A43" s="84" t="s">
        <v>4445</v>
      </c>
      <c r="B43" s="84">
        <v>32</v>
      </c>
      <c r="C43" s="118">
        <v>0.007781110059103027</v>
      </c>
      <c r="D43" s="84" t="s">
        <v>5363</v>
      </c>
      <c r="E43" s="84" t="b">
        <v>0</v>
      </c>
      <c r="F43" s="84" t="b">
        <v>0</v>
      </c>
      <c r="G43" s="84" t="b">
        <v>0</v>
      </c>
    </row>
    <row r="44" spans="1:7" ht="15">
      <c r="A44" s="84" t="s">
        <v>4982</v>
      </c>
      <c r="B44" s="84">
        <v>32</v>
      </c>
      <c r="C44" s="118">
        <v>0.007028594369536941</v>
      </c>
      <c r="D44" s="84" t="s">
        <v>5363</v>
      </c>
      <c r="E44" s="84" t="b">
        <v>0</v>
      </c>
      <c r="F44" s="84" t="b">
        <v>0</v>
      </c>
      <c r="G44" s="84" t="b">
        <v>0</v>
      </c>
    </row>
    <row r="45" spans="1:7" ht="15">
      <c r="A45" s="84" t="s">
        <v>356</v>
      </c>
      <c r="B45" s="84">
        <v>32</v>
      </c>
      <c r="C45" s="118">
        <v>0.007028594369536941</v>
      </c>
      <c r="D45" s="84" t="s">
        <v>5363</v>
      </c>
      <c r="E45" s="84" t="b">
        <v>0</v>
      </c>
      <c r="F45" s="84" t="b">
        <v>0</v>
      </c>
      <c r="G45" s="84" t="b">
        <v>0</v>
      </c>
    </row>
    <row r="46" spans="1:7" ht="15">
      <c r="A46" s="84" t="s">
        <v>4983</v>
      </c>
      <c r="B46" s="84">
        <v>29</v>
      </c>
      <c r="C46" s="118">
        <v>0.007533293790843963</v>
      </c>
      <c r="D46" s="84" t="s">
        <v>5363</v>
      </c>
      <c r="E46" s="84" t="b">
        <v>0</v>
      </c>
      <c r="F46" s="84" t="b">
        <v>0</v>
      </c>
      <c r="G46" s="84" t="b">
        <v>0</v>
      </c>
    </row>
    <row r="47" spans="1:7" ht="15">
      <c r="A47" s="84" t="s">
        <v>4449</v>
      </c>
      <c r="B47" s="84">
        <v>28</v>
      </c>
      <c r="C47" s="118">
        <v>0.006603192698154151</v>
      </c>
      <c r="D47" s="84" t="s">
        <v>5363</v>
      </c>
      <c r="E47" s="84" t="b">
        <v>0</v>
      </c>
      <c r="F47" s="84" t="b">
        <v>0</v>
      </c>
      <c r="G47" s="84" t="b">
        <v>0</v>
      </c>
    </row>
    <row r="48" spans="1:7" ht="15">
      <c r="A48" s="84" t="s">
        <v>4984</v>
      </c>
      <c r="B48" s="84">
        <v>25</v>
      </c>
      <c r="C48" s="118">
        <v>0.006277567429191047</v>
      </c>
      <c r="D48" s="84" t="s">
        <v>5363</v>
      </c>
      <c r="E48" s="84" t="b">
        <v>0</v>
      </c>
      <c r="F48" s="84" t="b">
        <v>0</v>
      </c>
      <c r="G48" s="84" t="b">
        <v>0</v>
      </c>
    </row>
    <row r="49" spans="1:7" ht="15">
      <c r="A49" s="84" t="s">
        <v>4985</v>
      </c>
      <c r="B49" s="84">
        <v>23</v>
      </c>
      <c r="C49" s="118">
        <v>0.005775362034855762</v>
      </c>
      <c r="D49" s="84" t="s">
        <v>5363</v>
      </c>
      <c r="E49" s="84" t="b">
        <v>0</v>
      </c>
      <c r="F49" s="84" t="b">
        <v>0</v>
      </c>
      <c r="G49" s="84" t="b">
        <v>0</v>
      </c>
    </row>
    <row r="50" spans="1:7" ht="15">
      <c r="A50" s="84" t="s">
        <v>4428</v>
      </c>
      <c r="B50" s="84">
        <v>22</v>
      </c>
      <c r="C50" s="118">
        <v>0.005714912530985076</v>
      </c>
      <c r="D50" s="84" t="s">
        <v>5363</v>
      </c>
      <c r="E50" s="84" t="b">
        <v>0</v>
      </c>
      <c r="F50" s="84" t="b">
        <v>0</v>
      </c>
      <c r="G50" s="84" t="b">
        <v>0</v>
      </c>
    </row>
    <row r="51" spans="1:7" ht="15">
      <c r="A51" s="84" t="s">
        <v>4432</v>
      </c>
      <c r="B51" s="84">
        <v>21</v>
      </c>
      <c r="C51" s="118">
        <v>0.005552747482245823</v>
      </c>
      <c r="D51" s="84" t="s">
        <v>5363</v>
      </c>
      <c r="E51" s="84" t="b">
        <v>0</v>
      </c>
      <c r="F51" s="84" t="b">
        <v>0</v>
      </c>
      <c r="G51" s="84" t="b">
        <v>0</v>
      </c>
    </row>
    <row r="52" spans="1:7" ht="15">
      <c r="A52" s="84" t="s">
        <v>4450</v>
      </c>
      <c r="B52" s="84">
        <v>20</v>
      </c>
      <c r="C52" s="118">
        <v>0.005288330935472213</v>
      </c>
      <c r="D52" s="84" t="s">
        <v>5363</v>
      </c>
      <c r="E52" s="84" t="b">
        <v>0</v>
      </c>
      <c r="F52" s="84" t="b">
        <v>0</v>
      </c>
      <c r="G52" s="84" t="b">
        <v>0</v>
      </c>
    </row>
    <row r="53" spans="1:7" ht="15">
      <c r="A53" s="84" t="s">
        <v>4986</v>
      </c>
      <c r="B53" s="84">
        <v>20</v>
      </c>
      <c r="C53" s="118">
        <v>0.005489065704327993</v>
      </c>
      <c r="D53" s="84" t="s">
        <v>5363</v>
      </c>
      <c r="E53" s="84" t="b">
        <v>0</v>
      </c>
      <c r="F53" s="84" t="b">
        <v>0</v>
      </c>
      <c r="G53" s="84" t="b">
        <v>0</v>
      </c>
    </row>
    <row r="54" spans="1:7" ht="15">
      <c r="A54" s="84" t="s">
        <v>4987</v>
      </c>
      <c r="B54" s="84">
        <v>18</v>
      </c>
      <c r="C54" s="118">
        <v>0.005948034784664992</v>
      </c>
      <c r="D54" s="84" t="s">
        <v>5363</v>
      </c>
      <c r="E54" s="84" t="b">
        <v>0</v>
      </c>
      <c r="F54" s="84" t="b">
        <v>0</v>
      </c>
      <c r="G54" s="84" t="b">
        <v>0</v>
      </c>
    </row>
    <row r="55" spans="1:7" ht="15">
      <c r="A55" s="84" t="s">
        <v>4988</v>
      </c>
      <c r="B55" s="84">
        <v>18</v>
      </c>
      <c r="C55" s="118">
        <v>0.009896269046564531</v>
      </c>
      <c r="D55" s="84" t="s">
        <v>5363</v>
      </c>
      <c r="E55" s="84" t="b">
        <v>0</v>
      </c>
      <c r="F55" s="84" t="b">
        <v>0</v>
      </c>
      <c r="G55" s="84" t="b">
        <v>0</v>
      </c>
    </row>
    <row r="56" spans="1:7" ht="15">
      <c r="A56" s="84" t="s">
        <v>4452</v>
      </c>
      <c r="B56" s="84">
        <v>17</v>
      </c>
      <c r="C56" s="118">
        <v>0.005192706418439702</v>
      </c>
      <c r="D56" s="84" t="s">
        <v>5363</v>
      </c>
      <c r="E56" s="84" t="b">
        <v>0</v>
      </c>
      <c r="F56" s="84" t="b">
        <v>0</v>
      </c>
      <c r="G56" s="84" t="b">
        <v>0</v>
      </c>
    </row>
    <row r="57" spans="1:7" ht="15">
      <c r="A57" s="84" t="s">
        <v>4989</v>
      </c>
      <c r="B57" s="84">
        <v>16</v>
      </c>
      <c r="C57" s="118">
        <v>0.004669142437724732</v>
      </c>
      <c r="D57" s="84" t="s">
        <v>5363</v>
      </c>
      <c r="E57" s="84" t="b">
        <v>0</v>
      </c>
      <c r="F57" s="84" t="b">
        <v>0</v>
      </c>
      <c r="G57" s="84" t="b">
        <v>0</v>
      </c>
    </row>
    <row r="58" spans="1:7" ht="15">
      <c r="A58" s="84" t="s">
        <v>4990</v>
      </c>
      <c r="B58" s="84">
        <v>16</v>
      </c>
      <c r="C58" s="118">
        <v>0.004669142437724732</v>
      </c>
      <c r="D58" s="84" t="s">
        <v>5363</v>
      </c>
      <c r="E58" s="84" t="b">
        <v>0</v>
      </c>
      <c r="F58" s="84" t="b">
        <v>0</v>
      </c>
      <c r="G58" s="84" t="b">
        <v>0</v>
      </c>
    </row>
    <row r="59" spans="1:7" ht="15">
      <c r="A59" s="84" t="s">
        <v>4991</v>
      </c>
      <c r="B59" s="84">
        <v>15</v>
      </c>
      <c r="C59" s="118">
        <v>0.004377321035366936</v>
      </c>
      <c r="D59" s="84" t="s">
        <v>5363</v>
      </c>
      <c r="E59" s="84" t="b">
        <v>0</v>
      </c>
      <c r="F59" s="84" t="b">
        <v>0</v>
      </c>
      <c r="G59" s="84" t="b">
        <v>0</v>
      </c>
    </row>
    <row r="60" spans="1:7" ht="15">
      <c r="A60" s="84" t="s">
        <v>4992</v>
      </c>
      <c r="B60" s="84">
        <v>15</v>
      </c>
      <c r="C60" s="118">
        <v>0.004377321035366936</v>
      </c>
      <c r="D60" s="84" t="s">
        <v>5363</v>
      </c>
      <c r="E60" s="84" t="b">
        <v>0</v>
      </c>
      <c r="F60" s="84" t="b">
        <v>0</v>
      </c>
      <c r="G60" s="84" t="b">
        <v>0</v>
      </c>
    </row>
    <row r="61" spans="1:7" ht="15">
      <c r="A61" s="84" t="s">
        <v>4993</v>
      </c>
      <c r="B61" s="84">
        <v>15</v>
      </c>
      <c r="C61" s="118">
        <v>0.004377321035366936</v>
      </c>
      <c r="D61" s="84" t="s">
        <v>5363</v>
      </c>
      <c r="E61" s="84" t="b">
        <v>0</v>
      </c>
      <c r="F61" s="84" t="b">
        <v>0</v>
      </c>
      <c r="G61" s="84" t="b">
        <v>0</v>
      </c>
    </row>
    <row r="62" spans="1:7" ht="15">
      <c r="A62" s="84" t="s">
        <v>4994</v>
      </c>
      <c r="B62" s="84">
        <v>14</v>
      </c>
      <c r="C62" s="118">
        <v>0.004177512163670295</v>
      </c>
      <c r="D62" s="84" t="s">
        <v>5363</v>
      </c>
      <c r="E62" s="84" t="b">
        <v>0</v>
      </c>
      <c r="F62" s="84" t="b">
        <v>0</v>
      </c>
      <c r="G62" s="84" t="b">
        <v>0</v>
      </c>
    </row>
    <row r="63" spans="1:7" ht="15">
      <c r="A63" s="84" t="s">
        <v>4995</v>
      </c>
      <c r="B63" s="84">
        <v>14</v>
      </c>
      <c r="C63" s="118">
        <v>0.004177512163670295</v>
      </c>
      <c r="D63" s="84" t="s">
        <v>5363</v>
      </c>
      <c r="E63" s="84" t="b">
        <v>1</v>
      </c>
      <c r="F63" s="84" t="b">
        <v>0</v>
      </c>
      <c r="G63" s="84" t="b">
        <v>0</v>
      </c>
    </row>
    <row r="64" spans="1:7" ht="15">
      <c r="A64" s="84" t="s">
        <v>4996</v>
      </c>
      <c r="B64" s="84">
        <v>14</v>
      </c>
      <c r="C64" s="118">
        <v>0.004177512163670295</v>
      </c>
      <c r="D64" s="84" t="s">
        <v>5363</v>
      </c>
      <c r="E64" s="84" t="b">
        <v>1</v>
      </c>
      <c r="F64" s="84" t="b">
        <v>0</v>
      </c>
      <c r="G64" s="84" t="b">
        <v>0</v>
      </c>
    </row>
    <row r="65" spans="1:7" ht="15">
      <c r="A65" s="84" t="s">
        <v>4997</v>
      </c>
      <c r="B65" s="84">
        <v>14</v>
      </c>
      <c r="C65" s="118">
        <v>0.004177512163670295</v>
      </c>
      <c r="D65" s="84" t="s">
        <v>5363</v>
      </c>
      <c r="E65" s="84" t="b">
        <v>0</v>
      </c>
      <c r="F65" s="84" t="b">
        <v>0</v>
      </c>
      <c r="G65" s="84" t="b">
        <v>0</v>
      </c>
    </row>
    <row r="66" spans="1:7" ht="15">
      <c r="A66" s="84" t="s">
        <v>4998</v>
      </c>
      <c r="B66" s="84">
        <v>14</v>
      </c>
      <c r="C66" s="118">
        <v>0.004177512163670295</v>
      </c>
      <c r="D66" s="84" t="s">
        <v>5363</v>
      </c>
      <c r="E66" s="84" t="b">
        <v>0</v>
      </c>
      <c r="F66" s="84" t="b">
        <v>0</v>
      </c>
      <c r="G66" s="84" t="b">
        <v>0</v>
      </c>
    </row>
    <row r="67" spans="1:7" ht="15">
      <c r="A67" s="84" t="s">
        <v>4422</v>
      </c>
      <c r="B67" s="84">
        <v>14</v>
      </c>
      <c r="C67" s="118">
        <v>0.004177512163670295</v>
      </c>
      <c r="D67" s="84" t="s">
        <v>5363</v>
      </c>
      <c r="E67" s="84" t="b">
        <v>0</v>
      </c>
      <c r="F67" s="84" t="b">
        <v>0</v>
      </c>
      <c r="G67" s="84" t="b">
        <v>0</v>
      </c>
    </row>
    <row r="68" spans="1:7" ht="15">
      <c r="A68" s="84" t="s">
        <v>4999</v>
      </c>
      <c r="B68" s="84">
        <v>13</v>
      </c>
      <c r="C68" s="118">
        <v>0.0039708931435127135</v>
      </c>
      <c r="D68" s="84" t="s">
        <v>5363</v>
      </c>
      <c r="E68" s="84" t="b">
        <v>0</v>
      </c>
      <c r="F68" s="84" t="b">
        <v>0</v>
      </c>
      <c r="G68" s="84" t="b">
        <v>0</v>
      </c>
    </row>
    <row r="69" spans="1:7" ht="15">
      <c r="A69" s="84" t="s">
        <v>4448</v>
      </c>
      <c r="B69" s="84">
        <v>11</v>
      </c>
      <c r="C69" s="118">
        <v>0.0036349101461841614</v>
      </c>
      <c r="D69" s="84" t="s">
        <v>5363</v>
      </c>
      <c r="E69" s="84" t="b">
        <v>0</v>
      </c>
      <c r="F69" s="84" t="b">
        <v>0</v>
      </c>
      <c r="G69" s="84" t="b">
        <v>0</v>
      </c>
    </row>
    <row r="70" spans="1:7" ht="15">
      <c r="A70" s="84" t="s">
        <v>5000</v>
      </c>
      <c r="B70" s="84">
        <v>11</v>
      </c>
      <c r="C70" s="118">
        <v>0.0035350374686802188</v>
      </c>
      <c r="D70" s="84" t="s">
        <v>5363</v>
      </c>
      <c r="E70" s="84" t="b">
        <v>0</v>
      </c>
      <c r="F70" s="84" t="b">
        <v>0</v>
      </c>
      <c r="G70" s="84" t="b">
        <v>0</v>
      </c>
    </row>
    <row r="71" spans="1:7" ht="15">
      <c r="A71" s="84" t="s">
        <v>4423</v>
      </c>
      <c r="B71" s="84">
        <v>11</v>
      </c>
      <c r="C71" s="118">
        <v>0.0036349101461841614</v>
      </c>
      <c r="D71" s="84" t="s">
        <v>5363</v>
      </c>
      <c r="E71" s="84" t="b">
        <v>0</v>
      </c>
      <c r="F71" s="84" t="b">
        <v>0</v>
      </c>
      <c r="G71" s="84" t="b">
        <v>0</v>
      </c>
    </row>
    <row r="72" spans="1:7" ht="15">
      <c r="A72" s="84" t="s">
        <v>5001</v>
      </c>
      <c r="B72" s="84">
        <v>10</v>
      </c>
      <c r="C72" s="118">
        <v>0.003304463769258329</v>
      </c>
      <c r="D72" s="84" t="s">
        <v>5363</v>
      </c>
      <c r="E72" s="84" t="b">
        <v>0</v>
      </c>
      <c r="F72" s="84" t="b">
        <v>0</v>
      </c>
      <c r="G72" s="84" t="b">
        <v>0</v>
      </c>
    </row>
    <row r="73" spans="1:7" ht="15">
      <c r="A73" s="84" t="s">
        <v>5002</v>
      </c>
      <c r="B73" s="84">
        <v>10</v>
      </c>
      <c r="C73" s="118">
        <v>0.003304463769258329</v>
      </c>
      <c r="D73" s="84" t="s">
        <v>5363</v>
      </c>
      <c r="E73" s="84" t="b">
        <v>0</v>
      </c>
      <c r="F73" s="84" t="b">
        <v>0</v>
      </c>
      <c r="G73" s="84" t="b">
        <v>0</v>
      </c>
    </row>
    <row r="74" spans="1:7" ht="15">
      <c r="A74" s="84" t="s">
        <v>431</v>
      </c>
      <c r="B74" s="84">
        <v>10</v>
      </c>
      <c r="C74" s="118">
        <v>0.003304463769258329</v>
      </c>
      <c r="D74" s="84" t="s">
        <v>5363</v>
      </c>
      <c r="E74" s="84" t="b">
        <v>0</v>
      </c>
      <c r="F74" s="84" t="b">
        <v>0</v>
      </c>
      <c r="G74" s="84" t="b">
        <v>0</v>
      </c>
    </row>
    <row r="75" spans="1:7" ht="15">
      <c r="A75" s="84" t="s">
        <v>5003</v>
      </c>
      <c r="B75" s="84">
        <v>10</v>
      </c>
      <c r="C75" s="118">
        <v>0.003404831153686219</v>
      </c>
      <c r="D75" s="84" t="s">
        <v>5363</v>
      </c>
      <c r="E75" s="84" t="b">
        <v>0</v>
      </c>
      <c r="F75" s="84" t="b">
        <v>0</v>
      </c>
      <c r="G75" s="84" t="b">
        <v>0</v>
      </c>
    </row>
    <row r="76" spans="1:7" ht="15">
      <c r="A76" s="84" t="s">
        <v>5004</v>
      </c>
      <c r="B76" s="84">
        <v>9</v>
      </c>
      <c r="C76" s="118">
        <v>0.003064348038317597</v>
      </c>
      <c r="D76" s="84" t="s">
        <v>5363</v>
      </c>
      <c r="E76" s="84" t="b">
        <v>0</v>
      </c>
      <c r="F76" s="84" t="b">
        <v>0</v>
      </c>
      <c r="G76" s="84" t="b">
        <v>0</v>
      </c>
    </row>
    <row r="77" spans="1:7" ht="15">
      <c r="A77" s="84" t="s">
        <v>5005</v>
      </c>
      <c r="B77" s="84">
        <v>9</v>
      </c>
      <c r="C77" s="118">
        <v>0.003064348038317597</v>
      </c>
      <c r="D77" s="84" t="s">
        <v>5363</v>
      </c>
      <c r="E77" s="84" t="b">
        <v>0</v>
      </c>
      <c r="F77" s="84" t="b">
        <v>0</v>
      </c>
      <c r="G77" s="84" t="b">
        <v>0</v>
      </c>
    </row>
    <row r="78" spans="1:7" ht="15">
      <c r="A78" s="84" t="s">
        <v>5006</v>
      </c>
      <c r="B78" s="84">
        <v>9</v>
      </c>
      <c r="C78" s="118">
        <v>0.003064348038317597</v>
      </c>
      <c r="D78" s="84" t="s">
        <v>5363</v>
      </c>
      <c r="E78" s="84" t="b">
        <v>0</v>
      </c>
      <c r="F78" s="84" t="b">
        <v>0</v>
      </c>
      <c r="G78" s="84" t="b">
        <v>0</v>
      </c>
    </row>
    <row r="79" spans="1:7" ht="15">
      <c r="A79" s="84" t="s">
        <v>5007</v>
      </c>
      <c r="B79" s="84">
        <v>9</v>
      </c>
      <c r="C79" s="118">
        <v>0.003064348038317597</v>
      </c>
      <c r="D79" s="84" t="s">
        <v>5363</v>
      </c>
      <c r="E79" s="84" t="b">
        <v>0</v>
      </c>
      <c r="F79" s="84" t="b">
        <v>0</v>
      </c>
      <c r="G79" s="84" t="b">
        <v>0</v>
      </c>
    </row>
    <row r="80" spans="1:7" ht="15">
      <c r="A80" s="84" t="s">
        <v>5008</v>
      </c>
      <c r="B80" s="84">
        <v>9</v>
      </c>
      <c r="C80" s="118">
        <v>0.003064348038317597</v>
      </c>
      <c r="D80" s="84" t="s">
        <v>5363</v>
      </c>
      <c r="E80" s="84" t="b">
        <v>0</v>
      </c>
      <c r="F80" s="84" t="b">
        <v>0</v>
      </c>
      <c r="G80" s="84" t="b">
        <v>0</v>
      </c>
    </row>
    <row r="81" spans="1:7" ht="15">
      <c r="A81" s="84" t="s">
        <v>5009</v>
      </c>
      <c r="B81" s="84">
        <v>9</v>
      </c>
      <c r="C81" s="118">
        <v>0.003064348038317597</v>
      </c>
      <c r="D81" s="84" t="s">
        <v>5363</v>
      </c>
      <c r="E81" s="84" t="b">
        <v>0</v>
      </c>
      <c r="F81" s="84" t="b">
        <v>0</v>
      </c>
      <c r="G81" s="84" t="b">
        <v>0</v>
      </c>
    </row>
    <row r="82" spans="1:7" ht="15">
      <c r="A82" s="84" t="s">
        <v>5010</v>
      </c>
      <c r="B82" s="84">
        <v>9</v>
      </c>
      <c r="C82" s="118">
        <v>0.003064348038317597</v>
      </c>
      <c r="D82" s="84" t="s">
        <v>5363</v>
      </c>
      <c r="E82" s="84" t="b">
        <v>0</v>
      </c>
      <c r="F82" s="84" t="b">
        <v>0</v>
      </c>
      <c r="G82" s="84" t="b">
        <v>0</v>
      </c>
    </row>
    <row r="83" spans="1:7" ht="15">
      <c r="A83" s="84" t="s">
        <v>5011</v>
      </c>
      <c r="B83" s="84">
        <v>9</v>
      </c>
      <c r="C83" s="118">
        <v>0.003064348038317597</v>
      </c>
      <c r="D83" s="84" t="s">
        <v>5363</v>
      </c>
      <c r="E83" s="84" t="b">
        <v>0</v>
      </c>
      <c r="F83" s="84" t="b">
        <v>0</v>
      </c>
      <c r="G83" s="84" t="b">
        <v>0</v>
      </c>
    </row>
    <row r="84" spans="1:7" ht="15">
      <c r="A84" s="84" t="s">
        <v>5012</v>
      </c>
      <c r="B84" s="84">
        <v>9</v>
      </c>
      <c r="C84" s="118">
        <v>0.003064348038317597</v>
      </c>
      <c r="D84" s="84" t="s">
        <v>5363</v>
      </c>
      <c r="E84" s="84" t="b">
        <v>0</v>
      </c>
      <c r="F84" s="84" t="b">
        <v>0</v>
      </c>
      <c r="G84" s="84" t="b">
        <v>0</v>
      </c>
    </row>
    <row r="85" spans="1:7" ht="15">
      <c r="A85" s="84" t="s">
        <v>5013</v>
      </c>
      <c r="B85" s="84">
        <v>9</v>
      </c>
      <c r="C85" s="118">
        <v>0.003064348038317597</v>
      </c>
      <c r="D85" s="84" t="s">
        <v>5363</v>
      </c>
      <c r="E85" s="84" t="b">
        <v>0</v>
      </c>
      <c r="F85" s="84" t="b">
        <v>0</v>
      </c>
      <c r="G85" s="84" t="b">
        <v>0</v>
      </c>
    </row>
    <row r="86" spans="1:7" ht="15">
      <c r="A86" s="84" t="s">
        <v>5014</v>
      </c>
      <c r="B86" s="84">
        <v>9</v>
      </c>
      <c r="C86" s="118">
        <v>0.003064348038317597</v>
      </c>
      <c r="D86" s="84" t="s">
        <v>5363</v>
      </c>
      <c r="E86" s="84" t="b">
        <v>0</v>
      </c>
      <c r="F86" s="84" t="b">
        <v>0</v>
      </c>
      <c r="G86" s="84" t="b">
        <v>0</v>
      </c>
    </row>
    <row r="87" spans="1:7" ht="15">
      <c r="A87" s="84" t="s">
        <v>4453</v>
      </c>
      <c r="B87" s="84">
        <v>9</v>
      </c>
      <c r="C87" s="118">
        <v>0.003064348038317597</v>
      </c>
      <c r="D87" s="84" t="s">
        <v>5363</v>
      </c>
      <c r="E87" s="84" t="b">
        <v>1</v>
      </c>
      <c r="F87" s="84" t="b">
        <v>0</v>
      </c>
      <c r="G87" s="84" t="b">
        <v>0</v>
      </c>
    </row>
    <row r="88" spans="1:7" ht="15">
      <c r="A88" s="84" t="s">
        <v>5015</v>
      </c>
      <c r="B88" s="84">
        <v>9</v>
      </c>
      <c r="C88" s="118">
        <v>0.003064348038317597</v>
      </c>
      <c r="D88" s="84" t="s">
        <v>5363</v>
      </c>
      <c r="E88" s="84" t="b">
        <v>0</v>
      </c>
      <c r="F88" s="84" t="b">
        <v>0</v>
      </c>
      <c r="G88" s="84" t="b">
        <v>0</v>
      </c>
    </row>
    <row r="89" spans="1:7" ht="15">
      <c r="A89" s="84" t="s">
        <v>417</v>
      </c>
      <c r="B89" s="84">
        <v>8</v>
      </c>
      <c r="C89" s="118">
        <v>0.0028136258748197914</v>
      </c>
      <c r="D89" s="84" t="s">
        <v>5363</v>
      </c>
      <c r="E89" s="84" t="b">
        <v>0</v>
      </c>
      <c r="F89" s="84" t="b">
        <v>0</v>
      </c>
      <c r="G89" s="84" t="b">
        <v>0</v>
      </c>
    </row>
    <row r="90" spans="1:7" ht="15">
      <c r="A90" s="84" t="s">
        <v>5016</v>
      </c>
      <c r="B90" s="84">
        <v>8</v>
      </c>
      <c r="C90" s="118">
        <v>0.0028136258748197914</v>
      </c>
      <c r="D90" s="84" t="s">
        <v>5363</v>
      </c>
      <c r="E90" s="84" t="b">
        <v>0</v>
      </c>
      <c r="F90" s="84" t="b">
        <v>0</v>
      </c>
      <c r="G90" s="84" t="b">
        <v>0</v>
      </c>
    </row>
    <row r="91" spans="1:7" ht="15">
      <c r="A91" s="84" t="s">
        <v>5017</v>
      </c>
      <c r="B91" s="84">
        <v>8</v>
      </c>
      <c r="C91" s="118">
        <v>0.0028136258748197914</v>
      </c>
      <c r="D91" s="84" t="s">
        <v>5363</v>
      </c>
      <c r="E91" s="84" t="b">
        <v>0</v>
      </c>
      <c r="F91" s="84" t="b">
        <v>0</v>
      </c>
      <c r="G91" s="84" t="b">
        <v>0</v>
      </c>
    </row>
    <row r="92" spans="1:7" ht="15">
      <c r="A92" s="84" t="s">
        <v>5018</v>
      </c>
      <c r="B92" s="84">
        <v>8</v>
      </c>
      <c r="C92" s="118">
        <v>0.0028136258748197914</v>
      </c>
      <c r="D92" s="84" t="s">
        <v>5363</v>
      </c>
      <c r="E92" s="84" t="b">
        <v>0</v>
      </c>
      <c r="F92" s="84" t="b">
        <v>0</v>
      </c>
      <c r="G92" s="84" t="b">
        <v>0</v>
      </c>
    </row>
    <row r="93" spans="1:7" ht="15">
      <c r="A93" s="84" t="s">
        <v>5019</v>
      </c>
      <c r="B93" s="84">
        <v>8</v>
      </c>
      <c r="C93" s="118">
        <v>0.0028136258748197914</v>
      </c>
      <c r="D93" s="84" t="s">
        <v>5363</v>
      </c>
      <c r="E93" s="84" t="b">
        <v>0</v>
      </c>
      <c r="F93" s="84" t="b">
        <v>0</v>
      </c>
      <c r="G93" s="84" t="b">
        <v>0</v>
      </c>
    </row>
    <row r="94" spans="1:7" ht="15">
      <c r="A94" s="84" t="s">
        <v>5020</v>
      </c>
      <c r="B94" s="84">
        <v>8</v>
      </c>
      <c r="C94" s="118">
        <v>0.0028136258748197914</v>
      </c>
      <c r="D94" s="84" t="s">
        <v>5363</v>
      </c>
      <c r="E94" s="84" t="b">
        <v>0</v>
      </c>
      <c r="F94" s="84" t="b">
        <v>0</v>
      </c>
      <c r="G94" s="84" t="b">
        <v>0</v>
      </c>
    </row>
    <row r="95" spans="1:7" ht="15">
      <c r="A95" s="84" t="s">
        <v>5021</v>
      </c>
      <c r="B95" s="84">
        <v>8</v>
      </c>
      <c r="C95" s="118">
        <v>0.0028136258748197914</v>
      </c>
      <c r="D95" s="84" t="s">
        <v>5363</v>
      </c>
      <c r="E95" s="84" t="b">
        <v>0</v>
      </c>
      <c r="F95" s="84" t="b">
        <v>0</v>
      </c>
      <c r="G95" s="84" t="b">
        <v>0</v>
      </c>
    </row>
    <row r="96" spans="1:7" ht="15">
      <c r="A96" s="84" t="s">
        <v>5022</v>
      </c>
      <c r="B96" s="84">
        <v>8</v>
      </c>
      <c r="C96" s="118">
        <v>0.0028136258748197914</v>
      </c>
      <c r="D96" s="84" t="s">
        <v>5363</v>
      </c>
      <c r="E96" s="84" t="b">
        <v>0</v>
      </c>
      <c r="F96" s="84" t="b">
        <v>0</v>
      </c>
      <c r="G96" s="84" t="b">
        <v>0</v>
      </c>
    </row>
    <row r="97" spans="1:7" ht="15">
      <c r="A97" s="84" t="s">
        <v>4439</v>
      </c>
      <c r="B97" s="84">
        <v>8</v>
      </c>
      <c r="C97" s="118">
        <v>0.0028136258748197914</v>
      </c>
      <c r="D97" s="84" t="s">
        <v>5363</v>
      </c>
      <c r="E97" s="84" t="b">
        <v>0</v>
      </c>
      <c r="F97" s="84" t="b">
        <v>0</v>
      </c>
      <c r="G97" s="84" t="b">
        <v>0</v>
      </c>
    </row>
    <row r="98" spans="1:7" ht="15">
      <c r="A98" s="84" t="s">
        <v>432</v>
      </c>
      <c r="B98" s="84">
        <v>8</v>
      </c>
      <c r="C98" s="118">
        <v>0.0028136258748197914</v>
      </c>
      <c r="D98" s="84" t="s">
        <v>5363</v>
      </c>
      <c r="E98" s="84" t="b">
        <v>0</v>
      </c>
      <c r="F98" s="84" t="b">
        <v>0</v>
      </c>
      <c r="G98" s="84" t="b">
        <v>0</v>
      </c>
    </row>
    <row r="99" spans="1:7" ht="15">
      <c r="A99" s="84" t="s">
        <v>5023</v>
      </c>
      <c r="B99" s="84">
        <v>8</v>
      </c>
      <c r="C99" s="118">
        <v>0.0029153884490293754</v>
      </c>
      <c r="D99" s="84" t="s">
        <v>5363</v>
      </c>
      <c r="E99" s="84" t="b">
        <v>0</v>
      </c>
      <c r="F99" s="84" t="b">
        <v>0</v>
      </c>
      <c r="G99" s="84" t="b">
        <v>0</v>
      </c>
    </row>
    <row r="100" spans="1:7" ht="15">
      <c r="A100" s="84" t="s">
        <v>4436</v>
      </c>
      <c r="B100" s="84">
        <v>8</v>
      </c>
      <c r="C100" s="118">
        <v>0.0028136258748197914</v>
      </c>
      <c r="D100" s="84" t="s">
        <v>5363</v>
      </c>
      <c r="E100" s="84" t="b">
        <v>0</v>
      </c>
      <c r="F100" s="84" t="b">
        <v>0</v>
      </c>
      <c r="G100" s="84" t="b">
        <v>0</v>
      </c>
    </row>
    <row r="101" spans="1:7" ht="15">
      <c r="A101" s="84" t="s">
        <v>5024</v>
      </c>
      <c r="B101" s="84">
        <v>8</v>
      </c>
      <c r="C101" s="118">
        <v>0.0028136258748197914</v>
      </c>
      <c r="D101" s="84" t="s">
        <v>5363</v>
      </c>
      <c r="E101" s="84" t="b">
        <v>1</v>
      </c>
      <c r="F101" s="84" t="b">
        <v>0</v>
      </c>
      <c r="G101" s="84" t="b">
        <v>0</v>
      </c>
    </row>
    <row r="102" spans="1:7" ht="15">
      <c r="A102" s="84" t="s">
        <v>5025</v>
      </c>
      <c r="B102" s="84">
        <v>8</v>
      </c>
      <c r="C102" s="118">
        <v>0.0028136258748197914</v>
      </c>
      <c r="D102" s="84" t="s">
        <v>5363</v>
      </c>
      <c r="E102" s="84" t="b">
        <v>0</v>
      </c>
      <c r="F102" s="84" t="b">
        <v>0</v>
      </c>
      <c r="G102" s="84" t="b">
        <v>0</v>
      </c>
    </row>
    <row r="103" spans="1:7" ht="15">
      <c r="A103" s="84" t="s">
        <v>5026</v>
      </c>
      <c r="B103" s="84">
        <v>8</v>
      </c>
      <c r="C103" s="118">
        <v>0.0028136258748197914</v>
      </c>
      <c r="D103" s="84" t="s">
        <v>5363</v>
      </c>
      <c r="E103" s="84" t="b">
        <v>0</v>
      </c>
      <c r="F103" s="84" t="b">
        <v>0</v>
      </c>
      <c r="G103" s="84" t="b">
        <v>0</v>
      </c>
    </row>
    <row r="104" spans="1:7" ht="15">
      <c r="A104" s="84" t="s">
        <v>5027</v>
      </c>
      <c r="B104" s="84">
        <v>8</v>
      </c>
      <c r="C104" s="118">
        <v>0.0028136258748197914</v>
      </c>
      <c r="D104" s="84" t="s">
        <v>5363</v>
      </c>
      <c r="E104" s="84" t="b">
        <v>0</v>
      </c>
      <c r="F104" s="84" t="b">
        <v>0</v>
      </c>
      <c r="G104" s="84" t="b">
        <v>0</v>
      </c>
    </row>
    <row r="105" spans="1:7" ht="15">
      <c r="A105" s="84" t="s">
        <v>4435</v>
      </c>
      <c r="B105" s="84">
        <v>8</v>
      </c>
      <c r="C105" s="118">
        <v>0.0028136258748197914</v>
      </c>
      <c r="D105" s="84" t="s">
        <v>5363</v>
      </c>
      <c r="E105" s="84" t="b">
        <v>0</v>
      </c>
      <c r="F105" s="84" t="b">
        <v>0</v>
      </c>
      <c r="G105" s="84" t="b">
        <v>0</v>
      </c>
    </row>
    <row r="106" spans="1:7" ht="15">
      <c r="A106" s="84" t="s">
        <v>5028</v>
      </c>
      <c r="B106" s="84">
        <v>8</v>
      </c>
      <c r="C106" s="118">
        <v>0.0028136258748197914</v>
      </c>
      <c r="D106" s="84" t="s">
        <v>5363</v>
      </c>
      <c r="E106" s="84" t="b">
        <v>0</v>
      </c>
      <c r="F106" s="84" t="b">
        <v>0</v>
      </c>
      <c r="G106" s="84" t="b">
        <v>0</v>
      </c>
    </row>
    <row r="107" spans="1:7" ht="15">
      <c r="A107" s="84" t="s">
        <v>5029</v>
      </c>
      <c r="B107" s="84">
        <v>8</v>
      </c>
      <c r="C107" s="118">
        <v>0.0028136258748197914</v>
      </c>
      <c r="D107" s="84" t="s">
        <v>5363</v>
      </c>
      <c r="E107" s="84" t="b">
        <v>0</v>
      </c>
      <c r="F107" s="84" t="b">
        <v>0</v>
      </c>
      <c r="G107" s="84" t="b">
        <v>0</v>
      </c>
    </row>
    <row r="108" spans="1:7" ht="15">
      <c r="A108" s="84" t="s">
        <v>441</v>
      </c>
      <c r="B108" s="84">
        <v>8</v>
      </c>
      <c r="C108" s="118">
        <v>0.0028136258748197914</v>
      </c>
      <c r="D108" s="84" t="s">
        <v>5363</v>
      </c>
      <c r="E108" s="84" t="b">
        <v>0</v>
      </c>
      <c r="F108" s="84" t="b">
        <v>0</v>
      </c>
      <c r="G108" s="84" t="b">
        <v>0</v>
      </c>
    </row>
    <row r="109" spans="1:7" ht="15">
      <c r="A109" s="84" t="s">
        <v>5030</v>
      </c>
      <c r="B109" s="84">
        <v>8</v>
      </c>
      <c r="C109" s="118">
        <v>0.0028136258748197914</v>
      </c>
      <c r="D109" s="84" t="s">
        <v>5363</v>
      </c>
      <c r="E109" s="84" t="b">
        <v>0</v>
      </c>
      <c r="F109" s="84" t="b">
        <v>0</v>
      </c>
      <c r="G109" s="84" t="b">
        <v>0</v>
      </c>
    </row>
    <row r="110" spans="1:7" ht="15">
      <c r="A110" s="84" t="s">
        <v>5031</v>
      </c>
      <c r="B110" s="84">
        <v>8</v>
      </c>
      <c r="C110" s="118">
        <v>0.0028136258748197914</v>
      </c>
      <c r="D110" s="84" t="s">
        <v>5363</v>
      </c>
      <c r="E110" s="84" t="b">
        <v>0</v>
      </c>
      <c r="F110" s="84" t="b">
        <v>0</v>
      </c>
      <c r="G110" s="84" t="b">
        <v>0</v>
      </c>
    </row>
    <row r="111" spans="1:7" ht="15">
      <c r="A111" s="84" t="s">
        <v>5032</v>
      </c>
      <c r="B111" s="84">
        <v>8</v>
      </c>
      <c r="C111" s="118">
        <v>0.0028136258748197914</v>
      </c>
      <c r="D111" s="84" t="s">
        <v>5363</v>
      </c>
      <c r="E111" s="84" t="b">
        <v>0</v>
      </c>
      <c r="F111" s="84" t="b">
        <v>0</v>
      </c>
      <c r="G111" s="84" t="b">
        <v>0</v>
      </c>
    </row>
    <row r="112" spans="1:7" ht="15">
      <c r="A112" s="84" t="s">
        <v>5033</v>
      </c>
      <c r="B112" s="84">
        <v>7</v>
      </c>
      <c r="C112" s="118">
        <v>0.002550964892900703</v>
      </c>
      <c r="D112" s="84" t="s">
        <v>5363</v>
      </c>
      <c r="E112" s="84" t="b">
        <v>0</v>
      </c>
      <c r="F112" s="84" t="b">
        <v>0</v>
      </c>
      <c r="G112" s="84" t="b">
        <v>0</v>
      </c>
    </row>
    <row r="113" spans="1:7" ht="15">
      <c r="A113" s="84" t="s">
        <v>5034</v>
      </c>
      <c r="B113" s="84">
        <v>7</v>
      </c>
      <c r="C113" s="118">
        <v>0.002550964892900703</v>
      </c>
      <c r="D113" s="84" t="s">
        <v>5363</v>
      </c>
      <c r="E113" s="84" t="b">
        <v>0</v>
      </c>
      <c r="F113" s="84" t="b">
        <v>0</v>
      </c>
      <c r="G113" s="84" t="b">
        <v>0</v>
      </c>
    </row>
    <row r="114" spans="1:7" ht="15">
      <c r="A114" s="84" t="s">
        <v>4476</v>
      </c>
      <c r="B114" s="84">
        <v>7</v>
      </c>
      <c r="C114" s="118">
        <v>0.002775333449546386</v>
      </c>
      <c r="D114" s="84" t="s">
        <v>5363</v>
      </c>
      <c r="E114" s="84" t="b">
        <v>0</v>
      </c>
      <c r="F114" s="84" t="b">
        <v>0</v>
      </c>
      <c r="G114" s="84" t="b">
        <v>0</v>
      </c>
    </row>
    <row r="115" spans="1:7" ht="15">
      <c r="A115" s="84" t="s">
        <v>4437</v>
      </c>
      <c r="B115" s="84">
        <v>7</v>
      </c>
      <c r="C115" s="118">
        <v>0.002550964892900703</v>
      </c>
      <c r="D115" s="84" t="s">
        <v>5363</v>
      </c>
      <c r="E115" s="84" t="b">
        <v>0</v>
      </c>
      <c r="F115" s="84" t="b">
        <v>0</v>
      </c>
      <c r="G115" s="84" t="b">
        <v>0</v>
      </c>
    </row>
    <row r="116" spans="1:7" ht="15">
      <c r="A116" s="84" t="s">
        <v>4438</v>
      </c>
      <c r="B116" s="84">
        <v>7</v>
      </c>
      <c r="C116" s="118">
        <v>0.002550964892900703</v>
      </c>
      <c r="D116" s="84" t="s">
        <v>5363</v>
      </c>
      <c r="E116" s="84" t="b">
        <v>0</v>
      </c>
      <c r="F116" s="84" t="b">
        <v>1</v>
      </c>
      <c r="G116" s="84" t="b">
        <v>0</v>
      </c>
    </row>
    <row r="117" spans="1:7" ht="15">
      <c r="A117" s="84" t="s">
        <v>5035</v>
      </c>
      <c r="B117" s="84">
        <v>7</v>
      </c>
      <c r="C117" s="118">
        <v>0.002550964892900703</v>
      </c>
      <c r="D117" s="84" t="s">
        <v>5363</v>
      </c>
      <c r="E117" s="84" t="b">
        <v>0</v>
      </c>
      <c r="F117" s="84" t="b">
        <v>0</v>
      </c>
      <c r="G117" s="84" t="b">
        <v>0</v>
      </c>
    </row>
    <row r="118" spans="1:7" ht="15">
      <c r="A118" s="84" t="s">
        <v>4429</v>
      </c>
      <c r="B118" s="84">
        <v>7</v>
      </c>
      <c r="C118" s="118">
        <v>0.002653756629556613</v>
      </c>
      <c r="D118" s="84" t="s">
        <v>5363</v>
      </c>
      <c r="E118" s="84" t="b">
        <v>0</v>
      </c>
      <c r="F118" s="84" t="b">
        <v>0</v>
      </c>
      <c r="G118" s="84" t="b">
        <v>0</v>
      </c>
    </row>
    <row r="119" spans="1:7" ht="15">
      <c r="A119" s="84" t="s">
        <v>5036</v>
      </c>
      <c r="B119" s="84">
        <v>7</v>
      </c>
      <c r="C119" s="118">
        <v>0.002775333449546386</v>
      </c>
      <c r="D119" s="84" t="s">
        <v>5363</v>
      </c>
      <c r="E119" s="84" t="b">
        <v>0</v>
      </c>
      <c r="F119" s="84" t="b">
        <v>0</v>
      </c>
      <c r="G119" s="84" t="b">
        <v>0</v>
      </c>
    </row>
    <row r="120" spans="1:7" ht="15">
      <c r="A120" s="84" t="s">
        <v>436</v>
      </c>
      <c r="B120" s="84">
        <v>7</v>
      </c>
      <c r="C120" s="118">
        <v>0.002550964892900703</v>
      </c>
      <c r="D120" s="84" t="s">
        <v>5363</v>
      </c>
      <c r="E120" s="84" t="b">
        <v>0</v>
      </c>
      <c r="F120" s="84" t="b">
        <v>0</v>
      </c>
      <c r="G120" s="84" t="b">
        <v>0</v>
      </c>
    </row>
    <row r="121" spans="1:7" ht="15">
      <c r="A121" s="84" t="s">
        <v>5037</v>
      </c>
      <c r="B121" s="84">
        <v>7</v>
      </c>
      <c r="C121" s="118">
        <v>0.002550964892900703</v>
      </c>
      <c r="D121" s="84" t="s">
        <v>5363</v>
      </c>
      <c r="E121" s="84" t="b">
        <v>0</v>
      </c>
      <c r="F121" s="84" t="b">
        <v>0</v>
      </c>
      <c r="G121" s="84" t="b">
        <v>0</v>
      </c>
    </row>
    <row r="122" spans="1:7" ht="15">
      <c r="A122" s="84" t="s">
        <v>5038</v>
      </c>
      <c r="B122" s="84">
        <v>7</v>
      </c>
      <c r="C122" s="118">
        <v>0.002653756629556613</v>
      </c>
      <c r="D122" s="84" t="s">
        <v>5363</v>
      </c>
      <c r="E122" s="84" t="b">
        <v>1</v>
      </c>
      <c r="F122" s="84" t="b">
        <v>0</v>
      </c>
      <c r="G122" s="84" t="b">
        <v>0</v>
      </c>
    </row>
    <row r="123" spans="1:7" ht="15">
      <c r="A123" s="84" t="s">
        <v>5039</v>
      </c>
      <c r="B123" s="84">
        <v>7</v>
      </c>
      <c r="C123" s="118">
        <v>0.002775333449546386</v>
      </c>
      <c r="D123" s="84" t="s">
        <v>5363</v>
      </c>
      <c r="E123" s="84" t="b">
        <v>0</v>
      </c>
      <c r="F123" s="84" t="b">
        <v>0</v>
      </c>
      <c r="G123" s="84" t="b">
        <v>0</v>
      </c>
    </row>
    <row r="124" spans="1:7" ht="15">
      <c r="A124" s="84" t="s">
        <v>5040</v>
      </c>
      <c r="B124" s="84">
        <v>7</v>
      </c>
      <c r="C124" s="118">
        <v>0.002653756629556613</v>
      </c>
      <c r="D124" s="84" t="s">
        <v>5363</v>
      </c>
      <c r="E124" s="84" t="b">
        <v>0</v>
      </c>
      <c r="F124" s="84" t="b">
        <v>0</v>
      </c>
      <c r="G124" s="84" t="b">
        <v>0</v>
      </c>
    </row>
    <row r="125" spans="1:7" ht="15">
      <c r="A125" s="84" t="s">
        <v>5041</v>
      </c>
      <c r="B125" s="84">
        <v>7</v>
      </c>
      <c r="C125" s="118">
        <v>0.002550964892900703</v>
      </c>
      <c r="D125" s="84" t="s">
        <v>5363</v>
      </c>
      <c r="E125" s="84" t="b">
        <v>0</v>
      </c>
      <c r="F125" s="84" t="b">
        <v>0</v>
      </c>
      <c r="G125" s="84" t="b">
        <v>0</v>
      </c>
    </row>
    <row r="126" spans="1:7" ht="15">
      <c r="A126" s="84" t="s">
        <v>440</v>
      </c>
      <c r="B126" s="84">
        <v>7</v>
      </c>
      <c r="C126" s="118">
        <v>0.002550964892900703</v>
      </c>
      <c r="D126" s="84" t="s">
        <v>5363</v>
      </c>
      <c r="E126" s="84" t="b">
        <v>0</v>
      </c>
      <c r="F126" s="84" t="b">
        <v>0</v>
      </c>
      <c r="G126" s="84" t="b">
        <v>0</v>
      </c>
    </row>
    <row r="127" spans="1:7" ht="15">
      <c r="A127" s="84" t="s">
        <v>5042</v>
      </c>
      <c r="B127" s="84">
        <v>7</v>
      </c>
      <c r="C127" s="118">
        <v>0.002550964892900703</v>
      </c>
      <c r="D127" s="84" t="s">
        <v>5363</v>
      </c>
      <c r="E127" s="84" t="b">
        <v>0</v>
      </c>
      <c r="F127" s="84" t="b">
        <v>0</v>
      </c>
      <c r="G127" s="84" t="b">
        <v>0</v>
      </c>
    </row>
    <row r="128" spans="1:7" ht="15">
      <c r="A128" s="84" t="s">
        <v>5043</v>
      </c>
      <c r="B128" s="84">
        <v>7</v>
      </c>
      <c r="C128" s="118">
        <v>0.002550964892900703</v>
      </c>
      <c r="D128" s="84" t="s">
        <v>5363</v>
      </c>
      <c r="E128" s="84" t="b">
        <v>0</v>
      </c>
      <c r="F128" s="84" t="b">
        <v>0</v>
      </c>
      <c r="G128" s="84" t="b">
        <v>0</v>
      </c>
    </row>
    <row r="129" spans="1:7" ht="15">
      <c r="A129" s="84" t="s">
        <v>5044</v>
      </c>
      <c r="B129" s="84">
        <v>7</v>
      </c>
      <c r="C129" s="118">
        <v>0.002550964892900703</v>
      </c>
      <c r="D129" s="84" t="s">
        <v>5363</v>
      </c>
      <c r="E129" s="84" t="b">
        <v>0</v>
      </c>
      <c r="F129" s="84" t="b">
        <v>0</v>
      </c>
      <c r="G129" s="84" t="b">
        <v>0</v>
      </c>
    </row>
    <row r="130" spans="1:7" ht="15">
      <c r="A130" s="84" t="s">
        <v>5045</v>
      </c>
      <c r="B130" s="84">
        <v>7</v>
      </c>
      <c r="C130" s="118">
        <v>0.002550964892900703</v>
      </c>
      <c r="D130" s="84" t="s">
        <v>5363</v>
      </c>
      <c r="E130" s="84" t="b">
        <v>0</v>
      </c>
      <c r="F130" s="84" t="b">
        <v>1</v>
      </c>
      <c r="G130" s="84" t="b">
        <v>0</v>
      </c>
    </row>
    <row r="131" spans="1:7" ht="15">
      <c r="A131" s="84" t="s">
        <v>5046</v>
      </c>
      <c r="B131" s="84">
        <v>7</v>
      </c>
      <c r="C131" s="118">
        <v>0.002550964892900703</v>
      </c>
      <c r="D131" s="84" t="s">
        <v>5363</v>
      </c>
      <c r="E131" s="84" t="b">
        <v>0</v>
      </c>
      <c r="F131" s="84" t="b">
        <v>0</v>
      </c>
      <c r="G131" s="84" t="b">
        <v>0</v>
      </c>
    </row>
    <row r="132" spans="1:7" ht="15">
      <c r="A132" s="84" t="s">
        <v>5047</v>
      </c>
      <c r="B132" s="84">
        <v>7</v>
      </c>
      <c r="C132" s="118">
        <v>0.002550964892900703</v>
      </c>
      <c r="D132" s="84" t="s">
        <v>5363</v>
      </c>
      <c r="E132" s="84" t="b">
        <v>0</v>
      </c>
      <c r="F132" s="84" t="b">
        <v>0</v>
      </c>
      <c r="G132" s="84" t="b">
        <v>0</v>
      </c>
    </row>
    <row r="133" spans="1:7" ht="15">
      <c r="A133" s="84" t="s">
        <v>4433</v>
      </c>
      <c r="B133" s="84">
        <v>6</v>
      </c>
      <c r="C133" s="118">
        <v>0.002378857242468331</v>
      </c>
      <c r="D133" s="84" t="s">
        <v>5363</v>
      </c>
      <c r="E133" s="84" t="b">
        <v>0</v>
      </c>
      <c r="F133" s="84" t="b">
        <v>0</v>
      </c>
      <c r="G133" s="84" t="b">
        <v>0</v>
      </c>
    </row>
    <row r="134" spans="1:7" ht="15">
      <c r="A134" s="84" t="s">
        <v>4446</v>
      </c>
      <c r="B134" s="84">
        <v>6</v>
      </c>
      <c r="C134" s="118">
        <v>0.002506398387028177</v>
      </c>
      <c r="D134" s="84" t="s">
        <v>5363</v>
      </c>
      <c r="E134" s="84" t="b">
        <v>0</v>
      </c>
      <c r="F134" s="84" t="b">
        <v>1</v>
      </c>
      <c r="G134" s="84" t="b">
        <v>0</v>
      </c>
    </row>
    <row r="135" spans="1:7" ht="15">
      <c r="A135" s="84" t="s">
        <v>4447</v>
      </c>
      <c r="B135" s="84">
        <v>6</v>
      </c>
      <c r="C135" s="118">
        <v>0.002274648539619954</v>
      </c>
      <c r="D135" s="84" t="s">
        <v>5363</v>
      </c>
      <c r="E135" s="84" t="b">
        <v>0</v>
      </c>
      <c r="F135" s="84" t="b">
        <v>0</v>
      </c>
      <c r="G135" s="84" t="b">
        <v>0</v>
      </c>
    </row>
    <row r="136" spans="1:7" ht="15">
      <c r="A136" s="84" t="s">
        <v>5048</v>
      </c>
      <c r="B136" s="84">
        <v>6</v>
      </c>
      <c r="C136" s="118">
        <v>0.002274648539619954</v>
      </c>
      <c r="D136" s="84" t="s">
        <v>5363</v>
      </c>
      <c r="E136" s="84" t="b">
        <v>0</v>
      </c>
      <c r="F136" s="84" t="b">
        <v>0</v>
      </c>
      <c r="G136" s="84" t="b">
        <v>0</v>
      </c>
    </row>
    <row r="137" spans="1:7" ht="15">
      <c r="A137" s="84" t="s">
        <v>5049</v>
      </c>
      <c r="B137" s="84">
        <v>6</v>
      </c>
      <c r="C137" s="118">
        <v>0.002378857242468331</v>
      </c>
      <c r="D137" s="84" t="s">
        <v>5363</v>
      </c>
      <c r="E137" s="84" t="b">
        <v>0</v>
      </c>
      <c r="F137" s="84" t="b">
        <v>0</v>
      </c>
      <c r="G137" s="84" t="b">
        <v>0</v>
      </c>
    </row>
    <row r="138" spans="1:7" ht="15">
      <c r="A138" s="84" t="s">
        <v>5050</v>
      </c>
      <c r="B138" s="84">
        <v>6</v>
      </c>
      <c r="C138" s="118">
        <v>0.002274648539619954</v>
      </c>
      <c r="D138" s="84" t="s">
        <v>5363</v>
      </c>
      <c r="E138" s="84" t="b">
        <v>0</v>
      </c>
      <c r="F138" s="84" t="b">
        <v>0</v>
      </c>
      <c r="G138" s="84" t="b">
        <v>0</v>
      </c>
    </row>
    <row r="139" spans="1:7" ht="15">
      <c r="A139" s="84" t="s">
        <v>5051</v>
      </c>
      <c r="B139" s="84">
        <v>6</v>
      </c>
      <c r="C139" s="118">
        <v>0.002378857242468331</v>
      </c>
      <c r="D139" s="84" t="s">
        <v>5363</v>
      </c>
      <c r="E139" s="84" t="b">
        <v>0</v>
      </c>
      <c r="F139" s="84" t="b">
        <v>0</v>
      </c>
      <c r="G139" s="84" t="b">
        <v>0</v>
      </c>
    </row>
    <row r="140" spans="1:7" ht="15">
      <c r="A140" s="84" t="s">
        <v>5052</v>
      </c>
      <c r="B140" s="84">
        <v>6</v>
      </c>
      <c r="C140" s="118">
        <v>0.002274648539619954</v>
      </c>
      <c r="D140" s="84" t="s">
        <v>5363</v>
      </c>
      <c r="E140" s="84" t="b">
        <v>0</v>
      </c>
      <c r="F140" s="84" t="b">
        <v>0</v>
      </c>
      <c r="G140" s="84" t="b">
        <v>0</v>
      </c>
    </row>
    <row r="141" spans="1:7" ht="15">
      <c r="A141" s="84" t="s">
        <v>5053</v>
      </c>
      <c r="B141" s="84">
        <v>6</v>
      </c>
      <c r="C141" s="118">
        <v>0.002274648539619954</v>
      </c>
      <c r="D141" s="84" t="s">
        <v>5363</v>
      </c>
      <c r="E141" s="84" t="b">
        <v>0</v>
      </c>
      <c r="F141" s="84" t="b">
        <v>0</v>
      </c>
      <c r="G141" s="84" t="b">
        <v>0</v>
      </c>
    </row>
    <row r="142" spans="1:7" ht="15">
      <c r="A142" s="84" t="s">
        <v>5054</v>
      </c>
      <c r="B142" s="84">
        <v>6</v>
      </c>
      <c r="C142" s="118">
        <v>0.0032987563488548434</v>
      </c>
      <c r="D142" s="84" t="s">
        <v>5363</v>
      </c>
      <c r="E142" s="84" t="b">
        <v>0</v>
      </c>
      <c r="F142" s="84" t="b">
        <v>0</v>
      </c>
      <c r="G142" s="84" t="b">
        <v>0</v>
      </c>
    </row>
    <row r="143" spans="1:7" ht="15">
      <c r="A143" s="84" t="s">
        <v>5055</v>
      </c>
      <c r="B143" s="84">
        <v>6</v>
      </c>
      <c r="C143" s="118">
        <v>0.002274648539619954</v>
      </c>
      <c r="D143" s="84" t="s">
        <v>5363</v>
      </c>
      <c r="E143" s="84" t="b">
        <v>0</v>
      </c>
      <c r="F143" s="84" t="b">
        <v>0</v>
      </c>
      <c r="G143" s="84" t="b">
        <v>0</v>
      </c>
    </row>
    <row r="144" spans="1:7" ht="15">
      <c r="A144" s="84" t="s">
        <v>538</v>
      </c>
      <c r="B144" s="84">
        <v>6</v>
      </c>
      <c r="C144" s="118">
        <v>0.002274648539619954</v>
      </c>
      <c r="D144" s="84" t="s">
        <v>5363</v>
      </c>
      <c r="E144" s="84" t="b">
        <v>0</v>
      </c>
      <c r="F144" s="84" t="b">
        <v>0</v>
      </c>
      <c r="G144" s="84" t="b">
        <v>0</v>
      </c>
    </row>
    <row r="145" spans="1:7" ht="15">
      <c r="A145" s="84" t="s">
        <v>4440</v>
      </c>
      <c r="B145" s="84">
        <v>6</v>
      </c>
      <c r="C145" s="118">
        <v>0.002274648539619954</v>
      </c>
      <c r="D145" s="84" t="s">
        <v>5363</v>
      </c>
      <c r="E145" s="84" t="b">
        <v>0</v>
      </c>
      <c r="F145" s="84" t="b">
        <v>0</v>
      </c>
      <c r="G145" s="84" t="b">
        <v>0</v>
      </c>
    </row>
    <row r="146" spans="1:7" ht="15">
      <c r="A146" s="84" t="s">
        <v>5056</v>
      </c>
      <c r="B146" s="84">
        <v>6</v>
      </c>
      <c r="C146" s="118">
        <v>0.002274648539619954</v>
      </c>
      <c r="D146" s="84" t="s">
        <v>5363</v>
      </c>
      <c r="E146" s="84" t="b">
        <v>0</v>
      </c>
      <c r="F146" s="84" t="b">
        <v>0</v>
      </c>
      <c r="G146" s="84" t="b">
        <v>0</v>
      </c>
    </row>
    <row r="147" spans="1:7" ht="15">
      <c r="A147" s="84" t="s">
        <v>5057</v>
      </c>
      <c r="B147" s="84">
        <v>6</v>
      </c>
      <c r="C147" s="118">
        <v>0.002274648539619954</v>
      </c>
      <c r="D147" s="84" t="s">
        <v>5363</v>
      </c>
      <c r="E147" s="84" t="b">
        <v>0</v>
      </c>
      <c r="F147" s="84" t="b">
        <v>0</v>
      </c>
      <c r="G147" s="84" t="b">
        <v>0</v>
      </c>
    </row>
    <row r="148" spans="1:7" ht="15">
      <c r="A148" s="84" t="s">
        <v>5058</v>
      </c>
      <c r="B148" s="84">
        <v>6</v>
      </c>
      <c r="C148" s="118">
        <v>0.002274648539619954</v>
      </c>
      <c r="D148" s="84" t="s">
        <v>5363</v>
      </c>
      <c r="E148" s="84" t="b">
        <v>0</v>
      </c>
      <c r="F148" s="84" t="b">
        <v>0</v>
      </c>
      <c r="G148" s="84" t="b">
        <v>0</v>
      </c>
    </row>
    <row r="149" spans="1:7" ht="15">
      <c r="A149" s="84" t="s">
        <v>4441</v>
      </c>
      <c r="B149" s="84">
        <v>6</v>
      </c>
      <c r="C149" s="118">
        <v>0.002274648539619954</v>
      </c>
      <c r="D149" s="84" t="s">
        <v>5363</v>
      </c>
      <c r="E149" s="84" t="b">
        <v>0</v>
      </c>
      <c r="F149" s="84" t="b">
        <v>0</v>
      </c>
      <c r="G149" s="84" t="b">
        <v>0</v>
      </c>
    </row>
    <row r="150" spans="1:7" ht="15">
      <c r="A150" s="84" t="s">
        <v>4442</v>
      </c>
      <c r="B150" s="84">
        <v>6</v>
      </c>
      <c r="C150" s="118">
        <v>0.002274648539619954</v>
      </c>
      <c r="D150" s="84" t="s">
        <v>5363</v>
      </c>
      <c r="E150" s="84" t="b">
        <v>0</v>
      </c>
      <c r="F150" s="84" t="b">
        <v>0</v>
      </c>
      <c r="G150" s="84" t="b">
        <v>0</v>
      </c>
    </row>
    <row r="151" spans="1:7" ht="15">
      <c r="A151" s="84" t="s">
        <v>348</v>
      </c>
      <c r="B151" s="84">
        <v>6</v>
      </c>
      <c r="C151" s="118">
        <v>0.002274648539619954</v>
      </c>
      <c r="D151" s="84" t="s">
        <v>5363</v>
      </c>
      <c r="E151" s="84" t="b">
        <v>0</v>
      </c>
      <c r="F151" s="84" t="b">
        <v>0</v>
      </c>
      <c r="G151" s="84" t="b">
        <v>0</v>
      </c>
    </row>
    <row r="152" spans="1:7" ht="15">
      <c r="A152" s="84" t="s">
        <v>5059</v>
      </c>
      <c r="B152" s="84">
        <v>6</v>
      </c>
      <c r="C152" s="118">
        <v>0.002274648539619954</v>
      </c>
      <c r="D152" s="84" t="s">
        <v>5363</v>
      </c>
      <c r="E152" s="84" t="b">
        <v>0</v>
      </c>
      <c r="F152" s="84" t="b">
        <v>0</v>
      </c>
      <c r="G152" s="84" t="b">
        <v>0</v>
      </c>
    </row>
    <row r="153" spans="1:7" ht="15">
      <c r="A153" s="84" t="s">
        <v>5060</v>
      </c>
      <c r="B153" s="84">
        <v>6</v>
      </c>
      <c r="C153" s="118">
        <v>0.002506398387028177</v>
      </c>
      <c r="D153" s="84" t="s">
        <v>5363</v>
      </c>
      <c r="E153" s="84" t="b">
        <v>0</v>
      </c>
      <c r="F153" s="84" t="b">
        <v>0</v>
      </c>
      <c r="G153" s="84" t="b">
        <v>0</v>
      </c>
    </row>
    <row r="154" spans="1:7" ht="15">
      <c r="A154" s="84" t="s">
        <v>457</v>
      </c>
      <c r="B154" s="84">
        <v>6</v>
      </c>
      <c r="C154" s="118">
        <v>0.002378857242468331</v>
      </c>
      <c r="D154" s="84" t="s">
        <v>5363</v>
      </c>
      <c r="E154" s="84" t="b">
        <v>0</v>
      </c>
      <c r="F154" s="84" t="b">
        <v>0</v>
      </c>
      <c r="G154" s="84" t="b">
        <v>0</v>
      </c>
    </row>
    <row r="155" spans="1:7" ht="15">
      <c r="A155" s="84" t="s">
        <v>443</v>
      </c>
      <c r="B155" s="84">
        <v>5</v>
      </c>
      <c r="C155" s="118">
        <v>0.001982381035390276</v>
      </c>
      <c r="D155" s="84" t="s">
        <v>5363</v>
      </c>
      <c r="E155" s="84" t="b">
        <v>0</v>
      </c>
      <c r="F155" s="84" t="b">
        <v>0</v>
      </c>
      <c r="G155" s="84" t="b">
        <v>0</v>
      </c>
    </row>
    <row r="156" spans="1:7" ht="15">
      <c r="A156" s="84" t="s">
        <v>5061</v>
      </c>
      <c r="B156" s="84">
        <v>5</v>
      </c>
      <c r="C156" s="118">
        <v>0.001982381035390276</v>
      </c>
      <c r="D156" s="84" t="s">
        <v>5363</v>
      </c>
      <c r="E156" s="84" t="b">
        <v>0</v>
      </c>
      <c r="F156" s="84" t="b">
        <v>0</v>
      </c>
      <c r="G156" s="84" t="b">
        <v>0</v>
      </c>
    </row>
    <row r="157" spans="1:7" ht="15">
      <c r="A157" s="84" t="s">
        <v>5062</v>
      </c>
      <c r="B157" s="84">
        <v>5</v>
      </c>
      <c r="C157" s="118">
        <v>0.0020886653225234805</v>
      </c>
      <c r="D157" s="84" t="s">
        <v>5363</v>
      </c>
      <c r="E157" s="84" t="b">
        <v>0</v>
      </c>
      <c r="F157" s="84" t="b">
        <v>0</v>
      </c>
      <c r="G157" s="84" t="b">
        <v>0</v>
      </c>
    </row>
    <row r="158" spans="1:7" ht="15">
      <c r="A158" s="84" t="s">
        <v>5063</v>
      </c>
      <c r="B158" s="84">
        <v>5</v>
      </c>
      <c r="C158" s="118">
        <v>0.002418814473284592</v>
      </c>
      <c r="D158" s="84" t="s">
        <v>5363</v>
      </c>
      <c r="E158" s="84" t="b">
        <v>0</v>
      </c>
      <c r="F158" s="84" t="b">
        <v>0</v>
      </c>
      <c r="G158" s="84" t="b">
        <v>0</v>
      </c>
    </row>
    <row r="159" spans="1:7" ht="15">
      <c r="A159" s="84" t="s">
        <v>5064</v>
      </c>
      <c r="B159" s="84">
        <v>5</v>
      </c>
      <c r="C159" s="118">
        <v>0.001982381035390276</v>
      </c>
      <c r="D159" s="84" t="s">
        <v>5363</v>
      </c>
      <c r="E159" s="84" t="b">
        <v>0</v>
      </c>
      <c r="F159" s="84" t="b">
        <v>0</v>
      </c>
      <c r="G159" s="84" t="b">
        <v>0</v>
      </c>
    </row>
    <row r="160" spans="1:7" ht="15">
      <c r="A160" s="84" t="s">
        <v>5065</v>
      </c>
      <c r="B160" s="84">
        <v>5</v>
      </c>
      <c r="C160" s="118">
        <v>0.001982381035390276</v>
      </c>
      <c r="D160" s="84" t="s">
        <v>5363</v>
      </c>
      <c r="E160" s="84" t="b">
        <v>1</v>
      </c>
      <c r="F160" s="84" t="b">
        <v>0</v>
      </c>
      <c r="G160" s="84" t="b">
        <v>0</v>
      </c>
    </row>
    <row r="161" spans="1:7" ht="15">
      <c r="A161" s="84" t="s">
        <v>5066</v>
      </c>
      <c r="B161" s="84">
        <v>5</v>
      </c>
      <c r="C161" s="118">
        <v>0.001982381035390276</v>
      </c>
      <c r="D161" s="84" t="s">
        <v>5363</v>
      </c>
      <c r="E161" s="84" t="b">
        <v>0</v>
      </c>
      <c r="F161" s="84" t="b">
        <v>0</v>
      </c>
      <c r="G161" s="84" t="b">
        <v>0</v>
      </c>
    </row>
    <row r="162" spans="1:7" ht="15">
      <c r="A162" s="84" t="s">
        <v>4427</v>
      </c>
      <c r="B162" s="84">
        <v>5</v>
      </c>
      <c r="C162" s="118">
        <v>0.0020886653225234805</v>
      </c>
      <c r="D162" s="84" t="s">
        <v>5363</v>
      </c>
      <c r="E162" s="84" t="b">
        <v>0</v>
      </c>
      <c r="F162" s="84" t="b">
        <v>0</v>
      </c>
      <c r="G162" s="84" t="b">
        <v>0</v>
      </c>
    </row>
    <row r="163" spans="1:7" ht="15">
      <c r="A163" s="84" t="s">
        <v>5067</v>
      </c>
      <c r="B163" s="84">
        <v>5</v>
      </c>
      <c r="C163" s="118">
        <v>0.0022256896004444063</v>
      </c>
      <c r="D163" s="84" t="s">
        <v>5363</v>
      </c>
      <c r="E163" s="84" t="b">
        <v>0</v>
      </c>
      <c r="F163" s="84" t="b">
        <v>0</v>
      </c>
      <c r="G163" s="84" t="b">
        <v>0</v>
      </c>
    </row>
    <row r="164" spans="1:7" ht="15">
      <c r="A164" s="84" t="s">
        <v>5068</v>
      </c>
      <c r="B164" s="84">
        <v>5</v>
      </c>
      <c r="C164" s="118">
        <v>0.001982381035390276</v>
      </c>
      <c r="D164" s="84" t="s">
        <v>5363</v>
      </c>
      <c r="E164" s="84" t="b">
        <v>0</v>
      </c>
      <c r="F164" s="84" t="b">
        <v>0</v>
      </c>
      <c r="G164" s="84" t="b">
        <v>0</v>
      </c>
    </row>
    <row r="165" spans="1:7" ht="15">
      <c r="A165" s="84" t="s">
        <v>5069</v>
      </c>
      <c r="B165" s="84">
        <v>5</v>
      </c>
      <c r="C165" s="118">
        <v>0.0020886653225234805</v>
      </c>
      <c r="D165" s="84" t="s">
        <v>5363</v>
      </c>
      <c r="E165" s="84" t="b">
        <v>0</v>
      </c>
      <c r="F165" s="84" t="b">
        <v>0</v>
      </c>
      <c r="G165" s="84" t="b">
        <v>0</v>
      </c>
    </row>
    <row r="166" spans="1:7" ht="15">
      <c r="A166" s="84" t="s">
        <v>406</v>
      </c>
      <c r="B166" s="84">
        <v>5</v>
      </c>
      <c r="C166" s="118">
        <v>0.001982381035390276</v>
      </c>
      <c r="D166" s="84" t="s">
        <v>5363</v>
      </c>
      <c r="E166" s="84" t="b">
        <v>0</v>
      </c>
      <c r="F166" s="84" t="b">
        <v>0</v>
      </c>
      <c r="G166" s="84" t="b">
        <v>0</v>
      </c>
    </row>
    <row r="167" spans="1:7" ht="15">
      <c r="A167" s="84" t="s">
        <v>5070</v>
      </c>
      <c r="B167" s="84">
        <v>5</v>
      </c>
      <c r="C167" s="118">
        <v>0.001982381035390276</v>
      </c>
      <c r="D167" s="84" t="s">
        <v>5363</v>
      </c>
      <c r="E167" s="84" t="b">
        <v>0</v>
      </c>
      <c r="F167" s="84" t="b">
        <v>1</v>
      </c>
      <c r="G167" s="84" t="b">
        <v>0</v>
      </c>
    </row>
    <row r="168" spans="1:7" ht="15">
      <c r="A168" s="84" t="s">
        <v>5071</v>
      </c>
      <c r="B168" s="84">
        <v>5</v>
      </c>
      <c r="C168" s="118">
        <v>0.001982381035390276</v>
      </c>
      <c r="D168" s="84" t="s">
        <v>5363</v>
      </c>
      <c r="E168" s="84" t="b">
        <v>0</v>
      </c>
      <c r="F168" s="84" t="b">
        <v>0</v>
      </c>
      <c r="G168" s="84" t="b">
        <v>0</v>
      </c>
    </row>
    <row r="169" spans="1:7" ht="15">
      <c r="A169" s="84" t="s">
        <v>4443</v>
      </c>
      <c r="B169" s="84">
        <v>5</v>
      </c>
      <c r="C169" s="118">
        <v>0.001982381035390276</v>
      </c>
      <c r="D169" s="84" t="s">
        <v>5363</v>
      </c>
      <c r="E169" s="84" t="b">
        <v>0</v>
      </c>
      <c r="F169" s="84" t="b">
        <v>0</v>
      </c>
      <c r="G169" s="84" t="b">
        <v>0</v>
      </c>
    </row>
    <row r="170" spans="1:7" ht="15">
      <c r="A170" s="84" t="s">
        <v>5072</v>
      </c>
      <c r="B170" s="84">
        <v>5</v>
      </c>
      <c r="C170" s="118">
        <v>0.0020886653225234805</v>
      </c>
      <c r="D170" s="84" t="s">
        <v>5363</v>
      </c>
      <c r="E170" s="84" t="b">
        <v>0</v>
      </c>
      <c r="F170" s="84" t="b">
        <v>0</v>
      </c>
      <c r="G170" s="84" t="b">
        <v>0</v>
      </c>
    </row>
    <row r="171" spans="1:7" ht="15">
      <c r="A171" s="84" t="s">
        <v>5073</v>
      </c>
      <c r="B171" s="84">
        <v>5</v>
      </c>
      <c r="C171" s="118">
        <v>0.002418814473284592</v>
      </c>
      <c r="D171" s="84" t="s">
        <v>5363</v>
      </c>
      <c r="E171" s="84" t="b">
        <v>0</v>
      </c>
      <c r="F171" s="84" t="b">
        <v>0</v>
      </c>
      <c r="G171" s="84" t="b">
        <v>0</v>
      </c>
    </row>
    <row r="172" spans="1:7" ht="15">
      <c r="A172" s="84" t="s">
        <v>259</v>
      </c>
      <c r="B172" s="84">
        <v>5</v>
      </c>
      <c r="C172" s="118">
        <v>0.001982381035390276</v>
      </c>
      <c r="D172" s="84" t="s">
        <v>5363</v>
      </c>
      <c r="E172" s="84" t="b">
        <v>0</v>
      </c>
      <c r="F172" s="84" t="b">
        <v>0</v>
      </c>
      <c r="G172" s="84" t="b">
        <v>0</v>
      </c>
    </row>
    <row r="173" spans="1:7" ht="15">
      <c r="A173" s="84" t="s">
        <v>5074</v>
      </c>
      <c r="B173" s="84">
        <v>5</v>
      </c>
      <c r="C173" s="118">
        <v>0.001982381035390276</v>
      </c>
      <c r="D173" s="84" t="s">
        <v>5363</v>
      </c>
      <c r="E173" s="84" t="b">
        <v>0</v>
      </c>
      <c r="F173" s="84" t="b">
        <v>0</v>
      </c>
      <c r="G173" s="84" t="b">
        <v>0</v>
      </c>
    </row>
    <row r="174" spans="1:7" ht="15">
      <c r="A174" s="84" t="s">
        <v>5075</v>
      </c>
      <c r="B174" s="84">
        <v>5</v>
      </c>
      <c r="C174" s="118">
        <v>0.001982381035390276</v>
      </c>
      <c r="D174" s="84" t="s">
        <v>5363</v>
      </c>
      <c r="E174" s="84" t="b">
        <v>0</v>
      </c>
      <c r="F174" s="84" t="b">
        <v>0</v>
      </c>
      <c r="G174" s="84" t="b">
        <v>0</v>
      </c>
    </row>
    <row r="175" spans="1:7" ht="15">
      <c r="A175" s="84" t="s">
        <v>5076</v>
      </c>
      <c r="B175" s="84">
        <v>5</v>
      </c>
      <c r="C175" s="118">
        <v>0.001982381035390276</v>
      </c>
      <c r="D175" s="84" t="s">
        <v>5363</v>
      </c>
      <c r="E175" s="84" t="b">
        <v>0</v>
      </c>
      <c r="F175" s="84" t="b">
        <v>0</v>
      </c>
      <c r="G175" s="84" t="b">
        <v>0</v>
      </c>
    </row>
    <row r="176" spans="1:7" ht="15">
      <c r="A176" s="84" t="s">
        <v>5077</v>
      </c>
      <c r="B176" s="84">
        <v>4</v>
      </c>
      <c r="C176" s="118">
        <v>0.0016709322580187845</v>
      </c>
      <c r="D176" s="84" t="s">
        <v>5363</v>
      </c>
      <c r="E176" s="84" t="b">
        <v>0</v>
      </c>
      <c r="F176" s="84" t="b">
        <v>0</v>
      </c>
      <c r="G176" s="84" t="b">
        <v>0</v>
      </c>
    </row>
    <row r="177" spans="1:7" ht="15">
      <c r="A177" s="84" t="s">
        <v>5078</v>
      </c>
      <c r="B177" s="84">
        <v>4</v>
      </c>
      <c r="C177" s="118">
        <v>0.0016709322580187845</v>
      </c>
      <c r="D177" s="84" t="s">
        <v>5363</v>
      </c>
      <c r="E177" s="84" t="b">
        <v>0</v>
      </c>
      <c r="F177" s="84" t="b">
        <v>0</v>
      </c>
      <c r="G177" s="84" t="b">
        <v>0</v>
      </c>
    </row>
    <row r="178" spans="1:7" ht="15">
      <c r="A178" s="84" t="s">
        <v>5079</v>
      </c>
      <c r="B178" s="84">
        <v>4</v>
      </c>
      <c r="C178" s="118">
        <v>0.0016709322580187845</v>
      </c>
      <c r="D178" s="84" t="s">
        <v>5363</v>
      </c>
      <c r="E178" s="84" t="b">
        <v>0</v>
      </c>
      <c r="F178" s="84" t="b">
        <v>0</v>
      </c>
      <c r="G178" s="84" t="b">
        <v>0</v>
      </c>
    </row>
    <row r="179" spans="1:7" ht="15">
      <c r="A179" s="84" t="s">
        <v>5080</v>
      </c>
      <c r="B179" s="84">
        <v>4</v>
      </c>
      <c r="C179" s="118">
        <v>0.0016709322580187845</v>
      </c>
      <c r="D179" s="84" t="s">
        <v>5363</v>
      </c>
      <c r="E179" s="84" t="b">
        <v>0</v>
      </c>
      <c r="F179" s="84" t="b">
        <v>1</v>
      </c>
      <c r="G179" s="84" t="b">
        <v>0</v>
      </c>
    </row>
    <row r="180" spans="1:7" ht="15">
      <c r="A180" s="84" t="s">
        <v>5081</v>
      </c>
      <c r="B180" s="84">
        <v>4</v>
      </c>
      <c r="C180" s="118">
        <v>0.0017805516803555252</v>
      </c>
      <c r="D180" s="84" t="s">
        <v>5363</v>
      </c>
      <c r="E180" s="84" t="b">
        <v>0</v>
      </c>
      <c r="F180" s="84" t="b">
        <v>0</v>
      </c>
      <c r="G180" s="84" t="b">
        <v>0</v>
      </c>
    </row>
    <row r="181" spans="1:7" ht="15">
      <c r="A181" s="84" t="s">
        <v>5082</v>
      </c>
      <c r="B181" s="84">
        <v>4</v>
      </c>
      <c r="C181" s="118">
        <v>0.0016709322580187845</v>
      </c>
      <c r="D181" s="84" t="s">
        <v>5363</v>
      </c>
      <c r="E181" s="84" t="b">
        <v>0</v>
      </c>
      <c r="F181" s="84" t="b">
        <v>0</v>
      </c>
      <c r="G181" s="84" t="b">
        <v>0</v>
      </c>
    </row>
    <row r="182" spans="1:7" ht="15">
      <c r="A182" s="84" t="s">
        <v>5083</v>
      </c>
      <c r="B182" s="84">
        <v>4</v>
      </c>
      <c r="C182" s="118">
        <v>0.0016709322580187845</v>
      </c>
      <c r="D182" s="84" t="s">
        <v>5363</v>
      </c>
      <c r="E182" s="84" t="b">
        <v>0</v>
      </c>
      <c r="F182" s="84" t="b">
        <v>0</v>
      </c>
      <c r="G182" s="84" t="b">
        <v>0</v>
      </c>
    </row>
    <row r="183" spans="1:7" ht="15">
      <c r="A183" s="84" t="s">
        <v>5084</v>
      </c>
      <c r="B183" s="84">
        <v>4</v>
      </c>
      <c r="C183" s="118">
        <v>0.0016709322580187845</v>
      </c>
      <c r="D183" s="84" t="s">
        <v>5363</v>
      </c>
      <c r="E183" s="84" t="b">
        <v>0</v>
      </c>
      <c r="F183" s="84" t="b">
        <v>0</v>
      </c>
      <c r="G183" s="84" t="b">
        <v>0</v>
      </c>
    </row>
    <row r="184" spans="1:7" ht="15">
      <c r="A184" s="84" t="s">
        <v>5085</v>
      </c>
      <c r="B184" s="84">
        <v>4</v>
      </c>
      <c r="C184" s="118">
        <v>0.0016709322580187845</v>
      </c>
      <c r="D184" s="84" t="s">
        <v>5363</v>
      </c>
      <c r="E184" s="84" t="b">
        <v>0</v>
      </c>
      <c r="F184" s="84" t="b">
        <v>0</v>
      </c>
      <c r="G184" s="84" t="b">
        <v>0</v>
      </c>
    </row>
    <row r="185" spans="1:7" ht="15">
      <c r="A185" s="84" t="s">
        <v>5086</v>
      </c>
      <c r="B185" s="84">
        <v>4</v>
      </c>
      <c r="C185" s="118">
        <v>0.0017805516803555252</v>
      </c>
      <c r="D185" s="84" t="s">
        <v>5363</v>
      </c>
      <c r="E185" s="84" t="b">
        <v>0</v>
      </c>
      <c r="F185" s="84" t="b">
        <v>0</v>
      </c>
      <c r="G185" s="84" t="b">
        <v>0</v>
      </c>
    </row>
    <row r="186" spans="1:7" ht="15">
      <c r="A186" s="84" t="s">
        <v>5087</v>
      </c>
      <c r="B186" s="84">
        <v>4</v>
      </c>
      <c r="C186" s="118">
        <v>0.0017805516803555252</v>
      </c>
      <c r="D186" s="84" t="s">
        <v>5363</v>
      </c>
      <c r="E186" s="84" t="b">
        <v>0</v>
      </c>
      <c r="F186" s="84" t="b">
        <v>0</v>
      </c>
      <c r="G186" s="84" t="b">
        <v>0</v>
      </c>
    </row>
    <row r="187" spans="1:7" ht="15">
      <c r="A187" s="84" t="s">
        <v>5088</v>
      </c>
      <c r="B187" s="84">
        <v>4</v>
      </c>
      <c r="C187" s="118">
        <v>0.0016709322580187845</v>
      </c>
      <c r="D187" s="84" t="s">
        <v>5363</v>
      </c>
      <c r="E187" s="84" t="b">
        <v>0</v>
      </c>
      <c r="F187" s="84" t="b">
        <v>0</v>
      </c>
      <c r="G187" s="84" t="b">
        <v>0</v>
      </c>
    </row>
    <row r="188" spans="1:7" ht="15">
      <c r="A188" s="84" t="s">
        <v>5089</v>
      </c>
      <c r="B188" s="84">
        <v>4</v>
      </c>
      <c r="C188" s="118">
        <v>0.0016709322580187845</v>
      </c>
      <c r="D188" s="84" t="s">
        <v>5363</v>
      </c>
      <c r="E188" s="84" t="b">
        <v>0</v>
      </c>
      <c r="F188" s="84" t="b">
        <v>0</v>
      </c>
      <c r="G188" s="84" t="b">
        <v>0</v>
      </c>
    </row>
    <row r="189" spans="1:7" ht="15">
      <c r="A189" s="84" t="s">
        <v>5090</v>
      </c>
      <c r="B189" s="84">
        <v>4</v>
      </c>
      <c r="C189" s="118">
        <v>0.0016709322580187845</v>
      </c>
      <c r="D189" s="84" t="s">
        <v>5363</v>
      </c>
      <c r="E189" s="84" t="b">
        <v>0</v>
      </c>
      <c r="F189" s="84" t="b">
        <v>0</v>
      </c>
      <c r="G189" s="84" t="b">
        <v>0</v>
      </c>
    </row>
    <row r="190" spans="1:7" ht="15">
      <c r="A190" s="84" t="s">
        <v>5091</v>
      </c>
      <c r="B190" s="84">
        <v>4</v>
      </c>
      <c r="C190" s="118">
        <v>0.0016709322580187845</v>
      </c>
      <c r="D190" s="84" t="s">
        <v>5363</v>
      </c>
      <c r="E190" s="84" t="b">
        <v>0</v>
      </c>
      <c r="F190" s="84" t="b">
        <v>0</v>
      </c>
      <c r="G190" s="84" t="b">
        <v>0</v>
      </c>
    </row>
    <row r="191" spans="1:7" ht="15">
      <c r="A191" s="84" t="s">
        <v>5092</v>
      </c>
      <c r="B191" s="84">
        <v>4</v>
      </c>
      <c r="C191" s="118">
        <v>0.0016709322580187845</v>
      </c>
      <c r="D191" s="84" t="s">
        <v>5363</v>
      </c>
      <c r="E191" s="84" t="b">
        <v>0</v>
      </c>
      <c r="F191" s="84" t="b">
        <v>0</v>
      </c>
      <c r="G191" s="84" t="b">
        <v>0</v>
      </c>
    </row>
    <row r="192" spans="1:7" ht="15">
      <c r="A192" s="84" t="s">
        <v>5093</v>
      </c>
      <c r="B192" s="84">
        <v>4</v>
      </c>
      <c r="C192" s="118">
        <v>0.0016709322580187845</v>
      </c>
      <c r="D192" s="84" t="s">
        <v>5363</v>
      </c>
      <c r="E192" s="84" t="b">
        <v>0</v>
      </c>
      <c r="F192" s="84" t="b">
        <v>0</v>
      </c>
      <c r="G192" s="84" t="b">
        <v>0</v>
      </c>
    </row>
    <row r="193" spans="1:7" ht="15">
      <c r="A193" s="84" t="s">
        <v>460</v>
      </c>
      <c r="B193" s="84">
        <v>4</v>
      </c>
      <c r="C193" s="118">
        <v>0.0016709322580187845</v>
      </c>
      <c r="D193" s="84" t="s">
        <v>5363</v>
      </c>
      <c r="E193" s="84" t="b">
        <v>0</v>
      </c>
      <c r="F193" s="84" t="b">
        <v>0</v>
      </c>
      <c r="G193" s="84" t="b">
        <v>0</v>
      </c>
    </row>
    <row r="194" spans="1:7" ht="15">
      <c r="A194" s="84" t="s">
        <v>459</v>
      </c>
      <c r="B194" s="84">
        <v>4</v>
      </c>
      <c r="C194" s="118">
        <v>0.0016709322580187845</v>
      </c>
      <c r="D194" s="84" t="s">
        <v>5363</v>
      </c>
      <c r="E194" s="84" t="b">
        <v>0</v>
      </c>
      <c r="F194" s="84" t="b">
        <v>0</v>
      </c>
      <c r="G194" s="84" t="b">
        <v>0</v>
      </c>
    </row>
    <row r="195" spans="1:7" ht="15">
      <c r="A195" s="84" t="s">
        <v>5094</v>
      </c>
      <c r="B195" s="84">
        <v>4</v>
      </c>
      <c r="C195" s="118">
        <v>0.0016709322580187845</v>
      </c>
      <c r="D195" s="84" t="s">
        <v>5363</v>
      </c>
      <c r="E195" s="84" t="b">
        <v>0</v>
      </c>
      <c r="F195" s="84" t="b">
        <v>0</v>
      </c>
      <c r="G195" s="84" t="b">
        <v>0</v>
      </c>
    </row>
    <row r="196" spans="1:7" ht="15">
      <c r="A196" s="84" t="s">
        <v>5095</v>
      </c>
      <c r="B196" s="84">
        <v>4</v>
      </c>
      <c r="C196" s="118">
        <v>0.0016709322580187845</v>
      </c>
      <c r="D196" s="84" t="s">
        <v>5363</v>
      </c>
      <c r="E196" s="84" t="b">
        <v>0</v>
      </c>
      <c r="F196" s="84" t="b">
        <v>0</v>
      </c>
      <c r="G196" s="84" t="b">
        <v>0</v>
      </c>
    </row>
    <row r="197" spans="1:7" ht="15">
      <c r="A197" s="84" t="s">
        <v>5096</v>
      </c>
      <c r="B197" s="84">
        <v>4</v>
      </c>
      <c r="C197" s="118">
        <v>0.0016709322580187845</v>
      </c>
      <c r="D197" s="84" t="s">
        <v>5363</v>
      </c>
      <c r="E197" s="84" t="b">
        <v>0</v>
      </c>
      <c r="F197" s="84" t="b">
        <v>0</v>
      </c>
      <c r="G197" s="84" t="b">
        <v>0</v>
      </c>
    </row>
    <row r="198" spans="1:7" ht="15">
      <c r="A198" s="84" t="s">
        <v>5097</v>
      </c>
      <c r="B198" s="84">
        <v>4</v>
      </c>
      <c r="C198" s="118">
        <v>0.0016709322580187845</v>
      </c>
      <c r="D198" s="84" t="s">
        <v>5363</v>
      </c>
      <c r="E198" s="84" t="b">
        <v>0</v>
      </c>
      <c r="F198" s="84" t="b">
        <v>0</v>
      </c>
      <c r="G198" s="84" t="b">
        <v>0</v>
      </c>
    </row>
    <row r="199" spans="1:7" ht="15">
      <c r="A199" s="84" t="s">
        <v>5098</v>
      </c>
      <c r="B199" s="84">
        <v>4</v>
      </c>
      <c r="C199" s="118">
        <v>0.0016709322580187845</v>
      </c>
      <c r="D199" s="84" t="s">
        <v>5363</v>
      </c>
      <c r="E199" s="84" t="b">
        <v>0</v>
      </c>
      <c r="F199" s="84" t="b">
        <v>0</v>
      </c>
      <c r="G199" s="84" t="b">
        <v>0</v>
      </c>
    </row>
    <row r="200" spans="1:7" ht="15">
      <c r="A200" s="84" t="s">
        <v>442</v>
      </c>
      <c r="B200" s="84">
        <v>4</v>
      </c>
      <c r="C200" s="118">
        <v>0.0016709322580187845</v>
      </c>
      <c r="D200" s="84" t="s">
        <v>5363</v>
      </c>
      <c r="E200" s="84" t="b">
        <v>0</v>
      </c>
      <c r="F200" s="84" t="b">
        <v>0</v>
      </c>
      <c r="G200" s="84" t="b">
        <v>0</v>
      </c>
    </row>
    <row r="201" spans="1:7" ht="15">
      <c r="A201" s="84" t="s">
        <v>5099</v>
      </c>
      <c r="B201" s="84">
        <v>4</v>
      </c>
      <c r="C201" s="118">
        <v>0.0016709322580187845</v>
      </c>
      <c r="D201" s="84" t="s">
        <v>5363</v>
      </c>
      <c r="E201" s="84" t="b">
        <v>0</v>
      </c>
      <c r="F201" s="84" t="b">
        <v>0</v>
      </c>
      <c r="G201" s="84" t="b">
        <v>0</v>
      </c>
    </row>
    <row r="202" spans="1:7" ht="15">
      <c r="A202" s="84" t="s">
        <v>534</v>
      </c>
      <c r="B202" s="84">
        <v>4</v>
      </c>
      <c r="C202" s="118">
        <v>0.0016709322580187845</v>
      </c>
      <c r="D202" s="84" t="s">
        <v>5363</v>
      </c>
      <c r="E202" s="84" t="b">
        <v>0</v>
      </c>
      <c r="F202" s="84" t="b">
        <v>0</v>
      </c>
      <c r="G202" s="84" t="b">
        <v>0</v>
      </c>
    </row>
    <row r="203" spans="1:7" ht="15">
      <c r="A203" s="84" t="s">
        <v>302</v>
      </c>
      <c r="B203" s="84">
        <v>4</v>
      </c>
      <c r="C203" s="118">
        <v>0.0017805516803555252</v>
      </c>
      <c r="D203" s="84" t="s">
        <v>5363</v>
      </c>
      <c r="E203" s="84" t="b">
        <v>0</v>
      </c>
      <c r="F203" s="84" t="b">
        <v>0</v>
      </c>
      <c r="G203" s="84" t="b">
        <v>0</v>
      </c>
    </row>
    <row r="204" spans="1:7" ht="15">
      <c r="A204" s="84" t="s">
        <v>297</v>
      </c>
      <c r="B204" s="84">
        <v>4</v>
      </c>
      <c r="C204" s="118">
        <v>0.0016709322580187845</v>
      </c>
      <c r="D204" s="84" t="s">
        <v>5363</v>
      </c>
      <c r="E204" s="84" t="b">
        <v>0</v>
      </c>
      <c r="F204" s="84" t="b">
        <v>0</v>
      </c>
      <c r="G204" s="84" t="b">
        <v>0</v>
      </c>
    </row>
    <row r="205" spans="1:7" ht="15">
      <c r="A205" s="84" t="s">
        <v>5100</v>
      </c>
      <c r="B205" s="84">
        <v>4</v>
      </c>
      <c r="C205" s="118">
        <v>0.0016709322580187845</v>
      </c>
      <c r="D205" s="84" t="s">
        <v>5363</v>
      </c>
      <c r="E205" s="84" t="b">
        <v>0</v>
      </c>
      <c r="F205" s="84" t="b">
        <v>0</v>
      </c>
      <c r="G205" s="84" t="b">
        <v>0</v>
      </c>
    </row>
    <row r="206" spans="1:7" ht="15">
      <c r="A206" s="84" t="s">
        <v>5101</v>
      </c>
      <c r="B206" s="84">
        <v>4</v>
      </c>
      <c r="C206" s="118">
        <v>0.0016709322580187845</v>
      </c>
      <c r="D206" s="84" t="s">
        <v>5363</v>
      </c>
      <c r="E206" s="84" t="b">
        <v>0</v>
      </c>
      <c r="F206" s="84" t="b">
        <v>0</v>
      </c>
      <c r="G206" s="84" t="b">
        <v>0</v>
      </c>
    </row>
    <row r="207" spans="1:7" ht="15">
      <c r="A207" s="84" t="s">
        <v>296</v>
      </c>
      <c r="B207" s="84">
        <v>4</v>
      </c>
      <c r="C207" s="118">
        <v>0.0016709322580187845</v>
      </c>
      <c r="D207" s="84" t="s">
        <v>5363</v>
      </c>
      <c r="E207" s="84" t="b">
        <v>0</v>
      </c>
      <c r="F207" s="84" t="b">
        <v>0</v>
      </c>
      <c r="G207" s="84" t="b">
        <v>0</v>
      </c>
    </row>
    <row r="208" spans="1:7" ht="15">
      <c r="A208" s="84" t="s">
        <v>466</v>
      </c>
      <c r="B208" s="84">
        <v>4</v>
      </c>
      <c r="C208" s="118">
        <v>0.0016709322580187845</v>
      </c>
      <c r="D208" s="84" t="s">
        <v>5363</v>
      </c>
      <c r="E208" s="84" t="b">
        <v>0</v>
      </c>
      <c r="F208" s="84" t="b">
        <v>0</v>
      </c>
      <c r="G208" s="84" t="b">
        <v>0</v>
      </c>
    </row>
    <row r="209" spans="1:7" ht="15">
      <c r="A209" s="84" t="s">
        <v>465</v>
      </c>
      <c r="B209" s="84">
        <v>4</v>
      </c>
      <c r="C209" s="118">
        <v>0.0016709322580187845</v>
      </c>
      <c r="D209" s="84" t="s">
        <v>5363</v>
      </c>
      <c r="E209" s="84" t="b">
        <v>0</v>
      </c>
      <c r="F209" s="84" t="b">
        <v>0</v>
      </c>
      <c r="G209" s="84" t="b">
        <v>0</v>
      </c>
    </row>
    <row r="210" spans="1:7" ht="15">
      <c r="A210" s="84" t="s">
        <v>5102</v>
      </c>
      <c r="B210" s="84">
        <v>4</v>
      </c>
      <c r="C210" s="118">
        <v>0.0016709322580187845</v>
      </c>
      <c r="D210" s="84" t="s">
        <v>5363</v>
      </c>
      <c r="E210" s="84" t="b">
        <v>1</v>
      </c>
      <c r="F210" s="84" t="b">
        <v>0</v>
      </c>
      <c r="G210" s="84" t="b">
        <v>0</v>
      </c>
    </row>
    <row r="211" spans="1:7" ht="15">
      <c r="A211" s="84" t="s">
        <v>4426</v>
      </c>
      <c r="B211" s="84">
        <v>4</v>
      </c>
      <c r="C211" s="118">
        <v>0.0016709322580187845</v>
      </c>
      <c r="D211" s="84" t="s">
        <v>5363</v>
      </c>
      <c r="E211" s="84" t="b">
        <v>0</v>
      </c>
      <c r="F211" s="84" t="b">
        <v>0</v>
      </c>
      <c r="G211" s="84" t="b">
        <v>0</v>
      </c>
    </row>
    <row r="212" spans="1:7" ht="15">
      <c r="A212" s="84" t="s">
        <v>4424</v>
      </c>
      <c r="B212" s="84">
        <v>4</v>
      </c>
      <c r="C212" s="118">
        <v>0.0016709322580187845</v>
      </c>
      <c r="D212" s="84" t="s">
        <v>5363</v>
      </c>
      <c r="E212" s="84" t="b">
        <v>0</v>
      </c>
      <c r="F212" s="84" t="b">
        <v>0</v>
      </c>
      <c r="G212" s="84" t="b">
        <v>0</v>
      </c>
    </row>
    <row r="213" spans="1:7" ht="15">
      <c r="A213" s="84" t="s">
        <v>4425</v>
      </c>
      <c r="B213" s="84">
        <v>4</v>
      </c>
      <c r="C213" s="118">
        <v>0.0016709322580187845</v>
      </c>
      <c r="D213" s="84" t="s">
        <v>5363</v>
      </c>
      <c r="E213" s="84" t="b">
        <v>0</v>
      </c>
      <c r="F213" s="84" t="b">
        <v>0</v>
      </c>
      <c r="G213" s="84" t="b">
        <v>0</v>
      </c>
    </row>
    <row r="214" spans="1:7" ht="15">
      <c r="A214" s="84" t="s">
        <v>251</v>
      </c>
      <c r="B214" s="84">
        <v>4</v>
      </c>
      <c r="C214" s="118">
        <v>0.0016709322580187845</v>
      </c>
      <c r="D214" s="84" t="s">
        <v>5363</v>
      </c>
      <c r="E214" s="84" t="b">
        <v>0</v>
      </c>
      <c r="F214" s="84" t="b">
        <v>0</v>
      </c>
      <c r="G214" s="84" t="b">
        <v>0</v>
      </c>
    </row>
    <row r="215" spans="1:7" ht="15">
      <c r="A215" s="84" t="s">
        <v>4595</v>
      </c>
      <c r="B215" s="84">
        <v>4</v>
      </c>
      <c r="C215" s="118">
        <v>0.0016709322580187845</v>
      </c>
      <c r="D215" s="84" t="s">
        <v>5363</v>
      </c>
      <c r="E215" s="84" t="b">
        <v>0</v>
      </c>
      <c r="F215" s="84" t="b">
        <v>0</v>
      </c>
      <c r="G215" s="84" t="b">
        <v>0</v>
      </c>
    </row>
    <row r="216" spans="1:7" ht="15">
      <c r="A216" s="84" t="s">
        <v>5103</v>
      </c>
      <c r="B216" s="84">
        <v>4</v>
      </c>
      <c r="C216" s="118">
        <v>0.0019350515786276737</v>
      </c>
      <c r="D216" s="84" t="s">
        <v>5363</v>
      </c>
      <c r="E216" s="84" t="b">
        <v>0</v>
      </c>
      <c r="F216" s="84" t="b">
        <v>0</v>
      </c>
      <c r="G216" s="84" t="b">
        <v>0</v>
      </c>
    </row>
    <row r="217" spans="1:7" ht="15">
      <c r="A217" s="84" t="s">
        <v>5104</v>
      </c>
      <c r="B217" s="84">
        <v>3</v>
      </c>
      <c r="C217" s="118">
        <v>0.0014512886839707553</v>
      </c>
      <c r="D217" s="84" t="s">
        <v>5363</v>
      </c>
      <c r="E217" s="84" t="b">
        <v>0</v>
      </c>
      <c r="F217" s="84" t="b">
        <v>0</v>
      </c>
      <c r="G217" s="84" t="b">
        <v>0</v>
      </c>
    </row>
    <row r="218" spans="1:7" ht="15">
      <c r="A218" s="84" t="s">
        <v>5105</v>
      </c>
      <c r="B218" s="84">
        <v>3</v>
      </c>
      <c r="C218" s="118">
        <v>0.0013354137602666438</v>
      </c>
      <c r="D218" s="84" t="s">
        <v>5363</v>
      </c>
      <c r="E218" s="84" t="b">
        <v>0</v>
      </c>
      <c r="F218" s="84" t="b">
        <v>0</v>
      </c>
      <c r="G218" s="84" t="b">
        <v>0</v>
      </c>
    </row>
    <row r="219" spans="1:7" ht="15">
      <c r="A219" s="84" t="s">
        <v>5106</v>
      </c>
      <c r="B219" s="84">
        <v>3</v>
      </c>
      <c r="C219" s="118">
        <v>0.0013354137602666438</v>
      </c>
      <c r="D219" s="84" t="s">
        <v>5363</v>
      </c>
      <c r="E219" s="84" t="b">
        <v>0</v>
      </c>
      <c r="F219" s="84" t="b">
        <v>0</v>
      </c>
      <c r="G219" s="84" t="b">
        <v>0</v>
      </c>
    </row>
    <row r="220" spans="1:7" ht="15">
      <c r="A220" s="84" t="s">
        <v>5107</v>
      </c>
      <c r="B220" s="84">
        <v>3</v>
      </c>
      <c r="C220" s="118">
        <v>0.0013354137602666438</v>
      </c>
      <c r="D220" s="84" t="s">
        <v>5363</v>
      </c>
      <c r="E220" s="84" t="b">
        <v>0</v>
      </c>
      <c r="F220" s="84" t="b">
        <v>0</v>
      </c>
      <c r="G220" s="84" t="b">
        <v>0</v>
      </c>
    </row>
    <row r="221" spans="1:7" ht="15">
      <c r="A221" s="84" t="s">
        <v>5108</v>
      </c>
      <c r="B221" s="84">
        <v>3</v>
      </c>
      <c r="C221" s="118">
        <v>0.0013354137602666438</v>
      </c>
      <c r="D221" s="84" t="s">
        <v>5363</v>
      </c>
      <c r="E221" s="84" t="b">
        <v>0</v>
      </c>
      <c r="F221" s="84" t="b">
        <v>0</v>
      </c>
      <c r="G221" s="84" t="b">
        <v>0</v>
      </c>
    </row>
    <row r="222" spans="1:7" ht="15">
      <c r="A222" s="84" t="s">
        <v>5109</v>
      </c>
      <c r="B222" s="84">
        <v>3</v>
      </c>
      <c r="C222" s="118">
        <v>0.0014512886839707553</v>
      </c>
      <c r="D222" s="84" t="s">
        <v>5363</v>
      </c>
      <c r="E222" s="84" t="b">
        <v>0</v>
      </c>
      <c r="F222" s="84" t="b">
        <v>0</v>
      </c>
      <c r="G222" s="84" t="b">
        <v>0</v>
      </c>
    </row>
    <row r="223" spans="1:7" ht="15">
      <c r="A223" s="84" t="s">
        <v>5110</v>
      </c>
      <c r="B223" s="84">
        <v>3</v>
      </c>
      <c r="C223" s="118">
        <v>0.0014512886839707553</v>
      </c>
      <c r="D223" s="84" t="s">
        <v>5363</v>
      </c>
      <c r="E223" s="84" t="b">
        <v>0</v>
      </c>
      <c r="F223" s="84" t="b">
        <v>0</v>
      </c>
      <c r="G223" s="84" t="b">
        <v>0</v>
      </c>
    </row>
    <row r="224" spans="1:7" ht="15">
      <c r="A224" s="84" t="s">
        <v>5111</v>
      </c>
      <c r="B224" s="84">
        <v>3</v>
      </c>
      <c r="C224" s="118">
        <v>0.0013354137602666438</v>
      </c>
      <c r="D224" s="84" t="s">
        <v>5363</v>
      </c>
      <c r="E224" s="84" t="b">
        <v>0</v>
      </c>
      <c r="F224" s="84" t="b">
        <v>0</v>
      </c>
      <c r="G224" s="84" t="b">
        <v>0</v>
      </c>
    </row>
    <row r="225" spans="1:7" ht="15">
      <c r="A225" s="84" t="s">
        <v>5112</v>
      </c>
      <c r="B225" s="84">
        <v>3</v>
      </c>
      <c r="C225" s="118">
        <v>0.0013354137602666438</v>
      </c>
      <c r="D225" s="84" t="s">
        <v>5363</v>
      </c>
      <c r="E225" s="84" t="b">
        <v>0</v>
      </c>
      <c r="F225" s="84" t="b">
        <v>0</v>
      </c>
      <c r="G225" s="84" t="b">
        <v>0</v>
      </c>
    </row>
    <row r="226" spans="1:7" ht="15">
      <c r="A226" s="84" t="s">
        <v>5113</v>
      </c>
      <c r="B226" s="84">
        <v>3</v>
      </c>
      <c r="C226" s="118">
        <v>0.0013354137602666438</v>
      </c>
      <c r="D226" s="84" t="s">
        <v>5363</v>
      </c>
      <c r="E226" s="84" t="b">
        <v>0</v>
      </c>
      <c r="F226" s="84" t="b">
        <v>0</v>
      </c>
      <c r="G226" s="84" t="b">
        <v>0</v>
      </c>
    </row>
    <row r="227" spans="1:7" ht="15">
      <c r="A227" s="84" t="s">
        <v>5114</v>
      </c>
      <c r="B227" s="84">
        <v>3</v>
      </c>
      <c r="C227" s="118">
        <v>0.0013354137602666438</v>
      </c>
      <c r="D227" s="84" t="s">
        <v>5363</v>
      </c>
      <c r="E227" s="84" t="b">
        <v>0</v>
      </c>
      <c r="F227" s="84" t="b">
        <v>0</v>
      </c>
      <c r="G227" s="84" t="b">
        <v>0</v>
      </c>
    </row>
    <row r="228" spans="1:7" ht="15">
      <c r="A228" s="84" t="s">
        <v>5115</v>
      </c>
      <c r="B228" s="84">
        <v>3</v>
      </c>
      <c r="C228" s="118">
        <v>0.0013354137602666438</v>
      </c>
      <c r="D228" s="84" t="s">
        <v>5363</v>
      </c>
      <c r="E228" s="84" t="b">
        <v>0</v>
      </c>
      <c r="F228" s="84" t="b">
        <v>0</v>
      </c>
      <c r="G228" s="84" t="b">
        <v>0</v>
      </c>
    </row>
    <row r="229" spans="1:7" ht="15">
      <c r="A229" s="84" t="s">
        <v>5116</v>
      </c>
      <c r="B229" s="84">
        <v>3</v>
      </c>
      <c r="C229" s="118">
        <v>0.0013354137602666438</v>
      </c>
      <c r="D229" s="84" t="s">
        <v>5363</v>
      </c>
      <c r="E229" s="84" t="b">
        <v>0</v>
      </c>
      <c r="F229" s="84" t="b">
        <v>1</v>
      </c>
      <c r="G229" s="84" t="b">
        <v>0</v>
      </c>
    </row>
    <row r="230" spans="1:7" ht="15">
      <c r="A230" s="84" t="s">
        <v>561</v>
      </c>
      <c r="B230" s="84">
        <v>3</v>
      </c>
      <c r="C230" s="118">
        <v>0.0013354137602666438</v>
      </c>
      <c r="D230" s="84" t="s">
        <v>5363</v>
      </c>
      <c r="E230" s="84" t="b">
        <v>0</v>
      </c>
      <c r="F230" s="84" t="b">
        <v>0</v>
      </c>
      <c r="G230" s="84" t="b">
        <v>0</v>
      </c>
    </row>
    <row r="231" spans="1:7" ht="15">
      <c r="A231" s="84" t="s">
        <v>5117</v>
      </c>
      <c r="B231" s="84">
        <v>3</v>
      </c>
      <c r="C231" s="118">
        <v>0.0013354137602666438</v>
      </c>
      <c r="D231" s="84" t="s">
        <v>5363</v>
      </c>
      <c r="E231" s="84" t="b">
        <v>0</v>
      </c>
      <c r="F231" s="84" t="b">
        <v>0</v>
      </c>
      <c r="G231" s="84" t="b">
        <v>0</v>
      </c>
    </row>
    <row r="232" spans="1:7" ht="15">
      <c r="A232" s="84" t="s">
        <v>5118</v>
      </c>
      <c r="B232" s="84">
        <v>3</v>
      </c>
      <c r="C232" s="118">
        <v>0.0013354137602666438</v>
      </c>
      <c r="D232" s="84" t="s">
        <v>5363</v>
      </c>
      <c r="E232" s="84" t="b">
        <v>0</v>
      </c>
      <c r="F232" s="84" t="b">
        <v>0</v>
      </c>
      <c r="G232" s="84" t="b">
        <v>0</v>
      </c>
    </row>
    <row r="233" spans="1:7" ht="15">
      <c r="A233" s="84" t="s">
        <v>5119</v>
      </c>
      <c r="B233" s="84">
        <v>3</v>
      </c>
      <c r="C233" s="118">
        <v>0.0013354137602666438</v>
      </c>
      <c r="D233" s="84" t="s">
        <v>5363</v>
      </c>
      <c r="E233" s="84" t="b">
        <v>0</v>
      </c>
      <c r="F233" s="84" t="b">
        <v>0</v>
      </c>
      <c r="G233" s="84" t="b">
        <v>0</v>
      </c>
    </row>
    <row r="234" spans="1:7" ht="15">
      <c r="A234" s="84" t="s">
        <v>5120</v>
      </c>
      <c r="B234" s="84">
        <v>3</v>
      </c>
      <c r="C234" s="118">
        <v>0.0014512886839707553</v>
      </c>
      <c r="D234" s="84" t="s">
        <v>5363</v>
      </c>
      <c r="E234" s="84" t="b">
        <v>0</v>
      </c>
      <c r="F234" s="84" t="b">
        <v>0</v>
      </c>
      <c r="G234" s="84" t="b">
        <v>0</v>
      </c>
    </row>
    <row r="235" spans="1:7" ht="15">
      <c r="A235" s="84" t="s">
        <v>5121</v>
      </c>
      <c r="B235" s="84">
        <v>3</v>
      </c>
      <c r="C235" s="118">
        <v>0.0014512886839707553</v>
      </c>
      <c r="D235" s="84" t="s">
        <v>5363</v>
      </c>
      <c r="E235" s="84" t="b">
        <v>0</v>
      </c>
      <c r="F235" s="84" t="b">
        <v>0</v>
      </c>
      <c r="G235" s="84" t="b">
        <v>0</v>
      </c>
    </row>
    <row r="236" spans="1:7" ht="15">
      <c r="A236" s="84" t="s">
        <v>5122</v>
      </c>
      <c r="B236" s="84">
        <v>3</v>
      </c>
      <c r="C236" s="118">
        <v>0.0013354137602666438</v>
      </c>
      <c r="D236" s="84" t="s">
        <v>5363</v>
      </c>
      <c r="E236" s="84" t="b">
        <v>0</v>
      </c>
      <c r="F236" s="84" t="b">
        <v>0</v>
      </c>
      <c r="G236" s="84" t="b">
        <v>0</v>
      </c>
    </row>
    <row r="237" spans="1:7" ht="15">
      <c r="A237" s="84" t="s">
        <v>5123</v>
      </c>
      <c r="B237" s="84">
        <v>3</v>
      </c>
      <c r="C237" s="118">
        <v>0.0013354137602666438</v>
      </c>
      <c r="D237" s="84" t="s">
        <v>5363</v>
      </c>
      <c r="E237" s="84" t="b">
        <v>0</v>
      </c>
      <c r="F237" s="84" t="b">
        <v>0</v>
      </c>
      <c r="G237" s="84" t="b">
        <v>0</v>
      </c>
    </row>
    <row r="238" spans="1:7" ht="15">
      <c r="A238" s="84" t="s">
        <v>5124</v>
      </c>
      <c r="B238" s="84">
        <v>3</v>
      </c>
      <c r="C238" s="118">
        <v>0.0013354137602666438</v>
      </c>
      <c r="D238" s="84" t="s">
        <v>5363</v>
      </c>
      <c r="E238" s="84" t="b">
        <v>0</v>
      </c>
      <c r="F238" s="84" t="b">
        <v>0</v>
      </c>
      <c r="G238" s="84" t="b">
        <v>0</v>
      </c>
    </row>
    <row r="239" spans="1:7" ht="15">
      <c r="A239" s="84" t="s">
        <v>5125</v>
      </c>
      <c r="B239" s="84">
        <v>3</v>
      </c>
      <c r="C239" s="118">
        <v>0.0014512886839707553</v>
      </c>
      <c r="D239" s="84" t="s">
        <v>5363</v>
      </c>
      <c r="E239" s="84" t="b">
        <v>0</v>
      </c>
      <c r="F239" s="84" t="b">
        <v>0</v>
      </c>
      <c r="G239" s="84" t="b">
        <v>0</v>
      </c>
    </row>
    <row r="240" spans="1:7" ht="15">
      <c r="A240" s="84" t="s">
        <v>5126</v>
      </c>
      <c r="B240" s="84">
        <v>3</v>
      </c>
      <c r="C240" s="118">
        <v>0.0014512886839707553</v>
      </c>
      <c r="D240" s="84" t="s">
        <v>5363</v>
      </c>
      <c r="E240" s="84" t="b">
        <v>1</v>
      </c>
      <c r="F240" s="84" t="b">
        <v>0</v>
      </c>
      <c r="G240" s="84" t="b">
        <v>0</v>
      </c>
    </row>
    <row r="241" spans="1:7" ht="15">
      <c r="A241" s="84" t="s">
        <v>5127</v>
      </c>
      <c r="B241" s="84">
        <v>3</v>
      </c>
      <c r="C241" s="118">
        <v>0.0013354137602666438</v>
      </c>
      <c r="D241" s="84" t="s">
        <v>5363</v>
      </c>
      <c r="E241" s="84" t="b">
        <v>0</v>
      </c>
      <c r="F241" s="84" t="b">
        <v>0</v>
      </c>
      <c r="G241" s="84" t="b">
        <v>0</v>
      </c>
    </row>
    <row r="242" spans="1:7" ht="15">
      <c r="A242" s="84" t="s">
        <v>5128</v>
      </c>
      <c r="B242" s="84">
        <v>3</v>
      </c>
      <c r="C242" s="118">
        <v>0.0013354137602666438</v>
      </c>
      <c r="D242" s="84" t="s">
        <v>5363</v>
      </c>
      <c r="E242" s="84" t="b">
        <v>0</v>
      </c>
      <c r="F242" s="84" t="b">
        <v>0</v>
      </c>
      <c r="G242" s="84" t="b">
        <v>0</v>
      </c>
    </row>
    <row r="243" spans="1:7" ht="15">
      <c r="A243" s="84" t="s">
        <v>5129</v>
      </c>
      <c r="B243" s="84">
        <v>3</v>
      </c>
      <c r="C243" s="118">
        <v>0.0013354137602666438</v>
      </c>
      <c r="D243" s="84" t="s">
        <v>5363</v>
      </c>
      <c r="E243" s="84" t="b">
        <v>0</v>
      </c>
      <c r="F243" s="84" t="b">
        <v>0</v>
      </c>
      <c r="G243" s="84" t="b">
        <v>0</v>
      </c>
    </row>
    <row r="244" spans="1:7" ht="15">
      <c r="A244" s="84" t="s">
        <v>5130</v>
      </c>
      <c r="B244" s="84">
        <v>3</v>
      </c>
      <c r="C244" s="118">
        <v>0.0013354137602666438</v>
      </c>
      <c r="D244" s="84" t="s">
        <v>5363</v>
      </c>
      <c r="E244" s="84" t="b">
        <v>0</v>
      </c>
      <c r="F244" s="84" t="b">
        <v>0</v>
      </c>
      <c r="G244" s="84" t="b">
        <v>0</v>
      </c>
    </row>
    <row r="245" spans="1:7" ht="15">
      <c r="A245" s="84" t="s">
        <v>5131</v>
      </c>
      <c r="B245" s="84">
        <v>3</v>
      </c>
      <c r="C245" s="118">
        <v>0.0013354137602666438</v>
      </c>
      <c r="D245" s="84" t="s">
        <v>5363</v>
      </c>
      <c r="E245" s="84" t="b">
        <v>0</v>
      </c>
      <c r="F245" s="84" t="b">
        <v>0</v>
      </c>
      <c r="G245" s="84" t="b">
        <v>0</v>
      </c>
    </row>
    <row r="246" spans="1:7" ht="15">
      <c r="A246" s="84" t="s">
        <v>5132</v>
      </c>
      <c r="B246" s="84">
        <v>3</v>
      </c>
      <c r="C246" s="118">
        <v>0.0013354137602666438</v>
      </c>
      <c r="D246" s="84" t="s">
        <v>5363</v>
      </c>
      <c r="E246" s="84" t="b">
        <v>0</v>
      </c>
      <c r="F246" s="84" t="b">
        <v>0</v>
      </c>
      <c r="G246" s="84" t="b">
        <v>0</v>
      </c>
    </row>
    <row r="247" spans="1:7" ht="15">
      <c r="A247" s="84" t="s">
        <v>5133</v>
      </c>
      <c r="B247" s="84">
        <v>3</v>
      </c>
      <c r="C247" s="118">
        <v>0.0014512886839707553</v>
      </c>
      <c r="D247" s="84" t="s">
        <v>5363</v>
      </c>
      <c r="E247" s="84" t="b">
        <v>0</v>
      </c>
      <c r="F247" s="84" t="b">
        <v>0</v>
      </c>
      <c r="G247" s="84" t="b">
        <v>0</v>
      </c>
    </row>
    <row r="248" spans="1:7" ht="15">
      <c r="A248" s="84" t="s">
        <v>5134</v>
      </c>
      <c r="B248" s="84">
        <v>3</v>
      </c>
      <c r="C248" s="118">
        <v>0.0014512886839707553</v>
      </c>
      <c r="D248" s="84" t="s">
        <v>5363</v>
      </c>
      <c r="E248" s="84" t="b">
        <v>0</v>
      </c>
      <c r="F248" s="84" t="b">
        <v>0</v>
      </c>
      <c r="G248" s="84" t="b">
        <v>0</v>
      </c>
    </row>
    <row r="249" spans="1:7" ht="15">
      <c r="A249" s="84" t="s">
        <v>5135</v>
      </c>
      <c r="B249" s="84">
        <v>3</v>
      </c>
      <c r="C249" s="118">
        <v>0.0013354137602666438</v>
      </c>
      <c r="D249" s="84" t="s">
        <v>5363</v>
      </c>
      <c r="E249" s="84" t="b">
        <v>0</v>
      </c>
      <c r="F249" s="84" t="b">
        <v>0</v>
      </c>
      <c r="G249" s="84" t="b">
        <v>0</v>
      </c>
    </row>
    <row r="250" spans="1:7" ht="15">
      <c r="A250" s="84" t="s">
        <v>5136</v>
      </c>
      <c r="B250" s="84">
        <v>3</v>
      </c>
      <c r="C250" s="118">
        <v>0.0013354137602666438</v>
      </c>
      <c r="D250" s="84" t="s">
        <v>5363</v>
      </c>
      <c r="E250" s="84" t="b">
        <v>1</v>
      </c>
      <c r="F250" s="84" t="b">
        <v>0</v>
      </c>
      <c r="G250" s="84" t="b">
        <v>0</v>
      </c>
    </row>
    <row r="251" spans="1:7" ht="15">
      <c r="A251" s="84" t="s">
        <v>5137</v>
      </c>
      <c r="B251" s="84">
        <v>3</v>
      </c>
      <c r="C251" s="118">
        <v>0.0013354137602666438</v>
      </c>
      <c r="D251" s="84" t="s">
        <v>5363</v>
      </c>
      <c r="E251" s="84" t="b">
        <v>0</v>
      </c>
      <c r="F251" s="84" t="b">
        <v>0</v>
      </c>
      <c r="G251" s="84" t="b">
        <v>0</v>
      </c>
    </row>
    <row r="252" spans="1:7" ht="15">
      <c r="A252" s="84" t="s">
        <v>5138</v>
      </c>
      <c r="B252" s="84">
        <v>3</v>
      </c>
      <c r="C252" s="118">
        <v>0.0013354137602666438</v>
      </c>
      <c r="D252" s="84" t="s">
        <v>5363</v>
      </c>
      <c r="E252" s="84" t="b">
        <v>0</v>
      </c>
      <c r="F252" s="84" t="b">
        <v>0</v>
      </c>
      <c r="G252" s="84" t="b">
        <v>0</v>
      </c>
    </row>
    <row r="253" spans="1:7" ht="15">
      <c r="A253" s="84" t="s">
        <v>5139</v>
      </c>
      <c r="B253" s="84">
        <v>3</v>
      </c>
      <c r="C253" s="118">
        <v>0.0013354137602666438</v>
      </c>
      <c r="D253" s="84" t="s">
        <v>5363</v>
      </c>
      <c r="E253" s="84" t="b">
        <v>0</v>
      </c>
      <c r="F253" s="84" t="b">
        <v>0</v>
      </c>
      <c r="G253" s="84" t="b">
        <v>0</v>
      </c>
    </row>
    <row r="254" spans="1:7" ht="15">
      <c r="A254" s="84" t="s">
        <v>5140</v>
      </c>
      <c r="B254" s="84">
        <v>3</v>
      </c>
      <c r="C254" s="118">
        <v>0.0013354137602666438</v>
      </c>
      <c r="D254" s="84" t="s">
        <v>5363</v>
      </c>
      <c r="E254" s="84" t="b">
        <v>0</v>
      </c>
      <c r="F254" s="84" t="b">
        <v>0</v>
      </c>
      <c r="G254" s="84" t="b">
        <v>0</v>
      </c>
    </row>
    <row r="255" spans="1:7" ht="15">
      <c r="A255" s="84" t="s">
        <v>5141</v>
      </c>
      <c r="B255" s="84">
        <v>3</v>
      </c>
      <c r="C255" s="118">
        <v>0.0013354137602666438</v>
      </c>
      <c r="D255" s="84" t="s">
        <v>5363</v>
      </c>
      <c r="E255" s="84" t="b">
        <v>0</v>
      </c>
      <c r="F255" s="84" t="b">
        <v>0</v>
      </c>
      <c r="G255" s="84" t="b">
        <v>0</v>
      </c>
    </row>
    <row r="256" spans="1:7" ht="15">
      <c r="A256" s="84" t="s">
        <v>5142</v>
      </c>
      <c r="B256" s="84">
        <v>3</v>
      </c>
      <c r="C256" s="118">
        <v>0.0013354137602666438</v>
      </c>
      <c r="D256" s="84" t="s">
        <v>5363</v>
      </c>
      <c r="E256" s="84" t="b">
        <v>0</v>
      </c>
      <c r="F256" s="84" t="b">
        <v>0</v>
      </c>
      <c r="G256" s="84" t="b">
        <v>0</v>
      </c>
    </row>
    <row r="257" spans="1:7" ht="15">
      <c r="A257" s="84" t="s">
        <v>5143</v>
      </c>
      <c r="B257" s="84">
        <v>3</v>
      </c>
      <c r="C257" s="118">
        <v>0.0013354137602666438</v>
      </c>
      <c r="D257" s="84" t="s">
        <v>5363</v>
      </c>
      <c r="E257" s="84" t="b">
        <v>0</v>
      </c>
      <c r="F257" s="84" t="b">
        <v>1</v>
      </c>
      <c r="G257" s="84" t="b">
        <v>0</v>
      </c>
    </row>
    <row r="258" spans="1:7" ht="15">
      <c r="A258" s="84" t="s">
        <v>5144</v>
      </c>
      <c r="B258" s="84">
        <v>3</v>
      </c>
      <c r="C258" s="118">
        <v>0.0013354137602666438</v>
      </c>
      <c r="D258" s="84" t="s">
        <v>5363</v>
      </c>
      <c r="E258" s="84" t="b">
        <v>0</v>
      </c>
      <c r="F258" s="84" t="b">
        <v>0</v>
      </c>
      <c r="G258" s="84" t="b">
        <v>0</v>
      </c>
    </row>
    <row r="259" spans="1:7" ht="15">
      <c r="A259" s="84" t="s">
        <v>5145</v>
      </c>
      <c r="B259" s="84">
        <v>3</v>
      </c>
      <c r="C259" s="118">
        <v>0.0013354137602666438</v>
      </c>
      <c r="D259" s="84" t="s">
        <v>5363</v>
      </c>
      <c r="E259" s="84" t="b">
        <v>0</v>
      </c>
      <c r="F259" s="84" t="b">
        <v>0</v>
      </c>
      <c r="G259" s="84" t="b">
        <v>0</v>
      </c>
    </row>
    <row r="260" spans="1:7" ht="15">
      <c r="A260" s="84" t="s">
        <v>5146</v>
      </c>
      <c r="B260" s="84">
        <v>3</v>
      </c>
      <c r="C260" s="118">
        <v>0.0013354137602666438</v>
      </c>
      <c r="D260" s="84" t="s">
        <v>5363</v>
      </c>
      <c r="E260" s="84" t="b">
        <v>0</v>
      </c>
      <c r="F260" s="84" t="b">
        <v>0</v>
      </c>
      <c r="G260" s="84" t="b">
        <v>0</v>
      </c>
    </row>
    <row r="261" spans="1:7" ht="15">
      <c r="A261" s="84" t="s">
        <v>5147</v>
      </c>
      <c r="B261" s="84">
        <v>3</v>
      </c>
      <c r="C261" s="118">
        <v>0.0013354137602666438</v>
      </c>
      <c r="D261" s="84" t="s">
        <v>5363</v>
      </c>
      <c r="E261" s="84" t="b">
        <v>0</v>
      </c>
      <c r="F261" s="84" t="b">
        <v>0</v>
      </c>
      <c r="G261" s="84" t="b">
        <v>0</v>
      </c>
    </row>
    <row r="262" spans="1:7" ht="15">
      <c r="A262" s="84" t="s">
        <v>5148</v>
      </c>
      <c r="B262" s="84">
        <v>3</v>
      </c>
      <c r="C262" s="118">
        <v>0.0013354137602666438</v>
      </c>
      <c r="D262" s="84" t="s">
        <v>5363</v>
      </c>
      <c r="E262" s="84" t="b">
        <v>0</v>
      </c>
      <c r="F262" s="84" t="b">
        <v>0</v>
      </c>
      <c r="G262" s="84" t="b">
        <v>0</v>
      </c>
    </row>
    <row r="263" spans="1:7" ht="15">
      <c r="A263" s="84" t="s">
        <v>5149</v>
      </c>
      <c r="B263" s="84">
        <v>3</v>
      </c>
      <c r="C263" s="118">
        <v>0.0013354137602666438</v>
      </c>
      <c r="D263" s="84" t="s">
        <v>5363</v>
      </c>
      <c r="E263" s="84" t="b">
        <v>0</v>
      </c>
      <c r="F263" s="84" t="b">
        <v>0</v>
      </c>
      <c r="G263" s="84" t="b">
        <v>0</v>
      </c>
    </row>
    <row r="264" spans="1:7" ht="15">
      <c r="A264" s="84" t="s">
        <v>5150</v>
      </c>
      <c r="B264" s="84">
        <v>3</v>
      </c>
      <c r="C264" s="118">
        <v>0.0013354137602666438</v>
      </c>
      <c r="D264" s="84" t="s">
        <v>5363</v>
      </c>
      <c r="E264" s="84" t="b">
        <v>0</v>
      </c>
      <c r="F264" s="84" t="b">
        <v>0</v>
      </c>
      <c r="G264" s="84" t="b">
        <v>0</v>
      </c>
    </row>
    <row r="265" spans="1:7" ht="15">
      <c r="A265" s="84" t="s">
        <v>5151</v>
      </c>
      <c r="B265" s="84">
        <v>3</v>
      </c>
      <c r="C265" s="118">
        <v>0.0013354137602666438</v>
      </c>
      <c r="D265" s="84" t="s">
        <v>5363</v>
      </c>
      <c r="E265" s="84" t="b">
        <v>0</v>
      </c>
      <c r="F265" s="84" t="b">
        <v>0</v>
      </c>
      <c r="G265" s="84" t="b">
        <v>0</v>
      </c>
    </row>
    <row r="266" spans="1:7" ht="15">
      <c r="A266" s="84" t="s">
        <v>5152</v>
      </c>
      <c r="B266" s="84">
        <v>3</v>
      </c>
      <c r="C266" s="118">
        <v>0.0013354137602666438</v>
      </c>
      <c r="D266" s="84" t="s">
        <v>5363</v>
      </c>
      <c r="E266" s="84" t="b">
        <v>0</v>
      </c>
      <c r="F266" s="84" t="b">
        <v>0</v>
      </c>
      <c r="G266" s="84" t="b">
        <v>0</v>
      </c>
    </row>
    <row r="267" spans="1:7" ht="15">
      <c r="A267" s="84" t="s">
        <v>5153</v>
      </c>
      <c r="B267" s="84">
        <v>3</v>
      </c>
      <c r="C267" s="118">
        <v>0.0013354137602666438</v>
      </c>
      <c r="D267" s="84" t="s">
        <v>5363</v>
      </c>
      <c r="E267" s="84" t="b">
        <v>0</v>
      </c>
      <c r="F267" s="84" t="b">
        <v>0</v>
      </c>
      <c r="G267" s="84" t="b">
        <v>0</v>
      </c>
    </row>
    <row r="268" spans="1:7" ht="15">
      <c r="A268" s="84" t="s">
        <v>5154</v>
      </c>
      <c r="B268" s="84">
        <v>3</v>
      </c>
      <c r="C268" s="118">
        <v>0.0013354137602666438</v>
      </c>
      <c r="D268" s="84" t="s">
        <v>5363</v>
      </c>
      <c r="E268" s="84" t="b">
        <v>0</v>
      </c>
      <c r="F268" s="84" t="b">
        <v>1</v>
      </c>
      <c r="G268" s="84" t="b">
        <v>0</v>
      </c>
    </row>
    <row r="269" spans="1:7" ht="15">
      <c r="A269" s="84" t="s">
        <v>5155</v>
      </c>
      <c r="B269" s="84">
        <v>3</v>
      </c>
      <c r="C269" s="118">
        <v>0.0013354137602666438</v>
      </c>
      <c r="D269" s="84" t="s">
        <v>5363</v>
      </c>
      <c r="E269" s="84" t="b">
        <v>0</v>
      </c>
      <c r="F269" s="84" t="b">
        <v>0</v>
      </c>
      <c r="G269" s="84" t="b">
        <v>0</v>
      </c>
    </row>
    <row r="270" spans="1:7" ht="15">
      <c r="A270" s="84" t="s">
        <v>4455</v>
      </c>
      <c r="B270" s="84">
        <v>3</v>
      </c>
      <c r="C270" s="118">
        <v>0.0013354137602666438</v>
      </c>
      <c r="D270" s="84" t="s">
        <v>5363</v>
      </c>
      <c r="E270" s="84" t="b">
        <v>0</v>
      </c>
      <c r="F270" s="84" t="b">
        <v>0</v>
      </c>
      <c r="G270" s="84" t="b">
        <v>0</v>
      </c>
    </row>
    <row r="271" spans="1:7" ht="15">
      <c r="A271" s="84" t="s">
        <v>5156</v>
      </c>
      <c r="B271" s="84">
        <v>3</v>
      </c>
      <c r="C271" s="118">
        <v>0.0013354137602666438</v>
      </c>
      <c r="D271" s="84" t="s">
        <v>5363</v>
      </c>
      <c r="E271" s="84" t="b">
        <v>0</v>
      </c>
      <c r="F271" s="84" t="b">
        <v>0</v>
      </c>
      <c r="G271" s="84" t="b">
        <v>0</v>
      </c>
    </row>
    <row r="272" spans="1:7" ht="15">
      <c r="A272" s="84" t="s">
        <v>5157</v>
      </c>
      <c r="B272" s="84">
        <v>3</v>
      </c>
      <c r="C272" s="118">
        <v>0.0013354137602666438</v>
      </c>
      <c r="D272" s="84" t="s">
        <v>5363</v>
      </c>
      <c r="E272" s="84" t="b">
        <v>0</v>
      </c>
      <c r="F272" s="84" t="b">
        <v>0</v>
      </c>
      <c r="G272" s="84" t="b">
        <v>0</v>
      </c>
    </row>
    <row r="273" spans="1:7" ht="15">
      <c r="A273" s="84" t="s">
        <v>5158</v>
      </c>
      <c r="B273" s="84">
        <v>3</v>
      </c>
      <c r="C273" s="118">
        <v>0.0013354137602666438</v>
      </c>
      <c r="D273" s="84" t="s">
        <v>5363</v>
      </c>
      <c r="E273" s="84" t="b">
        <v>0</v>
      </c>
      <c r="F273" s="84" t="b">
        <v>0</v>
      </c>
      <c r="G273" s="84" t="b">
        <v>0</v>
      </c>
    </row>
    <row r="274" spans="1:7" ht="15">
      <c r="A274" s="84" t="s">
        <v>5159</v>
      </c>
      <c r="B274" s="84">
        <v>3</v>
      </c>
      <c r="C274" s="118">
        <v>0.0013354137602666438</v>
      </c>
      <c r="D274" s="84" t="s">
        <v>5363</v>
      </c>
      <c r="E274" s="84" t="b">
        <v>0</v>
      </c>
      <c r="F274" s="84" t="b">
        <v>0</v>
      </c>
      <c r="G274" s="84" t="b">
        <v>0</v>
      </c>
    </row>
    <row r="275" spans="1:7" ht="15">
      <c r="A275" s="84" t="s">
        <v>5160</v>
      </c>
      <c r="B275" s="84">
        <v>3</v>
      </c>
      <c r="C275" s="118">
        <v>0.0013354137602666438</v>
      </c>
      <c r="D275" s="84" t="s">
        <v>5363</v>
      </c>
      <c r="E275" s="84" t="b">
        <v>0</v>
      </c>
      <c r="F275" s="84" t="b">
        <v>0</v>
      </c>
      <c r="G275" s="84" t="b">
        <v>0</v>
      </c>
    </row>
    <row r="276" spans="1:7" ht="15">
      <c r="A276" s="84" t="s">
        <v>430</v>
      </c>
      <c r="B276" s="84">
        <v>3</v>
      </c>
      <c r="C276" s="118">
        <v>0.0013354137602666438</v>
      </c>
      <c r="D276" s="84" t="s">
        <v>5363</v>
      </c>
      <c r="E276" s="84" t="b">
        <v>0</v>
      </c>
      <c r="F276" s="84" t="b">
        <v>0</v>
      </c>
      <c r="G276" s="84" t="b">
        <v>0</v>
      </c>
    </row>
    <row r="277" spans="1:7" ht="15">
      <c r="A277" s="84" t="s">
        <v>5161</v>
      </c>
      <c r="B277" s="84">
        <v>3</v>
      </c>
      <c r="C277" s="118">
        <v>0.0013354137602666438</v>
      </c>
      <c r="D277" s="84" t="s">
        <v>5363</v>
      </c>
      <c r="E277" s="84" t="b">
        <v>0</v>
      </c>
      <c r="F277" s="84" t="b">
        <v>0</v>
      </c>
      <c r="G277" s="84" t="b">
        <v>0</v>
      </c>
    </row>
    <row r="278" spans="1:7" ht="15">
      <c r="A278" s="84" t="s">
        <v>5162</v>
      </c>
      <c r="B278" s="84">
        <v>3</v>
      </c>
      <c r="C278" s="118">
        <v>0.0013354137602666438</v>
      </c>
      <c r="D278" s="84" t="s">
        <v>5363</v>
      </c>
      <c r="E278" s="84" t="b">
        <v>0</v>
      </c>
      <c r="F278" s="84" t="b">
        <v>0</v>
      </c>
      <c r="G278" s="84" t="b">
        <v>0</v>
      </c>
    </row>
    <row r="279" spans="1:7" ht="15">
      <c r="A279" s="84" t="s">
        <v>5163</v>
      </c>
      <c r="B279" s="84">
        <v>3</v>
      </c>
      <c r="C279" s="118">
        <v>0.0013354137602666438</v>
      </c>
      <c r="D279" s="84" t="s">
        <v>5363</v>
      </c>
      <c r="E279" s="84" t="b">
        <v>0</v>
      </c>
      <c r="F279" s="84" t="b">
        <v>0</v>
      </c>
      <c r="G279" s="84" t="b">
        <v>0</v>
      </c>
    </row>
    <row r="280" spans="1:7" ht="15">
      <c r="A280" s="84" t="s">
        <v>533</v>
      </c>
      <c r="B280" s="84">
        <v>3</v>
      </c>
      <c r="C280" s="118">
        <v>0.0013354137602666438</v>
      </c>
      <c r="D280" s="84" t="s">
        <v>5363</v>
      </c>
      <c r="E280" s="84" t="b">
        <v>0</v>
      </c>
      <c r="F280" s="84" t="b">
        <v>0</v>
      </c>
      <c r="G280" s="84" t="b">
        <v>0</v>
      </c>
    </row>
    <row r="281" spans="1:7" ht="15">
      <c r="A281" s="84" t="s">
        <v>5164</v>
      </c>
      <c r="B281" s="84">
        <v>3</v>
      </c>
      <c r="C281" s="118">
        <v>0.0013354137602666438</v>
      </c>
      <c r="D281" s="84" t="s">
        <v>5363</v>
      </c>
      <c r="E281" s="84" t="b">
        <v>0</v>
      </c>
      <c r="F281" s="84" t="b">
        <v>0</v>
      </c>
      <c r="G281" s="84" t="b">
        <v>0</v>
      </c>
    </row>
    <row r="282" spans="1:7" ht="15">
      <c r="A282" s="84" t="s">
        <v>5165</v>
      </c>
      <c r="B282" s="84">
        <v>3</v>
      </c>
      <c r="C282" s="118">
        <v>0.0013354137602666438</v>
      </c>
      <c r="D282" s="84" t="s">
        <v>5363</v>
      </c>
      <c r="E282" s="84" t="b">
        <v>0</v>
      </c>
      <c r="F282" s="84" t="b">
        <v>0</v>
      </c>
      <c r="G282" s="84" t="b">
        <v>0</v>
      </c>
    </row>
    <row r="283" spans="1:7" ht="15">
      <c r="A283" s="84" t="s">
        <v>216</v>
      </c>
      <c r="B283" s="84">
        <v>3</v>
      </c>
      <c r="C283" s="118">
        <v>0.0013354137602666438</v>
      </c>
      <c r="D283" s="84" t="s">
        <v>5363</v>
      </c>
      <c r="E283" s="84" t="b">
        <v>0</v>
      </c>
      <c r="F283" s="84" t="b">
        <v>0</v>
      </c>
      <c r="G283" s="84" t="b">
        <v>0</v>
      </c>
    </row>
    <row r="284" spans="1:7" ht="15">
      <c r="A284" s="84" t="s">
        <v>5166</v>
      </c>
      <c r="B284" s="84">
        <v>3</v>
      </c>
      <c r="C284" s="118">
        <v>0.0013354137602666438</v>
      </c>
      <c r="D284" s="84" t="s">
        <v>5363</v>
      </c>
      <c r="E284" s="84" t="b">
        <v>0</v>
      </c>
      <c r="F284" s="84" t="b">
        <v>0</v>
      </c>
      <c r="G284" s="84" t="b">
        <v>0</v>
      </c>
    </row>
    <row r="285" spans="1:7" ht="15">
      <c r="A285" s="84" t="s">
        <v>5167</v>
      </c>
      <c r="B285" s="84">
        <v>3</v>
      </c>
      <c r="C285" s="118">
        <v>0.0013354137602666438</v>
      </c>
      <c r="D285" s="84" t="s">
        <v>5363</v>
      </c>
      <c r="E285" s="84" t="b">
        <v>0</v>
      </c>
      <c r="F285" s="84" t="b">
        <v>0</v>
      </c>
      <c r="G285" s="84" t="b">
        <v>0</v>
      </c>
    </row>
    <row r="286" spans="1:7" ht="15">
      <c r="A286" s="84" t="s">
        <v>5168</v>
      </c>
      <c r="B286" s="84">
        <v>3</v>
      </c>
      <c r="C286" s="118">
        <v>0.0013354137602666438</v>
      </c>
      <c r="D286" s="84" t="s">
        <v>5363</v>
      </c>
      <c r="E286" s="84" t="b">
        <v>0</v>
      </c>
      <c r="F286" s="84" t="b">
        <v>0</v>
      </c>
      <c r="G286" s="84" t="b">
        <v>0</v>
      </c>
    </row>
    <row r="287" spans="1:7" ht="15">
      <c r="A287" s="84" t="s">
        <v>5169</v>
      </c>
      <c r="B287" s="84">
        <v>3</v>
      </c>
      <c r="C287" s="118">
        <v>0.0013354137602666438</v>
      </c>
      <c r="D287" s="84" t="s">
        <v>5363</v>
      </c>
      <c r="E287" s="84" t="b">
        <v>0</v>
      </c>
      <c r="F287" s="84" t="b">
        <v>0</v>
      </c>
      <c r="G287" s="84" t="b">
        <v>0</v>
      </c>
    </row>
    <row r="288" spans="1:7" ht="15">
      <c r="A288" s="84" t="s">
        <v>5170</v>
      </c>
      <c r="B288" s="84">
        <v>3</v>
      </c>
      <c r="C288" s="118">
        <v>0.0013354137602666438</v>
      </c>
      <c r="D288" s="84" t="s">
        <v>5363</v>
      </c>
      <c r="E288" s="84" t="b">
        <v>0</v>
      </c>
      <c r="F288" s="84" t="b">
        <v>0</v>
      </c>
      <c r="G288" s="84" t="b">
        <v>0</v>
      </c>
    </row>
    <row r="289" spans="1:7" ht="15">
      <c r="A289" s="84" t="s">
        <v>5171</v>
      </c>
      <c r="B289" s="84">
        <v>3</v>
      </c>
      <c r="C289" s="118">
        <v>0.0013354137602666438</v>
      </c>
      <c r="D289" s="84" t="s">
        <v>5363</v>
      </c>
      <c r="E289" s="84" t="b">
        <v>0</v>
      </c>
      <c r="F289" s="84" t="b">
        <v>0</v>
      </c>
      <c r="G289" s="84" t="b">
        <v>0</v>
      </c>
    </row>
    <row r="290" spans="1:7" ht="15">
      <c r="A290" s="84" t="s">
        <v>5172</v>
      </c>
      <c r="B290" s="84">
        <v>3</v>
      </c>
      <c r="C290" s="118">
        <v>0.0013354137602666438</v>
      </c>
      <c r="D290" s="84" t="s">
        <v>5363</v>
      </c>
      <c r="E290" s="84" t="b">
        <v>0</v>
      </c>
      <c r="F290" s="84" t="b">
        <v>0</v>
      </c>
      <c r="G290" s="84" t="b">
        <v>0</v>
      </c>
    </row>
    <row r="291" spans="1:7" ht="15">
      <c r="A291" s="84" t="s">
        <v>5173</v>
      </c>
      <c r="B291" s="84">
        <v>3</v>
      </c>
      <c r="C291" s="118">
        <v>0.0013354137602666438</v>
      </c>
      <c r="D291" s="84" t="s">
        <v>5363</v>
      </c>
      <c r="E291" s="84" t="b">
        <v>0</v>
      </c>
      <c r="F291" s="84" t="b">
        <v>0</v>
      </c>
      <c r="G291" s="84" t="b">
        <v>0</v>
      </c>
    </row>
    <row r="292" spans="1:7" ht="15">
      <c r="A292" s="84" t="s">
        <v>5174</v>
      </c>
      <c r="B292" s="84">
        <v>3</v>
      </c>
      <c r="C292" s="118">
        <v>0.0013354137602666438</v>
      </c>
      <c r="D292" s="84" t="s">
        <v>5363</v>
      </c>
      <c r="E292" s="84" t="b">
        <v>0</v>
      </c>
      <c r="F292" s="84" t="b">
        <v>0</v>
      </c>
      <c r="G292" s="84" t="b">
        <v>0</v>
      </c>
    </row>
    <row r="293" spans="1:7" ht="15">
      <c r="A293" s="84" t="s">
        <v>295</v>
      </c>
      <c r="B293" s="84">
        <v>3</v>
      </c>
      <c r="C293" s="118">
        <v>0.0013354137602666438</v>
      </c>
      <c r="D293" s="84" t="s">
        <v>5363</v>
      </c>
      <c r="E293" s="84" t="b">
        <v>0</v>
      </c>
      <c r="F293" s="84" t="b">
        <v>0</v>
      </c>
      <c r="G293" s="84" t="b">
        <v>0</v>
      </c>
    </row>
    <row r="294" spans="1:7" ht="15">
      <c r="A294" s="84" t="s">
        <v>5175</v>
      </c>
      <c r="B294" s="84">
        <v>3</v>
      </c>
      <c r="C294" s="118">
        <v>0.0013354137602666438</v>
      </c>
      <c r="D294" s="84" t="s">
        <v>5363</v>
      </c>
      <c r="E294" s="84" t="b">
        <v>0</v>
      </c>
      <c r="F294" s="84" t="b">
        <v>0</v>
      </c>
      <c r="G294" s="84" t="b">
        <v>0</v>
      </c>
    </row>
    <row r="295" spans="1:7" ht="15">
      <c r="A295" s="84" t="s">
        <v>5176</v>
      </c>
      <c r="B295" s="84">
        <v>3</v>
      </c>
      <c r="C295" s="118">
        <v>0.0013354137602666438</v>
      </c>
      <c r="D295" s="84" t="s">
        <v>5363</v>
      </c>
      <c r="E295" s="84" t="b">
        <v>0</v>
      </c>
      <c r="F295" s="84" t="b">
        <v>0</v>
      </c>
      <c r="G295" s="84" t="b">
        <v>0</v>
      </c>
    </row>
    <row r="296" spans="1:7" ht="15">
      <c r="A296" s="84" t="s">
        <v>5177</v>
      </c>
      <c r="B296" s="84">
        <v>3</v>
      </c>
      <c r="C296" s="118">
        <v>0.0014512886839707553</v>
      </c>
      <c r="D296" s="84" t="s">
        <v>5363</v>
      </c>
      <c r="E296" s="84" t="b">
        <v>0</v>
      </c>
      <c r="F296" s="84" t="b">
        <v>0</v>
      </c>
      <c r="G296" s="84" t="b">
        <v>0</v>
      </c>
    </row>
    <row r="297" spans="1:7" ht="15">
      <c r="A297" s="84" t="s">
        <v>5178</v>
      </c>
      <c r="B297" s="84">
        <v>3</v>
      </c>
      <c r="C297" s="118">
        <v>0.0014512886839707553</v>
      </c>
      <c r="D297" s="84" t="s">
        <v>5363</v>
      </c>
      <c r="E297" s="84" t="b">
        <v>0</v>
      </c>
      <c r="F297" s="84" t="b">
        <v>0</v>
      </c>
      <c r="G297" s="84" t="b">
        <v>0</v>
      </c>
    </row>
    <row r="298" spans="1:7" ht="15">
      <c r="A298" s="84" t="s">
        <v>5179</v>
      </c>
      <c r="B298" s="84">
        <v>3</v>
      </c>
      <c r="C298" s="118">
        <v>0.0014512886839707553</v>
      </c>
      <c r="D298" s="84" t="s">
        <v>5363</v>
      </c>
      <c r="E298" s="84" t="b">
        <v>0</v>
      </c>
      <c r="F298" s="84" t="b">
        <v>0</v>
      </c>
      <c r="G298" s="84" t="b">
        <v>0</v>
      </c>
    </row>
    <row r="299" spans="1:7" ht="15">
      <c r="A299" s="84" t="s">
        <v>5180</v>
      </c>
      <c r="B299" s="84">
        <v>3</v>
      </c>
      <c r="C299" s="118">
        <v>0.0013354137602666438</v>
      </c>
      <c r="D299" s="84" t="s">
        <v>5363</v>
      </c>
      <c r="E299" s="84" t="b">
        <v>0</v>
      </c>
      <c r="F299" s="84" t="b">
        <v>0</v>
      </c>
      <c r="G299" s="84" t="b">
        <v>0</v>
      </c>
    </row>
    <row r="300" spans="1:7" ht="15">
      <c r="A300" s="84" t="s">
        <v>5181</v>
      </c>
      <c r="B300" s="84">
        <v>3</v>
      </c>
      <c r="C300" s="118">
        <v>0.0013354137602666438</v>
      </c>
      <c r="D300" s="84" t="s">
        <v>5363</v>
      </c>
      <c r="E300" s="84" t="b">
        <v>0</v>
      </c>
      <c r="F300" s="84" t="b">
        <v>0</v>
      </c>
      <c r="G300" s="84" t="b">
        <v>0</v>
      </c>
    </row>
    <row r="301" spans="1:7" ht="15">
      <c r="A301" s="84" t="s">
        <v>5182</v>
      </c>
      <c r="B301" s="84">
        <v>3</v>
      </c>
      <c r="C301" s="118">
        <v>0.0014512886839707553</v>
      </c>
      <c r="D301" s="84" t="s">
        <v>5363</v>
      </c>
      <c r="E301" s="84" t="b">
        <v>0</v>
      </c>
      <c r="F301" s="84" t="b">
        <v>0</v>
      </c>
      <c r="G301" s="84" t="b">
        <v>0</v>
      </c>
    </row>
    <row r="302" spans="1:7" ht="15">
      <c r="A302" s="84" t="s">
        <v>5183</v>
      </c>
      <c r="B302" s="84">
        <v>3</v>
      </c>
      <c r="C302" s="118">
        <v>0.0013354137602666438</v>
      </c>
      <c r="D302" s="84" t="s">
        <v>5363</v>
      </c>
      <c r="E302" s="84" t="b">
        <v>0</v>
      </c>
      <c r="F302" s="84" t="b">
        <v>0</v>
      </c>
      <c r="G302" s="84" t="b">
        <v>0</v>
      </c>
    </row>
    <row r="303" spans="1:7" ht="15">
      <c r="A303" s="84" t="s">
        <v>5184</v>
      </c>
      <c r="B303" s="84">
        <v>3</v>
      </c>
      <c r="C303" s="118">
        <v>0.0013354137602666438</v>
      </c>
      <c r="D303" s="84" t="s">
        <v>5363</v>
      </c>
      <c r="E303" s="84" t="b">
        <v>0</v>
      </c>
      <c r="F303" s="84" t="b">
        <v>0</v>
      </c>
      <c r="G303" s="84" t="b">
        <v>0</v>
      </c>
    </row>
    <row r="304" spans="1:7" ht="15">
      <c r="A304" s="84" t="s">
        <v>4430</v>
      </c>
      <c r="B304" s="84">
        <v>3</v>
      </c>
      <c r="C304" s="118">
        <v>0.0013354137602666438</v>
      </c>
      <c r="D304" s="84" t="s">
        <v>5363</v>
      </c>
      <c r="E304" s="84" t="b">
        <v>0</v>
      </c>
      <c r="F304" s="84" t="b">
        <v>0</v>
      </c>
      <c r="G304" s="84" t="b">
        <v>0</v>
      </c>
    </row>
    <row r="305" spans="1:7" ht="15">
      <c r="A305" s="84" t="s">
        <v>5185</v>
      </c>
      <c r="B305" s="84">
        <v>3</v>
      </c>
      <c r="C305" s="118">
        <v>0.0013354137602666438</v>
      </c>
      <c r="D305" s="84" t="s">
        <v>5363</v>
      </c>
      <c r="E305" s="84" t="b">
        <v>0</v>
      </c>
      <c r="F305" s="84" t="b">
        <v>0</v>
      </c>
      <c r="G305" s="84" t="b">
        <v>0</v>
      </c>
    </row>
    <row r="306" spans="1:7" ht="15">
      <c r="A306" s="84" t="s">
        <v>5186</v>
      </c>
      <c r="B306" s="84">
        <v>3</v>
      </c>
      <c r="C306" s="118">
        <v>0.0013354137602666438</v>
      </c>
      <c r="D306" s="84" t="s">
        <v>5363</v>
      </c>
      <c r="E306" s="84" t="b">
        <v>0</v>
      </c>
      <c r="F306" s="84" t="b">
        <v>0</v>
      </c>
      <c r="G306" s="84" t="b">
        <v>0</v>
      </c>
    </row>
    <row r="307" spans="1:7" ht="15">
      <c r="A307" s="84" t="s">
        <v>5187</v>
      </c>
      <c r="B307" s="84">
        <v>2</v>
      </c>
      <c r="C307" s="118">
        <v>0.0009675257893138368</v>
      </c>
      <c r="D307" s="84" t="s">
        <v>5363</v>
      </c>
      <c r="E307" s="84" t="b">
        <v>0</v>
      </c>
      <c r="F307" s="84" t="b">
        <v>0</v>
      </c>
      <c r="G307" s="84" t="b">
        <v>0</v>
      </c>
    </row>
    <row r="308" spans="1:7" ht="15">
      <c r="A308" s="84" t="s">
        <v>5188</v>
      </c>
      <c r="B308" s="84">
        <v>2</v>
      </c>
      <c r="C308" s="118">
        <v>0.0009675257893138368</v>
      </c>
      <c r="D308" s="84" t="s">
        <v>5363</v>
      </c>
      <c r="E308" s="84" t="b">
        <v>0</v>
      </c>
      <c r="F308" s="84" t="b">
        <v>0</v>
      </c>
      <c r="G308" s="84" t="b">
        <v>0</v>
      </c>
    </row>
    <row r="309" spans="1:7" ht="15">
      <c r="A309" s="84" t="s">
        <v>5189</v>
      </c>
      <c r="B309" s="84">
        <v>2</v>
      </c>
      <c r="C309" s="118">
        <v>0.0009675257893138368</v>
      </c>
      <c r="D309" s="84" t="s">
        <v>5363</v>
      </c>
      <c r="E309" s="84" t="b">
        <v>0</v>
      </c>
      <c r="F309" s="84" t="b">
        <v>0</v>
      </c>
      <c r="G309" s="84" t="b">
        <v>0</v>
      </c>
    </row>
    <row r="310" spans="1:7" ht="15">
      <c r="A310" s="84" t="s">
        <v>5190</v>
      </c>
      <c r="B310" s="84">
        <v>2</v>
      </c>
      <c r="C310" s="118">
        <v>0.0009675257893138368</v>
      </c>
      <c r="D310" s="84" t="s">
        <v>5363</v>
      </c>
      <c r="E310" s="84" t="b">
        <v>0</v>
      </c>
      <c r="F310" s="84" t="b">
        <v>0</v>
      </c>
      <c r="G310" s="84" t="b">
        <v>0</v>
      </c>
    </row>
    <row r="311" spans="1:7" ht="15">
      <c r="A311" s="84" t="s">
        <v>5191</v>
      </c>
      <c r="B311" s="84">
        <v>2</v>
      </c>
      <c r="C311" s="118">
        <v>0.0009675257893138368</v>
      </c>
      <c r="D311" s="84" t="s">
        <v>5363</v>
      </c>
      <c r="E311" s="84" t="b">
        <v>0</v>
      </c>
      <c r="F311" s="84" t="b">
        <v>0</v>
      </c>
      <c r="G311" s="84" t="b">
        <v>0</v>
      </c>
    </row>
    <row r="312" spans="1:7" ht="15">
      <c r="A312" s="84" t="s">
        <v>5192</v>
      </c>
      <c r="B312" s="84">
        <v>2</v>
      </c>
      <c r="C312" s="118">
        <v>0.0009675257893138368</v>
      </c>
      <c r="D312" s="84" t="s">
        <v>5363</v>
      </c>
      <c r="E312" s="84" t="b">
        <v>0</v>
      </c>
      <c r="F312" s="84" t="b">
        <v>0</v>
      </c>
      <c r="G312" s="84" t="b">
        <v>0</v>
      </c>
    </row>
    <row r="313" spans="1:7" ht="15">
      <c r="A313" s="84" t="s">
        <v>5193</v>
      </c>
      <c r="B313" s="84">
        <v>2</v>
      </c>
      <c r="C313" s="118">
        <v>0.0009675257893138368</v>
      </c>
      <c r="D313" s="84" t="s">
        <v>5363</v>
      </c>
      <c r="E313" s="84" t="b">
        <v>0</v>
      </c>
      <c r="F313" s="84" t="b">
        <v>0</v>
      </c>
      <c r="G313" s="84" t="b">
        <v>0</v>
      </c>
    </row>
    <row r="314" spans="1:7" ht="15">
      <c r="A314" s="84" t="s">
        <v>568</v>
      </c>
      <c r="B314" s="84">
        <v>2</v>
      </c>
      <c r="C314" s="118">
        <v>0.0009675257893138368</v>
      </c>
      <c r="D314" s="84" t="s">
        <v>5363</v>
      </c>
      <c r="E314" s="84" t="b">
        <v>0</v>
      </c>
      <c r="F314" s="84" t="b">
        <v>0</v>
      </c>
      <c r="G314" s="84" t="b">
        <v>0</v>
      </c>
    </row>
    <row r="315" spans="1:7" ht="15">
      <c r="A315" s="84" t="s">
        <v>5194</v>
      </c>
      <c r="B315" s="84">
        <v>2</v>
      </c>
      <c r="C315" s="118">
        <v>0.0009675257893138368</v>
      </c>
      <c r="D315" s="84" t="s">
        <v>5363</v>
      </c>
      <c r="E315" s="84" t="b">
        <v>0</v>
      </c>
      <c r="F315" s="84" t="b">
        <v>0</v>
      </c>
      <c r="G315" s="84" t="b">
        <v>0</v>
      </c>
    </row>
    <row r="316" spans="1:7" ht="15">
      <c r="A316" s="84" t="s">
        <v>5195</v>
      </c>
      <c r="B316" s="84">
        <v>2</v>
      </c>
      <c r="C316" s="118">
        <v>0.0009675257893138368</v>
      </c>
      <c r="D316" s="84" t="s">
        <v>5363</v>
      </c>
      <c r="E316" s="84" t="b">
        <v>0</v>
      </c>
      <c r="F316" s="84" t="b">
        <v>0</v>
      </c>
      <c r="G316" s="84" t="b">
        <v>0</v>
      </c>
    </row>
    <row r="317" spans="1:7" ht="15">
      <c r="A317" s="84" t="s">
        <v>567</v>
      </c>
      <c r="B317" s="84">
        <v>2</v>
      </c>
      <c r="C317" s="118">
        <v>0.0009675257893138368</v>
      </c>
      <c r="D317" s="84" t="s">
        <v>5363</v>
      </c>
      <c r="E317" s="84" t="b">
        <v>0</v>
      </c>
      <c r="F317" s="84" t="b">
        <v>0</v>
      </c>
      <c r="G317" s="84" t="b">
        <v>0</v>
      </c>
    </row>
    <row r="318" spans="1:7" ht="15">
      <c r="A318" s="84" t="s">
        <v>566</v>
      </c>
      <c r="B318" s="84">
        <v>2</v>
      </c>
      <c r="C318" s="118">
        <v>0.0009675257893138368</v>
      </c>
      <c r="D318" s="84" t="s">
        <v>5363</v>
      </c>
      <c r="E318" s="84" t="b">
        <v>0</v>
      </c>
      <c r="F318" s="84" t="b">
        <v>0</v>
      </c>
      <c r="G318" s="84" t="b">
        <v>0</v>
      </c>
    </row>
    <row r="319" spans="1:7" ht="15">
      <c r="A319" s="84" t="s">
        <v>5196</v>
      </c>
      <c r="B319" s="84">
        <v>2</v>
      </c>
      <c r="C319" s="118">
        <v>0.0009675257893138368</v>
      </c>
      <c r="D319" s="84" t="s">
        <v>5363</v>
      </c>
      <c r="E319" s="84" t="b">
        <v>1</v>
      </c>
      <c r="F319" s="84" t="b">
        <v>0</v>
      </c>
      <c r="G319" s="84" t="b">
        <v>0</v>
      </c>
    </row>
    <row r="320" spans="1:7" ht="15">
      <c r="A320" s="84" t="s">
        <v>5197</v>
      </c>
      <c r="B320" s="84">
        <v>2</v>
      </c>
      <c r="C320" s="118">
        <v>0.0009675257893138368</v>
      </c>
      <c r="D320" s="84" t="s">
        <v>5363</v>
      </c>
      <c r="E320" s="84" t="b">
        <v>0</v>
      </c>
      <c r="F320" s="84" t="b">
        <v>0</v>
      </c>
      <c r="G320" s="84" t="b">
        <v>0</v>
      </c>
    </row>
    <row r="321" spans="1:7" ht="15">
      <c r="A321" s="84" t="s">
        <v>5198</v>
      </c>
      <c r="B321" s="84">
        <v>2</v>
      </c>
      <c r="C321" s="118">
        <v>0.0009675257893138368</v>
      </c>
      <c r="D321" s="84" t="s">
        <v>5363</v>
      </c>
      <c r="E321" s="84" t="b">
        <v>0</v>
      </c>
      <c r="F321" s="84" t="b">
        <v>1</v>
      </c>
      <c r="G321" s="84" t="b">
        <v>0</v>
      </c>
    </row>
    <row r="322" spans="1:7" ht="15">
      <c r="A322" s="84" t="s">
        <v>5199</v>
      </c>
      <c r="B322" s="84">
        <v>2</v>
      </c>
      <c r="C322" s="118">
        <v>0.0010995854496182811</v>
      </c>
      <c r="D322" s="84" t="s">
        <v>5363</v>
      </c>
      <c r="E322" s="84" t="b">
        <v>0</v>
      </c>
      <c r="F322" s="84" t="b">
        <v>0</v>
      </c>
      <c r="G322" s="84" t="b">
        <v>0</v>
      </c>
    </row>
    <row r="323" spans="1:7" ht="15">
      <c r="A323" s="84" t="s">
        <v>5200</v>
      </c>
      <c r="B323" s="84">
        <v>2</v>
      </c>
      <c r="C323" s="118">
        <v>0.0009675257893138368</v>
      </c>
      <c r="D323" s="84" t="s">
        <v>5363</v>
      </c>
      <c r="E323" s="84" t="b">
        <v>1</v>
      </c>
      <c r="F323" s="84" t="b">
        <v>0</v>
      </c>
      <c r="G323" s="84" t="b">
        <v>0</v>
      </c>
    </row>
    <row r="324" spans="1:7" ht="15">
      <c r="A324" s="84" t="s">
        <v>5201</v>
      </c>
      <c r="B324" s="84">
        <v>2</v>
      </c>
      <c r="C324" s="118">
        <v>0.0009675257893138368</v>
      </c>
      <c r="D324" s="84" t="s">
        <v>5363</v>
      </c>
      <c r="E324" s="84" t="b">
        <v>0</v>
      </c>
      <c r="F324" s="84" t="b">
        <v>0</v>
      </c>
      <c r="G324" s="84" t="b">
        <v>0</v>
      </c>
    </row>
    <row r="325" spans="1:7" ht="15">
      <c r="A325" s="84" t="s">
        <v>5202</v>
      </c>
      <c r="B325" s="84">
        <v>2</v>
      </c>
      <c r="C325" s="118">
        <v>0.0009675257893138368</v>
      </c>
      <c r="D325" s="84" t="s">
        <v>5363</v>
      </c>
      <c r="E325" s="84" t="b">
        <v>0</v>
      </c>
      <c r="F325" s="84" t="b">
        <v>1</v>
      </c>
      <c r="G325" s="84" t="b">
        <v>0</v>
      </c>
    </row>
    <row r="326" spans="1:7" ht="15">
      <c r="A326" s="84" t="s">
        <v>5203</v>
      </c>
      <c r="B326" s="84">
        <v>2</v>
      </c>
      <c r="C326" s="118">
        <v>0.0009675257893138368</v>
      </c>
      <c r="D326" s="84" t="s">
        <v>5363</v>
      </c>
      <c r="E326" s="84" t="b">
        <v>0</v>
      </c>
      <c r="F326" s="84" t="b">
        <v>0</v>
      </c>
      <c r="G326" s="84" t="b">
        <v>0</v>
      </c>
    </row>
    <row r="327" spans="1:7" ht="15">
      <c r="A327" s="84" t="s">
        <v>5204</v>
      </c>
      <c r="B327" s="84">
        <v>2</v>
      </c>
      <c r="C327" s="118">
        <v>0.0009675257893138368</v>
      </c>
      <c r="D327" s="84" t="s">
        <v>5363</v>
      </c>
      <c r="E327" s="84" t="b">
        <v>1</v>
      </c>
      <c r="F327" s="84" t="b">
        <v>0</v>
      </c>
      <c r="G327" s="84" t="b">
        <v>0</v>
      </c>
    </row>
    <row r="328" spans="1:7" ht="15">
      <c r="A328" s="84" t="s">
        <v>5205</v>
      </c>
      <c r="B328" s="84">
        <v>2</v>
      </c>
      <c r="C328" s="118">
        <v>0.0009675257893138368</v>
      </c>
      <c r="D328" s="84" t="s">
        <v>5363</v>
      </c>
      <c r="E328" s="84" t="b">
        <v>0</v>
      </c>
      <c r="F328" s="84" t="b">
        <v>0</v>
      </c>
      <c r="G328" s="84" t="b">
        <v>0</v>
      </c>
    </row>
    <row r="329" spans="1:7" ht="15">
      <c r="A329" s="84" t="s">
        <v>5206</v>
      </c>
      <c r="B329" s="84">
        <v>2</v>
      </c>
      <c r="C329" s="118">
        <v>0.0010995854496182811</v>
      </c>
      <c r="D329" s="84" t="s">
        <v>5363</v>
      </c>
      <c r="E329" s="84" t="b">
        <v>0</v>
      </c>
      <c r="F329" s="84" t="b">
        <v>0</v>
      </c>
      <c r="G329" s="84" t="b">
        <v>0</v>
      </c>
    </row>
    <row r="330" spans="1:7" ht="15">
      <c r="A330" s="84" t="s">
        <v>5207</v>
      </c>
      <c r="B330" s="84">
        <v>2</v>
      </c>
      <c r="C330" s="118">
        <v>0.0009675257893138368</v>
      </c>
      <c r="D330" s="84" t="s">
        <v>5363</v>
      </c>
      <c r="E330" s="84" t="b">
        <v>0</v>
      </c>
      <c r="F330" s="84" t="b">
        <v>0</v>
      </c>
      <c r="G330" s="84" t="b">
        <v>0</v>
      </c>
    </row>
    <row r="331" spans="1:7" ht="15">
      <c r="A331" s="84" t="s">
        <v>5208</v>
      </c>
      <c r="B331" s="84">
        <v>2</v>
      </c>
      <c r="C331" s="118">
        <v>0.0009675257893138368</v>
      </c>
      <c r="D331" s="84" t="s">
        <v>5363</v>
      </c>
      <c r="E331" s="84" t="b">
        <v>0</v>
      </c>
      <c r="F331" s="84" t="b">
        <v>0</v>
      </c>
      <c r="G331" s="84" t="b">
        <v>0</v>
      </c>
    </row>
    <row r="332" spans="1:7" ht="15">
      <c r="A332" s="84" t="s">
        <v>5209</v>
      </c>
      <c r="B332" s="84">
        <v>2</v>
      </c>
      <c r="C332" s="118">
        <v>0.0009675257893138368</v>
      </c>
      <c r="D332" s="84" t="s">
        <v>5363</v>
      </c>
      <c r="E332" s="84" t="b">
        <v>0</v>
      </c>
      <c r="F332" s="84" t="b">
        <v>0</v>
      </c>
      <c r="G332" s="84" t="b">
        <v>0</v>
      </c>
    </row>
    <row r="333" spans="1:7" ht="15">
      <c r="A333" s="84" t="s">
        <v>5210</v>
      </c>
      <c r="B333" s="84">
        <v>2</v>
      </c>
      <c r="C333" s="118">
        <v>0.0009675257893138368</v>
      </c>
      <c r="D333" s="84" t="s">
        <v>5363</v>
      </c>
      <c r="E333" s="84" t="b">
        <v>0</v>
      </c>
      <c r="F333" s="84" t="b">
        <v>0</v>
      </c>
      <c r="G333" s="84" t="b">
        <v>0</v>
      </c>
    </row>
    <row r="334" spans="1:7" ht="15">
      <c r="A334" s="84" t="s">
        <v>5211</v>
      </c>
      <c r="B334" s="84">
        <v>2</v>
      </c>
      <c r="C334" s="118">
        <v>0.0009675257893138368</v>
      </c>
      <c r="D334" s="84" t="s">
        <v>5363</v>
      </c>
      <c r="E334" s="84" t="b">
        <v>0</v>
      </c>
      <c r="F334" s="84" t="b">
        <v>0</v>
      </c>
      <c r="G334" s="84" t="b">
        <v>0</v>
      </c>
    </row>
    <row r="335" spans="1:7" ht="15">
      <c r="A335" s="84" t="s">
        <v>5212</v>
      </c>
      <c r="B335" s="84">
        <v>2</v>
      </c>
      <c r="C335" s="118">
        <v>0.0009675257893138368</v>
      </c>
      <c r="D335" s="84" t="s">
        <v>5363</v>
      </c>
      <c r="E335" s="84" t="b">
        <v>0</v>
      </c>
      <c r="F335" s="84" t="b">
        <v>0</v>
      </c>
      <c r="G335" s="84" t="b">
        <v>0</v>
      </c>
    </row>
    <row r="336" spans="1:7" ht="15">
      <c r="A336" s="84" t="s">
        <v>5213</v>
      </c>
      <c r="B336" s="84">
        <v>2</v>
      </c>
      <c r="C336" s="118">
        <v>0.0010995854496182811</v>
      </c>
      <c r="D336" s="84" t="s">
        <v>5363</v>
      </c>
      <c r="E336" s="84" t="b">
        <v>0</v>
      </c>
      <c r="F336" s="84" t="b">
        <v>0</v>
      </c>
      <c r="G336" s="84" t="b">
        <v>0</v>
      </c>
    </row>
    <row r="337" spans="1:7" ht="15">
      <c r="A337" s="84" t="s">
        <v>5214</v>
      </c>
      <c r="B337" s="84">
        <v>2</v>
      </c>
      <c r="C337" s="118">
        <v>0.0009675257893138368</v>
      </c>
      <c r="D337" s="84" t="s">
        <v>5363</v>
      </c>
      <c r="E337" s="84" t="b">
        <v>0</v>
      </c>
      <c r="F337" s="84" t="b">
        <v>0</v>
      </c>
      <c r="G337" s="84" t="b">
        <v>0</v>
      </c>
    </row>
    <row r="338" spans="1:7" ht="15">
      <c r="A338" s="84" t="s">
        <v>5215</v>
      </c>
      <c r="B338" s="84">
        <v>2</v>
      </c>
      <c r="C338" s="118">
        <v>0.0009675257893138368</v>
      </c>
      <c r="D338" s="84" t="s">
        <v>5363</v>
      </c>
      <c r="E338" s="84" t="b">
        <v>0</v>
      </c>
      <c r="F338" s="84" t="b">
        <v>0</v>
      </c>
      <c r="G338" s="84" t="b">
        <v>0</v>
      </c>
    </row>
    <row r="339" spans="1:7" ht="15">
      <c r="A339" s="84" t="s">
        <v>5216</v>
      </c>
      <c r="B339" s="84">
        <v>2</v>
      </c>
      <c r="C339" s="118">
        <v>0.0009675257893138368</v>
      </c>
      <c r="D339" s="84" t="s">
        <v>5363</v>
      </c>
      <c r="E339" s="84" t="b">
        <v>0</v>
      </c>
      <c r="F339" s="84" t="b">
        <v>0</v>
      </c>
      <c r="G339" s="84" t="b">
        <v>0</v>
      </c>
    </row>
    <row r="340" spans="1:7" ht="15">
      <c r="A340" s="84" t="s">
        <v>5217</v>
      </c>
      <c r="B340" s="84">
        <v>2</v>
      </c>
      <c r="C340" s="118">
        <v>0.0009675257893138368</v>
      </c>
      <c r="D340" s="84" t="s">
        <v>5363</v>
      </c>
      <c r="E340" s="84" t="b">
        <v>0</v>
      </c>
      <c r="F340" s="84" t="b">
        <v>0</v>
      </c>
      <c r="G340" s="84" t="b">
        <v>0</v>
      </c>
    </row>
    <row r="341" spans="1:7" ht="15">
      <c r="A341" s="84" t="s">
        <v>5218</v>
      </c>
      <c r="B341" s="84">
        <v>2</v>
      </c>
      <c r="C341" s="118">
        <v>0.0009675257893138368</v>
      </c>
      <c r="D341" s="84" t="s">
        <v>5363</v>
      </c>
      <c r="E341" s="84" t="b">
        <v>0</v>
      </c>
      <c r="F341" s="84" t="b">
        <v>0</v>
      </c>
      <c r="G341" s="84" t="b">
        <v>0</v>
      </c>
    </row>
    <row r="342" spans="1:7" ht="15">
      <c r="A342" s="84" t="s">
        <v>5219</v>
      </c>
      <c r="B342" s="84">
        <v>2</v>
      </c>
      <c r="C342" s="118">
        <v>0.0009675257893138368</v>
      </c>
      <c r="D342" s="84" t="s">
        <v>5363</v>
      </c>
      <c r="E342" s="84" t="b">
        <v>0</v>
      </c>
      <c r="F342" s="84" t="b">
        <v>0</v>
      </c>
      <c r="G342" s="84" t="b">
        <v>0</v>
      </c>
    </row>
    <row r="343" spans="1:7" ht="15">
      <c r="A343" s="84" t="s">
        <v>5220</v>
      </c>
      <c r="B343" s="84">
        <v>2</v>
      </c>
      <c r="C343" s="118">
        <v>0.0009675257893138368</v>
      </c>
      <c r="D343" s="84" t="s">
        <v>5363</v>
      </c>
      <c r="E343" s="84" t="b">
        <v>0</v>
      </c>
      <c r="F343" s="84" t="b">
        <v>0</v>
      </c>
      <c r="G343" s="84" t="b">
        <v>0</v>
      </c>
    </row>
    <row r="344" spans="1:7" ht="15">
      <c r="A344" s="84" t="s">
        <v>5221</v>
      </c>
      <c r="B344" s="84">
        <v>2</v>
      </c>
      <c r="C344" s="118">
        <v>0.0009675257893138368</v>
      </c>
      <c r="D344" s="84" t="s">
        <v>5363</v>
      </c>
      <c r="E344" s="84" t="b">
        <v>0</v>
      </c>
      <c r="F344" s="84" t="b">
        <v>0</v>
      </c>
      <c r="G344" s="84" t="b">
        <v>0</v>
      </c>
    </row>
    <row r="345" spans="1:7" ht="15">
      <c r="A345" s="84" t="s">
        <v>5222</v>
      </c>
      <c r="B345" s="84">
        <v>2</v>
      </c>
      <c r="C345" s="118">
        <v>0.0009675257893138368</v>
      </c>
      <c r="D345" s="84" t="s">
        <v>5363</v>
      </c>
      <c r="E345" s="84" t="b">
        <v>0</v>
      </c>
      <c r="F345" s="84" t="b">
        <v>0</v>
      </c>
      <c r="G345" s="84" t="b">
        <v>0</v>
      </c>
    </row>
    <row r="346" spans="1:7" ht="15">
      <c r="A346" s="84" t="s">
        <v>564</v>
      </c>
      <c r="B346" s="84">
        <v>2</v>
      </c>
      <c r="C346" s="118">
        <v>0.0009675257893138368</v>
      </c>
      <c r="D346" s="84" t="s">
        <v>5363</v>
      </c>
      <c r="E346" s="84" t="b">
        <v>0</v>
      </c>
      <c r="F346" s="84" t="b">
        <v>0</v>
      </c>
      <c r="G346" s="84" t="b">
        <v>0</v>
      </c>
    </row>
    <row r="347" spans="1:7" ht="15">
      <c r="A347" s="84" t="s">
        <v>5223</v>
      </c>
      <c r="B347" s="84">
        <v>2</v>
      </c>
      <c r="C347" s="118">
        <v>0.0009675257893138368</v>
      </c>
      <c r="D347" s="84" t="s">
        <v>5363</v>
      </c>
      <c r="E347" s="84" t="b">
        <v>0</v>
      </c>
      <c r="F347" s="84" t="b">
        <v>0</v>
      </c>
      <c r="G347" s="84" t="b">
        <v>0</v>
      </c>
    </row>
    <row r="348" spans="1:7" ht="15">
      <c r="A348" s="84" t="s">
        <v>563</v>
      </c>
      <c r="B348" s="84">
        <v>2</v>
      </c>
      <c r="C348" s="118">
        <v>0.0009675257893138368</v>
      </c>
      <c r="D348" s="84" t="s">
        <v>5363</v>
      </c>
      <c r="E348" s="84" t="b">
        <v>0</v>
      </c>
      <c r="F348" s="84" t="b">
        <v>0</v>
      </c>
      <c r="G348" s="84" t="b">
        <v>0</v>
      </c>
    </row>
    <row r="349" spans="1:7" ht="15">
      <c r="A349" s="84" t="s">
        <v>5224</v>
      </c>
      <c r="B349" s="84">
        <v>2</v>
      </c>
      <c r="C349" s="118">
        <v>0.0009675257893138368</v>
      </c>
      <c r="D349" s="84" t="s">
        <v>5363</v>
      </c>
      <c r="E349" s="84" t="b">
        <v>0</v>
      </c>
      <c r="F349" s="84" t="b">
        <v>0</v>
      </c>
      <c r="G349" s="84" t="b">
        <v>0</v>
      </c>
    </row>
    <row r="350" spans="1:7" ht="15">
      <c r="A350" s="84" t="s">
        <v>5225</v>
      </c>
      <c r="B350" s="84">
        <v>2</v>
      </c>
      <c r="C350" s="118">
        <v>0.0009675257893138368</v>
      </c>
      <c r="D350" s="84" t="s">
        <v>5363</v>
      </c>
      <c r="E350" s="84" t="b">
        <v>0</v>
      </c>
      <c r="F350" s="84" t="b">
        <v>0</v>
      </c>
      <c r="G350" s="84" t="b">
        <v>0</v>
      </c>
    </row>
    <row r="351" spans="1:7" ht="15">
      <c r="A351" s="84" t="s">
        <v>562</v>
      </c>
      <c r="B351" s="84">
        <v>2</v>
      </c>
      <c r="C351" s="118">
        <v>0.0009675257893138368</v>
      </c>
      <c r="D351" s="84" t="s">
        <v>5363</v>
      </c>
      <c r="E351" s="84" t="b">
        <v>0</v>
      </c>
      <c r="F351" s="84" t="b">
        <v>0</v>
      </c>
      <c r="G351" s="84" t="b">
        <v>0</v>
      </c>
    </row>
    <row r="352" spans="1:7" ht="15">
      <c r="A352" s="84" t="s">
        <v>5226</v>
      </c>
      <c r="B352" s="84">
        <v>2</v>
      </c>
      <c r="C352" s="118">
        <v>0.0009675257893138368</v>
      </c>
      <c r="D352" s="84" t="s">
        <v>5363</v>
      </c>
      <c r="E352" s="84" t="b">
        <v>0</v>
      </c>
      <c r="F352" s="84" t="b">
        <v>0</v>
      </c>
      <c r="G352" s="84" t="b">
        <v>0</v>
      </c>
    </row>
    <row r="353" spans="1:7" ht="15">
      <c r="A353" s="84" t="s">
        <v>435</v>
      </c>
      <c r="B353" s="84">
        <v>2</v>
      </c>
      <c r="C353" s="118">
        <v>0.0009675257893138368</v>
      </c>
      <c r="D353" s="84" t="s">
        <v>5363</v>
      </c>
      <c r="E353" s="84" t="b">
        <v>0</v>
      </c>
      <c r="F353" s="84" t="b">
        <v>0</v>
      </c>
      <c r="G353" s="84" t="b">
        <v>0</v>
      </c>
    </row>
    <row r="354" spans="1:7" ht="15">
      <c r="A354" s="84" t="s">
        <v>560</v>
      </c>
      <c r="B354" s="84">
        <v>2</v>
      </c>
      <c r="C354" s="118">
        <v>0.0009675257893138368</v>
      </c>
      <c r="D354" s="84" t="s">
        <v>5363</v>
      </c>
      <c r="E354" s="84" t="b">
        <v>0</v>
      </c>
      <c r="F354" s="84" t="b">
        <v>0</v>
      </c>
      <c r="G354" s="84" t="b">
        <v>0</v>
      </c>
    </row>
    <row r="355" spans="1:7" ht="15">
      <c r="A355" s="84" t="s">
        <v>5227</v>
      </c>
      <c r="B355" s="84">
        <v>2</v>
      </c>
      <c r="C355" s="118">
        <v>0.0009675257893138368</v>
      </c>
      <c r="D355" s="84" t="s">
        <v>5363</v>
      </c>
      <c r="E355" s="84" t="b">
        <v>0</v>
      </c>
      <c r="F355" s="84" t="b">
        <v>0</v>
      </c>
      <c r="G355" s="84" t="b">
        <v>0</v>
      </c>
    </row>
    <row r="356" spans="1:7" ht="15">
      <c r="A356" s="84" t="s">
        <v>5228</v>
      </c>
      <c r="B356" s="84">
        <v>2</v>
      </c>
      <c r="C356" s="118">
        <v>0.0009675257893138368</v>
      </c>
      <c r="D356" s="84" t="s">
        <v>5363</v>
      </c>
      <c r="E356" s="84" t="b">
        <v>0</v>
      </c>
      <c r="F356" s="84" t="b">
        <v>0</v>
      </c>
      <c r="G356" s="84" t="b">
        <v>0</v>
      </c>
    </row>
    <row r="357" spans="1:7" ht="15">
      <c r="A357" s="84" t="s">
        <v>5229</v>
      </c>
      <c r="B357" s="84">
        <v>2</v>
      </c>
      <c r="C357" s="118">
        <v>0.0010995854496182811</v>
      </c>
      <c r="D357" s="84" t="s">
        <v>5363</v>
      </c>
      <c r="E357" s="84" t="b">
        <v>0</v>
      </c>
      <c r="F357" s="84" t="b">
        <v>0</v>
      </c>
      <c r="G357" s="84" t="b">
        <v>0</v>
      </c>
    </row>
    <row r="358" spans="1:7" ht="15">
      <c r="A358" s="84" t="s">
        <v>5230</v>
      </c>
      <c r="B358" s="84">
        <v>2</v>
      </c>
      <c r="C358" s="118">
        <v>0.0009675257893138368</v>
      </c>
      <c r="D358" s="84" t="s">
        <v>5363</v>
      </c>
      <c r="E358" s="84" t="b">
        <v>0</v>
      </c>
      <c r="F358" s="84" t="b">
        <v>0</v>
      </c>
      <c r="G358" s="84" t="b">
        <v>0</v>
      </c>
    </row>
    <row r="359" spans="1:7" ht="15">
      <c r="A359" s="84" t="s">
        <v>5231</v>
      </c>
      <c r="B359" s="84">
        <v>2</v>
      </c>
      <c r="C359" s="118">
        <v>0.0009675257893138368</v>
      </c>
      <c r="D359" s="84" t="s">
        <v>5363</v>
      </c>
      <c r="E359" s="84" t="b">
        <v>0</v>
      </c>
      <c r="F359" s="84" t="b">
        <v>0</v>
      </c>
      <c r="G359" s="84" t="b">
        <v>0</v>
      </c>
    </row>
    <row r="360" spans="1:7" ht="15">
      <c r="A360" s="84" t="s">
        <v>5232</v>
      </c>
      <c r="B360" s="84">
        <v>2</v>
      </c>
      <c r="C360" s="118">
        <v>0.0009675257893138368</v>
      </c>
      <c r="D360" s="84" t="s">
        <v>5363</v>
      </c>
      <c r="E360" s="84" t="b">
        <v>0</v>
      </c>
      <c r="F360" s="84" t="b">
        <v>0</v>
      </c>
      <c r="G360" s="84" t="b">
        <v>0</v>
      </c>
    </row>
    <row r="361" spans="1:7" ht="15">
      <c r="A361" s="84" t="s">
        <v>5233</v>
      </c>
      <c r="B361" s="84">
        <v>2</v>
      </c>
      <c r="C361" s="118">
        <v>0.0009675257893138368</v>
      </c>
      <c r="D361" s="84" t="s">
        <v>5363</v>
      </c>
      <c r="E361" s="84" t="b">
        <v>0</v>
      </c>
      <c r="F361" s="84" t="b">
        <v>0</v>
      </c>
      <c r="G361" s="84" t="b">
        <v>0</v>
      </c>
    </row>
    <row r="362" spans="1:7" ht="15">
      <c r="A362" s="84" t="s">
        <v>5234</v>
      </c>
      <c r="B362" s="84">
        <v>2</v>
      </c>
      <c r="C362" s="118">
        <v>0.0009675257893138368</v>
      </c>
      <c r="D362" s="84" t="s">
        <v>5363</v>
      </c>
      <c r="E362" s="84" t="b">
        <v>0</v>
      </c>
      <c r="F362" s="84" t="b">
        <v>0</v>
      </c>
      <c r="G362" s="84" t="b">
        <v>0</v>
      </c>
    </row>
    <row r="363" spans="1:7" ht="15">
      <c r="A363" s="84" t="s">
        <v>5235</v>
      </c>
      <c r="B363" s="84">
        <v>2</v>
      </c>
      <c r="C363" s="118">
        <v>0.0009675257893138368</v>
      </c>
      <c r="D363" s="84" t="s">
        <v>5363</v>
      </c>
      <c r="E363" s="84" t="b">
        <v>0</v>
      </c>
      <c r="F363" s="84" t="b">
        <v>0</v>
      </c>
      <c r="G363" s="84" t="b">
        <v>0</v>
      </c>
    </row>
    <row r="364" spans="1:7" ht="15">
      <c r="A364" s="84" t="s">
        <v>5236</v>
      </c>
      <c r="B364" s="84">
        <v>2</v>
      </c>
      <c r="C364" s="118">
        <v>0.0009675257893138368</v>
      </c>
      <c r="D364" s="84" t="s">
        <v>5363</v>
      </c>
      <c r="E364" s="84" t="b">
        <v>0</v>
      </c>
      <c r="F364" s="84" t="b">
        <v>0</v>
      </c>
      <c r="G364" s="84" t="b">
        <v>0</v>
      </c>
    </row>
    <row r="365" spans="1:7" ht="15">
      <c r="A365" s="84" t="s">
        <v>5237</v>
      </c>
      <c r="B365" s="84">
        <v>2</v>
      </c>
      <c r="C365" s="118">
        <v>0.0009675257893138368</v>
      </c>
      <c r="D365" s="84" t="s">
        <v>5363</v>
      </c>
      <c r="E365" s="84" t="b">
        <v>0</v>
      </c>
      <c r="F365" s="84" t="b">
        <v>0</v>
      </c>
      <c r="G365" s="84" t="b">
        <v>0</v>
      </c>
    </row>
    <row r="366" spans="1:7" ht="15">
      <c r="A366" s="84" t="s">
        <v>5238</v>
      </c>
      <c r="B366" s="84">
        <v>2</v>
      </c>
      <c r="C366" s="118">
        <v>0.0009675257893138368</v>
      </c>
      <c r="D366" s="84" t="s">
        <v>5363</v>
      </c>
      <c r="E366" s="84" t="b">
        <v>0</v>
      </c>
      <c r="F366" s="84" t="b">
        <v>0</v>
      </c>
      <c r="G366" s="84" t="b">
        <v>0</v>
      </c>
    </row>
    <row r="367" spans="1:7" ht="15">
      <c r="A367" s="84" t="s">
        <v>5239</v>
      </c>
      <c r="B367" s="84">
        <v>2</v>
      </c>
      <c r="C367" s="118">
        <v>0.0009675257893138368</v>
      </c>
      <c r="D367" s="84" t="s">
        <v>5363</v>
      </c>
      <c r="E367" s="84" t="b">
        <v>0</v>
      </c>
      <c r="F367" s="84" t="b">
        <v>0</v>
      </c>
      <c r="G367" s="84" t="b">
        <v>0</v>
      </c>
    </row>
    <row r="368" spans="1:7" ht="15">
      <c r="A368" s="84" t="s">
        <v>5240</v>
      </c>
      <c r="B368" s="84">
        <v>2</v>
      </c>
      <c r="C368" s="118">
        <v>0.0009675257893138368</v>
      </c>
      <c r="D368" s="84" t="s">
        <v>5363</v>
      </c>
      <c r="E368" s="84" t="b">
        <v>1</v>
      </c>
      <c r="F368" s="84" t="b">
        <v>0</v>
      </c>
      <c r="G368" s="84" t="b">
        <v>0</v>
      </c>
    </row>
    <row r="369" spans="1:7" ht="15">
      <c r="A369" s="84" t="s">
        <v>5241</v>
      </c>
      <c r="B369" s="84">
        <v>2</v>
      </c>
      <c r="C369" s="118">
        <v>0.0009675257893138368</v>
      </c>
      <c r="D369" s="84" t="s">
        <v>5363</v>
      </c>
      <c r="E369" s="84" t="b">
        <v>0</v>
      </c>
      <c r="F369" s="84" t="b">
        <v>0</v>
      </c>
      <c r="G369" s="84" t="b">
        <v>0</v>
      </c>
    </row>
    <row r="370" spans="1:7" ht="15">
      <c r="A370" s="84" t="s">
        <v>5242</v>
      </c>
      <c r="B370" s="84">
        <v>2</v>
      </c>
      <c r="C370" s="118">
        <v>0.0009675257893138368</v>
      </c>
      <c r="D370" s="84" t="s">
        <v>5363</v>
      </c>
      <c r="E370" s="84" t="b">
        <v>1</v>
      </c>
      <c r="F370" s="84" t="b">
        <v>0</v>
      </c>
      <c r="G370" s="84" t="b">
        <v>0</v>
      </c>
    </row>
    <row r="371" spans="1:7" ht="15">
      <c r="A371" s="84" t="s">
        <v>5243</v>
      </c>
      <c r="B371" s="84">
        <v>2</v>
      </c>
      <c r="C371" s="118">
        <v>0.0010995854496182811</v>
      </c>
      <c r="D371" s="84" t="s">
        <v>5363</v>
      </c>
      <c r="E371" s="84" t="b">
        <v>0</v>
      </c>
      <c r="F371" s="84" t="b">
        <v>0</v>
      </c>
      <c r="G371" s="84" t="b">
        <v>0</v>
      </c>
    </row>
    <row r="372" spans="1:7" ht="15">
      <c r="A372" s="84" t="s">
        <v>5244</v>
      </c>
      <c r="B372" s="84">
        <v>2</v>
      </c>
      <c r="C372" s="118">
        <v>0.0009675257893138368</v>
      </c>
      <c r="D372" s="84" t="s">
        <v>5363</v>
      </c>
      <c r="E372" s="84" t="b">
        <v>0</v>
      </c>
      <c r="F372" s="84" t="b">
        <v>0</v>
      </c>
      <c r="G372" s="84" t="b">
        <v>0</v>
      </c>
    </row>
    <row r="373" spans="1:7" ht="15">
      <c r="A373" s="84" t="s">
        <v>555</v>
      </c>
      <c r="B373" s="84">
        <v>2</v>
      </c>
      <c r="C373" s="118">
        <v>0.0009675257893138368</v>
      </c>
      <c r="D373" s="84" t="s">
        <v>5363</v>
      </c>
      <c r="E373" s="84" t="b">
        <v>0</v>
      </c>
      <c r="F373" s="84" t="b">
        <v>0</v>
      </c>
      <c r="G373" s="84" t="b">
        <v>0</v>
      </c>
    </row>
    <row r="374" spans="1:7" ht="15">
      <c r="A374" s="84" t="s">
        <v>554</v>
      </c>
      <c r="B374" s="84">
        <v>2</v>
      </c>
      <c r="C374" s="118">
        <v>0.0009675257893138368</v>
      </c>
      <c r="D374" s="84" t="s">
        <v>5363</v>
      </c>
      <c r="E374" s="84" t="b">
        <v>0</v>
      </c>
      <c r="F374" s="84" t="b">
        <v>0</v>
      </c>
      <c r="G374" s="84" t="b">
        <v>0</v>
      </c>
    </row>
    <row r="375" spans="1:7" ht="15">
      <c r="A375" s="84" t="s">
        <v>5245</v>
      </c>
      <c r="B375" s="84">
        <v>2</v>
      </c>
      <c r="C375" s="118">
        <v>0.0009675257893138368</v>
      </c>
      <c r="D375" s="84" t="s">
        <v>5363</v>
      </c>
      <c r="E375" s="84" t="b">
        <v>0</v>
      </c>
      <c r="F375" s="84" t="b">
        <v>0</v>
      </c>
      <c r="G375" s="84" t="b">
        <v>0</v>
      </c>
    </row>
    <row r="376" spans="1:7" ht="15">
      <c r="A376" s="84" t="s">
        <v>5246</v>
      </c>
      <c r="B376" s="84">
        <v>2</v>
      </c>
      <c r="C376" s="118">
        <v>0.0009675257893138368</v>
      </c>
      <c r="D376" s="84" t="s">
        <v>5363</v>
      </c>
      <c r="E376" s="84" t="b">
        <v>0</v>
      </c>
      <c r="F376" s="84" t="b">
        <v>0</v>
      </c>
      <c r="G376" s="84" t="b">
        <v>0</v>
      </c>
    </row>
    <row r="377" spans="1:7" ht="15">
      <c r="A377" s="84" t="s">
        <v>5247</v>
      </c>
      <c r="B377" s="84">
        <v>2</v>
      </c>
      <c r="C377" s="118">
        <v>0.0009675257893138368</v>
      </c>
      <c r="D377" s="84" t="s">
        <v>5363</v>
      </c>
      <c r="E377" s="84" t="b">
        <v>0</v>
      </c>
      <c r="F377" s="84" t="b">
        <v>0</v>
      </c>
      <c r="G377" s="84" t="b">
        <v>0</v>
      </c>
    </row>
    <row r="378" spans="1:7" ht="15">
      <c r="A378" s="84" t="s">
        <v>5248</v>
      </c>
      <c r="B378" s="84">
        <v>2</v>
      </c>
      <c r="C378" s="118">
        <v>0.0009675257893138368</v>
      </c>
      <c r="D378" s="84" t="s">
        <v>5363</v>
      </c>
      <c r="E378" s="84" t="b">
        <v>0</v>
      </c>
      <c r="F378" s="84" t="b">
        <v>0</v>
      </c>
      <c r="G378" s="84" t="b">
        <v>0</v>
      </c>
    </row>
    <row r="379" spans="1:7" ht="15">
      <c r="A379" s="84" t="s">
        <v>5249</v>
      </c>
      <c r="B379" s="84">
        <v>2</v>
      </c>
      <c r="C379" s="118">
        <v>0.0009675257893138368</v>
      </c>
      <c r="D379" s="84" t="s">
        <v>5363</v>
      </c>
      <c r="E379" s="84" t="b">
        <v>0</v>
      </c>
      <c r="F379" s="84" t="b">
        <v>0</v>
      </c>
      <c r="G379" s="84" t="b">
        <v>0</v>
      </c>
    </row>
    <row r="380" spans="1:7" ht="15">
      <c r="A380" s="84" t="s">
        <v>5250</v>
      </c>
      <c r="B380" s="84">
        <v>2</v>
      </c>
      <c r="C380" s="118">
        <v>0.0009675257893138368</v>
      </c>
      <c r="D380" s="84" t="s">
        <v>5363</v>
      </c>
      <c r="E380" s="84" t="b">
        <v>0</v>
      </c>
      <c r="F380" s="84" t="b">
        <v>0</v>
      </c>
      <c r="G380" s="84" t="b">
        <v>0</v>
      </c>
    </row>
    <row r="381" spans="1:7" ht="15">
      <c r="A381" s="84" t="s">
        <v>5251</v>
      </c>
      <c r="B381" s="84">
        <v>2</v>
      </c>
      <c r="C381" s="118">
        <v>0.0009675257893138368</v>
      </c>
      <c r="D381" s="84" t="s">
        <v>5363</v>
      </c>
      <c r="E381" s="84" t="b">
        <v>0</v>
      </c>
      <c r="F381" s="84" t="b">
        <v>0</v>
      </c>
      <c r="G381" s="84" t="b">
        <v>0</v>
      </c>
    </row>
    <row r="382" spans="1:7" ht="15">
      <c r="A382" s="84" t="s">
        <v>5252</v>
      </c>
      <c r="B382" s="84">
        <v>2</v>
      </c>
      <c r="C382" s="118">
        <v>0.0009675257893138368</v>
      </c>
      <c r="D382" s="84" t="s">
        <v>5363</v>
      </c>
      <c r="E382" s="84" t="b">
        <v>0</v>
      </c>
      <c r="F382" s="84" t="b">
        <v>0</v>
      </c>
      <c r="G382" s="84" t="b">
        <v>0</v>
      </c>
    </row>
    <row r="383" spans="1:7" ht="15">
      <c r="A383" s="84" t="s">
        <v>5253</v>
      </c>
      <c r="B383" s="84">
        <v>2</v>
      </c>
      <c r="C383" s="118">
        <v>0.0009675257893138368</v>
      </c>
      <c r="D383" s="84" t="s">
        <v>5363</v>
      </c>
      <c r="E383" s="84" t="b">
        <v>0</v>
      </c>
      <c r="F383" s="84" t="b">
        <v>0</v>
      </c>
      <c r="G383" s="84" t="b">
        <v>0</v>
      </c>
    </row>
    <row r="384" spans="1:7" ht="15">
      <c r="A384" s="84" t="s">
        <v>5254</v>
      </c>
      <c r="B384" s="84">
        <v>2</v>
      </c>
      <c r="C384" s="118">
        <v>0.0009675257893138368</v>
      </c>
      <c r="D384" s="84" t="s">
        <v>5363</v>
      </c>
      <c r="E384" s="84" t="b">
        <v>0</v>
      </c>
      <c r="F384" s="84" t="b">
        <v>0</v>
      </c>
      <c r="G384" s="84" t="b">
        <v>0</v>
      </c>
    </row>
    <row r="385" spans="1:7" ht="15">
      <c r="A385" s="84" t="s">
        <v>5255</v>
      </c>
      <c r="B385" s="84">
        <v>2</v>
      </c>
      <c r="C385" s="118">
        <v>0.0009675257893138368</v>
      </c>
      <c r="D385" s="84" t="s">
        <v>5363</v>
      </c>
      <c r="E385" s="84" t="b">
        <v>0</v>
      </c>
      <c r="F385" s="84" t="b">
        <v>0</v>
      </c>
      <c r="G385" s="84" t="b">
        <v>0</v>
      </c>
    </row>
    <row r="386" spans="1:7" ht="15">
      <c r="A386" s="84" t="s">
        <v>549</v>
      </c>
      <c r="B386" s="84">
        <v>2</v>
      </c>
      <c r="C386" s="118">
        <v>0.0009675257893138368</v>
      </c>
      <c r="D386" s="84" t="s">
        <v>5363</v>
      </c>
      <c r="E386" s="84" t="b">
        <v>0</v>
      </c>
      <c r="F386" s="84" t="b">
        <v>0</v>
      </c>
      <c r="G386" s="84" t="b">
        <v>0</v>
      </c>
    </row>
    <row r="387" spans="1:7" ht="15">
      <c r="A387" s="84" t="s">
        <v>548</v>
      </c>
      <c r="B387" s="84">
        <v>2</v>
      </c>
      <c r="C387" s="118">
        <v>0.0009675257893138368</v>
      </c>
      <c r="D387" s="84" t="s">
        <v>5363</v>
      </c>
      <c r="E387" s="84" t="b">
        <v>0</v>
      </c>
      <c r="F387" s="84" t="b">
        <v>0</v>
      </c>
      <c r="G387" s="84" t="b">
        <v>0</v>
      </c>
    </row>
    <row r="388" spans="1:7" ht="15">
      <c r="A388" s="84" t="s">
        <v>5256</v>
      </c>
      <c r="B388" s="84">
        <v>2</v>
      </c>
      <c r="C388" s="118">
        <v>0.0009675257893138368</v>
      </c>
      <c r="D388" s="84" t="s">
        <v>5363</v>
      </c>
      <c r="E388" s="84" t="b">
        <v>0</v>
      </c>
      <c r="F388" s="84" t="b">
        <v>0</v>
      </c>
      <c r="G388" s="84" t="b">
        <v>0</v>
      </c>
    </row>
    <row r="389" spans="1:7" ht="15">
      <c r="A389" s="84" t="s">
        <v>5257</v>
      </c>
      <c r="B389" s="84">
        <v>2</v>
      </c>
      <c r="C389" s="118">
        <v>0.0009675257893138368</v>
      </c>
      <c r="D389" s="84" t="s">
        <v>5363</v>
      </c>
      <c r="E389" s="84" t="b">
        <v>0</v>
      </c>
      <c r="F389" s="84" t="b">
        <v>0</v>
      </c>
      <c r="G389" s="84" t="b">
        <v>0</v>
      </c>
    </row>
    <row r="390" spans="1:7" ht="15">
      <c r="A390" s="84" t="s">
        <v>5258</v>
      </c>
      <c r="B390" s="84">
        <v>2</v>
      </c>
      <c r="C390" s="118">
        <v>0.0009675257893138368</v>
      </c>
      <c r="D390" s="84" t="s">
        <v>5363</v>
      </c>
      <c r="E390" s="84" t="b">
        <v>0</v>
      </c>
      <c r="F390" s="84" t="b">
        <v>0</v>
      </c>
      <c r="G390" s="84" t="b">
        <v>0</v>
      </c>
    </row>
    <row r="391" spans="1:7" ht="15">
      <c r="A391" s="84" t="s">
        <v>5259</v>
      </c>
      <c r="B391" s="84">
        <v>2</v>
      </c>
      <c r="C391" s="118">
        <v>0.0009675257893138368</v>
      </c>
      <c r="D391" s="84" t="s">
        <v>5363</v>
      </c>
      <c r="E391" s="84" t="b">
        <v>0</v>
      </c>
      <c r="F391" s="84" t="b">
        <v>0</v>
      </c>
      <c r="G391" s="84" t="b">
        <v>0</v>
      </c>
    </row>
    <row r="392" spans="1:7" ht="15">
      <c r="A392" s="84" t="s">
        <v>5260</v>
      </c>
      <c r="B392" s="84">
        <v>2</v>
      </c>
      <c r="C392" s="118">
        <v>0.0009675257893138368</v>
      </c>
      <c r="D392" s="84" t="s">
        <v>5363</v>
      </c>
      <c r="E392" s="84" t="b">
        <v>0</v>
      </c>
      <c r="F392" s="84" t="b">
        <v>1</v>
      </c>
      <c r="G392" s="84" t="b">
        <v>0</v>
      </c>
    </row>
    <row r="393" spans="1:7" ht="15">
      <c r="A393" s="84" t="s">
        <v>5261</v>
      </c>
      <c r="B393" s="84">
        <v>2</v>
      </c>
      <c r="C393" s="118">
        <v>0.0009675257893138368</v>
      </c>
      <c r="D393" s="84" t="s">
        <v>5363</v>
      </c>
      <c r="E393" s="84" t="b">
        <v>0</v>
      </c>
      <c r="F393" s="84" t="b">
        <v>0</v>
      </c>
      <c r="G393" s="84" t="b">
        <v>0</v>
      </c>
    </row>
    <row r="394" spans="1:7" ht="15">
      <c r="A394" s="84" t="s">
        <v>5262</v>
      </c>
      <c r="B394" s="84">
        <v>2</v>
      </c>
      <c r="C394" s="118">
        <v>0.0009675257893138368</v>
      </c>
      <c r="D394" s="84" t="s">
        <v>5363</v>
      </c>
      <c r="E394" s="84" t="b">
        <v>0</v>
      </c>
      <c r="F394" s="84" t="b">
        <v>0</v>
      </c>
      <c r="G394" s="84" t="b">
        <v>0</v>
      </c>
    </row>
    <row r="395" spans="1:7" ht="15">
      <c r="A395" s="84" t="s">
        <v>5263</v>
      </c>
      <c r="B395" s="84">
        <v>2</v>
      </c>
      <c r="C395" s="118">
        <v>0.0009675257893138368</v>
      </c>
      <c r="D395" s="84" t="s">
        <v>5363</v>
      </c>
      <c r="E395" s="84" t="b">
        <v>0</v>
      </c>
      <c r="F395" s="84" t="b">
        <v>0</v>
      </c>
      <c r="G395" s="84" t="b">
        <v>0</v>
      </c>
    </row>
    <row r="396" spans="1:7" ht="15">
      <c r="A396" s="84" t="s">
        <v>5264</v>
      </c>
      <c r="B396" s="84">
        <v>2</v>
      </c>
      <c r="C396" s="118">
        <v>0.0010995854496182811</v>
      </c>
      <c r="D396" s="84" t="s">
        <v>5363</v>
      </c>
      <c r="E396" s="84" t="b">
        <v>0</v>
      </c>
      <c r="F396" s="84" t="b">
        <v>0</v>
      </c>
      <c r="G396" s="84" t="b">
        <v>0</v>
      </c>
    </row>
    <row r="397" spans="1:7" ht="15">
      <c r="A397" s="84" t="s">
        <v>5265</v>
      </c>
      <c r="B397" s="84">
        <v>2</v>
      </c>
      <c r="C397" s="118">
        <v>0.0009675257893138368</v>
      </c>
      <c r="D397" s="84" t="s">
        <v>5363</v>
      </c>
      <c r="E397" s="84" t="b">
        <v>0</v>
      </c>
      <c r="F397" s="84" t="b">
        <v>0</v>
      </c>
      <c r="G397" s="84" t="b">
        <v>0</v>
      </c>
    </row>
    <row r="398" spans="1:7" ht="15">
      <c r="A398" s="84" t="s">
        <v>412</v>
      </c>
      <c r="B398" s="84">
        <v>2</v>
      </c>
      <c r="C398" s="118">
        <v>0.0009675257893138368</v>
      </c>
      <c r="D398" s="84" t="s">
        <v>5363</v>
      </c>
      <c r="E398" s="84" t="b">
        <v>0</v>
      </c>
      <c r="F398" s="84" t="b">
        <v>0</v>
      </c>
      <c r="G398" s="84" t="b">
        <v>0</v>
      </c>
    </row>
    <row r="399" spans="1:7" ht="15">
      <c r="A399" s="84" t="s">
        <v>5266</v>
      </c>
      <c r="B399" s="84">
        <v>2</v>
      </c>
      <c r="C399" s="118">
        <v>0.0009675257893138368</v>
      </c>
      <c r="D399" s="84" t="s">
        <v>5363</v>
      </c>
      <c r="E399" s="84" t="b">
        <v>0</v>
      </c>
      <c r="F399" s="84" t="b">
        <v>0</v>
      </c>
      <c r="G399" s="84" t="b">
        <v>0</v>
      </c>
    </row>
    <row r="400" spans="1:7" ht="15">
      <c r="A400" s="84" t="s">
        <v>5267</v>
      </c>
      <c r="B400" s="84">
        <v>2</v>
      </c>
      <c r="C400" s="118">
        <v>0.0010995854496182811</v>
      </c>
      <c r="D400" s="84" t="s">
        <v>5363</v>
      </c>
      <c r="E400" s="84" t="b">
        <v>0</v>
      </c>
      <c r="F400" s="84" t="b">
        <v>0</v>
      </c>
      <c r="G400" s="84" t="b">
        <v>0</v>
      </c>
    </row>
    <row r="401" spans="1:7" ht="15">
      <c r="A401" s="84" t="s">
        <v>5268</v>
      </c>
      <c r="B401" s="84">
        <v>2</v>
      </c>
      <c r="C401" s="118">
        <v>0.0009675257893138368</v>
      </c>
      <c r="D401" s="84" t="s">
        <v>5363</v>
      </c>
      <c r="E401" s="84" t="b">
        <v>0</v>
      </c>
      <c r="F401" s="84" t="b">
        <v>0</v>
      </c>
      <c r="G401" s="84" t="b">
        <v>0</v>
      </c>
    </row>
    <row r="402" spans="1:7" ht="15">
      <c r="A402" s="84" t="s">
        <v>5269</v>
      </c>
      <c r="B402" s="84">
        <v>2</v>
      </c>
      <c r="C402" s="118">
        <v>0.0009675257893138368</v>
      </c>
      <c r="D402" s="84" t="s">
        <v>5363</v>
      </c>
      <c r="E402" s="84" t="b">
        <v>0</v>
      </c>
      <c r="F402" s="84" t="b">
        <v>0</v>
      </c>
      <c r="G402" s="84" t="b">
        <v>0</v>
      </c>
    </row>
    <row r="403" spans="1:7" ht="15">
      <c r="A403" s="84" t="s">
        <v>5270</v>
      </c>
      <c r="B403" s="84">
        <v>2</v>
      </c>
      <c r="C403" s="118">
        <v>0.0010995854496182811</v>
      </c>
      <c r="D403" s="84" t="s">
        <v>5363</v>
      </c>
      <c r="E403" s="84" t="b">
        <v>0</v>
      </c>
      <c r="F403" s="84" t="b">
        <v>0</v>
      </c>
      <c r="G403" s="84" t="b">
        <v>0</v>
      </c>
    </row>
    <row r="404" spans="1:7" ht="15">
      <c r="A404" s="84" t="s">
        <v>409</v>
      </c>
      <c r="B404" s="84">
        <v>2</v>
      </c>
      <c r="C404" s="118">
        <v>0.0009675257893138368</v>
      </c>
      <c r="D404" s="84" t="s">
        <v>5363</v>
      </c>
      <c r="E404" s="84" t="b">
        <v>0</v>
      </c>
      <c r="F404" s="84" t="b">
        <v>0</v>
      </c>
      <c r="G404" s="84" t="b">
        <v>0</v>
      </c>
    </row>
    <row r="405" spans="1:7" ht="15">
      <c r="A405" s="84" t="s">
        <v>408</v>
      </c>
      <c r="B405" s="84">
        <v>2</v>
      </c>
      <c r="C405" s="118">
        <v>0.0009675257893138368</v>
      </c>
      <c r="D405" s="84" t="s">
        <v>5363</v>
      </c>
      <c r="E405" s="84" t="b">
        <v>0</v>
      </c>
      <c r="F405" s="84" t="b">
        <v>0</v>
      </c>
      <c r="G405" s="84" t="b">
        <v>0</v>
      </c>
    </row>
    <row r="406" spans="1:7" ht="15">
      <c r="A406" s="84" t="s">
        <v>5271</v>
      </c>
      <c r="B406" s="84">
        <v>2</v>
      </c>
      <c r="C406" s="118">
        <v>0.0009675257893138368</v>
      </c>
      <c r="D406" s="84" t="s">
        <v>5363</v>
      </c>
      <c r="E406" s="84" t="b">
        <v>0</v>
      </c>
      <c r="F406" s="84" t="b">
        <v>1</v>
      </c>
      <c r="G406" s="84" t="b">
        <v>0</v>
      </c>
    </row>
    <row r="407" spans="1:7" ht="15">
      <c r="A407" s="84" t="s">
        <v>5272</v>
      </c>
      <c r="B407" s="84">
        <v>2</v>
      </c>
      <c r="C407" s="118">
        <v>0.0009675257893138368</v>
      </c>
      <c r="D407" s="84" t="s">
        <v>5363</v>
      </c>
      <c r="E407" s="84" t="b">
        <v>0</v>
      </c>
      <c r="F407" s="84" t="b">
        <v>0</v>
      </c>
      <c r="G407" s="84" t="b">
        <v>0</v>
      </c>
    </row>
    <row r="408" spans="1:7" ht="15">
      <c r="A408" s="84" t="s">
        <v>5273</v>
      </c>
      <c r="B408" s="84">
        <v>2</v>
      </c>
      <c r="C408" s="118">
        <v>0.0009675257893138368</v>
      </c>
      <c r="D408" s="84" t="s">
        <v>5363</v>
      </c>
      <c r="E408" s="84" t="b">
        <v>0</v>
      </c>
      <c r="F408" s="84" t="b">
        <v>0</v>
      </c>
      <c r="G408" s="84" t="b">
        <v>0</v>
      </c>
    </row>
    <row r="409" spans="1:7" ht="15">
      <c r="A409" s="84" t="s">
        <v>5274</v>
      </c>
      <c r="B409" s="84">
        <v>2</v>
      </c>
      <c r="C409" s="118">
        <v>0.0009675257893138368</v>
      </c>
      <c r="D409" s="84" t="s">
        <v>5363</v>
      </c>
      <c r="E409" s="84" t="b">
        <v>1</v>
      </c>
      <c r="F409" s="84" t="b">
        <v>0</v>
      </c>
      <c r="G409" s="84" t="b">
        <v>0</v>
      </c>
    </row>
    <row r="410" spans="1:7" ht="15">
      <c r="A410" s="84" t="s">
        <v>5275</v>
      </c>
      <c r="B410" s="84">
        <v>2</v>
      </c>
      <c r="C410" s="118">
        <v>0.0009675257893138368</v>
      </c>
      <c r="D410" s="84" t="s">
        <v>5363</v>
      </c>
      <c r="E410" s="84" t="b">
        <v>0</v>
      </c>
      <c r="F410" s="84" t="b">
        <v>0</v>
      </c>
      <c r="G410" s="84" t="b">
        <v>0</v>
      </c>
    </row>
    <row r="411" spans="1:7" ht="15">
      <c r="A411" s="84" t="s">
        <v>5276</v>
      </c>
      <c r="B411" s="84">
        <v>2</v>
      </c>
      <c r="C411" s="118">
        <v>0.0009675257893138368</v>
      </c>
      <c r="D411" s="84" t="s">
        <v>5363</v>
      </c>
      <c r="E411" s="84" t="b">
        <v>1</v>
      </c>
      <c r="F411" s="84" t="b">
        <v>0</v>
      </c>
      <c r="G411" s="84" t="b">
        <v>0</v>
      </c>
    </row>
    <row r="412" spans="1:7" ht="15">
      <c r="A412" s="84" t="s">
        <v>439</v>
      </c>
      <c r="B412" s="84">
        <v>2</v>
      </c>
      <c r="C412" s="118">
        <v>0.0009675257893138368</v>
      </c>
      <c r="D412" s="84" t="s">
        <v>5363</v>
      </c>
      <c r="E412" s="84" t="b">
        <v>0</v>
      </c>
      <c r="F412" s="84" t="b">
        <v>0</v>
      </c>
      <c r="G412" s="84" t="b">
        <v>0</v>
      </c>
    </row>
    <row r="413" spans="1:7" ht="15">
      <c r="A413" s="84" t="s">
        <v>5277</v>
      </c>
      <c r="B413" s="84">
        <v>2</v>
      </c>
      <c r="C413" s="118">
        <v>0.0009675257893138368</v>
      </c>
      <c r="D413" s="84" t="s">
        <v>5363</v>
      </c>
      <c r="E413" s="84" t="b">
        <v>0</v>
      </c>
      <c r="F413" s="84" t="b">
        <v>0</v>
      </c>
      <c r="G413" s="84" t="b">
        <v>0</v>
      </c>
    </row>
    <row r="414" spans="1:7" ht="15">
      <c r="A414" s="84" t="s">
        <v>5278</v>
      </c>
      <c r="B414" s="84">
        <v>2</v>
      </c>
      <c r="C414" s="118">
        <v>0.0009675257893138368</v>
      </c>
      <c r="D414" s="84" t="s">
        <v>5363</v>
      </c>
      <c r="E414" s="84" t="b">
        <v>0</v>
      </c>
      <c r="F414" s="84" t="b">
        <v>0</v>
      </c>
      <c r="G414" s="84" t="b">
        <v>0</v>
      </c>
    </row>
    <row r="415" spans="1:7" ht="15">
      <c r="A415" s="84" t="s">
        <v>5279</v>
      </c>
      <c r="B415" s="84">
        <v>2</v>
      </c>
      <c r="C415" s="118">
        <v>0.0009675257893138368</v>
      </c>
      <c r="D415" s="84" t="s">
        <v>5363</v>
      </c>
      <c r="E415" s="84" t="b">
        <v>0</v>
      </c>
      <c r="F415" s="84" t="b">
        <v>0</v>
      </c>
      <c r="G415" s="84" t="b">
        <v>0</v>
      </c>
    </row>
    <row r="416" spans="1:7" ht="15">
      <c r="A416" s="84" t="s">
        <v>5280</v>
      </c>
      <c r="B416" s="84">
        <v>2</v>
      </c>
      <c r="C416" s="118">
        <v>0.0009675257893138368</v>
      </c>
      <c r="D416" s="84" t="s">
        <v>5363</v>
      </c>
      <c r="E416" s="84" t="b">
        <v>1</v>
      </c>
      <c r="F416" s="84" t="b">
        <v>0</v>
      </c>
      <c r="G416" s="84" t="b">
        <v>0</v>
      </c>
    </row>
    <row r="417" spans="1:7" ht="15">
      <c r="A417" s="84" t="s">
        <v>5281</v>
      </c>
      <c r="B417" s="84">
        <v>2</v>
      </c>
      <c r="C417" s="118">
        <v>0.0009675257893138368</v>
      </c>
      <c r="D417" s="84" t="s">
        <v>5363</v>
      </c>
      <c r="E417" s="84" t="b">
        <v>0</v>
      </c>
      <c r="F417" s="84" t="b">
        <v>0</v>
      </c>
      <c r="G417" s="84" t="b">
        <v>0</v>
      </c>
    </row>
    <row r="418" spans="1:7" ht="15">
      <c r="A418" s="84" t="s">
        <v>5282</v>
      </c>
      <c r="B418" s="84">
        <v>2</v>
      </c>
      <c r="C418" s="118">
        <v>0.0009675257893138368</v>
      </c>
      <c r="D418" s="84" t="s">
        <v>5363</v>
      </c>
      <c r="E418" s="84" t="b">
        <v>0</v>
      </c>
      <c r="F418" s="84" t="b">
        <v>0</v>
      </c>
      <c r="G418" s="84" t="b">
        <v>0</v>
      </c>
    </row>
    <row r="419" spans="1:7" ht="15">
      <c r="A419" s="84" t="s">
        <v>5283</v>
      </c>
      <c r="B419" s="84">
        <v>2</v>
      </c>
      <c r="C419" s="118">
        <v>0.0009675257893138368</v>
      </c>
      <c r="D419" s="84" t="s">
        <v>5363</v>
      </c>
      <c r="E419" s="84" t="b">
        <v>0</v>
      </c>
      <c r="F419" s="84" t="b">
        <v>0</v>
      </c>
      <c r="G419" s="84" t="b">
        <v>0</v>
      </c>
    </row>
    <row r="420" spans="1:7" ht="15">
      <c r="A420" s="84" t="s">
        <v>5284</v>
      </c>
      <c r="B420" s="84">
        <v>2</v>
      </c>
      <c r="C420" s="118">
        <v>0.0009675257893138368</v>
      </c>
      <c r="D420" s="84" t="s">
        <v>5363</v>
      </c>
      <c r="E420" s="84" t="b">
        <v>0</v>
      </c>
      <c r="F420" s="84" t="b">
        <v>0</v>
      </c>
      <c r="G420" s="84" t="b">
        <v>0</v>
      </c>
    </row>
    <row r="421" spans="1:7" ht="15">
      <c r="A421" s="84" t="s">
        <v>5285</v>
      </c>
      <c r="B421" s="84">
        <v>2</v>
      </c>
      <c r="C421" s="118">
        <v>0.0009675257893138368</v>
      </c>
      <c r="D421" s="84" t="s">
        <v>5363</v>
      </c>
      <c r="E421" s="84" t="b">
        <v>0</v>
      </c>
      <c r="F421" s="84" t="b">
        <v>0</v>
      </c>
      <c r="G421" s="84" t="b">
        <v>0</v>
      </c>
    </row>
    <row r="422" spans="1:7" ht="15">
      <c r="A422" s="84" t="s">
        <v>5286</v>
      </c>
      <c r="B422" s="84">
        <v>2</v>
      </c>
      <c r="C422" s="118">
        <v>0.0009675257893138368</v>
      </c>
      <c r="D422" s="84" t="s">
        <v>5363</v>
      </c>
      <c r="E422" s="84" t="b">
        <v>0</v>
      </c>
      <c r="F422" s="84" t="b">
        <v>0</v>
      </c>
      <c r="G422" s="84" t="b">
        <v>0</v>
      </c>
    </row>
    <row r="423" spans="1:7" ht="15">
      <c r="A423" s="84" t="s">
        <v>5287</v>
      </c>
      <c r="B423" s="84">
        <v>2</v>
      </c>
      <c r="C423" s="118">
        <v>0.0009675257893138368</v>
      </c>
      <c r="D423" s="84" t="s">
        <v>5363</v>
      </c>
      <c r="E423" s="84" t="b">
        <v>0</v>
      </c>
      <c r="F423" s="84" t="b">
        <v>0</v>
      </c>
      <c r="G423" s="84" t="b">
        <v>0</v>
      </c>
    </row>
    <row r="424" spans="1:7" ht="15">
      <c r="A424" s="84" t="s">
        <v>5288</v>
      </c>
      <c r="B424" s="84">
        <v>2</v>
      </c>
      <c r="C424" s="118">
        <v>0.0009675257893138368</v>
      </c>
      <c r="D424" s="84" t="s">
        <v>5363</v>
      </c>
      <c r="E424" s="84" t="b">
        <v>0</v>
      </c>
      <c r="F424" s="84" t="b">
        <v>0</v>
      </c>
      <c r="G424" s="84" t="b">
        <v>0</v>
      </c>
    </row>
    <row r="425" spans="1:7" ht="15">
      <c r="A425" s="84" t="s">
        <v>5289</v>
      </c>
      <c r="B425" s="84">
        <v>2</v>
      </c>
      <c r="C425" s="118">
        <v>0.0009675257893138368</v>
      </c>
      <c r="D425" s="84" t="s">
        <v>5363</v>
      </c>
      <c r="E425" s="84" t="b">
        <v>0</v>
      </c>
      <c r="F425" s="84" t="b">
        <v>0</v>
      </c>
      <c r="G425" s="84" t="b">
        <v>0</v>
      </c>
    </row>
    <row r="426" spans="1:7" ht="15">
      <c r="A426" s="84" t="s">
        <v>5290</v>
      </c>
      <c r="B426" s="84">
        <v>2</v>
      </c>
      <c r="C426" s="118">
        <v>0.0009675257893138368</v>
      </c>
      <c r="D426" s="84" t="s">
        <v>5363</v>
      </c>
      <c r="E426" s="84" t="b">
        <v>0</v>
      </c>
      <c r="F426" s="84" t="b">
        <v>0</v>
      </c>
      <c r="G426" s="84" t="b">
        <v>0</v>
      </c>
    </row>
    <row r="427" spans="1:7" ht="15">
      <c r="A427" s="84" t="s">
        <v>532</v>
      </c>
      <c r="B427" s="84">
        <v>2</v>
      </c>
      <c r="C427" s="118">
        <v>0.0009675257893138368</v>
      </c>
      <c r="D427" s="84" t="s">
        <v>5363</v>
      </c>
      <c r="E427" s="84" t="b">
        <v>0</v>
      </c>
      <c r="F427" s="84" t="b">
        <v>0</v>
      </c>
      <c r="G427" s="84" t="b">
        <v>0</v>
      </c>
    </row>
    <row r="428" spans="1:7" ht="15">
      <c r="A428" s="84" t="s">
        <v>5291</v>
      </c>
      <c r="B428" s="84">
        <v>2</v>
      </c>
      <c r="C428" s="118">
        <v>0.0009675257893138368</v>
      </c>
      <c r="D428" s="84" t="s">
        <v>5363</v>
      </c>
      <c r="E428" s="84" t="b">
        <v>0</v>
      </c>
      <c r="F428" s="84" t="b">
        <v>0</v>
      </c>
      <c r="G428" s="84" t="b">
        <v>0</v>
      </c>
    </row>
    <row r="429" spans="1:7" ht="15">
      <c r="A429" s="84" t="s">
        <v>5292</v>
      </c>
      <c r="B429" s="84">
        <v>2</v>
      </c>
      <c r="C429" s="118">
        <v>0.0009675257893138368</v>
      </c>
      <c r="D429" s="84" t="s">
        <v>5363</v>
      </c>
      <c r="E429" s="84" t="b">
        <v>1</v>
      </c>
      <c r="F429" s="84" t="b">
        <v>0</v>
      </c>
      <c r="G429" s="84" t="b">
        <v>0</v>
      </c>
    </row>
    <row r="430" spans="1:7" ht="15">
      <c r="A430" s="84" t="s">
        <v>5293</v>
      </c>
      <c r="B430" s="84">
        <v>2</v>
      </c>
      <c r="C430" s="118">
        <v>0.0009675257893138368</v>
      </c>
      <c r="D430" s="84" t="s">
        <v>5363</v>
      </c>
      <c r="E430" s="84" t="b">
        <v>0</v>
      </c>
      <c r="F430" s="84" t="b">
        <v>0</v>
      </c>
      <c r="G430" s="84" t="b">
        <v>0</v>
      </c>
    </row>
    <row r="431" spans="1:7" ht="15">
      <c r="A431" s="84" t="s">
        <v>358</v>
      </c>
      <c r="B431" s="84">
        <v>2</v>
      </c>
      <c r="C431" s="118">
        <v>0.0009675257893138368</v>
      </c>
      <c r="D431" s="84" t="s">
        <v>5363</v>
      </c>
      <c r="E431" s="84" t="b">
        <v>0</v>
      </c>
      <c r="F431" s="84" t="b">
        <v>0</v>
      </c>
      <c r="G431" s="84" t="b">
        <v>0</v>
      </c>
    </row>
    <row r="432" spans="1:7" ht="15">
      <c r="A432" s="84" t="s">
        <v>357</v>
      </c>
      <c r="B432" s="84">
        <v>2</v>
      </c>
      <c r="C432" s="118">
        <v>0.0009675257893138368</v>
      </c>
      <c r="D432" s="84" t="s">
        <v>5363</v>
      </c>
      <c r="E432" s="84" t="b">
        <v>0</v>
      </c>
      <c r="F432" s="84" t="b">
        <v>0</v>
      </c>
      <c r="G432" s="84" t="b">
        <v>0</v>
      </c>
    </row>
    <row r="433" spans="1:7" ht="15">
      <c r="A433" s="84" t="s">
        <v>5294</v>
      </c>
      <c r="B433" s="84">
        <v>2</v>
      </c>
      <c r="C433" s="118">
        <v>0.0009675257893138368</v>
      </c>
      <c r="D433" s="84" t="s">
        <v>5363</v>
      </c>
      <c r="E433" s="84" t="b">
        <v>0</v>
      </c>
      <c r="F433" s="84" t="b">
        <v>0</v>
      </c>
      <c r="G433" s="84" t="b">
        <v>0</v>
      </c>
    </row>
    <row r="434" spans="1:7" ht="15">
      <c r="A434" s="84" t="s">
        <v>5295</v>
      </c>
      <c r="B434" s="84">
        <v>2</v>
      </c>
      <c r="C434" s="118">
        <v>0.0009675257893138368</v>
      </c>
      <c r="D434" s="84" t="s">
        <v>5363</v>
      </c>
      <c r="E434" s="84" t="b">
        <v>0</v>
      </c>
      <c r="F434" s="84" t="b">
        <v>0</v>
      </c>
      <c r="G434" s="84" t="b">
        <v>0</v>
      </c>
    </row>
    <row r="435" spans="1:7" ht="15">
      <c r="A435" s="84" t="s">
        <v>5296</v>
      </c>
      <c r="B435" s="84">
        <v>2</v>
      </c>
      <c r="C435" s="118">
        <v>0.0009675257893138368</v>
      </c>
      <c r="D435" s="84" t="s">
        <v>5363</v>
      </c>
      <c r="E435" s="84" t="b">
        <v>0</v>
      </c>
      <c r="F435" s="84" t="b">
        <v>0</v>
      </c>
      <c r="G435" s="84" t="b">
        <v>0</v>
      </c>
    </row>
    <row r="436" spans="1:7" ht="15">
      <c r="A436" s="84" t="s">
        <v>5297</v>
      </c>
      <c r="B436" s="84">
        <v>2</v>
      </c>
      <c r="C436" s="118">
        <v>0.0010995854496182811</v>
      </c>
      <c r="D436" s="84" t="s">
        <v>5363</v>
      </c>
      <c r="E436" s="84" t="b">
        <v>0</v>
      </c>
      <c r="F436" s="84" t="b">
        <v>0</v>
      </c>
      <c r="G436" s="84" t="b">
        <v>0</v>
      </c>
    </row>
    <row r="437" spans="1:7" ht="15">
      <c r="A437" s="84" t="s">
        <v>5298</v>
      </c>
      <c r="B437" s="84">
        <v>2</v>
      </c>
      <c r="C437" s="118">
        <v>0.0009675257893138368</v>
      </c>
      <c r="D437" s="84" t="s">
        <v>5363</v>
      </c>
      <c r="E437" s="84" t="b">
        <v>0</v>
      </c>
      <c r="F437" s="84" t="b">
        <v>0</v>
      </c>
      <c r="G437" s="84" t="b">
        <v>0</v>
      </c>
    </row>
    <row r="438" spans="1:7" ht="15">
      <c r="A438" s="84" t="s">
        <v>5299</v>
      </c>
      <c r="B438" s="84">
        <v>2</v>
      </c>
      <c r="C438" s="118">
        <v>0.0009675257893138368</v>
      </c>
      <c r="D438" s="84" t="s">
        <v>5363</v>
      </c>
      <c r="E438" s="84" t="b">
        <v>0</v>
      </c>
      <c r="F438" s="84" t="b">
        <v>0</v>
      </c>
      <c r="G438" s="84" t="b">
        <v>0</v>
      </c>
    </row>
    <row r="439" spans="1:7" ht="15">
      <c r="A439" s="84" t="s">
        <v>5300</v>
      </c>
      <c r="B439" s="84">
        <v>2</v>
      </c>
      <c r="C439" s="118">
        <v>0.0009675257893138368</v>
      </c>
      <c r="D439" s="84" t="s">
        <v>5363</v>
      </c>
      <c r="E439" s="84" t="b">
        <v>0</v>
      </c>
      <c r="F439" s="84" t="b">
        <v>0</v>
      </c>
      <c r="G439" s="84" t="b">
        <v>0</v>
      </c>
    </row>
    <row r="440" spans="1:7" ht="15">
      <c r="A440" s="84" t="s">
        <v>5301</v>
      </c>
      <c r="B440" s="84">
        <v>2</v>
      </c>
      <c r="C440" s="118">
        <v>0.0009675257893138368</v>
      </c>
      <c r="D440" s="84" t="s">
        <v>5363</v>
      </c>
      <c r="E440" s="84" t="b">
        <v>0</v>
      </c>
      <c r="F440" s="84" t="b">
        <v>0</v>
      </c>
      <c r="G440" s="84" t="b">
        <v>0</v>
      </c>
    </row>
    <row r="441" spans="1:7" ht="15">
      <c r="A441" s="84" t="s">
        <v>5302</v>
      </c>
      <c r="B441" s="84">
        <v>2</v>
      </c>
      <c r="C441" s="118">
        <v>0.0009675257893138368</v>
      </c>
      <c r="D441" s="84" t="s">
        <v>5363</v>
      </c>
      <c r="E441" s="84" t="b">
        <v>0</v>
      </c>
      <c r="F441" s="84" t="b">
        <v>0</v>
      </c>
      <c r="G441" s="84" t="b">
        <v>0</v>
      </c>
    </row>
    <row r="442" spans="1:7" ht="15">
      <c r="A442" s="84" t="s">
        <v>5303</v>
      </c>
      <c r="B442" s="84">
        <v>2</v>
      </c>
      <c r="C442" s="118">
        <v>0.0010995854496182811</v>
      </c>
      <c r="D442" s="84" t="s">
        <v>5363</v>
      </c>
      <c r="E442" s="84" t="b">
        <v>0</v>
      </c>
      <c r="F442" s="84" t="b">
        <v>0</v>
      </c>
      <c r="G442" s="84" t="b">
        <v>0</v>
      </c>
    </row>
    <row r="443" spans="1:7" ht="15">
      <c r="A443" s="84" t="s">
        <v>5304</v>
      </c>
      <c r="B443" s="84">
        <v>2</v>
      </c>
      <c r="C443" s="118">
        <v>0.0010995854496182811</v>
      </c>
      <c r="D443" s="84" t="s">
        <v>5363</v>
      </c>
      <c r="E443" s="84" t="b">
        <v>0</v>
      </c>
      <c r="F443" s="84" t="b">
        <v>0</v>
      </c>
      <c r="G443" s="84" t="b">
        <v>0</v>
      </c>
    </row>
    <row r="444" spans="1:7" ht="15">
      <c r="A444" s="84" t="s">
        <v>5305</v>
      </c>
      <c r="B444" s="84">
        <v>2</v>
      </c>
      <c r="C444" s="118">
        <v>0.0009675257893138368</v>
      </c>
      <c r="D444" s="84" t="s">
        <v>5363</v>
      </c>
      <c r="E444" s="84" t="b">
        <v>0</v>
      </c>
      <c r="F444" s="84" t="b">
        <v>0</v>
      </c>
      <c r="G444" s="84" t="b">
        <v>0</v>
      </c>
    </row>
    <row r="445" spans="1:7" ht="15">
      <c r="A445" s="84" t="s">
        <v>5306</v>
      </c>
      <c r="B445" s="84">
        <v>2</v>
      </c>
      <c r="C445" s="118">
        <v>0.0009675257893138368</v>
      </c>
      <c r="D445" s="84" t="s">
        <v>5363</v>
      </c>
      <c r="E445" s="84" t="b">
        <v>0</v>
      </c>
      <c r="F445" s="84" t="b">
        <v>0</v>
      </c>
      <c r="G445" s="84" t="b">
        <v>0</v>
      </c>
    </row>
    <row r="446" spans="1:7" ht="15">
      <c r="A446" s="84" t="s">
        <v>5307</v>
      </c>
      <c r="B446" s="84">
        <v>2</v>
      </c>
      <c r="C446" s="118">
        <v>0.0009675257893138368</v>
      </c>
      <c r="D446" s="84" t="s">
        <v>5363</v>
      </c>
      <c r="E446" s="84" t="b">
        <v>0</v>
      </c>
      <c r="F446" s="84" t="b">
        <v>0</v>
      </c>
      <c r="G446" s="84" t="b">
        <v>0</v>
      </c>
    </row>
    <row r="447" spans="1:7" ht="15">
      <c r="A447" s="84" t="s">
        <v>5308</v>
      </c>
      <c r="B447" s="84">
        <v>2</v>
      </c>
      <c r="C447" s="118">
        <v>0.0009675257893138368</v>
      </c>
      <c r="D447" s="84" t="s">
        <v>5363</v>
      </c>
      <c r="E447" s="84" t="b">
        <v>0</v>
      </c>
      <c r="F447" s="84" t="b">
        <v>0</v>
      </c>
      <c r="G447" s="84" t="b">
        <v>0</v>
      </c>
    </row>
    <row r="448" spans="1:7" ht="15">
      <c r="A448" s="84" t="s">
        <v>5309</v>
      </c>
      <c r="B448" s="84">
        <v>2</v>
      </c>
      <c r="C448" s="118">
        <v>0.0009675257893138368</v>
      </c>
      <c r="D448" s="84" t="s">
        <v>5363</v>
      </c>
      <c r="E448" s="84" t="b">
        <v>0</v>
      </c>
      <c r="F448" s="84" t="b">
        <v>0</v>
      </c>
      <c r="G448" s="84" t="b">
        <v>0</v>
      </c>
    </row>
    <row r="449" spans="1:7" ht="15">
      <c r="A449" s="84" t="s">
        <v>4457</v>
      </c>
      <c r="B449" s="84">
        <v>2</v>
      </c>
      <c r="C449" s="118">
        <v>0.0010995854496182811</v>
      </c>
      <c r="D449" s="84" t="s">
        <v>5363</v>
      </c>
      <c r="E449" s="84" t="b">
        <v>0</v>
      </c>
      <c r="F449" s="84" t="b">
        <v>0</v>
      </c>
      <c r="G449" s="84" t="b">
        <v>0</v>
      </c>
    </row>
    <row r="450" spans="1:7" ht="15">
      <c r="A450" s="84" t="s">
        <v>475</v>
      </c>
      <c r="B450" s="84">
        <v>2</v>
      </c>
      <c r="C450" s="118">
        <v>0.0009675257893138368</v>
      </c>
      <c r="D450" s="84" t="s">
        <v>5363</v>
      </c>
      <c r="E450" s="84" t="b">
        <v>0</v>
      </c>
      <c r="F450" s="84" t="b">
        <v>0</v>
      </c>
      <c r="G450" s="84" t="b">
        <v>0</v>
      </c>
    </row>
    <row r="451" spans="1:7" ht="15">
      <c r="A451" s="84" t="s">
        <v>474</v>
      </c>
      <c r="B451" s="84">
        <v>2</v>
      </c>
      <c r="C451" s="118">
        <v>0.0009675257893138368</v>
      </c>
      <c r="D451" s="84" t="s">
        <v>5363</v>
      </c>
      <c r="E451" s="84" t="b">
        <v>0</v>
      </c>
      <c r="F451" s="84" t="b">
        <v>0</v>
      </c>
      <c r="G451" s="84" t="b">
        <v>0</v>
      </c>
    </row>
    <row r="452" spans="1:7" ht="15">
      <c r="A452" s="84" t="s">
        <v>473</v>
      </c>
      <c r="B452" s="84">
        <v>2</v>
      </c>
      <c r="C452" s="118">
        <v>0.0009675257893138368</v>
      </c>
      <c r="D452" s="84" t="s">
        <v>5363</v>
      </c>
      <c r="E452" s="84" t="b">
        <v>0</v>
      </c>
      <c r="F452" s="84" t="b">
        <v>0</v>
      </c>
      <c r="G452" s="84" t="b">
        <v>0</v>
      </c>
    </row>
    <row r="453" spans="1:7" ht="15">
      <c r="A453" s="84" t="s">
        <v>472</v>
      </c>
      <c r="B453" s="84">
        <v>2</v>
      </c>
      <c r="C453" s="118">
        <v>0.0009675257893138368</v>
      </c>
      <c r="D453" s="84" t="s">
        <v>5363</v>
      </c>
      <c r="E453" s="84" t="b">
        <v>0</v>
      </c>
      <c r="F453" s="84" t="b">
        <v>0</v>
      </c>
      <c r="G453" s="84" t="b">
        <v>0</v>
      </c>
    </row>
    <row r="454" spans="1:7" ht="15">
      <c r="A454" s="84" t="s">
        <v>304</v>
      </c>
      <c r="B454" s="84">
        <v>2</v>
      </c>
      <c r="C454" s="118">
        <v>0.0009675257893138368</v>
      </c>
      <c r="D454" s="84" t="s">
        <v>5363</v>
      </c>
      <c r="E454" s="84" t="b">
        <v>0</v>
      </c>
      <c r="F454" s="84" t="b">
        <v>0</v>
      </c>
      <c r="G454" s="84" t="b">
        <v>0</v>
      </c>
    </row>
    <row r="455" spans="1:7" ht="15">
      <c r="A455" s="84" t="s">
        <v>5310</v>
      </c>
      <c r="B455" s="84">
        <v>2</v>
      </c>
      <c r="C455" s="118">
        <v>0.0009675257893138368</v>
      </c>
      <c r="D455" s="84" t="s">
        <v>5363</v>
      </c>
      <c r="E455" s="84" t="b">
        <v>0</v>
      </c>
      <c r="F455" s="84" t="b">
        <v>0</v>
      </c>
      <c r="G455" s="84" t="b">
        <v>0</v>
      </c>
    </row>
    <row r="456" spans="1:7" ht="15">
      <c r="A456" s="84" t="s">
        <v>5311</v>
      </c>
      <c r="B456" s="84">
        <v>2</v>
      </c>
      <c r="C456" s="118">
        <v>0.0009675257893138368</v>
      </c>
      <c r="D456" s="84" t="s">
        <v>5363</v>
      </c>
      <c r="E456" s="84" t="b">
        <v>0</v>
      </c>
      <c r="F456" s="84" t="b">
        <v>0</v>
      </c>
      <c r="G456" s="84" t="b">
        <v>0</v>
      </c>
    </row>
    <row r="457" spans="1:7" ht="15">
      <c r="A457" s="84" t="s">
        <v>470</v>
      </c>
      <c r="B457" s="84">
        <v>2</v>
      </c>
      <c r="C457" s="118">
        <v>0.0009675257893138368</v>
      </c>
      <c r="D457" s="84" t="s">
        <v>5363</v>
      </c>
      <c r="E457" s="84" t="b">
        <v>0</v>
      </c>
      <c r="F457" s="84" t="b">
        <v>0</v>
      </c>
      <c r="G457" s="84" t="b">
        <v>0</v>
      </c>
    </row>
    <row r="458" spans="1:7" ht="15">
      <c r="A458" s="84" t="s">
        <v>5312</v>
      </c>
      <c r="B458" s="84">
        <v>2</v>
      </c>
      <c r="C458" s="118">
        <v>0.0009675257893138368</v>
      </c>
      <c r="D458" s="84" t="s">
        <v>5363</v>
      </c>
      <c r="E458" s="84" t="b">
        <v>1</v>
      </c>
      <c r="F458" s="84" t="b">
        <v>0</v>
      </c>
      <c r="G458" s="84" t="b">
        <v>0</v>
      </c>
    </row>
    <row r="459" spans="1:7" ht="15">
      <c r="A459" s="84" t="s">
        <v>5313</v>
      </c>
      <c r="B459" s="84">
        <v>2</v>
      </c>
      <c r="C459" s="118">
        <v>0.0009675257893138368</v>
      </c>
      <c r="D459" s="84" t="s">
        <v>5363</v>
      </c>
      <c r="E459" s="84" t="b">
        <v>1</v>
      </c>
      <c r="F459" s="84" t="b">
        <v>0</v>
      </c>
      <c r="G459" s="84" t="b">
        <v>0</v>
      </c>
    </row>
    <row r="460" spans="1:7" ht="15">
      <c r="A460" s="84" t="s">
        <v>5314</v>
      </c>
      <c r="B460" s="84">
        <v>2</v>
      </c>
      <c r="C460" s="118">
        <v>0.0009675257893138368</v>
      </c>
      <c r="D460" s="84" t="s">
        <v>5363</v>
      </c>
      <c r="E460" s="84" t="b">
        <v>0</v>
      </c>
      <c r="F460" s="84" t="b">
        <v>0</v>
      </c>
      <c r="G460" s="84" t="b">
        <v>0</v>
      </c>
    </row>
    <row r="461" spans="1:7" ht="15">
      <c r="A461" s="84" t="s">
        <v>5315</v>
      </c>
      <c r="B461" s="84">
        <v>2</v>
      </c>
      <c r="C461" s="118">
        <v>0.0009675257893138368</v>
      </c>
      <c r="D461" s="84" t="s">
        <v>5363</v>
      </c>
      <c r="E461" s="84" t="b">
        <v>0</v>
      </c>
      <c r="F461" s="84" t="b">
        <v>0</v>
      </c>
      <c r="G461" s="84" t="b">
        <v>0</v>
      </c>
    </row>
    <row r="462" spans="1:7" ht="15">
      <c r="A462" s="84" t="s">
        <v>463</v>
      </c>
      <c r="B462" s="84">
        <v>2</v>
      </c>
      <c r="C462" s="118">
        <v>0.0009675257893138368</v>
      </c>
      <c r="D462" s="84" t="s">
        <v>5363</v>
      </c>
      <c r="E462" s="84" t="b">
        <v>0</v>
      </c>
      <c r="F462" s="84" t="b">
        <v>0</v>
      </c>
      <c r="G462" s="84" t="b">
        <v>0</v>
      </c>
    </row>
    <row r="463" spans="1:7" ht="15">
      <c r="A463" s="84" t="s">
        <v>462</v>
      </c>
      <c r="B463" s="84">
        <v>2</v>
      </c>
      <c r="C463" s="118">
        <v>0.0009675257893138368</v>
      </c>
      <c r="D463" s="84" t="s">
        <v>5363</v>
      </c>
      <c r="E463" s="84" t="b">
        <v>0</v>
      </c>
      <c r="F463" s="84" t="b">
        <v>0</v>
      </c>
      <c r="G463" s="84" t="b">
        <v>0</v>
      </c>
    </row>
    <row r="464" spans="1:7" ht="15">
      <c r="A464" s="84" t="s">
        <v>5316</v>
      </c>
      <c r="B464" s="84">
        <v>2</v>
      </c>
      <c r="C464" s="118">
        <v>0.0009675257893138368</v>
      </c>
      <c r="D464" s="84" t="s">
        <v>5363</v>
      </c>
      <c r="E464" s="84" t="b">
        <v>0</v>
      </c>
      <c r="F464" s="84" t="b">
        <v>0</v>
      </c>
      <c r="G464" s="84" t="b">
        <v>0</v>
      </c>
    </row>
    <row r="465" spans="1:7" ht="15">
      <c r="A465" s="84" t="s">
        <v>5317</v>
      </c>
      <c r="B465" s="84">
        <v>2</v>
      </c>
      <c r="C465" s="118">
        <v>0.0009675257893138368</v>
      </c>
      <c r="D465" s="84" t="s">
        <v>5363</v>
      </c>
      <c r="E465" s="84" t="b">
        <v>0</v>
      </c>
      <c r="F465" s="84" t="b">
        <v>0</v>
      </c>
      <c r="G465" s="84" t="b">
        <v>0</v>
      </c>
    </row>
    <row r="466" spans="1:7" ht="15">
      <c r="A466" s="84" t="s">
        <v>5318</v>
      </c>
      <c r="B466" s="84">
        <v>2</v>
      </c>
      <c r="C466" s="118">
        <v>0.0009675257893138368</v>
      </c>
      <c r="D466" s="84" t="s">
        <v>5363</v>
      </c>
      <c r="E466" s="84" t="b">
        <v>0</v>
      </c>
      <c r="F466" s="84" t="b">
        <v>0</v>
      </c>
      <c r="G466" s="84" t="b">
        <v>0</v>
      </c>
    </row>
    <row r="467" spans="1:7" ht="15">
      <c r="A467" s="84" t="s">
        <v>5319</v>
      </c>
      <c r="B467" s="84">
        <v>2</v>
      </c>
      <c r="C467" s="118">
        <v>0.0009675257893138368</v>
      </c>
      <c r="D467" s="84" t="s">
        <v>5363</v>
      </c>
      <c r="E467" s="84" t="b">
        <v>0</v>
      </c>
      <c r="F467" s="84" t="b">
        <v>0</v>
      </c>
      <c r="G467" s="84" t="b">
        <v>0</v>
      </c>
    </row>
    <row r="468" spans="1:7" ht="15">
      <c r="A468" s="84" t="s">
        <v>5320</v>
      </c>
      <c r="B468" s="84">
        <v>2</v>
      </c>
      <c r="C468" s="118">
        <v>0.0009675257893138368</v>
      </c>
      <c r="D468" s="84" t="s">
        <v>5363</v>
      </c>
      <c r="E468" s="84" t="b">
        <v>0</v>
      </c>
      <c r="F468" s="84" t="b">
        <v>0</v>
      </c>
      <c r="G468" s="84" t="b">
        <v>0</v>
      </c>
    </row>
    <row r="469" spans="1:7" ht="15">
      <c r="A469" s="84" t="s">
        <v>5321</v>
      </c>
      <c r="B469" s="84">
        <v>2</v>
      </c>
      <c r="C469" s="118">
        <v>0.0009675257893138368</v>
      </c>
      <c r="D469" s="84" t="s">
        <v>5363</v>
      </c>
      <c r="E469" s="84" t="b">
        <v>0</v>
      </c>
      <c r="F469" s="84" t="b">
        <v>0</v>
      </c>
      <c r="G469" s="84" t="b">
        <v>0</v>
      </c>
    </row>
    <row r="470" spans="1:7" ht="15">
      <c r="A470" s="84" t="s">
        <v>5322</v>
      </c>
      <c r="B470" s="84">
        <v>2</v>
      </c>
      <c r="C470" s="118">
        <v>0.0009675257893138368</v>
      </c>
      <c r="D470" s="84" t="s">
        <v>5363</v>
      </c>
      <c r="E470" s="84" t="b">
        <v>0</v>
      </c>
      <c r="F470" s="84" t="b">
        <v>0</v>
      </c>
      <c r="G470" s="84" t="b">
        <v>0</v>
      </c>
    </row>
    <row r="471" spans="1:7" ht="15">
      <c r="A471" s="84" t="s">
        <v>5323</v>
      </c>
      <c r="B471" s="84">
        <v>2</v>
      </c>
      <c r="C471" s="118">
        <v>0.0009675257893138368</v>
      </c>
      <c r="D471" s="84" t="s">
        <v>5363</v>
      </c>
      <c r="E471" s="84" t="b">
        <v>0</v>
      </c>
      <c r="F471" s="84" t="b">
        <v>0</v>
      </c>
      <c r="G471" s="84" t="b">
        <v>0</v>
      </c>
    </row>
    <row r="472" spans="1:7" ht="15">
      <c r="A472" s="84" t="s">
        <v>5324</v>
      </c>
      <c r="B472" s="84">
        <v>2</v>
      </c>
      <c r="C472" s="118">
        <v>0.0009675257893138368</v>
      </c>
      <c r="D472" s="84" t="s">
        <v>5363</v>
      </c>
      <c r="E472" s="84" t="b">
        <v>0</v>
      </c>
      <c r="F472" s="84" t="b">
        <v>0</v>
      </c>
      <c r="G472" s="84" t="b">
        <v>0</v>
      </c>
    </row>
    <row r="473" spans="1:7" ht="15">
      <c r="A473" s="84" t="s">
        <v>5325</v>
      </c>
      <c r="B473" s="84">
        <v>2</v>
      </c>
      <c r="C473" s="118">
        <v>0.0009675257893138368</v>
      </c>
      <c r="D473" s="84" t="s">
        <v>5363</v>
      </c>
      <c r="E473" s="84" t="b">
        <v>0</v>
      </c>
      <c r="F473" s="84" t="b">
        <v>0</v>
      </c>
      <c r="G473" s="84" t="b">
        <v>0</v>
      </c>
    </row>
    <row r="474" spans="1:7" ht="15">
      <c r="A474" s="84" t="s">
        <v>5326</v>
      </c>
      <c r="B474" s="84">
        <v>2</v>
      </c>
      <c r="C474" s="118">
        <v>0.0009675257893138368</v>
      </c>
      <c r="D474" s="84" t="s">
        <v>5363</v>
      </c>
      <c r="E474" s="84" t="b">
        <v>0</v>
      </c>
      <c r="F474" s="84" t="b">
        <v>0</v>
      </c>
      <c r="G474" s="84" t="b">
        <v>0</v>
      </c>
    </row>
    <row r="475" spans="1:7" ht="15">
      <c r="A475" s="84" t="s">
        <v>5327</v>
      </c>
      <c r="B475" s="84">
        <v>2</v>
      </c>
      <c r="C475" s="118">
        <v>0.0009675257893138368</v>
      </c>
      <c r="D475" s="84" t="s">
        <v>5363</v>
      </c>
      <c r="E475" s="84" t="b">
        <v>0</v>
      </c>
      <c r="F475" s="84" t="b">
        <v>0</v>
      </c>
      <c r="G475" s="84" t="b">
        <v>0</v>
      </c>
    </row>
    <row r="476" spans="1:7" ht="15">
      <c r="A476" s="84" t="s">
        <v>5328</v>
      </c>
      <c r="B476" s="84">
        <v>2</v>
      </c>
      <c r="C476" s="118">
        <v>0.0009675257893138368</v>
      </c>
      <c r="D476" s="84" t="s">
        <v>5363</v>
      </c>
      <c r="E476" s="84" t="b">
        <v>0</v>
      </c>
      <c r="F476" s="84" t="b">
        <v>0</v>
      </c>
      <c r="G476" s="84" t="b">
        <v>0</v>
      </c>
    </row>
    <row r="477" spans="1:7" ht="15">
      <c r="A477" s="84" t="s">
        <v>5329</v>
      </c>
      <c r="B477" s="84">
        <v>2</v>
      </c>
      <c r="C477" s="118">
        <v>0.0009675257893138368</v>
      </c>
      <c r="D477" s="84" t="s">
        <v>5363</v>
      </c>
      <c r="E477" s="84" t="b">
        <v>0</v>
      </c>
      <c r="F477" s="84" t="b">
        <v>0</v>
      </c>
      <c r="G477" s="84" t="b">
        <v>0</v>
      </c>
    </row>
    <row r="478" spans="1:7" ht="15">
      <c r="A478" s="84" t="s">
        <v>5330</v>
      </c>
      <c r="B478" s="84">
        <v>2</v>
      </c>
      <c r="C478" s="118">
        <v>0.0009675257893138368</v>
      </c>
      <c r="D478" s="84" t="s">
        <v>5363</v>
      </c>
      <c r="E478" s="84" t="b">
        <v>0</v>
      </c>
      <c r="F478" s="84" t="b">
        <v>0</v>
      </c>
      <c r="G478" s="84" t="b">
        <v>0</v>
      </c>
    </row>
    <row r="479" spans="1:7" ht="15">
      <c r="A479" s="84" t="s">
        <v>5331</v>
      </c>
      <c r="B479" s="84">
        <v>2</v>
      </c>
      <c r="C479" s="118">
        <v>0.0010995854496182811</v>
      </c>
      <c r="D479" s="84" t="s">
        <v>5363</v>
      </c>
      <c r="E479" s="84" t="b">
        <v>0</v>
      </c>
      <c r="F479" s="84" t="b">
        <v>0</v>
      </c>
      <c r="G479" s="84" t="b">
        <v>0</v>
      </c>
    </row>
    <row r="480" spans="1:7" ht="15">
      <c r="A480" s="84" t="s">
        <v>5332</v>
      </c>
      <c r="B480" s="84">
        <v>2</v>
      </c>
      <c r="C480" s="118">
        <v>0.0009675257893138368</v>
      </c>
      <c r="D480" s="84" t="s">
        <v>5363</v>
      </c>
      <c r="E480" s="84" t="b">
        <v>0</v>
      </c>
      <c r="F480" s="84" t="b">
        <v>0</v>
      </c>
      <c r="G480" s="84" t="b">
        <v>0</v>
      </c>
    </row>
    <row r="481" spans="1:7" ht="15">
      <c r="A481" s="84" t="s">
        <v>5333</v>
      </c>
      <c r="B481" s="84">
        <v>2</v>
      </c>
      <c r="C481" s="118">
        <v>0.0009675257893138368</v>
      </c>
      <c r="D481" s="84" t="s">
        <v>5363</v>
      </c>
      <c r="E481" s="84" t="b">
        <v>0</v>
      </c>
      <c r="F481" s="84" t="b">
        <v>1</v>
      </c>
      <c r="G481" s="84" t="b">
        <v>0</v>
      </c>
    </row>
    <row r="482" spans="1:7" ht="15">
      <c r="A482" s="84" t="s">
        <v>5334</v>
      </c>
      <c r="B482" s="84">
        <v>2</v>
      </c>
      <c r="C482" s="118">
        <v>0.0009675257893138368</v>
      </c>
      <c r="D482" s="84" t="s">
        <v>5363</v>
      </c>
      <c r="E482" s="84" t="b">
        <v>0</v>
      </c>
      <c r="F482" s="84" t="b">
        <v>0</v>
      </c>
      <c r="G482" s="84" t="b">
        <v>0</v>
      </c>
    </row>
    <row r="483" spans="1:7" ht="15">
      <c r="A483" s="84" t="s">
        <v>5335</v>
      </c>
      <c r="B483" s="84">
        <v>2</v>
      </c>
      <c r="C483" s="118">
        <v>0.0009675257893138368</v>
      </c>
      <c r="D483" s="84" t="s">
        <v>5363</v>
      </c>
      <c r="E483" s="84" t="b">
        <v>0</v>
      </c>
      <c r="F483" s="84" t="b">
        <v>0</v>
      </c>
      <c r="G483" s="84" t="b">
        <v>0</v>
      </c>
    </row>
    <row r="484" spans="1:7" ht="15">
      <c r="A484" s="84" t="s">
        <v>5336</v>
      </c>
      <c r="B484" s="84">
        <v>2</v>
      </c>
      <c r="C484" s="118">
        <v>0.0009675257893138368</v>
      </c>
      <c r="D484" s="84" t="s">
        <v>5363</v>
      </c>
      <c r="E484" s="84" t="b">
        <v>0</v>
      </c>
      <c r="F484" s="84" t="b">
        <v>0</v>
      </c>
      <c r="G484" s="84" t="b">
        <v>0</v>
      </c>
    </row>
    <row r="485" spans="1:7" ht="15">
      <c r="A485" s="84" t="s">
        <v>5337</v>
      </c>
      <c r="B485" s="84">
        <v>2</v>
      </c>
      <c r="C485" s="118">
        <v>0.0009675257893138368</v>
      </c>
      <c r="D485" s="84" t="s">
        <v>5363</v>
      </c>
      <c r="E485" s="84" t="b">
        <v>0</v>
      </c>
      <c r="F485" s="84" t="b">
        <v>0</v>
      </c>
      <c r="G485" s="84" t="b">
        <v>0</v>
      </c>
    </row>
    <row r="486" spans="1:7" ht="15">
      <c r="A486" s="84" t="s">
        <v>5338</v>
      </c>
      <c r="B486" s="84">
        <v>2</v>
      </c>
      <c r="C486" s="118">
        <v>0.0009675257893138368</v>
      </c>
      <c r="D486" s="84" t="s">
        <v>5363</v>
      </c>
      <c r="E486" s="84" t="b">
        <v>0</v>
      </c>
      <c r="F486" s="84" t="b">
        <v>0</v>
      </c>
      <c r="G486" s="84" t="b">
        <v>0</v>
      </c>
    </row>
    <row r="487" spans="1:7" ht="15">
      <c r="A487" s="84" t="s">
        <v>5339</v>
      </c>
      <c r="B487" s="84">
        <v>2</v>
      </c>
      <c r="C487" s="118">
        <v>0.0009675257893138368</v>
      </c>
      <c r="D487" s="84" t="s">
        <v>5363</v>
      </c>
      <c r="E487" s="84" t="b">
        <v>0</v>
      </c>
      <c r="F487" s="84" t="b">
        <v>0</v>
      </c>
      <c r="G487" s="84" t="b">
        <v>0</v>
      </c>
    </row>
    <row r="488" spans="1:7" ht="15">
      <c r="A488" s="84" t="s">
        <v>5340</v>
      </c>
      <c r="B488" s="84">
        <v>2</v>
      </c>
      <c r="C488" s="118">
        <v>0.0010995854496182811</v>
      </c>
      <c r="D488" s="84" t="s">
        <v>5363</v>
      </c>
      <c r="E488" s="84" t="b">
        <v>0</v>
      </c>
      <c r="F488" s="84" t="b">
        <v>0</v>
      </c>
      <c r="G488" s="84" t="b">
        <v>0</v>
      </c>
    </row>
    <row r="489" spans="1:7" ht="15">
      <c r="A489" s="84" t="s">
        <v>5341</v>
      </c>
      <c r="B489" s="84">
        <v>2</v>
      </c>
      <c r="C489" s="118">
        <v>0.0009675257893138368</v>
      </c>
      <c r="D489" s="84" t="s">
        <v>5363</v>
      </c>
      <c r="E489" s="84" t="b">
        <v>0</v>
      </c>
      <c r="F489" s="84" t="b">
        <v>0</v>
      </c>
      <c r="G489" s="84" t="b">
        <v>0</v>
      </c>
    </row>
    <row r="490" spans="1:7" ht="15">
      <c r="A490" s="84" t="s">
        <v>294</v>
      </c>
      <c r="B490" s="84">
        <v>2</v>
      </c>
      <c r="C490" s="118">
        <v>0.0009675257893138368</v>
      </c>
      <c r="D490" s="84" t="s">
        <v>5363</v>
      </c>
      <c r="E490" s="84" t="b">
        <v>0</v>
      </c>
      <c r="F490" s="84" t="b">
        <v>0</v>
      </c>
      <c r="G490" s="84" t="b">
        <v>0</v>
      </c>
    </row>
    <row r="491" spans="1:7" ht="15">
      <c r="A491" s="84" t="s">
        <v>5342</v>
      </c>
      <c r="B491" s="84">
        <v>2</v>
      </c>
      <c r="C491" s="118">
        <v>0.0009675257893138368</v>
      </c>
      <c r="D491" s="84" t="s">
        <v>5363</v>
      </c>
      <c r="E491" s="84" t="b">
        <v>0</v>
      </c>
      <c r="F491" s="84" t="b">
        <v>0</v>
      </c>
      <c r="G491" s="84" t="b">
        <v>0</v>
      </c>
    </row>
    <row r="492" spans="1:7" ht="15">
      <c r="A492" s="84" t="s">
        <v>5343</v>
      </c>
      <c r="B492" s="84">
        <v>2</v>
      </c>
      <c r="C492" s="118">
        <v>0.0009675257893138368</v>
      </c>
      <c r="D492" s="84" t="s">
        <v>5363</v>
      </c>
      <c r="E492" s="84" t="b">
        <v>0</v>
      </c>
      <c r="F492" s="84" t="b">
        <v>0</v>
      </c>
      <c r="G492" s="84" t="b">
        <v>0</v>
      </c>
    </row>
    <row r="493" spans="1:7" ht="15">
      <c r="A493" s="84" t="s">
        <v>5344</v>
      </c>
      <c r="B493" s="84">
        <v>2</v>
      </c>
      <c r="C493" s="118">
        <v>0.0010995854496182811</v>
      </c>
      <c r="D493" s="84" t="s">
        <v>5363</v>
      </c>
      <c r="E493" s="84" t="b">
        <v>0</v>
      </c>
      <c r="F493" s="84" t="b">
        <v>0</v>
      </c>
      <c r="G493" s="84" t="b">
        <v>0</v>
      </c>
    </row>
    <row r="494" spans="1:7" ht="15">
      <c r="A494" s="84" t="s">
        <v>5345</v>
      </c>
      <c r="B494" s="84">
        <v>2</v>
      </c>
      <c r="C494" s="118">
        <v>0.0009675257893138368</v>
      </c>
      <c r="D494" s="84" t="s">
        <v>5363</v>
      </c>
      <c r="E494" s="84" t="b">
        <v>0</v>
      </c>
      <c r="F494" s="84" t="b">
        <v>0</v>
      </c>
      <c r="G494" s="84" t="b">
        <v>0</v>
      </c>
    </row>
    <row r="495" spans="1:7" ht="15">
      <c r="A495" s="84" t="s">
        <v>5346</v>
      </c>
      <c r="B495" s="84">
        <v>2</v>
      </c>
      <c r="C495" s="118">
        <v>0.0009675257893138368</v>
      </c>
      <c r="D495" s="84" t="s">
        <v>5363</v>
      </c>
      <c r="E495" s="84" t="b">
        <v>0</v>
      </c>
      <c r="F495" s="84" t="b">
        <v>0</v>
      </c>
      <c r="G495" s="84" t="b">
        <v>0</v>
      </c>
    </row>
    <row r="496" spans="1:7" ht="15">
      <c r="A496" s="84" t="s">
        <v>5347</v>
      </c>
      <c r="B496" s="84">
        <v>2</v>
      </c>
      <c r="C496" s="118">
        <v>0.0009675257893138368</v>
      </c>
      <c r="D496" s="84" t="s">
        <v>5363</v>
      </c>
      <c r="E496" s="84" t="b">
        <v>0</v>
      </c>
      <c r="F496" s="84" t="b">
        <v>0</v>
      </c>
      <c r="G496" s="84" t="b">
        <v>0</v>
      </c>
    </row>
    <row r="497" spans="1:7" ht="15">
      <c r="A497" s="84" t="s">
        <v>5348</v>
      </c>
      <c r="B497" s="84">
        <v>2</v>
      </c>
      <c r="C497" s="118">
        <v>0.0009675257893138368</v>
      </c>
      <c r="D497" s="84" t="s">
        <v>5363</v>
      </c>
      <c r="E497" s="84" t="b">
        <v>0</v>
      </c>
      <c r="F497" s="84" t="b">
        <v>0</v>
      </c>
      <c r="G497" s="84" t="b">
        <v>0</v>
      </c>
    </row>
    <row r="498" spans="1:7" ht="15">
      <c r="A498" s="84" t="s">
        <v>5349</v>
      </c>
      <c r="B498" s="84">
        <v>2</v>
      </c>
      <c r="C498" s="118">
        <v>0.0009675257893138368</v>
      </c>
      <c r="D498" s="84" t="s">
        <v>5363</v>
      </c>
      <c r="E498" s="84" t="b">
        <v>0</v>
      </c>
      <c r="F498" s="84" t="b">
        <v>0</v>
      </c>
      <c r="G498" s="84" t="b">
        <v>0</v>
      </c>
    </row>
    <row r="499" spans="1:7" ht="15">
      <c r="A499" s="84" t="s">
        <v>5350</v>
      </c>
      <c r="B499" s="84">
        <v>2</v>
      </c>
      <c r="C499" s="118">
        <v>0.0009675257893138368</v>
      </c>
      <c r="D499" s="84" t="s">
        <v>5363</v>
      </c>
      <c r="E499" s="84" t="b">
        <v>0</v>
      </c>
      <c r="F499" s="84" t="b">
        <v>0</v>
      </c>
      <c r="G499" s="84" t="b">
        <v>0</v>
      </c>
    </row>
    <row r="500" spans="1:7" ht="15">
      <c r="A500" s="84" t="s">
        <v>5351</v>
      </c>
      <c r="B500" s="84">
        <v>2</v>
      </c>
      <c r="C500" s="118">
        <v>0.0009675257893138368</v>
      </c>
      <c r="D500" s="84" t="s">
        <v>5363</v>
      </c>
      <c r="E500" s="84" t="b">
        <v>0</v>
      </c>
      <c r="F500" s="84" t="b">
        <v>0</v>
      </c>
      <c r="G500" s="84" t="b">
        <v>0</v>
      </c>
    </row>
    <row r="501" spans="1:7" ht="15">
      <c r="A501" s="84" t="s">
        <v>5352</v>
      </c>
      <c r="B501" s="84">
        <v>2</v>
      </c>
      <c r="C501" s="118">
        <v>0.0009675257893138368</v>
      </c>
      <c r="D501" s="84" t="s">
        <v>5363</v>
      </c>
      <c r="E501" s="84" t="b">
        <v>0</v>
      </c>
      <c r="F501" s="84" t="b">
        <v>0</v>
      </c>
      <c r="G501" s="84" t="b">
        <v>0</v>
      </c>
    </row>
    <row r="502" spans="1:7" ht="15">
      <c r="A502" s="84" t="s">
        <v>5353</v>
      </c>
      <c r="B502" s="84">
        <v>2</v>
      </c>
      <c r="C502" s="118">
        <v>0.0009675257893138368</v>
      </c>
      <c r="D502" s="84" t="s">
        <v>5363</v>
      </c>
      <c r="E502" s="84" t="b">
        <v>0</v>
      </c>
      <c r="F502" s="84" t="b">
        <v>0</v>
      </c>
      <c r="G502" s="84" t="b">
        <v>0</v>
      </c>
    </row>
    <row r="503" spans="1:7" ht="15">
      <c r="A503" s="84" t="s">
        <v>5354</v>
      </c>
      <c r="B503" s="84">
        <v>2</v>
      </c>
      <c r="C503" s="118">
        <v>0.0009675257893138368</v>
      </c>
      <c r="D503" s="84" t="s">
        <v>5363</v>
      </c>
      <c r="E503" s="84" t="b">
        <v>0</v>
      </c>
      <c r="F503" s="84" t="b">
        <v>0</v>
      </c>
      <c r="G503" s="84" t="b">
        <v>0</v>
      </c>
    </row>
    <row r="504" spans="1:7" ht="15">
      <c r="A504" s="84" t="s">
        <v>5355</v>
      </c>
      <c r="B504" s="84">
        <v>2</v>
      </c>
      <c r="C504" s="118">
        <v>0.0009675257893138368</v>
      </c>
      <c r="D504" s="84" t="s">
        <v>5363</v>
      </c>
      <c r="E504" s="84" t="b">
        <v>0</v>
      </c>
      <c r="F504" s="84" t="b">
        <v>0</v>
      </c>
      <c r="G504" s="84" t="b">
        <v>0</v>
      </c>
    </row>
    <row r="505" spans="1:7" ht="15">
      <c r="A505" s="84" t="s">
        <v>5356</v>
      </c>
      <c r="B505" s="84">
        <v>2</v>
      </c>
      <c r="C505" s="118">
        <v>0.0009675257893138368</v>
      </c>
      <c r="D505" s="84" t="s">
        <v>5363</v>
      </c>
      <c r="E505" s="84" t="b">
        <v>0</v>
      </c>
      <c r="F505" s="84" t="b">
        <v>0</v>
      </c>
      <c r="G505" s="84" t="b">
        <v>0</v>
      </c>
    </row>
    <row r="506" spans="1:7" ht="15">
      <c r="A506" s="84" t="s">
        <v>5357</v>
      </c>
      <c r="B506" s="84">
        <v>2</v>
      </c>
      <c r="C506" s="118">
        <v>0.0009675257893138368</v>
      </c>
      <c r="D506" s="84" t="s">
        <v>5363</v>
      </c>
      <c r="E506" s="84" t="b">
        <v>0</v>
      </c>
      <c r="F506" s="84" t="b">
        <v>0</v>
      </c>
      <c r="G506" s="84" t="b">
        <v>0</v>
      </c>
    </row>
    <row r="507" spans="1:7" ht="15">
      <c r="A507" s="84" t="s">
        <v>5358</v>
      </c>
      <c r="B507" s="84">
        <v>2</v>
      </c>
      <c r="C507" s="118">
        <v>0.0009675257893138368</v>
      </c>
      <c r="D507" s="84" t="s">
        <v>5363</v>
      </c>
      <c r="E507" s="84" t="b">
        <v>0</v>
      </c>
      <c r="F507" s="84" t="b">
        <v>1</v>
      </c>
      <c r="G507" s="84" t="b">
        <v>0</v>
      </c>
    </row>
    <row r="508" spans="1:7" ht="15">
      <c r="A508" s="84" t="s">
        <v>5359</v>
      </c>
      <c r="B508" s="84">
        <v>2</v>
      </c>
      <c r="C508" s="118">
        <v>0.0009675257893138368</v>
      </c>
      <c r="D508" s="84" t="s">
        <v>5363</v>
      </c>
      <c r="E508" s="84" t="b">
        <v>0</v>
      </c>
      <c r="F508" s="84" t="b">
        <v>0</v>
      </c>
      <c r="G508" s="84" t="b">
        <v>0</v>
      </c>
    </row>
    <row r="509" spans="1:7" ht="15">
      <c r="A509" s="84" t="s">
        <v>414</v>
      </c>
      <c r="B509" s="84">
        <v>2</v>
      </c>
      <c r="C509" s="118">
        <v>0.0009675257893138368</v>
      </c>
      <c r="D509" s="84" t="s">
        <v>5363</v>
      </c>
      <c r="E509" s="84" t="b">
        <v>0</v>
      </c>
      <c r="F509" s="84" t="b">
        <v>0</v>
      </c>
      <c r="G509" s="84" t="b">
        <v>0</v>
      </c>
    </row>
    <row r="510" spans="1:7" ht="15">
      <c r="A510" s="84" t="s">
        <v>5360</v>
      </c>
      <c r="B510" s="84">
        <v>2</v>
      </c>
      <c r="C510" s="118">
        <v>0.0009675257893138368</v>
      </c>
      <c r="D510" s="84" t="s">
        <v>5363</v>
      </c>
      <c r="E510" s="84" t="b">
        <v>0</v>
      </c>
      <c r="F510" s="84" t="b">
        <v>0</v>
      </c>
      <c r="G510" s="84" t="b">
        <v>0</v>
      </c>
    </row>
    <row r="511" spans="1:7" ht="15">
      <c r="A511" s="84" t="s">
        <v>437</v>
      </c>
      <c r="B511" s="84">
        <v>126</v>
      </c>
      <c r="C511" s="118">
        <v>0.0075072485987593895</v>
      </c>
      <c r="D511" s="84" t="s">
        <v>4241</v>
      </c>
      <c r="E511" s="84" t="b">
        <v>0</v>
      </c>
      <c r="F511" s="84" t="b">
        <v>0</v>
      </c>
      <c r="G511" s="84" t="b">
        <v>0</v>
      </c>
    </row>
    <row r="512" spans="1:7" ht="15">
      <c r="A512" s="84" t="s">
        <v>4393</v>
      </c>
      <c r="B512" s="84">
        <v>64</v>
      </c>
      <c r="C512" s="118">
        <v>0.012388663671887267</v>
      </c>
      <c r="D512" s="84" t="s">
        <v>4241</v>
      </c>
      <c r="E512" s="84" t="b">
        <v>0</v>
      </c>
      <c r="F512" s="84" t="b">
        <v>0</v>
      </c>
      <c r="G512" s="84" t="b">
        <v>0</v>
      </c>
    </row>
    <row r="513" spans="1:7" ht="15">
      <c r="A513" s="84" t="s">
        <v>4395</v>
      </c>
      <c r="B513" s="84">
        <v>47</v>
      </c>
      <c r="C513" s="118">
        <v>0.011653076069989705</v>
      </c>
      <c r="D513" s="84" t="s">
        <v>4241</v>
      </c>
      <c r="E513" s="84" t="b">
        <v>0</v>
      </c>
      <c r="F513" s="84" t="b">
        <v>0</v>
      </c>
      <c r="G513" s="84" t="b">
        <v>0</v>
      </c>
    </row>
    <row r="514" spans="1:7" ht="15">
      <c r="A514" s="84" t="s">
        <v>4397</v>
      </c>
      <c r="B514" s="84">
        <v>39</v>
      </c>
      <c r="C514" s="118">
        <v>0.011056962634391362</v>
      </c>
      <c r="D514" s="84" t="s">
        <v>4241</v>
      </c>
      <c r="E514" s="84" t="b">
        <v>0</v>
      </c>
      <c r="F514" s="84" t="b">
        <v>0</v>
      </c>
      <c r="G514" s="84" t="b">
        <v>0</v>
      </c>
    </row>
    <row r="515" spans="1:7" ht="15">
      <c r="A515" s="84" t="s">
        <v>4398</v>
      </c>
      <c r="B515" s="84">
        <v>38</v>
      </c>
      <c r="C515" s="118">
        <v>0.011018830506125727</v>
      </c>
      <c r="D515" s="84" t="s">
        <v>4241</v>
      </c>
      <c r="E515" s="84" t="b">
        <v>0</v>
      </c>
      <c r="F515" s="84" t="b">
        <v>0</v>
      </c>
      <c r="G515" s="84" t="b">
        <v>0</v>
      </c>
    </row>
    <row r="516" spans="1:7" ht="15">
      <c r="A516" s="84" t="s">
        <v>4399</v>
      </c>
      <c r="B516" s="84">
        <v>37</v>
      </c>
      <c r="C516" s="118">
        <v>0.010974155663701699</v>
      </c>
      <c r="D516" s="84" t="s">
        <v>4241</v>
      </c>
      <c r="E516" s="84" t="b">
        <v>0</v>
      </c>
      <c r="F516" s="84" t="b">
        <v>0</v>
      </c>
      <c r="G516" s="84" t="b">
        <v>0</v>
      </c>
    </row>
    <row r="517" spans="1:7" ht="15">
      <c r="A517" s="84" t="s">
        <v>4400</v>
      </c>
      <c r="B517" s="84">
        <v>37</v>
      </c>
      <c r="C517" s="118">
        <v>0.010974155663701699</v>
      </c>
      <c r="D517" s="84" t="s">
        <v>4241</v>
      </c>
      <c r="E517" s="84" t="b">
        <v>0</v>
      </c>
      <c r="F517" s="84" t="b">
        <v>0</v>
      </c>
      <c r="G517" s="84" t="b">
        <v>0</v>
      </c>
    </row>
    <row r="518" spans="1:7" ht="15">
      <c r="A518" s="84" t="s">
        <v>4401</v>
      </c>
      <c r="B518" s="84">
        <v>36</v>
      </c>
      <c r="C518" s="118">
        <v>0.010922761234498335</v>
      </c>
      <c r="D518" s="84" t="s">
        <v>4241</v>
      </c>
      <c r="E518" s="84" t="b">
        <v>0</v>
      </c>
      <c r="F518" s="84" t="b">
        <v>0</v>
      </c>
      <c r="G518" s="84" t="b">
        <v>0</v>
      </c>
    </row>
    <row r="519" spans="1:7" ht="15">
      <c r="A519" s="84" t="s">
        <v>4402</v>
      </c>
      <c r="B519" s="84">
        <v>32</v>
      </c>
      <c r="C519" s="118">
        <v>0.010898649329648092</v>
      </c>
      <c r="D519" s="84" t="s">
        <v>4241</v>
      </c>
      <c r="E519" s="84" t="b">
        <v>0</v>
      </c>
      <c r="F519" s="84" t="b">
        <v>0</v>
      </c>
      <c r="G519" s="84" t="b">
        <v>0</v>
      </c>
    </row>
    <row r="520" spans="1:7" ht="15">
      <c r="A520" s="84" t="s">
        <v>4403</v>
      </c>
      <c r="B520" s="84">
        <v>26</v>
      </c>
      <c r="C520" s="118">
        <v>0.00999201405283468</v>
      </c>
      <c r="D520" s="84" t="s">
        <v>4241</v>
      </c>
      <c r="E520" s="84" t="b">
        <v>0</v>
      </c>
      <c r="F520" s="84" t="b">
        <v>0</v>
      </c>
      <c r="G520" s="84" t="b">
        <v>0</v>
      </c>
    </row>
    <row r="521" spans="1:7" ht="15">
      <c r="A521" s="84" t="s">
        <v>4979</v>
      </c>
      <c r="B521" s="84">
        <v>26</v>
      </c>
      <c r="C521" s="118">
        <v>0.00999201405283468</v>
      </c>
      <c r="D521" s="84" t="s">
        <v>4241</v>
      </c>
      <c r="E521" s="84" t="b">
        <v>1</v>
      </c>
      <c r="F521" s="84" t="b">
        <v>0</v>
      </c>
      <c r="G521" s="84" t="b">
        <v>0</v>
      </c>
    </row>
    <row r="522" spans="1:7" ht="15">
      <c r="A522" s="84" t="s">
        <v>4477</v>
      </c>
      <c r="B522" s="84">
        <v>26</v>
      </c>
      <c r="C522" s="118">
        <v>0.00999201405283468</v>
      </c>
      <c r="D522" s="84" t="s">
        <v>4241</v>
      </c>
      <c r="E522" s="84" t="b">
        <v>0</v>
      </c>
      <c r="F522" s="84" t="b">
        <v>0</v>
      </c>
      <c r="G522" s="84" t="b">
        <v>0</v>
      </c>
    </row>
    <row r="523" spans="1:7" ht="15">
      <c r="A523" s="84" t="s">
        <v>4981</v>
      </c>
      <c r="B523" s="84">
        <v>25</v>
      </c>
      <c r="C523" s="118">
        <v>0.009851457097920874</v>
      </c>
      <c r="D523" s="84" t="s">
        <v>4241</v>
      </c>
      <c r="E523" s="84" t="b">
        <v>0</v>
      </c>
      <c r="F523" s="84" t="b">
        <v>0</v>
      </c>
      <c r="G523" s="84" t="b">
        <v>0</v>
      </c>
    </row>
    <row r="524" spans="1:7" ht="15">
      <c r="A524" s="84" t="s">
        <v>4982</v>
      </c>
      <c r="B524" s="84">
        <v>25</v>
      </c>
      <c r="C524" s="118">
        <v>0.009851457097920874</v>
      </c>
      <c r="D524" s="84" t="s">
        <v>4241</v>
      </c>
      <c r="E524" s="84" t="b">
        <v>0</v>
      </c>
      <c r="F524" s="84" t="b">
        <v>0</v>
      </c>
      <c r="G524" s="84" t="b">
        <v>0</v>
      </c>
    </row>
    <row r="525" spans="1:7" ht="15">
      <c r="A525" s="84" t="s">
        <v>4445</v>
      </c>
      <c r="B525" s="84">
        <v>25</v>
      </c>
      <c r="C525" s="118">
        <v>0.011557043928476236</v>
      </c>
      <c r="D525" s="84" t="s">
        <v>4241</v>
      </c>
      <c r="E525" s="84" t="b">
        <v>0</v>
      </c>
      <c r="F525" s="84" t="b">
        <v>0</v>
      </c>
      <c r="G525" s="84" t="b">
        <v>0</v>
      </c>
    </row>
    <row r="526" spans="1:7" ht="15">
      <c r="A526" s="84" t="s">
        <v>4983</v>
      </c>
      <c r="B526" s="84">
        <v>23</v>
      </c>
      <c r="C526" s="118">
        <v>0.011615063826235226</v>
      </c>
      <c r="D526" s="84" t="s">
        <v>4241</v>
      </c>
      <c r="E526" s="84" t="b">
        <v>0</v>
      </c>
      <c r="F526" s="84" t="b">
        <v>0</v>
      </c>
      <c r="G526" s="84" t="b">
        <v>0</v>
      </c>
    </row>
    <row r="527" spans="1:7" ht="15">
      <c r="A527" s="84" t="s">
        <v>4394</v>
      </c>
      <c r="B527" s="84">
        <v>21</v>
      </c>
      <c r="C527" s="118">
        <v>0.009185432887668809</v>
      </c>
      <c r="D527" s="84" t="s">
        <v>4241</v>
      </c>
      <c r="E527" s="84" t="b">
        <v>0</v>
      </c>
      <c r="F527" s="84" t="b">
        <v>0</v>
      </c>
      <c r="G527" s="84" t="b">
        <v>0</v>
      </c>
    </row>
    <row r="528" spans="1:7" ht="15">
      <c r="A528" s="84" t="s">
        <v>4984</v>
      </c>
      <c r="B528" s="84">
        <v>20</v>
      </c>
      <c r="C528" s="118">
        <v>0.009514451351705118</v>
      </c>
      <c r="D528" s="84" t="s">
        <v>4241</v>
      </c>
      <c r="E528" s="84" t="b">
        <v>0</v>
      </c>
      <c r="F528" s="84" t="b">
        <v>0</v>
      </c>
      <c r="G528" s="84" t="b">
        <v>0</v>
      </c>
    </row>
    <row r="529" spans="1:7" ht="15">
      <c r="A529" s="84" t="s">
        <v>4988</v>
      </c>
      <c r="B529" s="84">
        <v>18</v>
      </c>
      <c r="C529" s="118">
        <v>0.021496552348108454</v>
      </c>
      <c r="D529" s="84" t="s">
        <v>4241</v>
      </c>
      <c r="E529" s="84" t="b">
        <v>0</v>
      </c>
      <c r="F529" s="84" t="b">
        <v>0</v>
      </c>
      <c r="G529" s="84" t="b">
        <v>0</v>
      </c>
    </row>
    <row r="530" spans="1:7" ht="15">
      <c r="A530" s="84" t="s">
        <v>4985</v>
      </c>
      <c r="B530" s="84">
        <v>17</v>
      </c>
      <c r="C530" s="118">
        <v>0.008328841132249605</v>
      </c>
      <c r="D530" s="84" t="s">
        <v>4241</v>
      </c>
      <c r="E530" s="84" t="b">
        <v>0</v>
      </c>
      <c r="F530" s="84" t="b">
        <v>0</v>
      </c>
      <c r="G530" s="84" t="b">
        <v>0</v>
      </c>
    </row>
    <row r="531" spans="1:7" ht="15">
      <c r="A531" s="84" t="s">
        <v>4987</v>
      </c>
      <c r="B531" s="84">
        <v>16</v>
      </c>
      <c r="C531" s="118">
        <v>0.010368561614062263</v>
      </c>
      <c r="D531" s="84" t="s">
        <v>4241</v>
      </c>
      <c r="E531" s="84" t="b">
        <v>0</v>
      </c>
      <c r="F531" s="84" t="b">
        <v>0</v>
      </c>
      <c r="G531" s="84" t="b">
        <v>0</v>
      </c>
    </row>
    <row r="532" spans="1:7" ht="15">
      <c r="A532" s="84" t="s">
        <v>4449</v>
      </c>
      <c r="B532" s="84">
        <v>15</v>
      </c>
      <c r="C532" s="118">
        <v>0.007815700385967949</v>
      </c>
      <c r="D532" s="84" t="s">
        <v>4241</v>
      </c>
      <c r="E532" s="84" t="b">
        <v>0</v>
      </c>
      <c r="F532" s="84" t="b">
        <v>0</v>
      </c>
      <c r="G532" s="84" t="b">
        <v>0</v>
      </c>
    </row>
    <row r="533" spans="1:7" ht="15">
      <c r="A533" s="84" t="s">
        <v>4432</v>
      </c>
      <c r="B533" s="84">
        <v>14</v>
      </c>
      <c r="C533" s="118">
        <v>0.007534771110447135</v>
      </c>
      <c r="D533" s="84" t="s">
        <v>4241</v>
      </c>
      <c r="E533" s="84" t="b">
        <v>0</v>
      </c>
      <c r="F533" s="84" t="b">
        <v>0</v>
      </c>
      <c r="G533" s="84" t="b">
        <v>0</v>
      </c>
    </row>
    <row r="534" spans="1:7" ht="15">
      <c r="A534" s="84" t="s">
        <v>4428</v>
      </c>
      <c r="B534" s="84">
        <v>13</v>
      </c>
      <c r="C534" s="118">
        <v>0.007494746193561878</v>
      </c>
      <c r="D534" s="84" t="s">
        <v>4241</v>
      </c>
      <c r="E534" s="84" t="b">
        <v>0</v>
      </c>
      <c r="F534" s="84" t="b">
        <v>0</v>
      </c>
      <c r="G534" s="84" t="b">
        <v>0</v>
      </c>
    </row>
    <row r="535" spans="1:7" ht="15">
      <c r="A535" s="84" t="s">
        <v>4990</v>
      </c>
      <c r="B535" s="84">
        <v>13</v>
      </c>
      <c r="C535" s="118">
        <v>0.007494746193561878</v>
      </c>
      <c r="D535" s="84" t="s">
        <v>4241</v>
      </c>
      <c r="E535" s="84" t="b">
        <v>0</v>
      </c>
      <c r="F535" s="84" t="b">
        <v>0</v>
      </c>
      <c r="G535" s="84" t="b">
        <v>0</v>
      </c>
    </row>
    <row r="536" spans="1:7" ht="15">
      <c r="A536" s="84" t="s">
        <v>4450</v>
      </c>
      <c r="B536" s="84">
        <v>13</v>
      </c>
      <c r="C536" s="118">
        <v>0.007236069959234601</v>
      </c>
      <c r="D536" s="84" t="s">
        <v>4241</v>
      </c>
      <c r="E536" s="84" t="b">
        <v>0</v>
      </c>
      <c r="F536" s="84" t="b">
        <v>0</v>
      </c>
      <c r="G536" s="84" t="b">
        <v>0</v>
      </c>
    </row>
    <row r="537" spans="1:7" ht="15">
      <c r="A537" s="84" t="s">
        <v>4416</v>
      </c>
      <c r="B537" s="84">
        <v>11</v>
      </c>
      <c r="C537" s="118">
        <v>0.006840273690567962</v>
      </c>
      <c r="D537" s="84" t="s">
        <v>4241</v>
      </c>
      <c r="E537" s="84" t="b">
        <v>0</v>
      </c>
      <c r="F537" s="84" t="b">
        <v>0</v>
      </c>
      <c r="G537" s="84" t="b">
        <v>0</v>
      </c>
    </row>
    <row r="538" spans="1:7" ht="15">
      <c r="A538" s="84" t="s">
        <v>4996</v>
      </c>
      <c r="B538" s="84">
        <v>11</v>
      </c>
      <c r="C538" s="118">
        <v>0.006579644304912282</v>
      </c>
      <c r="D538" s="84" t="s">
        <v>4241</v>
      </c>
      <c r="E538" s="84" t="b">
        <v>1</v>
      </c>
      <c r="F538" s="84" t="b">
        <v>0</v>
      </c>
      <c r="G538" s="84" t="b">
        <v>0</v>
      </c>
    </row>
    <row r="539" spans="1:7" ht="15">
      <c r="A539" s="84" t="s">
        <v>4997</v>
      </c>
      <c r="B539" s="84">
        <v>11</v>
      </c>
      <c r="C539" s="118">
        <v>0.006579644304912282</v>
      </c>
      <c r="D539" s="84" t="s">
        <v>4241</v>
      </c>
      <c r="E539" s="84" t="b">
        <v>0</v>
      </c>
      <c r="F539" s="84" t="b">
        <v>0</v>
      </c>
      <c r="G539" s="84" t="b">
        <v>0</v>
      </c>
    </row>
    <row r="540" spans="1:7" ht="15">
      <c r="A540" s="84" t="s">
        <v>4998</v>
      </c>
      <c r="B540" s="84">
        <v>11</v>
      </c>
      <c r="C540" s="118">
        <v>0.006579644304912282</v>
      </c>
      <c r="D540" s="84" t="s">
        <v>4241</v>
      </c>
      <c r="E540" s="84" t="b">
        <v>0</v>
      </c>
      <c r="F540" s="84" t="b">
        <v>0</v>
      </c>
      <c r="G540" s="84" t="b">
        <v>0</v>
      </c>
    </row>
    <row r="541" spans="1:7" ht="15">
      <c r="A541" s="84" t="s">
        <v>4993</v>
      </c>
      <c r="B541" s="84">
        <v>11</v>
      </c>
      <c r="C541" s="118">
        <v>0.006579644304912282</v>
      </c>
      <c r="D541" s="84" t="s">
        <v>4241</v>
      </c>
      <c r="E541" s="84" t="b">
        <v>0</v>
      </c>
      <c r="F541" s="84" t="b">
        <v>0</v>
      </c>
      <c r="G541" s="84" t="b">
        <v>0</v>
      </c>
    </row>
    <row r="542" spans="1:7" ht="15">
      <c r="A542" s="84" t="s">
        <v>4991</v>
      </c>
      <c r="B542" s="84">
        <v>11</v>
      </c>
      <c r="C542" s="118">
        <v>0.006579644304912282</v>
      </c>
      <c r="D542" s="84" t="s">
        <v>4241</v>
      </c>
      <c r="E542" s="84" t="b">
        <v>0</v>
      </c>
      <c r="F542" s="84" t="b">
        <v>0</v>
      </c>
      <c r="G542" s="84" t="b">
        <v>0</v>
      </c>
    </row>
    <row r="543" spans="1:7" ht="15">
      <c r="A543" s="84" t="s">
        <v>4392</v>
      </c>
      <c r="B543" s="84">
        <v>10</v>
      </c>
      <c r="C543" s="118">
        <v>0.0064803510087889146</v>
      </c>
      <c r="D543" s="84" t="s">
        <v>4241</v>
      </c>
      <c r="E543" s="84" t="b">
        <v>0</v>
      </c>
      <c r="F543" s="84" t="b">
        <v>0</v>
      </c>
      <c r="G543" s="84" t="b">
        <v>0</v>
      </c>
    </row>
    <row r="544" spans="1:7" ht="15">
      <c r="A544" s="84" t="s">
        <v>4989</v>
      </c>
      <c r="B544" s="84">
        <v>9</v>
      </c>
      <c r="C544" s="118">
        <v>0.006095837775126068</v>
      </c>
      <c r="D544" s="84" t="s">
        <v>4241</v>
      </c>
      <c r="E544" s="84" t="b">
        <v>0</v>
      </c>
      <c r="F544" s="84" t="b">
        <v>0</v>
      </c>
      <c r="G544" s="84" t="b">
        <v>0</v>
      </c>
    </row>
    <row r="545" spans="1:7" ht="15">
      <c r="A545" s="84" t="s">
        <v>4994</v>
      </c>
      <c r="B545" s="84">
        <v>9</v>
      </c>
      <c r="C545" s="118">
        <v>0.0058323159079100234</v>
      </c>
      <c r="D545" s="84" t="s">
        <v>4241</v>
      </c>
      <c r="E545" s="84" t="b">
        <v>0</v>
      </c>
      <c r="F545" s="84" t="b">
        <v>0</v>
      </c>
      <c r="G545" s="84" t="b">
        <v>0</v>
      </c>
    </row>
    <row r="546" spans="1:7" ht="15">
      <c r="A546" s="84" t="s">
        <v>4995</v>
      </c>
      <c r="B546" s="84">
        <v>9</v>
      </c>
      <c r="C546" s="118">
        <v>0.0058323159079100234</v>
      </c>
      <c r="D546" s="84" t="s">
        <v>4241</v>
      </c>
      <c r="E546" s="84" t="b">
        <v>1</v>
      </c>
      <c r="F546" s="84" t="b">
        <v>0</v>
      </c>
      <c r="G546" s="84" t="b">
        <v>0</v>
      </c>
    </row>
    <row r="547" spans="1:7" ht="15">
      <c r="A547" s="84" t="s">
        <v>4992</v>
      </c>
      <c r="B547" s="84">
        <v>9</v>
      </c>
      <c r="C547" s="118">
        <v>0.0058323159079100234</v>
      </c>
      <c r="D547" s="84" t="s">
        <v>4241</v>
      </c>
      <c r="E547" s="84" t="b">
        <v>0</v>
      </c>
      <c r="F547" s="84" t="b">
        <v>0</v>
      </c>
      <c r="G547" s="84" t="b">
        <v>0</v>
      </c>
    </row>
    <row r="548" spans="1:7" ht="15">
      <c r="A548" s="84" t="s">
        <v>5008</v>
      </c>
      <c r="B548" s="84">
        <v>9</v>
      </c>
      <c r="C548" s="118">
        <v>0.0058323159079100234</v>
      </c>
      <c r="D548" s="84" t="s">
        <v>4241</v>
      </c>
      <c r="E548" s="84" t="b">
        <v>0</v>
      </c>
      <c r="F548" s="84" t="b">
        <v>0</v>
      </c>
      <c r="G548" s="84" t="b">
        <v>0</v>
      </c>
    </row>
    <row r="549" spans="1:7" ht="15">
      <c r="A549" s="84" t="s">
        <v>5009</v>
      </c>
      <c r="B549" s="84">
        <v>9</v>
      </c>
      <c r="C549" s="118">
        <v>0.0058323159079100234</v>
      </c>
      <c r="D549" s="84" t="s">
        <v>4241</v>
      </c>
      <c r="E549" s="84" t="b">
        <v>0</v>
      </c>
      <c r="F549" s="84" t="b">
        <v>0</v>
      </c>
      <c r="G549" s="84" t="b">
        <v>0</v>
      </c>
    </row>
    <row r="550" spans="1:7" ht="15">
      <c r="A550" s="84" t="s">
        <v>5010</v>
      </c>
      <c r="B550" s="84">
        <v>9</v>
      </c>
      <c r="C550" s="118">
        <v>0.0058323159079100234</v>
      </c>
      <c r="D550" s="84" t="s">
        <v>4241</v>
      </c>
      <c r="E550" s="84" t="b">
        <v>0</v>
      </c>
      <c r="F550" s="84" t="b">
        <v>0</v>
      </c>
      <c r="G550" s="84" t="b">
        <v>0</v>
      </c>
    </row>
    <row r="551" spans="1:7" ht="15">
      <c r="A551" s="84" t="s">
        <v>5011</v>
      </c>
      <c r="B551" s="84">
        <v>9</v>
      </c>
      <c r="C551" s="118">
        <v>0.0058323159079100234</v>
      </c>
      <c r="D551" s="84" t="s">
        <v>4241</v>
      </c>
      <c r="E551" s="84" t="b">
        <v>0</v>
      </c>
      <c r="F551" s="84" t="b">
        <v>0</v>
      </c>
      <c r="G551" s="84" t="b">
        <v>0</v>
      </c>
    </row>
    <row r="552" spans="1:7" ht="15">
      <c r="A552" s="84" t="s">
        <v>5012</v>
      </c>
      <c r="B552" s="84">
        <v>9</v>
      </c>
      <c r="C552" s="118">
        <v>0.0058323159079100234</v>
      </c>
      <c r="D552" s="84" t="s">
        <v>4241</v>
      </c>
      <c r="E552" s="84" t="b">
        <v>0</v>
      </c>
      <c r="F552" s="84" t="b">
        <v>0</v>
      </c>
      <c r="G552" s="84" t="b">
        <v>0</v>
      </c>
    </row>
    <row r="553" spans="1:7" ht="15">
      <c r="A553" s="84" t="s">
        <v>5013</v>
      </c>
      <c r="B553" s="84">
        <v>9</v>
      </c>
      <c r="C553" s="118">
        <v>0.0058323159079100234</v>
      </c>
      <c r="D553" s="84" t="s">
        <v>4241</v>
      </c>
      <c r="E553" s="84" t="b">
        <v>0</v>
      </c>
      <c r="F553" s="84" t="b">
        <v>0</v>
      </c>
      <c r="G553" s="84" t="b">
        <v>0</v>
      </c>
    </row>
    <row r="554" spans="1:7" ht="15">
      <c r="A554" s="84" t="s">
        <v>5014</v>
      </c>
      <c r="B554" s="84">
        <v>9</v>
      </c>
      <c r="C554" s="118">
        <v>0.0058323159079100234</v>
      </c>
      <c r="D554" s="84" t="s">
        <v>4241</v>
      </c>
      <c r="E554" s="84" t="b">
        <v>0</v>
      </c>
      <c r="F554" s="84" t="b">
        <v>0</v>
      </c>
      <c r="G554" s="84" t="b">
        <v>0</v>
      </c>
    </row>
    <row r="555" spans="1:7" ht="15">
      <c r="A555" s="84" t="s">
        <v>431</v>
      </c>
      <c r="B555" s="84">
        <v>9</v>
      </c>
      <c r="C555" s="118">
        <v>0.0058323159079100234</v>
      </c>
      <c r="D555" s="84" t="s">
        <v>4241</v>
      </c>
      <c r="E555" s="84" t="b">
        <v>0</v>
      </c>
      <c r="F555" s="84" t="b">
        <v>0</v>
      </c>
      <c r="G555" s="84" t="b">
        <v>0</v>
      </c>
    </row>
    <row r="556" spans="1:7" ht="15">
      <c r="A556" s="84" t="s">
        <v>5000</v>
      </c>
      <c r="B556" s="84">
        <v>8</v>
      </c>
      <c r="C556" s="118">
        <v>0.005418522466778727</v>
      </c>
      <c r="D556" s="84" t="s">
        <v>4241</v>
      </c>
      <c r="E556" s="84" t="b">
        <v>0</v>
      </c>
      <c r="F556" s="84" t="b">
        <v>0</v>
      </c>
      <c r="G556" s="84" t="b">
        <v>0</v>
      </c>
    </row>
    <row r="557" spans="1:7" ht="15">
      <c r="A557" s="84" t="s">
        <v>4420</v>
      </c>
      <c r="B557" s="84">
        <v>8</v>
      </c>
      <c r="C557" s="118">
        <v>0.005418522466778727</v>
      </c>
      <c r="D557" s="84" t="s">
        <v>4241</v>
      </c>
      <c r="E557" s="84" t="b">
        <v>0</v>
      </c>
      <c r="F557" s="84" t="b">
        <v>0</v>
      </c>
      <c r="G557" s="84" t="b">
        <v>0</v>
      </c>
    </row>
    <row r="558" spans="1:7" ht="15">
      <c r="A558" s="84" t="s">
        <v>5024</v>
      </c>
      <c r="B558" s="84">
        <v>8</v>
      </c>
      <c r="C558" s="118">
        <v>0.005418522466778727</v>
      </c>
      <c r="D558" s="84" t="s">
        <v>4241</v>
      </c>
      <c r="E558" s="84" t="b">
        <v>1</v>
      </c>
      <c r="F558" s="84" t="b">
        <v>0</v>
      </c>
      <c r="G558" s="84" t="b">
        <v>0</v>
      </c>
    </row>
    <row r="559" spans="1:7" ht="15">
      <c r="A559" s="84" t="s">
        <v>5025</v>
      </c>
      <c r="B559" s="84">
        <v>8</v>
      </c>
      <c r="C559" s="118">
        <v>0.005418522466778727</v>
      </c>
      <c r="D559" s="84" t="s">
        <v>4241</v>
      </c>
      <c r="E559" s="84" t="b">
        <v>0</v>
      </c>
      <c r="F559" s="84" t="b">
        <v>0</v>
      </c>
      <c r="G559" s="84" t="b">
        <v>0</v>
      </c>
    </row>
    <row r="560" spans="1:7" ht="15">
      <c r="A560" s="84" t="s">
        <v>5026</v>
      </c>
      <c r="B560" s="84">
        <v>8</v>
      </c>
      <c r="C560" s="118">
        <v>0.005418522466778727</v>
      </c>
      <c r="D560" s="84" t="s">
        <v>4241</v>
      </c>
      <c r="E560" s="84" t="b">
        <v>0</v>
      </c>
      <c r="F560" s="84" t="b">
        <v>0</v>
      </c>
      <c r="G560" s="84" t="b">
        <v>0</v>
      </c>
    </row>
    <row r="561" spans="1:7" ht="15">
      <c r="A561" s="84" t="s">
        <v>4999</v>
      </c>
      <c r="B561" s="84">
        <v>8</v>
      </c>
      <c r="C561" s="118">
        <v>0.005418522466778727</v>
      </c>
      <c r="D561" s="84" t="s">
        <v>4241</v>
      </c>
      <c r="E561" s="84" t="b">
        <v>0</v>
      </c>
      <c r="F561" s="84" t="b">
        <v>0</v>
      </c>
      <c r="G561" s="84" t="b">
        <v>0</v>
      </c>
    </row>
    <row r="562" spans="1:7" ht="15">
      <c r="A562" s="84" t="s">
        <v>5006</v>
      </c>
      <c r="B562" s="84">
        <v>8</v>
      </c>
      <c r="C562" s="118">
        <v>0.005418522466778727</v>
      </c>
      <c r="D562" s="84" t="s">
        <v>4241</v>
      </c>
      <c r="E562" s="84" t="b">
        <v>0</v>
      </c>
      <c r="F562" s="84" t="b">
        <v>0</v>
      </c>
      <c r="G562" s="84" t="b">
        <v>0</v>
      </c>
    </row>
    <row r="563" spans="1:7" ht="15">
      <c r="A563" s="84" t="s">
        <v>5027</v>
      </c>
      <c r="B563" s="84">
        <v>8</v>
      </c>
      <c r="C563" s="118">
        <v>0.005418522466778727</v>
      </c>
      <c r="D563" s="84" t="s">
        <v>4241</v>
      </c>
      <c r="E563" s="84" t="b">
        <v>0</v>
      </c>
      <c r="F563" s="84" t="b">
        <v>0</v>
      </c>
      <c r="G563" s="84" t="b">
        <v>0</v>
      </c>
    </row>
    <row r="564" spans="1:7" ht="15">
      <c r="A564" s="84" t="s">
        <v>5007</v>
      </c>
      <c r="B564" s="84">
        <v>8</v>
      </c>
      <c r="C564" s="118">
        <v>0.005418522466778727</v>
      </c>
      <c r="D564" s="84" t="s">
        <v>4241</v>
      </c>
      <c r="E564" s="84" t="b">
        <v>0</v>
      </c>
      <c r="F564" s="84" t="b">
        <v>0</v>
      </c>
      <c r="G564" s="84" t="b">
        <v>0</v>
      </c>
    </row>
    <row r="565" spans="1:7" ht="15">
      <c r="A565" s="84" t="s">
        <v>4452</v>
      </c>
      <c r="B565" s="84">
        <v>8</v>
      </c>
      <c r="C565" s="118">
        <v>0.005418522466778727</v>
      </c>
      <c r="D565" s="84" t="s">
        <v>4241</v>
      </c>
      <c r="E565" s="84" t="b">
        <v>0</v>
      </c>
      <c r="F565" s="84" t="b">
        <v>0</v>
      </c>
      <c r="G565" s="84" t="b">
        <v>0</v>
      </c>
    </row>
    <row r="566" spans="1:7" ht="15">
      <c r="A566" s="84" t="s">
        <v>5029</v>
      </c>
      <c r="B566" s="84">
        <v>8</v>
      </c>
      <c r="C566" s="118">
        <v>0.005418522466778727</v>
      </c>
      <c r="D566" s="84" t="s">
        <v>4241</v>
      </c>
      <c r="E566" s="84" t="b">
        <v>0</v>
      </c>
      <c r="F566" s="84" t="b">
        <v>0</v>
      </c>
      <c r="G566" s="84" t="b">
        <v>0</v>
      </c>
    </row>
    <row r="567" spans="1:7" ht="15">
      <c r="A567" s="84" t="s">
        <v>5002</v>
      </c>
      <c r="B567" s="84">
        <v>7</v>
      </c>
      <c r="C567" s="118">
        <v>0.004973573288279016</v>
      </c>
      <c r="D567" s="84" t="s">
        <v>4241</v>
      </c>
      <c r="E567" s="84" t="b">
        <v>0</v>
      </c>
      <c r="F567" s="84" t="b">
        <v>0</v>
      </c>
      <c r="G567" s="84" t="b">
        <v>0</v>
      </c>
    </row>
    <row r="568" spans="1:7" ht="15">
      <c r="A568" s="84" t="s">
        <v>4978</v>
      </c>
      <c r="B568" s="84">
        <v>7</v>
      </c>
      <c r="C568" s="118">
        <v>0.004973573288279016</v>
      </c>
      <c r="D568" s="84" t="s">
        <v>4241</v>
      </c>
      <c r="E568" s="84" t="b">
        <v>0</v>
      </c>
      <c r="F568" s="84" t="b">
        <v>0</v>
      </c>
      <c r="G568" s="84" t="b">
        <v>0</v>
      </c>
    </row>
    <row r="569" spans="1:7" ht="15">
      <c r="A569" s="84" t="s">
        <v>5020</v>
      </c>
      <c r="B569" s="84">
        <v>7</v>
      </c>
      <c r="C569" s="118">
        <v>0.004973573288279016</v>
      </c>
      <c r="D569" s="84" t="s">
        <v>4241</v>
      </c>
      <c r="E569" s="84" t="b">
        <v>0</v>
      </c>
      <c r="F569" s="84" t="b">
        <v>0</v>
      </c>
      <c r="G569" s="84" t="b">
        <v>0</v>
      </c>
    </row>
    <row r="570" spans="1:7" ht="15">
      <c r="A570" s="84" t="s">
        <v>5005</v>
      </c>
      <c r="B570" s="84">
        <v>7</v>
      </c>
      <c r="C570" s="118">
        <v>0.004973573288279016</v>
      </c>
      <c r="D570" s="84" t="s">
        <v>4241</v>
      </c>
      <c r="E570" s="84" t="b">
        <v>0</v>
      </c>
      <c r="F570" s="84" t="b">
        <v>0</v>
      </c>
      <c r="G570" s="84" t="b">
        <v>0</v>
      </c>
    </row>
    <row r="571" spans="1:7" ht="15">
      <c r="A571" s="84" t="s">
        <v>5021</v>
      </c>
      <c r="B571" s="84">
        <v>7</v>
      </c>
      <c r="C571" s="118">
        <v>0.004973573288279016</v>
      </c>
      <c r="D571" s="84" t="s">
        <v>4241</v>
      </c>
      <c r="E571" s="84" t="b">
        <v>0</v>
      </c>
      <c r="F571" s="84" t="b">
        <v>0</v>
      </c>
      <c r="G571" s="84" t="b">
        <v>0</v>
      </c>
    </row>
    <row r="572" spans="1:7" ht="15">
      <c r="A572" s="84" t="s">
        <v>5022</v>
      </c>
      <c r="B572" s="84">
        <v>7</v>
      </c>
      <c r="C572" s="118">
        <v>0.004973573288279016</v>
      </c>
      <c r="D572" s="84" t="s">
        <v>4241</v>
      </c>
      <c r="E572" s="84" t="b">
        <v>0</v>
      </c>
      <c r="F572" s="84" t="b">
        <v>0</v>
      </c>
      <c r="G572" s="84" t="b">
        <v>0</v>
      </c>
    </row>
    <row r="573" spans="1:7" ht="15">
      <c r="A573" s="84" t="s">
        <v>436</v>
      </c>
      <c r="B573" s="84">
        <v>7</v>
      </c>
      <c r="C573" s="118">
        <v>0.004973573288279016</v>
      </c>
      <c r="D573" s="84" t="s">
        <v>4241</v>
      </c>
      <c r="E573" s="84" t="b">
        <v>0</v>
      </c>
      <c r="F573" s="84" t="b">
        <v>0</v>
      </c>
      <c r="G573" s="84" t="b">
        <v>0</v>
      </c>
    </row>
    <row r="574" spans="1:7" ht="15">
      <c r="A574" s="84" t="s">
        <v>5032</v>
      </c>
      <c r="B574" s="84">
        <v>6</v>
      </c>
      <c r="C574" s="118">
        <v>0.004492988827559604</v>
      </c>
      <c r="D574" s="84" t="s">
        <v>4241</v>
      </c>
      <c r="E574" s="84" t="b">
        <v>0</v>
      </c>
      <c r="F574" s="84" t="b">
        <v>0</v>
      </c>
      <c r="G574" s="84" t="b">
        <v>0</v>
      </c>
    </row>
    <row r="575" spans="1:7" ht="15">
      <c r="A575" s="84" t="s">
        <v>5038</v>
      </c>
      <c r="B575" s="84">
        <v>6</v>
      </c>
      <c r="C575" s="118">
        <v>0.0047649335764352475</v>
      </c>
      <c r="D575" s="84" t="s">
        <v>4241</v>
      </c>
      <c r="E575" s="84" t="b">
        <v>1</v>
      </c>
      <c r="F575" s="84" t="b">
        <v>0</v>
      </c>
      <c r="G575" s="84" t="b">
        <v>0</v>
      </c>
    </row>
    <row r="576" spans="1:7" ht="15">
      <c r="A576" s="84" t="s">
        <v>5034</v>
      </c>
      <c r="B576" s="84">
        <v>6</v>
      </c>
      <c r="C576" s="118">
        <v>0.004492988827559604</v>
      </c>
      <c r="D576" s="84" t="s">
        <v>4241</v>
      </c>
      <c r="E576" s="84" t="b">
        <v>0</v>
      </c>
      <c r="F576" s="84" t="b">
        <v>0</v>
      </c>
      <c r="G576" s="84" t="b">
        <v>0</v>
      </c>
    </row>
    <row r="577" spans="1:7" ht="15">
      <c r="A577" s="84" t="s">
        <v>5016</v>
      </c>
      <c r="B577" s="84">
        <v>6</v>
      </c>
      <c r="C577" s="118">
        <v>0.004492988827559604</v>
      </c>
      <c r="D577" s="84" t="s">
        <v>4241</v>
      </c>
      <c r="E577" s="84" t="b">
        <v>0</v>
      </c>
      <c r="F577" s="84" t="b">
        <v>0</v>
      </c>
      <c r="G577" s="84" t="b">
        <v>0</v>
      </c>
    </row>
    <row r="578" spans="1:7" ht="15">
      <c r="A578" s="84" t="s">
        <v>5017</v>
      </c>
      <c r="B578" s="84">
        <v>6</v>
      </c>
      <c r="C578" s="118">
        <v>0.004492988827559604</v>
      </c>
      <c r="D578" s="84" t="s">
        <v>4241</v>
      </c>
      <c r="E578" s="84" t="b">
        <v>0</v>
      </c>
      <c r="F578" s="84" t="b">
        <v>0</v>
      </c>
      <c r="G578" s="84" t="b">
        <v>0</v>
      </c>
    </row>
    <row r="579" spans="1:7" ht="15">
      <c r="A579" s="84" t="s">
        <v>5018</v>
      </c>
      <c r="B579" s="84">
        <v>6</v>
      </c>
      <c r="C579" s="118">
        <v>0.004492988827559604</v>
      </c>
      <c r="D579" s="84" t="s">
        <v>4241</v>
      </c>
      <c r="E579" s="84" t="b">
        <v>0</v>
      </c>
      <c r="F579" s="84" t="b">
        <v>0</v>
      </c>
      <c r="G579" s="84" t="b">
        <v>0</v>
      </c>
    </row>
    <row r="580" spans="1:7" ht="15">
      <c r="A580" s="84" t="s">
        <v>5019</v>
      </c>
      <c r="B580" s="84">
        <v>6</v>
      </c>
      <c r="C580" s="118">
        <v>0.004492988827559604</v>
      </c>
      <c r="D580" s="84" t="s">
        <v>4241</v>
      </c>
      <c r="E580" s="84" t="b">
        <v>0</v>
      </c>
      <c r="F580" s="84" t="b">
        <v>0</v>
      </c>
      <c r="G580" s="84" t="b">
        <v>0</v>
      </c>
    </row>
    <row r="581" spans="1:7" ht="15">
      <c r="A581" s="84" t="s">
        <v>538</v>
      </c>
      <c r="B581" s="84">
        <v>6</v>
      </c>
      <c r="C581" s="118">
        <v>0.004492988827559604</v>
      </c>
      <c r="D581" s="84" t="s">
        <v>4241</v>
      </c>
      <c r="E581" s="84" t="b">
        <v>0</v>
      </c>
      <c r="F581" s="84" t="b">
        <v>0</v>
      </c>
      <c r="G581" s="84" t="b">
        <v>0</v>
      </c>
    </row>
    <row r="582" spans="1:7" ht="15">
      <c r="A582" s="84" t="s">
        <v>5052</v>
      </c>
      <c r="B582" s="84">
        <v>6</v>
      </c>
      <c r="C582" s="118">
        <v>0.004492988827559604</v>
      </c>
      <c r="D582" s="84" t="s">
        <v>4241</v>
      </c>
      <c r="E582" s="84" t="b">
        <v>0</v>
      </c>
      <c r="F582" s="84" t="b">
        <v>0</v>
      </c>
      <c r="G582" s="84" t="b">
        <v>0</v>
      </c>
    </row>
    <row r="583" spans="1:7" ht="15">
      <c r="A583" s="84" t="s">
        <v>5054</v>
      </c>
      <c r="B583" s="84">
        <v>6</v>
      </c>
      <c r="C583" s="118">
        <v>0.007165517449369485</v>
      </c>
      <c r="D583" s="84" t="s">
        <v>4241</v>
      </c>
      <c r="E583" s="84" t="b">
        <v>0</v>
      </c>
      <c r="F583" s="84" t="b">
        <v>0</v>
      </c>
      <c r="G583" s="84" t="b">
        <v>0</v>
      </c>
    </row>
    <row r="584" spans="1:7" ht="15">
      <c r="A584" s="84" t="s">
        <v>5051</v>
      </c>
      <c r="B584" s="84">
        <v>5</v>
      </c>
      <c r="C584" s="118">
        <v>0.004248139208204882</v>
      </c>
      <c r="D584" s="84" t="s">
        <v>4241</v>
      </c>
      <c r="E584" s="84" t="b">
        <v>0</v>
      </c>
      <c r="F584" s="84" t="b">
        <v>0</v>
      </c>
      <c r="G584" s="84" t="b">
        <v>0</v>
      </c>
    </row>
    <row r="585" spans="1:7" ht="15">
      <c r="A585" s="84" t="s">
        <v>5033</v>
      </c>
      <c r="B585" s="84">
        <v>5</v>
      </c>
      <c r="C585" s="118">
        <v>0.003970777980362706</v>
      </c>
      <c r="D585" s="84" t="s">
        <v>4241</v>
      </c>
      <c r="E585" s="84" t="b">
        <v>0</v>
      </c>
      <c r="F585" s="84" t="b">
        <v>0</v>
      </c>
      <c r="G585" s="84" t="b">
        <v>0</v>
      </c>
    </row>
    <row r="586" spans="1:7" ht="15">
      <c r="A586" s="84" t="s">
        <v>259</v>
      </c>
      <c r="B586" s="84">
        <v>5</v>
      </c>
      <c r="C586" s="118">
        <v>0.003970777980362706</v>
      </c>
      <c r="D586" s="84" t="s">
        <v>4241</v>
      </c>
      <c r="E586" s="84" t="b">
        <v>0</v>
      </c>
      <c r="F586" s="84" t="b">
        <v>0</v>
      </c>
      <c r="G586" s="84" t="b">
        <v>0</v>
      </c>
    </row>
    <row r="587" spans="1:7" ht="15">
      <c r="A587" s="84" t="s">
        <v>5074</v>
      </c>
      <c r="B587" s="84">
        <v>5</v>
      </c>
      <c r="C587" s="118">
        <v>0.003970777980362706</v>
      </c>
      <c r="D587" s="84" t="s">
        <v>4241</v>
      </c>
      <c r="E587" s="84" t="b">
        <v>0</v>
      </c>
      <c r="F587" s="84" t="b">
        <v>0</v>
      </c>
      <c r="G587" s="84" t="b">
        <v>0</v>
      </c>
    </row>
    <row r="588" spans="1:7" ht="15">
      <c r="A588" s="84" t="s">
        <v>5075</v>
      </c>
      <c r="B588" s="84">
        <v>5</v>
      </c>
      <c r="C588" s="118">
        <v>0.003970777980362706</v>
      </c>
      <c r="D588" s="84" t="s">
        <v>4241</v>
      </c>
      <c r="E588" s="84" t="b">
        <v>0</v>
      </c>
      <c r="F588" s="84" t="b">
        <v>0</v>
      </c>
      <c r="G588" s="84" t="b">
        <v>0</v>
      </c>
    </row>
    <row r="589" spans="1:7" ht="15">
      <c r="A589" s="84" t="s">
        <v>5047</v>
      </c>
      <c r="B589" s="84">
        <v>5</v>
      </c>
      <c r="C589" s="118">
        <v>0.003970777980362706</v>
      </c>
      <c r="D589" s="84" t="s">
        <v>4241</v>
      </c>
      <c r="E589" s="84" t="b">
        <v>0</v>
      </c>
      <c r="F589" s="84" t="b">
        <v>0</v>
      </c>
      <c r="G589" s="84" t="b">
        <v>0</v>
      </c>
    </row>
    <row r="590" spans="1:7" ht="15">
      <c r="A590" s="84" t="s">
        <v>5076</v>
      </c>
      <c r="B590" s="84">
        <v>5</v>
      </c>
      <c r="C590" s="118">
        <v>0.003970777980362706</v>
      </c>
      <c r="D590" s="84" t="s">
        <v>4241</v>
      </c>
      <c r="E590" s="84" t="b">
        <v>0</v>
      </c>
      <c r="F590" s="84" t="b">
        <v>0</v>
      </c>
      <c r="G590" s="84" t="b">
        <v>0</v>
      </c>
    </row>
    <row r="591" spans="1:7" ht="15">
      <c r="A591" s="84" t="s">
        <v>5001</v>
      </c>
      <c r="B591" s="84">
        <v>5</v>
      </c>
      <c r="C591" s="118">
        <v>0.003970777980362706</v>
      </c>
      <c r="D591" s="84" t="s">
        <v>4241</v>
      </c>
      <c r="E591" s="84" t="b">
        <v>0</v>
      </c>
      <c r="F591" s="84" t="b">
        <v>0</v>
      </c>
      <c r="G591" s="84" t="b">
        <v>0</v>
      </c>
    </row>
    <row r="592" spans="1:7" ht="15">
      <c r="A592" s="84" t="s">
        <v>5092</v>
      </c>
      <c r="B592" s="84">
        <v>4</v>
      </c>
      <c r="C592" s="118">
        <v>0.0033985113665639054</v>
      </c>
      <c r="D592" s="84" t="s">
        <v>4241</v>
      </c>
      <c r="E592" s="84" t="b">
        <v>0</v>
      </c>
      <c r="F592" s="84" t="b">
        <v>0</v>
      </c>
      <c r="G592" s="84" t="b">
        <v>0</v>
      </c>
    </row>
    <row r="593" spans="1:7" ht="15">
      <c r="A593" s="84" t="s">
        <v>5091</v>
      </c>
      <c r="B593" s="84">
        <v>4</v>
      </c>
      <c r="C593" s="118">
        <v>0.0033985113665639054</v>
      </c>
      <c r="D593" s="84" t="s">
        <v>4241</v>
      </c>
      <c r="E593" s="84" t="b">
        <v>0</v>
      </c>
      <c r="F593" s="84" t="b">
        <v>0</v>
      </c>
      <c r="G593" s="84" t="b">
        <v>0</v>
      </c>
    </row>
    <row r="594" spans="1:7" ht="15">
      <c r="A594" s="84" t="s">
        <v>5080</v>
      </c>
      <c r="B594" s="84">
        <v>4</v>
      </c>
      <c r="C594" s="118">
        <v>0.0033985113665639054</v>
      </c>
      <c r="D594" s="84" t="s">
        <v>4241</v>
      </c>
      <c r="E594" s="84" t="b">
        <v>0</v>
      </c>
      <c r="F594" s="84" t="b">
        <v>1</v>
      </c>
      <c r="G594" s="84" t="b">
        <v>0</v>
      </c>
    </row>
    <row r="595" spans="1:7" ht="15">
      <c r="A595" s="84" t="s">
        <v>460</v>
      </c>
      <c r="B595" s="84">
        <v>4</v>
      </c>
      <c r="C595" s="118">
        <v>0.0033985113665639054</v>
      </c>
      <c r="D595" s="84" t="s">
        <v>4241</v>
      </c>
      <c r="E595" s="84" t="b">
        <v>0</v>
      </c>
      <c r="F595" s="84" t="b">
        <v>0</v>
      </c>
      <c r="G595" s="84" t="b">
        <v>0</v>
      </c>
    </row>
    <row r="596" spans="1:7" ht="15">
      <c r="A596" s="84" t="s">
        <v>459</v>
      </c>
      <c r="B596" s="84">
        <v>4</v>
      </c>
      <c r="C596" s="118">
        <v>0.0033985113665639054</v>
      </c>
      <c r="D596" s="84" t="s">
        <v>4241</v>
      </c>
      <c r="E596" s="84" t="b">
        <v>0</v>
      </c>
      <c r="F596" s="84" t="b">
        <v>0</v>
      </c>
      <c r="G596" s="84" t="b">
        <v>0</v>
      </c>
    </row>
    <row r="597" spans="1:7" ht="15">
      <c r="A597" s="84" t="s">
        <v>5048</v>
      </c>
      <c r="B597" s="84">
        <v>4</v>
      </c>
      <c r="C597" s="118">
        <v>0.0033985113665639054</v>
      </c>
      <c r="D597" s="84" t="s">
        <v>4241</v>
      </c>
      <c r="E597" s="84" t="b">
        <v>0</v>
      </c>
      <c r="F597" s="84" t="b">
        <v>0</v>
      </c>
      <c r="G597" s="84" t="b">
        <v>0</v>
      </c>
    </row>
    <row r="598" spans="1:7" ht="15">
      <c r="A598" s="84" t="s">
        <v>5094</v>
      </c>
      <c r="B598" s="84">
        <v>4</v>
      </c>
      <c r="C598" s="118">
        <v>0.0033985113665639054</v>
      </c>
      <c r="D598" s="84" t="s">
        <v>4241</v>
      </c>
      <c r="E598" s="84" t="b">
        <v>0</v>
      </c>
      <c r="F598" s="84" t="b">
        <v>0</v>
      </c>
      <c r="G598" s="84" t="b">
        <v>0</v>
      </c>
    </row>
    <row r="599" spans="1:7" ht="15">
      <c r="A599" s="84" t="s">
        <v>5095</v>
      </c>
      <c r="B599" s="84">
        <v>4</v>
      </c>
      <c r="C599" s="118">
        <v>0.0033985113665639054</v>
      </c>
      <c r="D599" s="84" t="s">
        <v>4241</v>
      </c>
      <c r="E599" s="84" t="b">
        <v>0</v>
      </c>
      <c r="F599" s="84" t="b">
        <v>0</v>
      </c>
      <c r="G599" s="84" t="b">
        <v>0</v>
      </c>
    </row>
    <row r="600" spans="1:7" ht="15">
      <c r="A600" s="84" t="s">
        <v>5028</v>
      </c>
      <c r="B600" s="84">
        <v>4</v>
      </c>
      <c r="C600" s="118">
        <v>0.0033985113665639054</v>
      </c>
      <c r="D600" s="84" t="s">
        <v>4241</v>
      </c>
      <c r="E600" s="84" t="b">
        <v>0</v>
      </c>
      <c r="F600" s="84" t="b">
        <v>0</v>
      </c>
      <c r="G600" s="84" t="b">
        <v>0</v>
      </c>
    </row>
    <row r="601" spans="1:7" ht="15">
      <c r="A601" s="84" t="s">
        <v>5070</v>
      </c>
      <c r="B601" s="84">
        <v>4</v>
      </c>
      <c r="C601" s="118">
        <v>0.0033985113665639054</v>
      </c>
      <c r="D601" s="84" t="s">
        <v>4241</v>
      </c>
      <c r="E601" s="84" t="b">
        <v>0</v>
      </c>
      <c r="F601" s="84" t="b">
        <v>1</v>
      </c>
      <c r="G601" s="84" t="b">
        <v>0</v>
      </c>
    </row>
    <row r="602" spans="1:7" ht="15">
      <c r="A602" s="84" t="s">
        <v>5096</v>
      </c>
      <c r="B602" s="84">
        <v>4</v>
      </c>
      <c r="C602" s="118">
        <v>0.0033985113665639054</v>
      </c>
      <c r="D602" s="84" t="s">
        <v>4241</v>
      </c>
      <c r="E602" s="84" t="b">
        <v>0</v>
      </c>
      <c r="F602" s="84" t="b">
        <v>0</v>
      </c>
      <c r="G602" s="84" t="b">
        <v>0</v>
      </c>
    </row>
    <row r="603" spans="1:7" ht="15">
      <c r="A603" s="84" t="s">
        <v>5050</v>
      </c>
      <c r="B603" s="84">
        <v>4</v>
      </c>
      <c r="C603" s="118">
        <v>0.0033985113665639054</v>
      </c>
      <c r="D603" s="84" t="s">
        <v>4241</v>
      </c>
      <c r="E603" s="84" t="b">
        <v>0</v>
      </c>
      <c r="F603" s="84" t="b">
        <v>0</v>
      </c>
      <c r="G603" s="84" t="b">
        <v>0</v>
      </c>
    </row>
    <row r="604" spans="1:7" ht="15">
      <c r="A604" s="84" t="s">
        <v>251</v>
      </c>
      <c r="B604" s="84">
        <v>4</v>
      </c>
      <c r="C604" s="118">
        <v>0.0033985113665639054</v>
      </c>
      <c r="D604" s="84" t="s">
        <v>4241</v>
      </c>
      <c r="E604" s="84" t="b">
        <v>0</v>
      </c>
      <c r="F604" s="84" t="b">
        <v>0</v>
      </c>
      <c r="G604" s="84" t="b">
        <v>0</v>
      </c>
    </row>
    <row r="605" spans="1:7" ht="15">
      <c r="A605" s="84" t="s">
        <v>4595</v>
      </c>
      <c r="B605" s="84">
        <v>4</v>
      </c>
      <c r="C605" s="118">
        <v>0.0033985113665639054</v>
      </c>
      <c r="D605" s="84" t="s">
        <v>4241</v>
      </c>
      <c r="E605" s="84" t="b">
        <v>0</v>
      </c>
      <c r="F605" s="84" t="b">
        <v>0</v>
      </c>
      <c r="G605" s="84" t="b">
        <v>0</v>
      </c>
    </row>
    <row r="606" spans="1:7" ht="15">
      <c r="A606" s="84" t="s">
        <v>5103</v>
      </c>
      <c r="B606" s="84">
        <v>4</v>
      </c>
      <c r="C606" s="118">
        <v>0.004087761499738447</v>
      </c>
      <c r="D606" s="84" t="s">
        <v>4241</v>
      </c>
      <c r="E606" s="84" t="b">
        <v>0</v>
      </c>
      <c r="F606" s="84" t="b">
        <v>0</v>
      </c>
      <c r="G606" s="84" t="b">
        <v>0</v>
      </c>
    </row>
    <row r="607" spans="1:7" ht="15">
      <c r="A607" s="84" t="s">
        <v>5079</v>
      </c>
      <c r="B607" s="84">
        <v>3</v>
      </c>
      <c r="C607" s="118">
        <v>0.0027634320136607085</v>
      </c>
      <c r="D607" s="84" t="s">
        <v>4241</v>
      </c>
      <c r="E607" s="84" t="b">
        <v>0</v>
      </c>
      <c r="F607" s="84" t="b">
        <v>0</v>
      </c>
      <c r="G607" s="84" t="b">
        <v>0</v>
      </c>
    </row>
    <row r="608" spans="1:7" ht="15">
      <c r="A608" s="84" t="s">
        <v>5156</v>
      </c>
      <c r="B608" s="84">
        <v>3</v>
      </c>
      <c r="C608" s="118">
        <v>0.0027634320136607085</v>
      </c>
      <c r="D608" s="84" t="s">
        <v>4241</v>
      </c>
      <c r="E608" s="84" t="b">
        <v>0</v>
      </c>
      <c r="F608" s="84" t="b">
        <v>0</v>
      </c>
      <c r="G608" s="84" t="b">
        <v>0</v>
      </c>
    </row>
    <row r="609" spans="1:7" ht="15">
      <c r="A609" s="84" t="s">
        <v>5068</v>
      </c>
      <c r="B609" s="84">
        <v>3</v>
      </c>
      <c r="C609" s="118">
        <v>0.0027634320136607085</v>
      </c>
      <c r="D609" s="84" t="s">
        <v>4241</v>
      </c>
      <c r="E609" s="84" t="b">
        <v>0</v>
      </c>
      <c r="F609" s="84" t="b">
        <v>0</v>
      </c>
      <c r="G609" s="84" t="b">
        <v>0</v>
      </c>
    </row>
    <row r="610" spans="1:7" ht="15">
      <c r="A610" s="84" t="s">
        <v>5062</v>
      </c>
      <c r="B610" s="84">
        <v>3</v>
      </c>
      <c r="C610" s="118">
        <v>0.003065821124803836</v>
      </c>
      <c r="D610" s="84" t="s">
        <v>4241</v>
      </c>
      <c r="E610" s="84" t="b">
        <v>0</v>
      </c>
      <c r="F610" s="84" t="b">
        <v>0</v>
      </c>
      <c r="G610" s="84" t="b">
        <v>0</v>
      </c>
    </row>
    <row r="611" spans="1:7" ht="15">
      <c r="A611" s="84" t="s">
        <v>5170</v>
      </c>
      <c r="B611" s="84">
        <v>3</v>
      </c>
      <c r="C611" s="118">
        <v>0.0027634320136607085</v>
      </c>
      <c r="D611" s="84" t="s">
        <v>4241</v>
      </c>
      <c r="E611" s="84" t="b">
        <v>0</v>
      </c>
      <c r="F611" s="84" t="b">
        <v>0</v>
      </c>
      <c r="G611" s="84" t="b">
        <v>0</v>
      </c>
    </row>
    <row r="612" spans="1:7" ht="15">
      <c r="A612" s="84" t="s">
        <v>5107</v>
      </c>
      <c r="B612" s="84">
        <v>3</v>
      </c>
      <c r="C612" s="118">
        <v>0.0027634320136607085</v>
      </c>
      <c r="D612" s="84" t="s">
        <v>4241</v>
      </c>
      <c r="E612" s="84" t="b">
        <v>0</v>
      </c>
      <c r="F612" s="84" t="b">
        <v>0</v>
      </c>
      <c r="G612" s="84" t="b">
        <v>0</v>
      </c>
    </row>
    <row r="613" spans="1:7" ht="15">
      <c r="A613" s="84" t="s">
        <v>5108</v>
      </c>
      <c r="B613" s="84">
        <v>3</v>
      </c>
      <c r="C613" s="118">
        <v>0.0027634320136607085</v>
      </c>
      <c r="D613" s="84" t="s">
        <v>4241</v>
      </c>
      <c r="E613" s="84" t="b">
        <v>0</v>
      </c>
      <c r="F613" s="84" t="b">
        <v>0</v>
      </c>
      <c r="G613" s="84" t="b">
        <v>0</v>
      </c>
    </row>
    <row r="614" spans="1:7" ht="15">
      <c r="A614" s="84" t="s">
        <v>5158</v>
      </c>
      <c r="B614" s="84">
        <v>3</v>
      </c>
      <c r="C614" s="118">
        <v>0.0027634320136607085</v>
      </c>
      <c r="D614" s="84" t="s">
        <v>4241</v>
      </c>
      <c r="E614" s="84" t="b">
        <v>0</v>
      </c>
      <c r="F614" s="84" t="b">
        <v>0</v>
      </c>
      <c r="G614" s="84" t="b">
        <v>0</v>
      </c>
    </row>
    <row r="615" spans="1:7" ht="15">
      <c r="A615" s="84" t="s">
        <v>4429</v>
      </c>
      <c r="B615" s="84">
        <v>3</v>
      </c>
      <c r="C615" s="118">
        <v>0.003065821124803836</v>
      </c>
      <c r="D615" s="84" t="s">
        <v>4241</v>
      </c>
      <c r="E615" s="84" t="b">
        <v>0</v>
      </c>
      <c r="F615" s="84" t="b">
        <v>0</v>
      </c>
      <c r="G615" s="84" t="b">
        <v>0</v>
      </c>
    </row>
    <row r="616" spans="1:7" ht="15">
      <c r="A616" s="84" t="s">
        <v>5116</v>
      </c>
      <c r="B616" s="84">
        <v>3</v>
      </c>
      <c r="C616" s="118">
        <v>0.0027634320136607085</v>
      </c>
      <c r="D616" s="84" t="s">
        <v>4241</v>
      </c>
      <c r="E616" s="84" t="b">
        <v>0</v>
      </c>
      <c r="F616" s="84" t="b">
        <v>1</v>
      </c>
      <c r="G616" s="84" t="b">
        <v>0</v>
      </c>
    </row>
    <row r="617" spans="1:7" ht="15">
      <c r="A617" s="84" t="s">
        <v>417</v>
      </c>
      <c r="B617" s="84">
        <v>3</v>
      </c>
      <c r="C617" s="118">
        <v>0.0027634320136607085</v>
      </c>
      <c r="D617" s="84" t="s">
        <v>4241</v>
      </c>
      <c r="E617" s="84" t="b">
        <v>0</v>
      </c>
      <c r="F617" s="84" t="b">
        <v>0</v>
      </c>
      <c r="G617" s="84" t="b">
        <v>0</v>
      </c>
    </row>
    <row r="618" spans="1:7" ht="15">
      <c r="A618" s="84" t="s">
        <v>5117</v>
      </c>
      <c r="B618" s="84">
        <v>3</v>
      </c>
      <c r="C618" s="118">
        <v>0.0027634320136607085</v>
      </c>
      <c r="D618" s="84" t="s">
        <v>4241</v>
      </c>
      <c r="E618" s="84" t="b">
        <v>0</v>
      </c>
      <c r="F618" s="84" t="b">
        <v>0</v>
      </c>
      <c r="G618" s="84" t="b">
        <v>0</v>
      </c>
    </row>
    <row r="619" spans="1:7" ht="15">
      <c r="A619" s="84" t="s">
        <v>430</v>
      </c>
      <c r="B619" s="84">
        <v>3</v>
      </c>
      <c r="C619" s="118">
        <v>0.0027634320136607085</v>
      </c>
      <c r="D619" s="84" t="s">
        <v>4241</v>
      </c>
      <c r="E619" s="84" t="b">
        <v>0</v>
      </c>
      <c r="F619" s="84" t="b">
        <v>0</v>
      </c>
      <c r="G619" s="84" t="b">
        <v>0</v>
      </c>
    </row>
    <row r="620" spans="1:7" ht="15">
      <c r="A620" s="84" t="s">
        <v>5161</v>
      </c>
      <c r="B620" s="84">
        <v>3</v>
      </c>
      <c r="C620" s="118">
        <v>0.0027634320136607085</v>
      </c>
      <c r="D620" s="84" t="s">
        <v>4241</v>
      </c>
      <c r="E620" s="84" t="b">
        <v>0</v>
      </c>
      <c r="F620" s="84" t="b">
        <v>0</v>
      </c>
      <c r="G620" s="84" t="b">
        <v>0</v>
      </c>
    </row>
    <row r="621" spans="1:7" ht="15">
      <c r="A621" s="84" t="s">
        <v>5192</v>
      </c>
      <c r="B621" s="84">
        <v>2</v>
      </c>
      <c r="C621" s="118">
        <v>0.0020438807498692237</v>
      </c>
      <c r="D621" s="84" t="s">
        <v>4241</v>
      </c>
      <c r="E621" s="84" t="b">
        <v>0</v>
      </c>
      <c r="F621" s="84" t="b">
        <v>0</v>
      </c>
      <c r="G621" s="84" t="b">
        <v>0</v>
      </c>
    </row>
    <row r="622" spans="1:7" ht="15">
      <c r="A622" s="84" t="s">
        <v>5193</v>
      </c>
      <c r="B622" s="84">
        <v>2</v>
      </c>
      <c r="C622" s="118">
        <v>0.0020438807498692237</v>
      </c>
      <c r="D622" s="84" t="s">
        <v>4241</v>
      </c>
      <c r="E622" s="84" t="b">
        <v>0</v>
      </c>
      <c r="F622" s="84" t="b">
        <v>0</v>
      </c>
      <c r="G622" s="84" t="b">
        <v>0</v>
      </c>
    </row>
    <row r="623" spans="1:7" ht="15">
      <c r="A623" s="84" t="s">
        <v>568</v>
      </c>
      <c r="B623" s="84">
        <v>2</v>
      </c>
      <c r="C623" s="118">
        <v>0.0020438807498692237</v>
      </c>
      <c r="D623" s="84" t="s">
        <v>4241</v>
      </c>
      <c r="E623" s="84" t="b">
        <v>0</v>
      </c>
      <c r="F623" s="84" t="b">
        <v>0</v>
      </c>
      <c r="G623" s="84" t="b">
        <v>0</v>
      </c>
    </row>
    <row r="624" spans="1:7" ht="15">
      <c r="A624" s="84" t="s">
        <v>5194</v>
      </c>
      <c r="B624" s="84">
        <v>2</v>
      </c>
      <c r="C624" s="118">
        <v>0.0020438807498692237</v>
      </c>
      <c r="D624" s="84" t="s">
        <v>4241</v>
      </c>
      <c r="E624" s="84" t="b">
        <v>0</v>
      </c>
      <c r="F624" s="84" t="b">
        <v>0</v>
      </c>
      <c r="G624" s="84" t="b">
        <v>0</v>
      </c>
    </row>
    <row r="625" spans="1:7" ht="15">
      <c r="A625" s="84" t="s">
        <v>5195</v>
      </c>
      <c r="B625" s="84">
        <v>2</v>
      </c>
      <c r="C625" s="118">
        <v>0.0020438807498692237</v>
      </c>
      <c r="D625" s="84" t="s">
        <v>4241</v>
      </c>
      <c r="E625" s="84" t="b">
        <v>0</v>
      </c>
      <c r="F625" s="84" t="b">
        <v>0</v>
      </c>
      <c r="G625" s="84" t="b">
        <v>0</v>
      </c>
    </row>
    <row r="626" spans="1:7" ht="15">
      <c r="A626" s="84" t="s">
        <v>567</v>
      </c>
      <c r="B626" s="84">
        <v>2</v>
      </c>
      <c r="C626" s="118">
        <v>0.0020438807498692237</v>
      </c>
      <c r="D626" s="84" t="s">
        <v>4241</v>
      </c>
      <c r="E626" s="84" t="b">
        <v>0</v>
      </c>
      <c r="F626" s="84" t="b">
        <v>0</v>
      </c>
      <c r="G626" s="84" t="b">
        <v>0</v>
      </c>
    </row>
    <row r="627" spans="1:7" ht="15">
      <c r="A627" s="84" t="s">
        <v>566</v>
      </c>
      <c r="B627" s="84">
        <v>2</v>
      </c>
      <c r="C627" s="118">
        <v>0.0020438807498692237</v>
      </c>
      <c r="D627" s="84" t="s">
        <v>4241</v>
      </c>
      <c r="E627" s="84" t="b">
        <v>0</v>
      </c>
      <c r="F627" s="84" t="b">
        <v>0</v>
      </c>
      <c r="G627" s="84" t="b">
        <v>0</v>
      </c>
    </row>
    <row r="628" spans="1:7" ht="15">
      <c r="A628" s="84" t="s">
        <v>5124</v>
      </c>
      <c r="B628" s="84">
        <v>2</v>
      </c>
      <c r="C628" s="118">
        <v>0.0020438807498692237</v>
      </c>
      <c r="D628" s="84" t="s">
        <v>4241</v>
      </c>
      <c r="E628" s="84" t="b">
        <v>0</v>
      </c>
      <c r="F628" s="84" t="b">
        <v>0</v>
      </c>
      <c r="G628" s="84" t="b">
        <v>0</v>
      </c>
    </row>
    <row r="629" spans="1:7" ht="15">
      <c r="A629" s="84" t="s">
        <v>5271</v>
      </c>
      <c r="B629" s="84">
        <v>2</v>
      </c>
      <c r="C629" s="118">
        <v>0.0020438807498692237</v>
      </c>
      <c r="D629" s="84" t="s">
        <v>4241</v>
      </c>
      <c r="E629" s="84" t="b">
        <v>0</v>
      </c>
      <c r="F629" s="84" t="b">
        <v>1</v>
      </c>
      <c r="G629" s="84" t="b">
        <v>0</v>
      </c>
    </row>
    <row r="630" spans="1:7" ht="15">
      <c r="A630" s="84" t="s">
        <v>5272</v>
      </c>
      <c r="B630" s="84">
        <v>2</v>
      </c>
      <c r="C630" s="118">
        <v>0.0020438807498692237</v>
      </c>
      <c r="D630" s="84" t="s">
        <v>4241</v>
      </c>
      <c r="E630" s="84" t="b">
        <v>0</v>
      </c>
      <c r="F630" s="84" t="b">
        <v>0</v>
      </c>
      <c r="G630" s="84" t="b">
        <v>0</v>
      </c>
    </row>
    <row r="631" spans="1:7" ht="15">
      <c r="A631" s="84" t="s">
        <v>5273</v>
      </c>
      <c r="B631" s="84">
        <v>2</v>
      </c>
      <c r="C631" s="118">
        <v>0.0020438807498692237</v>
      </c>
      <c r="D631" s="84" t="s">
        <v>4241</v>
      </c>
      <c r="E631" s="84" t="b">
        <v>0</v>
      </c>
      <c r="F631" s="84" t="b">
        <v>0</v>
      </c>
      <c r="G631" s="84" t="b">
        <v>0</v>
      </c>
    </row>
    <row r="632" spans="1:7" ht="15">
      <c r="A632" s="84" t="s">
        <v>5157</v>
      </c>
      <c r="B632" s="84">
        <v>2</v>
      </c>
      <c r="C632" s="118">
        <v>0.0020438807498692237</v>
      </c>
      <c r="D632" s="84" t="s">
        <v>4241</v>
      </c>
      <c r="E632" s="84" t="b">
        <v>0</v>
      </c>
      <c r="F632" s="84" t="b">
        <v>0</v>
      </c>
      <c r="G632" s="84" t="b">
        <v>0</v>
      </c>
    </row>
    <row r="633" spans="1:7" ht="15">
      <c r="A633" s="84" t="s">
        <v>5274</v>
      </c>
      <c r="B633" s="84">
        <v>2</v>
      </c>
      <c r="C633" s="118">
        <v>0.0020438807498692237</v>
      </c>
      <c r="D633" s="84" t="s">
        <v>4241</v>
      </c>
      <c r="E633" s="84" t="b">
        <v>1</v>
      </c>
      <c r="F633" s="84" t="b">
        <v>0</v>
      </c>
      <c r="G633" s="84" t="b">
        <v>0</v>
      </c>
    </row>
    <row r="634" spans="1:7" ht="15">
      <c r="A634" s="84" t="s">
        <v>5077</v>
      </c>
      <c r="B634" s="84">
        <v>2</v>
      </c>
      <c r="C634" s="118">
        <v>0.0020438807498692237</v>
      </c>
      <c r="D634" s="84" t="s">
        <v>4241</v>
      </c>
      <c r="E634" s="84" t="b">
        <v>0</v>
      </c>
      <c r="F634" s="84" t="b">
        <v>0</v>
      </c>
      <c r="G634" s="84" t="b">
        <v>0</v>
      </c>
    </row>
    <row r="635" spans="1:7" ht="15">
      <c r="A635" s="84" t="s">
        <v>4405</v>
      </c>
      <c r="B635" s="84">
        <v>2</v>
      </c>
      <c r="C635" s="118">
        <v>0.0020438807498692237</v>
      </c>
      <c r="D635" s="84" t="s">
        <v>4241</v>
      </c>
      <c r="E635" s="84" t="b">
        <v>0</v>
      </c>
      <c r="F635" s="84" t="b">
        <v>0</v>
      </c>
      <c r="G635" s="84" t="b">
        <v>0</v>
      </c>
    </row>
    <row r="636" spans="1:7" ht="15">
      <c r="A636" s="84" t="s">
        <v>4406</v>
      </c>
      <c r="B636" s="84">
        <v>2</v>
      </c>
      <c r="C636" s="118">
        <v>0.0020438807498692237</v>
      </c>
      <c r="D636" s="84" t="s">
        <v>4241</v>
      </c>
      <c r="E636" s="84" t="b">
        <v>0</v>
      </c>
      <c r="F636" s="84" t="b">
        <v>0</v>
      </c>
      <c r="G636" s="84" t="b">
        <v>0</v>
      </c>
    </row>
    <row r="637" spans="1:7" ht="15">
      <c r="A637" s="84" t="s">
        <v>5330</v>
      </c>
      <c r="B637" s="84">
        <v>2</v>
      </c>
      <c r="C637" s="118">
        <v>0.0020438807498692237</v>
      </c>
      <c r="D637" s="84" t="s">
        <v>4241</v>
      </c>
      <c r="E637" s="84" t="b">
        <v>0</v>
      </c>
      <c r="F637" s="84" t="b">
        <v>0</v>
      </c>
      <c r="G637" s="84" t="b">
        <v>0</v>
      </c>
    </row>
    <row r="638" spans="1:7" ht="15">
      <c r="A638" s="84" t="s">
        <v>5344</v>
      </c>
      <c r="B638" s="84">
        <v>2</v>
      </c>
      <c r="C638" s="118">
        <v>0.002388505816456495</v>
      </c>
      <c r="D638" s="84" t="s">
        <v>4241</v>
      </c>
      <c r="E638" s="84" t="b">
        <v>0</v>
      </c>
      <c r="F638" s="84" t="b">
        <v>0</v>
      </c>
      <c r="G638" s="84" t="b">
        <v>0</v>
      </c>
    </row>
    <row r="639" spans="1:7" ht="15">
      <c r="A639" s="84" t="s">
        <v>5284</v>
      </c>
      <c r="B639" s="84">
        <v>2</v>
      </c>
      <c r="C639" s="118">
        <v>0.0020438807498692237</v>
      </c>
      <c r="D639" s="84" t="s">
        <v>4241</v>
      </c>
      <c r="E639" s="84" t="b">
        <v>0</v>
      </c>
      <c r="F639" s="84" t="b">
        <v>0</v>
      </c>
      <c r="G639" s="84" t="b">
        <v>0</v>
      </c>
    </row>
    <row r="640" spans="1:7" ht="15">
      <c r="A640" s="84" t="s">
        <v>5343</v>
      </c>
      <c r="B640" s="84">
        <v>2</v>
      </c>
      <c r="C640" s="118">
        <v>0.0020438807498692237</v>
      </c>
      <c r="D640" s="84" t="s">
        <v>4241</v>
      </c>
      <c r="E640" s="84" t="b">
        <v>0</v>
      </c>
      <c r="F640" s="84" t="b">
        <v>0</v>
      </c>
      <c r="G640" s="84" t="b">
        <v>0</v>
      </c>
    </row>
    <row r="641" spans="1:7" ht="15">
      <c r="A641" s="84" t="s">
        <v>5281</v>
      </c>
      <c r="B641" s="84">
        <v>2</v>
      </c>
      <c r="C641" s="118">
        <v>0.0020438807498692237</v>
      </c>
      <c r="D641" s="84" t="s">
        <v>4241</v>
      </c>
      <c r="E641" s="84" t="b">
        <v>0</v>
      </c>
      <c r="F641" s="84" t="b">
        <v>0</v>
      </c>
      <c r="G641" s="84" t="b">
        <v>0</v>
      </c>
    </row>
    <row r="642" spans="1:7" ht="15">
      <c r="A642" s="84" t="s">
        <v>5061</v>
      </c>
      <c r="B642" s="84">
        <v>2</v>
      </c>
      <c r="C642" s="118">
        <v>0.0020438807498692237</v>
      </c>
      <c r="D642" s="84" t="s">
        <v>4241</v>
      </c>
      <c r="E642" s="84" t="b">
        <v>0</v>
      </c>
      <c r="F642" s="84" t="b">
        <v>0</v>
      </c>
      <c r="G642" s="84" t="b">
        <v>0</v>
      </c>
    </row>
    <row r="643" spans="1:7" ht="15">
      <c r="A643" s="84" t="s">
        <v>5084</v>
      </c>
      <c r="B643" s="84">
        <v>2</v>
      </c>
      <c r="C643" s="118">
        <v>0.0020438807498692237</v>
      </c>
      <c r="D643" s="84" t="s">
        <v>4241</v>
      </c>
      <c r="E643" s="84" t="b">
        <v>0</v>
      </c>
      <c r="F643" s="84" t="b">
        <v>0</v>
      </c>
      <c r="G643" s="84" t="b">
        <v>0</v>
      </c>
    </row>
    <row r="644" spans="1:7" ht="15">
      <c r="A644" s="84" t="s">
        <v>5196</v>
      </c>
      <c r="B644" s="84">
        <v>2</v>
      </c>
      <c r="C644" s="118">
        <v>0.0020438807498692237</v>
      </c>
      <c r="D644" s="84" t="s">
        <v>4241</v>
      </c>
      <c r="E644" s="84" t="b">
        <v>1</v>
      </c>
      <c r="F644" s="84" t="b">
        <v>0</v>
      </c>
      <c r="G644" s="84" t="b">
        <v>0</v>
      </c>
    </row>
    <row r="645" spans="1:7" ht="15">
      <c r="A645" s="84" t="s">
        <v>5283</v>
      </c>
      <c r="B645" s="84">
        <v>2</v>
      </c>
      <c r="C645" s="118">
        <v>0.0020438807498692237</v>
      </c>
      <c r="D645" s="84" t="s">
        <v>4241</v>
      </c>
      <c r="E645" s="84" t="b">
        <v>0</v>
      </c>
      <c r="F645" s="84" t="b">
        <v>0</v>
      </c>
      <c r="G645" s="84" t="b">
        <v>0</v>
      </c>
    </row>
    <row r="646" spans="1:7" ht="15">
      <c r="A646" s="84" t="s">
        <v>5159</v>
      </c>
      <c r="B646" s="84">
        <v>2</v>
      </c>
      <c r="C646" s="118">
        <v>0.0020438807498692237</v>
      </c>
      <c r="D646" s="84" t="s">
        <v>4241</v>
      </c>
      <c r="E646" s="84" t="b">
        <v>0</v>
      </c>
      <c r="F646" s="84" t="b">
        <v>0</v>
      </c>
      <c r="G646" s="84" t="b">
        <v>0</v>
      </c>
    </row>
    <row r="647" spans="1:7" ht="15">
      <c r="A647" s="84" t="s">
        <v>5015</v>
      </c>
      <c r="B647" s="84">
        <v>2</v>
      </c>
      <c r="C647" s="118">
        <v>0.0020438807498692237</v>
      </c>
      <c r="D647" s="84" t="s">
        <v>4241</v>
      </c>
      <c r="E647" s="84" t="b">
        <v>0</v>
      </c>
      <c r="F647" s="84" t="b">
        <v>0</v>
      </c>
      <c r="G647" s="84" t="b">
        <v>0</v>
      </c>
    </row>
    <row r="648" spans="1:7" ht="15">
      <c r="A648" s="84" t="s">
        <v>4986</v>
      </c>
      <c r="B648" s="84">
        <v>2</v>
      </c>
      <c r="C648" s="118">
        <v>0.0020438807498692237</v>
      </c>
      <c r="D648" s="84" t="s">
        <v>4241</v>
      </c>
      <c r="E648" s="84" t="b">
        <v>0</v>
      </c>
      <c r="F648" s="84" t="b">
        <v>0</v>
      </c>
      <c r="G648" s="84" t="b">
        <v>0</v>
      </c>
    </row>
    <row r="649" spans="1:7" ht="15">
      <c r="A649" s="84" t="s">
        <v>441</v>
      </c>
      <c r="B649" s="84">
        <v>2</v>
      </c>
      <c r="C649" s="118">
        <v>0.0020438807498692237</v>
      </c>
      <c r="D649" s="84" t="s">
        <v>4241</v>
      </c>
      <c r="E649" s="84" t="b">
        <v>0</v>
      </c>
      <c r="F649" s="84" t="b">
        <v>0</v>
      </c>
      <c r="G649" s="84" t="b">
        <v>0</v>
      </c>
    </row>
    <row r="650" spans="1:7" ht="15">
      <c r="A650" s="84" t="s">
        <v>5003</v>
      </c>
      <c r="B650" s="84">
        <v>2</v>
      </c>
      <c r="C650" s="118">
        <v>0.0020438807498692237</v>
      </c>
      <c r="D650" s="84" t="s">
        <v>4241</v>
      </c>
      <c r="E650" s="84" t="b">
        <v>0</v>
      </c>
      <c r="F650" s="84" t="b">
        <v>0</v>
      </c>
      <c r="G650" s="84" t="b">
        <v>0</v>
      </c>
    </row>
    <row r="651" spans="1:7" ht="15">
      <c r="A651" s="84" t="s">
        <v>442</v>
      </c>
      <c r="B651" s="84">
        <v>2</v>
      </c>
      <c r="C651" s="118">
        <v>0.0020438807498692237</v>
      </c>
      <c r="D651" s="84" t="s">
        <v>4241</v>
      </c>
      <c r="E651" s="84" t="b">
        <v>0</v>
      </c>
      <c r="F651" s="84" t="b">
        <v>0</v>
      </c>
      <c r="G651" s="84" t="b">
        <v>0</v>
      </c>
    </row>
    <row r="652" spans="1:7" ht="15">
      <c r="A652" s="84" t="s">
        <v>5093</v>
      </c>
      <c r="B652" s="84">
        <v>2</v>
      </c>
      <c r="C652" s="118">
        <v>0.0020438807498692237</v>
      </c>
      <c r="D652" s="84" t="s">
        <v>4241</v>
      </c>
      <c r="E652" s="84" t="b">
        <v>0</v>
      </c>
      <c r="F652" s="84" t="b">
        <v>0</v>
      </c>
      <c r="G652" s="84" t="b">
        <v>0</v>
      </c>
    </row>
    <row r="653" spans="1:7" ht="15">
      <c r="A653" s="84" t="s">
        <v>5160</v>
      </c>
      <c r="B653" s="84">
        <v>2</v>
      </c>
      <c r="C653" s="118">
        <v>0.0020438807498692237</v>
      </c>
      <c r="D653" s="84" t="s">
        <v>4241</v>
      </c>
      <c r="E653" s="84" t="b">
        <v>0</v>
      </c>
      <c r="F653" s="84" t="b">
        <v>0</v>
      </c>
      <c r="G653" s="84" t="b">
        <v>0</v>
      </c>
    </row>
    <row r="654" spans="1:7" ht="15">
      <c r="A654" s="84" t="s">
        <v>5275</v>
      </c>
      <c r="B654" s="84">
        <v>2</v>
      </c>
      <c r="C654" s="118">
        <v>0.0020438807498692237</v>
      </c>
      <c r="D654" s="84" t="s">
        <v>4241</v>
      </c>
      <c r="E654" s="84" t="b">
        <v>0</v>
      </c>
      <c r="F654" s="84" t="b">
        <v>0</v>
      </c>
      <c r="G654" s="84" t="b">
        <v>0</v>
      </c>
    </row>
    <row r="655" spans="1:7" ht="15">
      <c r="A655" s="84" t="s">
        <v>5128</v>
      </c>
      <c r="B655" s="84">
        <v>2</v>
      </c>
      <c r="C655" s="118">
        <v>0.0020438807498692237</v>
      </c>
      <c r="D655" s="84" t="s">
        <v>4241</v>
      </c>
      <c r="E655" s="84" t="b">
        <v>0</v>
      </c>
      <c r="F655" s="84" t="b">
        <v>0</v>
      </c>
      <c r="G655" s="84" t="b">
        <v>0</v>
      </c>
    </row>
    <row r="656" spans="1:7" ht="15">
      <c r="A656" s="84" t="s">
        <v>439</v>
      </c>
      <c r="B656" s="84">
        <v>2</v>
      </c>
      <c r="C656" s="118">
        <v>0.0020438807498692237</v>
      </c>
      <c r="D656" s="84" t="s">
        <v>4241</v>
      </c>
      <c r="E656" s="84" t="b">
        <v>0</v>
      </c>
      <c r="F656" s="84" t="b">
        <v>0</v>
      </c>
      <c r="G656" s="84" t="b">
        <v>0</v>
      </c>
    </row>
    <row r="657" spans="1:7" ht="15">
      <c r="A657" s="84" t="s">
        <v>5277</v>
      </c>
      <c r="B657" s="84">
        <v>2</v>
      </c>
      <c r="C657" s="118">
        <v>0.0020438807498692237</v>
      </c>
      <c r="D657" s="84" t="s">
        <v>4241</v>
      </c>
      <c r="E657" s="84" t="b">
        <v>0</v>
      </c>
      <c r="F657" s="84" t="b">
        <v>0</v>
      </c>
      <c r="G657" s="84" t="b">
        <v>0</v>
      </c>
    </row>
    <row r="658" spans="1:7" ht="15">
      <c r="A658" s="84" t="s">
        <v>5278</v>
      </c>
      <c r="B658" s="84">
        <v>2</v>
      </c>
      <c r="C658" s="118">
        <v>0.0020438807498692237</v>
      </c>
      <c r="D658" s="84" t="s">
        <v>4241</v>
      </c>
      <c r="E658" s="84" t="b">
        <v>0</v>
      </c>
      <c r="F658" s="84" t="b">
        <v>0</v>
      </c>
      <c r="G658" s="84" t="b">
        <v>0</v>
      </c>
    </row>
    <row r="659" spans="1:7" ht="15">
      <c r="A659" s="84" t="s">
        <v>5279</v>
      </c>
      <c r="B659" s="84">
        <v>2</v>
      </c>
      <c r="C659" s="118">
        <v>0.0020438807498692237</v>
      </c>
      <c r="D659" s="84" t="s">
        <v>4241</v>
      </c>
      <c r="E659" s="84" t="b">
        <v>0</v>
      </c>
      <c r="F659" s="84" t="b">
        <v>0</v>
      </c>
      <c r="G659" s="84" t="b">
        <v>0</v>
      </c>
    </row>
    <row r="660" spans="1:7" ht="15">
      <c r="A660" s="84" t="s">
        <v>409</v>
      </c>
      <c r="B660" s="84">
        <v>2</v>
      </c>
      <c r="C660" s="118">
        <v>0.0020438807498692237</v>
      </c>
      <c r="D660" s="84" t="s">
        <v>4241</v>
      </c>
      <c r="E660" s="84" t="b">
        <v>0</v>
      </c>
      <c r="F660" s="84" t="b">
        <v>0</v>
      </c>
      <c r="G660" s="84" t="b">
        <v>0</v>
      </c>
    </row>
    <row r="661" spans="1:7" ht="15">
      <c r="A661" s="84" t="s">
        <v>5268</v>
      </c>
      <c r="B661" s="84">
        <v>2</v>
      </c>
      <c r="C661" s="118">
        <v>0.0020438807498692237</v>
      </c>
      <c r="D661" s="84" t="s">
        <v>4241</v>
      </c>
      <c r="E661" s="84" t="b">
        <v>0</v>
      </c>
      <c r="F661" s="84" t="b">
        <v>0</v>
      </c>
      <c r="G661" s="84" t="b">
        <v>0</v>
      </c>
    </row>
    <row r="662" spans="1:7" ht="15">
      <c r="A662" s="84" t="s">
        <v>5269</v>
      </c>
      <c r="B662" s="84">
        <v>2</v>
      </c>
      <c r="C662" s="118">
        <v>0.0020438807498692237</v>
      </c>
      <c r="D662" s="84" t="s">
        <v>4241</v>
      </c>
      <c r="E662" s="84" t="b">
        <v>0</v>
      </c>
      <c r="F662" s="84" t="b">
        <v>0</v>
      </c>
      <c r="G662" s="84" t="b">
        <v>0</v>
      </c>
    </row>
    <row r="663" spans="1:7" ht="15">
      <c r="A663" s="84" t="s">
        <v>5270</v>
      </c>
      <c r="B663" s="84">
        <v>2</v>
      </c>
      <c r="C663" s="118">
        <v>0.002388505816456495</v>
      </c>
      <c r="D663" s="84" t="s">
        <v>4241</v>
      </c>
      <c r="E663" s="84" t="b">
        <v>0</v>
      </c>
      <c r="F663" s="84" t="b">
        <v>0</v>
      </c>
      <c r="G663" s="84" t="b">
        <v>0</v>
      </c>
    </row>
    <row r="664" spans="1:7" ht="15">
      <c r="A664" s="84" t="s">
        <v>4439</v>
      </c>
      <c r="B664" s="84">
        <v>2</v>
      </c>
      <c r="C664" s="118">
        <v>0.0020438807498692237</v>
      </c>
      <c r="D664" s="84" t="s">
        <v>4241</v>
      </c>
      <c r="E664" s="84" t="b">
        <v>0</v>
      </c>
      <c r="F664" s="84" t="b">
        <v>0</v>
      </c>
      <c r="G664" s="84" t="b">
        <v>0</v>
      </c>
    </row>
    <row r="665" spans="1:7" ht="15">
      <c r="A665" s="84" t="s">
        <v>4433</v>
      </c>
      <c r="B665" s="84">
        <v>2</v>
      </c>
      <c r="C665" s="118">
        <v>0.0020438807498692237</v>
      </c>
      <c r="D665" s="84" t="s">
        <v>4241</v>
      </c>
      <c r="E665" s="84" t="b">
        <v>0</v>
      </c>
      <c r="F665" s="84" t="b">
        <v>0</v>
      </c>
      <c r="G665" s="84" t="b">
        <v>0</v>
      </c>
    </row>
    <row r="666" spans="1:7" ht="15">
      <c r="A666" s="84" t="s">
        <v>564</v>
      </c>
      <c r="B666" s="84">
        <v>2</v>
      </c>
      <c r="C666" s="118">
        <v>0.0020438807498692237</v>
      </c>
      <c r="D666" s="84" t="s">
        <v>4241</v>
      </c>
      <c r="E666" s="84" t="b">
        <v>0</v>
      </c>
      <c r="F666" s="84" t="b">
        <v>0</v>
      </c>
      <c r="G666" s="84" t="b">
        <v>0</v>
      </c>
    </row>
    <row r="667" spans="1:7" ht="15">
      <c r="A667" s="84" t="s">
        <v>5115</v>
      </c>
      <c r="B667" s="84">
        <v>2</v>
      </c>
      <c r="C667" s="118">
        <v>0.0020438807498692237</v>
      </c>
      <c r="D667" s="84" t="s">
        <v>4241</v>
      </c>
      <c r="E667" s="84" t="b">
        <v>0</v>
      </c>
      <c r="F667" s="84" t="b">
        <v>0</v>
      </c>
      <c r="G667" s="84" t="b">
        <v>0</v>
      </c>
    </row>
    <row r="668" spans="1:7" ht="15">
      <c r="A668" s="84" t="s">
        <v>5223</v>
      </c>
      <c r="B668" s="84">
        <v>2</v>
      </c>
      <c r="C668" s="118">
        <v>0.0020438807498692237</v>
      </c>
      <c r="D668" s="84" t="s">
        <v>4241</v>
      </c>
      <c r="E668" s="84" t="b">
        <v>0</v>
      </c>
      <c r="F668" s="84" t="b">
        <v>0</v>
      </c>
      <c r="G668" s="84" t="b">
        <v>0</v>
      </c>
    </row>
    <row r="669" spans="1:7" ht="15">
      <c r="A669" s="84" t="s">
        <v>563</v>
      </c>
      <c r="B669" s="84">
        <v>2</v>
      </c>
      <c r="C669" s="118">
        <v>0.0020438807498692237</v>
      </c>
      <c r="D669" s="84" t="s">
        <v>4241</v>
      </c>
      <c r="E669" s="84" t="b">
        <v>0</v>
      </c>
      <c r="F669" s="84" t="b">
        <v>0</v>
      </c>
      <c r="G669" s="84" t="b">
        <v>0</v>
      </c>
    </row>
    <row r="670" spans="1:7" ht="15">
      <c r="A670" s="84" t="s">
        <v>5224</v>
      </c>
      <c r="B670" s="84">
        <v>2</v>
      </c>
      <c r="C670" s="118">
        <v>0.0020438807498692237</v>
      </c>
      <c r="D670" s="84" t="s">
        <v>4241</v>
      </c>
      <c r="E670" s="84" t="b">
        <v>0</v>
      </c>
      <c r="F670" s="84" t="b">
        <v>0</v>
      </c>
      <c r="G670" s="84" t="b">
        <v>0</v>
      </c>
    </row>
    <row r="671" spans="1:7" ht="15">
      <c r="A671" s="84" t="s">
        <v>5225</v>
      </c>
      <c r="B671" s="84">
        <v>2</v>
      </c>
      <c r="C671" s="118">
        <v>0.0020438807498692237</v>
      </c>
      <c r="D671" s="84" t="s">
        <v>4241</v>
      </c>
      <c r="E671" s="84" t="b">
        <v>0</v>
      </c>
      <c r="F671" s="84" t="b">
        <v>0</v>
      </c>
      <c r="G671" s="84" t="b">
        <v>0</v>
      </c>
    </row>
    <row r="672" spans="1:7" ht="15">
      <c r="A672" s="84" t="s">
        <v>562</v>
      </c>
      <c r="B672" s="84">
        <v>2</v>
      </c>
      <c r="C672" s="118">
        <v>0.0020438807498692237</v>
      </c>
      <c r="D672" s="84" t="s">
        <v>4241</v>
      </c>
      <c r="E672" s="84" t="b">
        <v>0</v>
      </c>
      <c r="F672" s="84" t="b">
        <v>0</v>
      </c>
      <c r="G672" s="84" t="b">
        <v>0</v>
      </c>
    </row>
    <row r="673" spans="1:7" ht="15">
      <c r="A673" s="84" t="s">
        <v>443</v>
      </c>
      <c r="B673" s="84">
        <v>2</v>
      </c>
      <c r="C673" s="118">
        <v>0.0020438807498692237</v>
      </c>
      <c r="D673" s="84" t="s">
        <v>4241</v>
      </c>
      <c r="E673" s="84" t="b">
        <v>0</v>
      </c>
      <c r="F673" s="84" t="b">
        <v>0</v>
      </c>
      <c r="G673" s="84" t="b">
        <v>0</v>
      </c>
    </row>
    <row r="674" spans="1:7" ht="15">
      <c r="A674" s="84" t="s">
        <v>5198</v>
      </c>
      <c r="B674" s="84">
        <v>2</v>
      </c>
      <c r="C674" s="118">
        <v>0.0020438807498692237</v>
      </c>
      <c r="D674" s="84" t="s">
        <v>4241</v>
      </c>
      <c r="E674" s="84" t="b">
        <v>0</v>
      </c>
      <c r="F674" s="84" t="b">
        <v>1</v>
      </c>
      <c r="G674" s="84" t="b">
        <v>0</v>
      </c>
    </row>
    <row r="675" spans="1:7" ht="15">
      <c r="A675" s="84" t="s">
        <v>4448</v>
      </c>
      <c r="B675" s="84">
        <v>2</v>
      </c>
      <c r="C675" s="118">
        <v>0.0020438807498692237</v>
      </c>
      <c r="D675" s="84" t="s">
        <v>4241</v>
      </c>
      <c r="E675" s="84" t="b">
        <v>0</v>
      </c>
      <c r="F675" s="84" t="b">
        <v>0</v>
      </c>
      <c r="G675" s="84" t="b">
        <v>0</v>
      </c>
    </row>
    <row r="676" spans="1:7" ht="15">
      <c r="A676" s="84" t="s">
        <v>5199</v>
      </c>
      <c r="B676" s="84">
        <v>2</v>
      </c>
      <c r="C676" s="118">
        <v>0.002388505816456495</v>
      </c>
      <c r="D676" s="84" t="s">
        <v>4241</v>
      </c>
      <c r="E676" s="84" t="b">
        <v>0</v>
      </c>
      <c r="F676" s="84" t="b">
        <v>0</v>
      </c>
      <c r="G676" s="84" t="b">
        <v>0</v>
      </c>
    </row>
    <row r="677" spans="1:7" ht="15">
      <c r="A677" s="84" t="s">
        <v>5200</v>
      </c>
      <c r="B677" s="84">
        <v>2</v>
      </c>
      <c r="C677" s="118">
        <v>0.0020438807498692237</v>
      </c>
      <c r="D677" s="84" t="s">
        <v>4241</v>
      </c>
      <c r="E677" s="84" t="b">
        <v>1</v>
      </c>
      <c r="F677" s="84" t="b">
        <v>0</v>
      </c>
      <c r="G677" s="84" t="b">
        <v>0</v>
      </c>
    </row>
    <row r="678" spans="1:7" ht="15">
      <c r="A678" s="84" t="s">
        <v>5201</v>
      </c>
      <c r="B678" s="84">
        <v>2</v>
      </c>
      <c r="C678" s="118">
        <v>0.0020438807498692237</v>
      </c>
      <c r="D678" s="84" t="s">
        <v>4241</v>
      </c>
      <c r="E678" s="84" t="b">
        <v>0</v>
      </c>
      <c r="F678" s="84" t="b">
        <v>0</v>
      </c>
      <c r="G678" s="84" t="b">
        <v>0</v>
      </c>
    </row>
    <row r="679" spans="1:7" ht="15">
      <c r="A679" s="84" t="s">
        <v>5202</v>
      </c>
      <c r="B679" s="84">
        <v>2</v>
      </c>
      <c r="C679" s="118">
        <v>0.0020438807498692237</v>
      </c>
      <c r="D679" s="84" t="s">
        <v>4241</v>
      </c>
      <c r="E679" s="84" t="b">
        <v>0</v>
      </c>
      <c r="F679" s="84" t="b">
        <v>1</v>
      </c>
      <c r="G679" s="84" t="b">
        <v>0</v>
      </c>
    </row>
    <row r="680" spans="1:7" ht="15">
      <c r="A680" s="84" t="s">
        <v>5023</v>
      </c>
      <c r="B680" s="84">
        <v>2</v>
      </c>
      <c r="C680" s="118">
        <v>0.0020438807498692237</v>
      </c>
      <c r="D680" s="84" t="s">
        <v>4241</v>
      </c>
      <c r="E680" s="84" t="b">
        <v>0</v>
      </c>
      <c r="F680" s="84" t="b">
        <v>0</v>
      </c>
      <c r="G680" s="84" t="b">
        <v>0</v>
      </c>
    </row>
    <row r="681" spans="1:7" ht="15">
      <c r="A681" s="84" t="s">
        <v>5039</v>
      </c>
      <c r="B681" s="84">
        <v>2</v>
      </c>
      <c r="C681" s="118">
        <v>0.0020438807498692237</v>
      </c>
      <c r="D681" s="84" t="s">
        <v>4241</v>
      </c>
      <c r="E681" s="84" t="b">
        <v>0</v>
      </c>
      <c r="F681" s="84" t="b">
        <v>0</v>
      </c>
      <c r="G681" s="84" t="b">
        <v>0</v>
      </c>
    </row>
    <row r="682" spans="1:7" ht="15">
      <c r="A682" s="84" t="s">
        <v>5320</v>
      </c>
      <c r="B682" s="84">
        <v>2</v>
      </c>
      <c r="C682" s="118">
        <v>0.0020438807498692237</v>
      </c>
      <c r="D682" s="84" t="s">
        <v>4241</v>
      </c>
      <c r="E682" s="84" t="b">
        <v>0</v>
      </c>
      <c r="F682" s="84" t="b">
        <v>0</v>
      </c>
      <c r="G682" s="84" t="b">
        <v>0</v>
      </c>
    </row>
    <row r="683" spans="1:7" ht="15">
      <c r="A683" s="84" t="s">
        <v>5267</v>
      </c>
      <c r="B683" s="84">
        <v>2</v>
      </c>
      <c r="C683" s="118">
        <v>0.002388505816456495</v>
      </c>
      <c r="D683" s="84" t="s">
        <v>4241</v>
      </c>
      <c r="E683" s="84" t="b">
        <v>0</v>
      </c>
      <c r="F683" s="84" t="b">
        <v>0</v>
      </c>
      <c r="G683" s="84" t="b">
        <v>0</v>
      </c>
    </row>
    <row r="684" spans="1:7" ht="15">
      <c r="A684" s="84" t="s">
        <v>408</v>
      </c>
      <c r="B684" s="84">
        <v>2</v>
      </c>
      <c r="C684" s="118">
        <v>0.0020438807498692237</v>
      </c>
      <c r="D684" s="84" t="s">
        <v>4241</v>
      </c>
      <c r="E684" s="84" t="b">
        <v>0</v>
      </c>
      <c r="F684" s="84" t="b">
        <v>0</v>
      </c>
      <c r="G684" s="84" t="b">
        <v>0</v>
      </c>
    </row>
    <row r="685" spans="1:7" ht="15">
      <c r="A685" s="84" t="s">
        <v>5104</v>
      </c>
      <c r="B685" s="84">
        <v>2</v>
      </c>
      <c r="C685" s="118">
        <v>0.002388505816456495</v>
      </c>
      <c r="D685" s="84" t="s">
        <v>4241</v>
      </c>
      <c r="E685" s="84" t="b">
        <v>0</v>
      </c>
      <c r="F685" s="84" t="b">
        <v>0</v>
      </c>
      <c r="G685" s="84" t="b">
        <v>0</v>
      </c>
    </row>
    <row r="686" spans="1:7" ht="15">
      <c r="A686" s="84" t="s">
        <v>5282</v>
      </c>
      <c r="B686" s="84">
        <v>2</v>
      </c>
      <c r="C686" s="118">
        <v>0.0020438807498692237</v>
      </c>
      <c r="D686" s="84" t="s">
        <v>4241</v>
      </c>
      <c r="E686" s="84" t="b">
        <v>0</v>
      </c>
      <c r="F686" s="84" t="b">
        <v>0</v>
      </c>
      <c r="G686" s="84" t="b">
        <v>0</v>
      </c>
    </row>
    <row r="687" spans="1:7" ht="15">
      <c r="A687" s="84" t="s">
        <v>5331</v>
      </c>
      <c r="B687" s="84">
        <v>2</v>
      </c>
      <c r="C687" s="118">
        <v>0.002388505816456495</v>
      </c>
      <c r="D687" s="84" t="s">
        <v>4241</v>
      </c>
      <c r="E687" s="84" t="b">
        <v>0</v>
      </c>
      <c r="F687" s="84" t="b">
        <v>0</v>
      </c>
      <c r="G687" s="84" t="b">
        <v>0</v>
      </c>
    </row>
    <row r="688" spans="1:7" ht="15">
      <c r="A688" s="84" t="s">
        <v>5297</v>
      </c>
      <c r="B688" s="84">
        <v>2</v>
      </c>
      <c r="C688" s="118">
        <v>0.002388505816456495</v>
      </c>
      <c r="D688" s="84" t="s">
        <v>4241</v>
      </c>
      <c r="E688" s="84" t="b">
        <v>0</v>
      </c>
      <c r="F688" s="84" t="b">
        <v>0</v>
      </c>
      <c r="G688" s="84" t="b">
        <v>0</v>
      </c>
    </row>
    <row r="689" spans="1:7" ht="15">
      <c r="A689" s="84" t="s">
        <v>5341</v>
      </c>
      <c r="B689" s="84">
        <v>2</v>
      </c>
      <c r="C689" s="118">
        <v>0.0020438807498692237</v>
      </c>
      <c r="D689" s="84" t="s">
        <v>4241</v>
      </c>
      <c r="E689" s="84" t="b">
        <v>0</v>
      </c>
      <c r="F689" s="84" t="b">
        <v>0</v>
      </c>
      <c r="G689" s="84" t="b">
        <v>0</v>
      </c>
    </row>
    <row r="690" spans="1:7" ht="15">
      <c r="A690" s="84" t="s">
        <v>4405</v>
      </c>
      <c r="B690" s="84">
        <v>33</v>
      </c>
      <c r="C690" s="118">
        <v>0.0018018919820273686</v>
      </c>
      <c r="D690" s="84" t="s">
        <v>4242</v>
      </c>
      <c r="E690" s="84" t="b">
        <v>0</v>
      </c>
      <c r="F690" s="84" t="b">
        <v>0</v>
      </c>
      <c r="G690" s="84" t="b">
        <v>0</v>
      </c>
    </row>
    <row r="691" spans="1:7" ht="15">
      <c r="A691" s="84" t="s">
        <v>4392</v>
      </c>
      <c r="B691" s="84">
        <v>33</v>
      </c>
      <c r="C691" s="118">
        <v>0.0018018919820273686</v>
      </c>
      <c r="D691" s="84" t="s">
        <v>4242</v>
      </c>
      <c r="E691" s="84" t="b">
        <v>0</v>
      </c>
      <c r="F691" s="84" t="b">
        <v>0</v>
      </c>
      <c r="G691" s="84" t="b">
        <v>0</v>
      </c>
    </row>
    <row r="692" spans="1:7" ht="15">
      <c r="A692" s="84" t="s">
        <v>4406</v>
      </c>
      <c r="B692" s="84">
        <v>33</v>
      </c>
      <c r="C692" s="118">
        <v>0.0018018919820273686</v>
      </c>
      <c r="D692" s="84" t="s">
        <v>4242</v>
      </c>
      <c r="E692" s="84" t="b">
        <v>0</v>
      </c>
      <c r="F692" s="84" t="b">
        <v>0</v>
      </c>
      <c r="G692" s="84" t="b">
        <v>0</v>
      </c>
    </row>
    <row r="693" spans="1:7" ht="15">
      <c r="A693" s="84" t="s">
        <v>4407</v>
      </c>
      <c r="B693" s="84">
        <v>32</v>
      </c>
      <c r="C693" s="118">
        <v>0.0026610643439569</v>
      </c>
      <c r="D693" s="84" t="s">
        <v>4242</v>
      </c>
      <c r="E693" s="84" t="b">
        <v>0</v>
      </c>
      <c r="F693" s="84" t="b">
        <v>0</v>
      </c>
      <c r="G693" s="84" t="b">
        <v>0</v>
      </c>
    </row>
    <row r="694" spans="1:7" ht="15">
      <c r="A694" s="84" t="s">
        <v>4408</v>
      </c>
      <c r="B694" s="84">
        <v>32</v>
      </c>
      <c r="C694" s="118">
        <v>0.0026610643439569</v>
      </c>
      <c r="D694" s="84" t="s">
        <v>4242</v>
      </c>
      <c r="E694" s="84" t="b">
        <v>0</v>
      </c>
      <c r="F694" s="84" t="b">
        <v>0</v>
      </c>
      <c r="G694" s="84" t="b">
        <v>0</v>
      </c>
    </row>
    <row r="695" spans="1:7" ht="15">
      <c r="A695" s="84" t="s">
        <v>4409</v>
      </c>
      <c r="B695" s="84">
        <v>32</v>
      </c>
      <c r="C695" s="118">
        <v>0.0026610643439569</v>
      </c>
      <c r="D695" s="84" t="s">
        <v>4242</v>
      </c>
      <c r="E695" s="84" t="b">
        <v>0</v>
      </c>
      <c r="F695" s="84" t="b">
        <v>0</v>
      </c>
      <c r="G695" s="84" t="b">
        <v>0</v>
      </c>
    </row>
    <row r="696" spans="1:7" ht="15">
      <c r="A696" s="84" t="s">
        <v>4410</v>
      </c>
      <c r="B696" s="84">
        <v>32</v>
      </c>
      <c r="C696" s="118">
        <v>0.0026610643439569</v>
      </c>
      <c r="D696" s="84" t="s">
        <v>4242</v>
      </c>
      <c r="E696" s="84" t="b">
        <v>0</v>
      </c>
      <c r="F696" s="84" t="b">
        <v>0</v>
      </c>
      <c r="G696" s="84" t="b">
        <v>0</v>
      </c>
    </row>
    <row r="697" spans="1:7" ht="15">
      <c r="A697" s="84" t="s">
        <v>4411</v>
      </c>
      <c r="B697" s="84">
        <v>32</v>
      </c>
      <c r="C697" s="118">
        <v>0.0026610643439569</v>
      </c>
      <c r="D697" s="84" t="s">
        <v>4242</v>
      </c>
      <c r="E697" s="84" t="b">
        <v>0</v>
      </c>
      <c r="F697" s="84" t="b">
        <v>0</v>
      </c>
      <c r="G697" s="84" t="b">
        <v>0</v>
      </c>
    </row>
    <row r="698" spans="1:7" ht="15">
      <c r="A698" s="84" t="s">
        <v>4412</v>
      </c>
      <c r="B698" s="84">
        <v>32</v>
      </c>
      <c r="C698" s="118">
        <v>0.0026610643439569</v>
      </c>
      <c r="D698" s="84" t="s">
        <v>4242</v>
      </c>
      <c r="E698" s="84" t="b">
        <v>0</v>
      </c>
      <c r="F698" s="84" t="b">
        <v>0</v>
      </c>
      <c r="G698" s="84" t="b">
        <v>0</v>
      </c>
    </row>
    <row r="699" spans="1:7" ht="15">
      <c r="A699" s="84" t="s">
        <v>4413</v>
      </c>
      <c r="B699" s="84">
        <v>32</v>
      </c>
      <c r="C699" s="118">
        <v>0.0026610643439569</v>
      </c>
      <c r="D699" s="84" t="s">
        <v>4242</v>
      </c>
      <c r="E699" s="84" t="b">
        <v>0</v>
      </c>
      <c r="F699" s="84" t="b">
        <v>0</v>
      </c>
      <c r="G699" s="84" t="b">
        <v>0</v>
      </c>
    </row>
    <row r="700" spans="1:7" ht="15">
      <c r="A700" s="84" t="s">
        <v>4978</v>
      </c>
      <c r="B700" s="84">
        <v>32</v>
      </c>
      <c r="C700" s="118">
        <v>0.0026610643439569</v>
      </c>
      <c r="D700" s="84" t="s">
        <v>4242</v>
      </c>
      <c r="E700" s="84" t="b">
        <v>0</v>
      </c>
      <c r="F700" s="84" t="b">
        <v>0</v>
      </c>
      <c r="G700" s="84" t="b">
        <v>0</v>
      </c>
    </row>
    <row r="701" spans="1:7" ht="15">
      <c r="A701" s="84" t="s">
        <v>4980</v>
      </c>
      <c r="B701" s="84">
        <v>32</v>
      </c>
      <c r="C701" s="118">
        <v>0.0026610643439569</v>
      </c>
      <c r="D701" s="84" t="s">
        <v>4242</v>
      </c>
      <c r="E701" s="84" t="b">
        <v>0</v>
      </c>
      <c r="F701" s="84" t="b">
        <v>0</v>
      </c>
      <c r="G701" s="84" t="b">
        <v>0</v>
      </c>
    </row>
    <row r="702" spans="1:7" ht="15">
      <c r="A702" s="84" t="s">
        <v>356</v>
      </c>
      <c r="B702" s="84">
        <v>31</v>
      </c>
      <c r="C702" s="118">
        <v>0.003491232619649771</v>
      </c>
      <c r="D702" s="84" t="s">
        <v>4242</v>
      </c>
      <c r="E702" s="84" t="b">
        <v>0</v>
      </c>
      <c r="F702" s="84" t="b">
        <v>0</v>
      </c>
      <c r="G702" s="84" t="b">
        <v>0</v>
      </c>
    </row>
    <row r="703" spans="1:7" ht="15">
      <c r="A703" s="84" t="s">
        <v>437</v>
      </c>
      <c r="B703" s="84">
        <v>4</v>
      </c>
      <c r="C703" s="118">
        <v>0.009119203330176181</v>
      </c>
      <c r="D703" s="84" t="s">
        <v>4242</v>
      </c>
      <c r="E703" s="84" t="b">
        <v>0</v>
      </c>
      <c r="F703" s="84" t="b">
        <v>0</v>
      </c>
      <c r="G703" s="84" t="b">
        <v>0</v>
      </c>
    </row>
    <row r="704" spans="1:7" ht="15">
      <c r="A704" s="84" t="s">
        <v>4397</v>
      </c>
      <c r="B704" s="84">
        <v>3</v>
      </c>
      <c r="C704" s="118">
        <v>0.007968192619783938</v>
      </c>
      <c r="D704" s="84" t="s">
        <v>4242</v>
      </c>
      <c r="E704" s="84" t="b">
        <v>0</v>
      </c>
      <c r="F704" s="84" t="b">
        <v>0</v>
      </c>
      <c r="G704" s="84" t="b">
        <v>0</v>
      </c>
    </row>
    <row r="705" spans="1:7" ht="15">
      <c r="A705" s="84" t="s">
        <v>358</v>
      </c>
      <c r="B705" s="84">
        <v>2</v>
      </c>
      <c r="C705" s="118">
        <v>0.005312128413189293</v>
      </c>
      <c r="D705" s="84" t="s">
        <v>4242</v>
      </c>
      <c r="E705" s="84" t="b">
        <v>0</v>
      </c>
      <c r="F705" s="84" t="b">
        <v>0</v>
      </c>
      <c r="G705" s="84" t="b">
        <v>0</v>
      </c>
    </row>
    <row r="706" spans="1:7" ht="15">
      <c r="A706" s="84" t="s">
        <v>357</v>
      </c>
      <c r="B706" s="84">
        <v>2</v>
      </c>
      <c r="C706" s="118">
        <v>0.005312128413189293</v>
      </c>
      <c r="D706" s="84" t="s">
        <v>4242</v>
      </c>
      <c r="E706" s="84" t="b">
        <v>0</v>
      </c>
      <c r="F706" s="84" t="b">
        <v>0</v>
      </c>
      <c r="G706" s="84" t="b">
        <v>0</v>
      </c>
    </row>
    <row r="707" spans="1:7" ht="15">
      <c r="A707" s="84" t="s">
        <v>216</v>
      </c>
      <c r="B707" s="84">
        <v>2</v>
      </c>
      <c r="C707" s="118">
        <v>0.005312128413189293</v>
      </c>
      <c r="D707" s="84" t="s">
        <v>4242</v>
      </c>
      <c r="E707" s="84" t="b">
        <v>0</v>
      </c>
      <c r="F707" s="84" t="b">
        <v>0</v>
      </c>
      <c r="G707" s="84" t="b">
        <v>0</v>
      </c>
    </row>
    <row r="708" spans="1:7" ht="15">
      <c r="A708" s="84" t="s">
        <v>5294</v>
      </c>
      <c r="B708" s="84">
        <v>2</v>
      </c>
      <c r="C708" s="118">
        <v>0.005312128413189293</v>
      </c>
      <c r="D708" s="84" t="s">
        <v>4242</v>
      </c>
      <c r="E708" s="84" t="b">
        <v>0</v>
      </c>
      <c r="F708" s="84" t="b">
        <v>0</v>
      </c>
      <c r="G708" s="84" t="b">
        <v>0</v>
      </c>
    </row>
    <row r="709" spans="1:7" ht="15">
      <c r="A709" s="84" t="s">
        <v>4401</v>
      </c>
      <c r="B709" s="84">
        <v>2</v>
      </c>
      <c r="C709" s="118">
        <v>0.005312128413189293</v>
      </c>
      <c r="D709" s="84" t="s">
        <v>4242</v>
      </c>
      <c r="E709" s="84" t="b">
        <v>0</v>
      </c>
      <c r="F709" s="84" t="b">
        <v>0</v>
      </c>
      <c r="G709" s="84" t="b">
        <v>0</v>
      </c>
    </row>
    <row r="710" spans="1:7" ht="15">
      <c r="A710" s="84" t="s">
        <v>4403</v>
      </c>
      <c r="B710" s="84">
        <v>2</v>
      </c>
      <c r="C710" s="118">
        <v>0.005312128413189293</v>
      </c>
      <c r="D710" s="84" t="s">
        <v>4242</v>
      </c>
      <c r="E710" s="84" t="b">
        <v>0</v>
      </c>
      <c r="F710" s="84" t="b">
        <v>0</v>
      </c>
      <c r="G710" s="84" t="b">
        <v>0</v>
      </c>
    </row>
    <row r="711" spans="1:7" ht="15">
      <c r="A711" s="84" t="s">
        <v>4394</v>
      </c>
      <c r="B711" s="84">
        <v>35</v>
      </c>
      <c r="C711" s="118">
        <v>0.0009666049087932405</v>
      </c>
      <c r="D711" s="84" t="s">
        <v>4243</v>
      </c>
      <c r="E711" s="84" t="b">
        <v>0</v>
      </c>
      <c r="F711" s="84" t="b">
        <v>0</v>
      </c>
      <c r="G711" s="84" t="b">
        <v>0</v>
      </c>
    </row>
    <row r="712" spans="1:7" ht="15">
      <c r="A712" s="84" t="s">
        <v>4415</v>
      </c>
      <c r="B712" s="84">
        <v>34</v>
      </c>
      <c r="C712" s="118">
        <v>0.0019051960421017898</v>
      </c>
      <c r="D712" s="84" t="s">
        <v>4243</v>
      </c>
      <c r="E712" s="84" t="b">
        <v>0</v>
      </c>
      <c r="F712" s="84" t="b">
        <v>0</v>
      </c>
      <c r="G712" s="84" t="b">
        <v>0</v>
      </c>
    </row>
    <row r="713" spans="1:7" ht="15">
      <c r="A713" s="84" t="s">
        <v>4416</v>
      </c>
      <c r="B713" s="84">
        <v>34</v>
      </c>
      <c r="C713" s="118">
        <v>0.0019051960421017898</v>
      </c>
      <c r="D713" s="84" t="s">
        <v>4243</v>
      </c>
      <c r="E713" s="84" t="b">
        <v>0</v>
      </c>
      <c r="F713" s="84" t="b">
        <v>0</v>
      </c>
      <c r="G713" s="84" t="b">
        <v>0</v>
      </c>
    </row>
    <row r="714" spans="1:7" ht="15">
      <c r="A714" s="84" t="s">
        <v>4417</v>
      </c>
      <c r="B714" s="84">
        <v>34</v>
      </c>
      <c r="C714" s="118">
        <v>0.0019051960421017898</v>
      </c>
      <c r="D714" s="84" t="s">
        <v>4243</v>
      </c>
      <c r="E714" s="84" t="b">
        <v>0</v>
      </c>
      <c r="F714" s="84" t="b">
        <v>0</v>
      </c>
      <c r="G714" s="84" t="b">
        <v>0</v>
      </c>
    </row>
    <row r="715" spans="1:7" ht="15">
      <c r="A715" s="84" t="s">
        <v>4418</v>
      </c>
      <c r="B715" s="84">
        <v>34</v>
      </c>
      <c r="C715" s="118">
        <v>0.0019051960421017898</v>
      </c>
      <c r="D715" s="84" t="s">
        <v>4243</v>
      </c>
      <c r="E715" s="84" t="b">
        <v>0</v>
      </c>
      <c r="F715" s="84" t="b">
        <v>0</v>
      </c>
      <c r="G715" s="84" t="b">
        <v>0</v>
      </c>
    </row>
    <row r="716" spans="1:7" ht="15">
      <c r="A716" s="84" t="s">
        <v>4392</v>
      </c>
      <c r="B716" s="84">
        <v>34</v>
      </c>
      <c r="C716" s="118">
        <v>0.0019051960421017898</v>
      </c>
      <c r="D716" s="84" t="s">
        <v>4243</v>
      </c>
      <c r="E716" s="84" t="b">
        <v>0</v>
      </c>
      <c r="F716" s="84" t="b">
        <v>0</v>
      </c>
      <c r="G716" s="84" t="b">
        <v>0</v>
      </c>
    </row>
    <row r="717" spans="1:7" ht="15">
      <c r="A717" s="84" t="s">
        <v>4419</v>
      </c>
      <c r="B717" s="84">
        <v>34</v>
      </c>
      <c r="C717" s="118">
        <v>0.0019051960421017898</v>
      </c>
      <c r="D717" s="84" t="s">
        <v>4243</v>
      </c>
      <c r="E717" s="84" t="b">
        <v>0</v>
      </c>
      <c r="F717" s="84" t="b">
        <v>0</v>
      </c>
      <c r="G717" s="84" t="b">
        <v>0</v>
      </c>
    </row>
    <row r="718" spans="1:7" ht="15">
      <c r="A718" s="84" t="s">
        <v>4420</v>
      </c>
      <c r="B718" s="84">
        <v>34</v>
      </c>
      <c r="C718" s="118">
        <v>0.0019051960421017898</v>
      </c>
      <c r="D718" s="84" t="s">
        <v>4243</v>
      </c>
      <c r="E718" s="84" t="b">
        <v>0</v>
      </c>
      <c r="F718" s="84" t="b">
        <v>0</v>
      </c>
      <c r="G718" s="84" t="b">
        <v>0</v>
      </c>
    </row>
    <row r="719" spans="1:7" ht="15">
      <c r="A719" s="84" t="s">
        <v>536</v>
      </c>
      <c r="B719" s="84">
        <v>34</v>
      </c>
      <c r="C719" s="118">
        <v>0.0019051960421017898</v>
      </c>
      <c r="D719" s="84" t="s">
        <v>4243</v>
      </c>
      <c r="E719" s="84" t="b">
        <v>0</v>
      </c>
      <c r="F719" s="84" t="b">
        <v>0</v>
      </c>
      <c r="G719" s="84" t="b">
        <v>0</v>
      </c>
    </row>
    <row r="720" spans="1:7" ht="15">
      <c r="A720" s="84" t="s">
        <v>424</v>
      </c>
      <c r="B720" s="84">
        <v>34</v>
      </c>
      <c r="C720" s="118">
        <v>0.0019051960421017898</v>
      </c>
      <c r="D720" s="84" t="s">
        <v>4243</v>
      </c>
      <c r="E720" s="84" t="b">
        <v>0</v>
      </c>
      <c r="F720" s="84" t="b">
        <v>0</v>
      </c>
      <c r="G720" s="84" t="b">
        <v>0</v>
      </c>
    </row>
    <row r="721" spans="1:7" ht="15">
      <c r="A721" s="84" t="s">
        <v>535</v>
      </c>
      <c r="B721" s="84">
        <v>34</v>
      </c>
      <c r="C721" s="118">
        <v>0.0019051960421017898</v>
      </c>
      <c r="D721" s="84" t="s">
        <v>4243</v>
      </c>
      <c r="E721" s="84" t="b">
        <v>0</v>
      </c>
      <c r="F721" s="84" t="b">
        <v>0</v>
      </c>
      <c r="G721" s="84" t="b">
        <v>0</v>
      </c>
    </row>
    <row r="722" spans="1:7" ht="15">
      <c r="A722" s="84" t="s">
        <v>379</v>
      </c>
      <c r="B722" s="84">
        <v>33</v>
      </c>
      <c r="C722" s="118">
        <v>0.002814949231038808</v>
      </c>
      <c r="D722" s="84" t="s">
        <v>4243</v>
      </c>
      <c r="E722" s="84" t="b">
        <v>0</v>
      </c>
      <c r="F722" s="84" t="b">
        <v>0</v>
      </c>
      <c r="G722" s="84" t="b">
        <v>0</v>
      </c>
    </row>
    <row r="723" spans="1:7" ht="15">
      <c r="A723" s="84" t="s">
        <v>437</v>
      </c>
      <c r="B723" s="84">
        <v>3</v>
      </c>
      <c r="C723" s="118">
        <v>0.008500716738848573</v>
      </c>
      <c r="D723" s="84" t="s">
        <v>4243</v>
      </c>
      <c r="E723" s="84" t="b">
        <v>0</v>
      </c>
      <c r="F723" s="84" t="b">
        <v>0</v>
      </c>
      <c r="G723" s="84" t="b">
        <v>0</v>
      </c>
    </row>
    <row r="724" spans="1:7" ht="15">
      <c r="A724" s="84" t="s">
        <v>4397</v>
      </c>
      <c r="B724" s="84">
        <v>2</v>
      </c>
      <c r="C724" s="118">
        <v>0.0056671444925657155</v>
      </c>
      <c r="D724" s="84" t="s">
        <v>4243</v>
      </c>
      <c r="E724" s="84" t="b">
        <v>0</v>
      </c>
      <c r="F724" s="84" t="b">
        <v>0</v>
      </c>
      <c r="G724" s="84" t="b">
        <v>0</v>
      </c>
    </row>
    <row r="725" spans="1:7" ht="15">
      <c r="A725" s="84" t="s">
        <v>4983</v>
      </c>
      <c r="B725" s="84">
        <v>2</v>
      </c>
      <c r="C725" s="118">
        <v>0.007026196391725901</v>
      </c>
      <c r="D725" s="84" t="s">
        <v>4243</v>
      </c>
      <c r="E725" s="84" t="b">
        <v>0</v>
      </c>
      <c r="F725" s="84" t="b">
        <v>0</v>
      </c>
      <c r="G725" s="84" t="b">
        <v>0</v>
      </c>
    </row>
    <row r="726" spans="1:7" ht="15">
      <c r="A726" s="84" t="s">
        <v>4422</v>
      </c>
      <c r="B726" s="84">
        <v>14</v>
      </c>
      <c r="C726" s="118">
        <v>0.011676316370556989</v>
      </c>
      <c r="D726" s="84" t="s">
        <v>4244</v>
      </c>
      <c r="E726" s="84" t="b">
        <v>0</v>
      </c>
      <c r="F726" s="84" t="b">
        <v>0</v>
      </c>
      <c r="G726" s="84" t="b">
        <v>0</v>
      </c>
    </row>
    <row r="727" spans="1:7" ht="15">
      <c r="A727" s="84" t="s">
        <v>4423</v>
      </c>
      <c r="B727" s="84">
        <v>11</v>
      </c>
      <c r="C727" s="118">
        <v>0.01387427311622474</v>
      </c>
      <c r="D727" s="84" t="s">
        <v>4244</v>
      </c>
      <c r="E727" s="84" t="b">
        <v>0</v>
      </c>
      <c r="F727" s="84" t="b">
        <v>0</v>
      </c>
      <c r="G727" s="84" t="b">
        <v>0</v>
      </c>
    </row>
    <row r="728" spans="1:7" ht="15">
      <c r="A728" s="84" t="s">
        <v>437</v>
      </c>
      <c r="B728" s="84">
        <v>4</v>
      </c>
      <c r="C728" s="118">
        <v>0.009699459331357017</v>
      </c>
      <c r="D728" s="84" t="s">
        <v>4244</v>
      </c>
      <c r="E728" s="84" t="b">
        <v>0</v>
      </c>
      <c r="F728" s="84" t="b">
        <v>0</v>
      </c>
      <c r="G728" s="84" t="b">
        <v>0</v>
      </c>
    </row>
    <row r="729" spans="1:7" ht="15">
      <c r="A729" s="84" t="s">
        <v>4424</v>
      </c>
      <c r="B729" s="84">
        <v>4</v>
      </c>
      <c r="C729" s="118">
        <v>0.009699459331357017</v>
      </c>
      <c r="D729" s="84" t="s">
        <v>4244</v>
      </c>
      <c r="E729" s="84" t="b">
        <v>0</v>
      </c>
      <c r="F729" s="84" t="b">
        <v>0</v>
      </c>
      <c r="G729" s="84" t="b">
        <v>0</v>
      </c>
    </row>
    <row r="730" spans="1:7" ht="15">
      <c r="A730" s="84" t="s">
        <v>4425</v>
      </c>
      <c r="B730" s="84">
        <v>4</v>
      </c>
      <c r="C730" s="118">
        <v>0.009699459331357017</v>
      </c>
      <c r="D730" s="84" t="s">
        <v>4244</v>
      </c>
      <c r="E730" s="84" t="b">
        <v>0</v>
      </c>
      <c r="F730" s="84" t="b">
        <v>0</v>
      </c>
      <c r="G730" s="84" t="b">
        <v>0</v>
      </c>
    </row>
    <row r="731" spans="1:7" ht="15">
      <c r="A731" s="84" t="s">
        <v>4426</v>
      </c>
      <c r="B731" s="84">
        <v>4</v>
      </c>
      <c r="C731" s="118">
        <v>0.009699459331357017</v>
      </c>
      <c r="D731" s="84" t="s">
        <v>4244</v>
      </c>
      <c r="E731" s="84" t="b">
        <v>0</v>
      </c>
      <c r="F731" s="84" t="b">
        <v>0</v>
      </c>
      <c r="G731" s="84" t="b">
        <v>0</v>
      </c>
    </row>
    <row r="732" spans="1:7" ht="15">
      <c r="A732" s="84" t="s">
        <v>4427</v>
      </c>
      <c r="B732" s="84">
        <v>3</v>
      </c>
      <c r="C732" s="118">
        <v>0.009915208495570229</v>
      </c>
      <c r="D732" s="84" t="s">
        <v>4244</v>
      </c>
      <c r="E732" s="84" t="b">
        <v>0</v>
      </c>
      <c r="F732" s="84" t="b">
        <v>0</v>
      </c>
      <c r="G732" s="84" t="b">
        <v>0</v>
      </c>
    </row>
    <row r="733" spans="1:7" ht="15">
      <c r="A733" s="84" t="s">
        <v>4428</v>
      </c>
      <c r="B733" s="84">
        <v>3</v>
      </c>
      <c r="C733" s="118">
        <v>0.00837054832841513</v>
      </c>
      <c r="D733" s="84" t="s">
        <v>4244</v>
      </c>
      <c r="E733" s="84" t="b">
        <v>0</v>
      </c>
      <c r="F733" s="84" t="b">
        <v>0</v>
      </c>
      <c r="G733" s="84" t="b">
        <v>0</v>
      </c>
    </row>
    <row r="734" spans="1:7" ht="15">
      <c r="A734" s="84" t="s">
        <v>4429</v>
      </c>
      <c r="B734" s="84">
        <v>3</v>
      </c>
      <c r="C734" s="118">
        <v>0.00837054832841513</v>
      </c>
      <c r="D734" s="84" t="s">
        <v>4244</v>
      </c>
      <c r="E734" s="84" t="b">
        <v>0</v>
      </c>
      <c r="F734" s="84" t="b">
        <v>0</v>
      </c>
      <c r="G734" s="84" t="b">
        <v>0</v>
      </c>
    </row>
    <row r="735" spans="1:7" ht="15">
      <c r="A735" s="84" t="s">
        <v>4430</v>
      </c>
      <c r="B735" s="84">
        <v>3</v>
      </c>
      <c r="C735" s="118">
        <v>0.00837054832841513</v>
      </c>
      <c r="D735" s="84" t="s">
        <v>4244</v>
      </c>
      <c r="E735" s="84" t="b">
        <v>0</v>
      </c>
      <c r="F735" s="84" t="b">
        <v>0</v>
      </c>
      <c r="G735" s="84" t="b">
        <v>0</v>
      </c>
    </row>
    <row r="736" spans="1:7" ht="15">
      <c r="A736" s="84" t="s">
        <v>5180</v>
      </c>
      <c r="B736" s="84">
        <v>3</v>
      </c>
      <c r="C736" s="118">
        <v>0.00837054832841513</v>
      </c>
      <c r="D736" s="84" t="s">
        <v>4244</v>
      </c>
      <c r="E736" s="84" t="b">
        <v>0</v>
      </c>
      <c r="F736" s="84" t="b">
        <v>0</v>
      </c>
      <c r="G736" s="84" t="b">
        <v>0</v>
      </c>
    </row>
    <row r="737" spans="1:7" ht="15">
      <c r="A737" s="84" t="s">
        <v>5184</v>
      </c>
      <c r="B737" s="84">
        <v>3</v>
      </c>
      <c r="C737" s="118">
        <v>0.00837054832841513</v>
      </c>
      <c r="D737" s="84" t="s">
        <v>4244</v>
      </c>
      <c r="E737" s="84" t="b">
        <v>0</v>
      </c>
      <c r="F737" s="84" t="b">
        <v>0</v>
      </c>
      <c r="G737" s="84" t="b">
        <v>0</v>
      </c>
    </row>
    <row r="738" spans="1:7" ht="15">
      <c r="A738" s="84" t="s">
        <v>5185</v>
      </c>
      <c r="B738" s="84">
        <v>3</v>
      </c>
      <c r="C738" s="118">
        <v>0.00837054832841513</v>
      </c>
      <c r="D738" s="84" t="s">
        <v>4244</v>
      </c>
      <c r="E738" s="84" t="b">
        <v>0</v>
      </c>
      <c r="F738" s="84" t="b">
        <v>0</v>
      </c>
      <c r="G738" s="84" t="b">
        <v>0</v>
      </c>
    </row>
    <row r="739" spans="1:7" ht="15">
      <c r="A739" s="84" t="s">
        <v>5186</v>
      </c>
      <c r="B739" s="84">
        <v>3</v>
      </c>
      <c r="C739" s="118">
        <v>0.00837054832841513</v>
      </c>
      <c r="D739" s="84" t="s">
        <v>4244</v>
      </c>
      <c r="E739" s="84" t="b">
        <v>0</v>
      </c>
      <c r="F739" s="84" t="b">
        <v>0</v>
      </c>
      <c r="G739" s="84" t="b">
        <v>0</v>
      </c>
    </row>
    <row r="740" spans="1:7" ht="15">
      <c r="A740" s="84" t="s">
        <v>5181</v>
      </c>
      <c r="B740" s="84">
        <v>3</v>
      </c>
      <c r="C740" s="118">
        <v>0.00837054832841513</v>
      </c>
      <c r="D740" s="84" t="s">
        <v>4244</v>
      </c>
      <c r="E740" s="84" t="b">
        <v>0</v>
      </c>
      <c r="F740" s="84" t="b">
        <v>0</v>
      </c>
      <c r="G740" s="84" t="b">
        <v>0</v>
      </c>
    </row>
    <row r="741" spans="1:7" ht="15">
      <c r="A741" s="84" t="s">
        <v>5182</v>
      </c>
      <c r="B741" s="84">
        <v>3</v>
      </c>
      <c r="C741" s="118">
        <v>0.009915208495570229</v>
      </c>
      <c r="D741" s="84" t="s">
        <v>4244</v>
      </c>
      <c r="E741" s="84" t="b">
        <v>0</v>
      </c>
      <c r="F741" s="84" t="b">
        <v>0</v>
      </c>
      <c r="G741" s="84" t="b">
        <v>0</v>
      </c>
    </row>
    <row r="742" spans="1:7" ht="15">
      <c r="A742" s="84" t="s">
        <v>5183</v>
      </c>
      <c r="B742" s="84">
        <v>3</v>
      </c>
      <c r="C742" s="118">
        <v>0.00837054832841513</v>
      </c>
      <c r="D742" s="84" t="s">
        <v>4244</v>
      </c>
      <c r="E742" s="84" t="b">
        <v>0</v>
      </c>
      <c r="F742" s="84" t="b">
        <v>0</v>
      </c>
      <c r="G742" s="84" t="b">
        <v>0</v>
      </c>
    </row>
    <row r="743" spans="1:7" ht="15">
      <c r="A743" s="84" t="s">
        <v>4398</v>
      </c>
      <c r="B743" s="84">
        <v>2</v>
      </c>
      <c r="C743" s="118">
        <v>0.006610138997046819</v>
      </c>
      <c r="D743" s="84" t="s">
        <v>4244</v>
      </c>
      <c r="E743" s="84" t="b">
        <v>0</v>
      </c>
      <c r="F743" s="84" t="b">
        <v>0</v>
      </c>
      <c r="G743" s="84" t="b">
        <v>0</v>
      </c>
    </row>
    <row r="744" spans="1:7" ht="15">
      <c r="A744" s="84" t="s">
        <v>5125</v>
      </c>
      <c r="B744" s="84">
        <v>2</v>
      </c>
      <c r="C744" s="118">
        <v>0.00837054832841513</v>
      </c>
      <c r="D744" s="84" t="s">
        <v>4244</v>
      </c>
      <c r="E744" s="84" t="b">
        <v>0</v>
      </c>
      <c r="F744" s="84" t="b">
        <v>0</v>
      </c>
      <c r="G744" s="84" t="b">
        <v>0</v>
      </c>
    </row>
    <row r="745" spans="1:7" ht="15">
      <c r="A745" s="84" t="s">
        <v>5251</v>
      </c>
      <c r="B745" s="84">
        <v>2</v>
      </c>
      <c r="C745" s="118">
        <v>0.006610138997046819</v>
      </c>
      <c r="D745" s="84" t="s">
        <v>4244</v>
      </c>
      <c r="E745" s="84" t="b">
        <v>0</v>
      </c>
      <c r="F745" s="84" t="b">
        <v>0</v>
      </c>
      <c r="G745" s="84" t="b">
        <v>0</v>
      </c>
    </row>
    <row r="746" spans="1:7" ht="15">
      <c r="A746" s="84" t="s">
        <v>4476</v>
      </c>
      <c r="B746" s="84">
        <v>2</v>
      </c>
      <c r="C746" s="118">
        <v>0.00837054832841513</v>
      </c>
      <c r="D746" s="84" t="s">
        <v>4244</v>
      </c>
      <c r="E746" s="84" t="b">
        <v>0</v>
      </c>
      <c r="F746" s="84" t="b">
        <v>0</v>
      </c>
      <c r="G746" s="84" t="b">
        <v>0</v>
      </c>
    </row>
    <row r="747" spans="1:7" ht="15">
      <c r="A747" s="84" t="s">
        <v>5340</v>
      </c>
      <c r="B747" s="84">
        <v>2</v>
      </c>
      <c r="C747" s="118">
        <v>0.00837054832841513</v>
      </c>
      <c r="D747" s="84" t="s">
        <v>4244</v>
      </c>
      <c r="E747" s="84" t="b">
        <v>0</v>
      </c>
      <c r="F747" s="84" t="b">
        <v>0</v>
      </c>
      <c r="G747" s="84" t="b">
        <v>0</v>
      </c>
    </row>
    <row r="748" spans="1:7" ht="15">
      <c r="A748" s="84" t="s">
        <v>4449</v>
      </c>
      <c r="B748" s="84">
        <v>2</v>
      </c>
      <c r="C748" s="118">
        <v>0.00837054832841513</v>
      </c>
      <c r="D748" s="84" t="s">
        <v>4244</v>
      </c>
      <c r="E748" s="84" t="b">
        <v>0</v>
      </c>
      <c r="F748" s="84" t="b">
        <v>0</v>
      </c>
      <c r="G748" s="84" t="b">
        <v>0</v>
      </c>
    </row>
    <row r="749" spans="1:7" ht="15">
      <c r="A749" s="84" t="s">
        <v>5172</v>
      </c>
      <c r="B749" s="84">
        <v>2</v>
      </c>
      <c r="C749" s="118">
        <v>0.006610138997046819</v>
      </c>
      <c r="D749" s="84" t="s">
        <v>4244</v>
      </c>
      <c r="E749" s="84" t="b">
        <v>0</v>
      </c>
      <c r="F749" s="84" t="b">
        <v>0</v>
      </c>
      <c r="G749" s="84" t="b">
        <v>0</v>
      </c>
    </row>
    <row r="750" spans="1:7" ht="15">
      <c r="A750" s="84" t="s">
        <v>5322</v>
      </c>
      <c r="B750" s="84">
        <v>2</v>
      </c>
      <c r="C750" s="118">
        <v>0.006610138997046819</v>
      </c>
      <c r="D750" s="84" t="s">
        <v>4244</v>
      </c>
      <c r="E750" s="84" t="b">
        <v>0</v>
      </c>
      <c r="F750" s="84" t="b">
        <v>0</v>
      </c>
      <c r="G750" s="84" t="b">
        <v>0</v>
      </c>
    </row>
    <row r="751" spans="1:7" ht="15">
      <c r="A751" s="84" t="s">
        <v>5327</v>
      </c>
      <c r="B751" s="84">
        <v>2</v>
      </c>
      <c r="C751" s="118">
        <v>0.006610138997046819</v>
      </c>
      <c r="D751" s="84" t="s">
        <v>4244</v>
      </c>
      <c r="E751" s="84" t="b">
        <v>0</v>
      </c>
      <c r="F751" s="84" t="b">
        <v>0</v>
      </c>
      <c r="G751" s="84" t="b">
        <v>0</v>
      </c>
    </row>
    <row r="752" spans="1:7" ht="15">
      <c r="A752" s="84" t="s">
        <v>5328</v>
      </c>
      <c r="B752" s="84">
        <v>2</v>
      </c>
      <c r="C752" s="118">
        <v>0.006610138997046819</v>
      </c>
      <c r="D752" s="84" t="s">
        <v>4244</v>
      </c>
      <c r="E752" s="84" t="b">
        <v>0</v>
      </c>
      <c r="F752" s="84" t="b">
        <v>0</v>
      </c>
      <c r="G752" s="84" t="b">
        <v>0</v>
      </c>
    </row>
    <row r="753" spans="1:7" ht="15">
      <c r="A753" s="84" t="s">
        <v>5326</v>
      </c>
      <c r="B753" s="84">
        <v>2</v>
      </c>
      <c r="C753" s="118">
        <v>0.006610138997046819</v>
      </c>
      <c r="D753" s="84" t="s">
        <v>4244</v>
      </c>
      <c r="E753" s="84" t="b">
        <v>0</v>
      </c>
      <c r="F753" s="84" t="b">
        <v>0</v>
      </c>
      <c r="G753" s="84" t="b">
        <v>0</v>
      </c>
    </row>
    <row r="754" spans="1:7" ht="15">
      <c r="A754" s="84" t="s">
        <v>5329</v>
      </c>
      <c r="B754" s="84">
        <v>2</v>
      </c>
      <c r="C754" s="118">
        <v>0.006610138997046819</v>
      </c>
      <c r="D754" s="84" t="s">
        <v>4244</v>
      </c>
      <c r="E754" s="84" t="b">
        <v>0</v>
      </c>
      <c r="F754" s="84" t="b">
        <v>0</v>
      </c>
      <c r="G754" s="84" t="b">
        <v>0</v>
      </c>
    </row>
    <row r="755" spans="1:7" ht="15">
      <c r="A755" s="84" t="s">
        <v>5323</v>
      </c>
      <c r="B755" s="84">
        <v>2</v>
      </c>
      <c r="C755" s="118">
        <v>0.006610138997046819</v>
      </c>
      <c r="D755" s="84" t="s">
        <v>4244</v>
      </c>
      <c r="E755" s="84" t="b">
        <v>0</v>
      </c>
      <c r="F755" s="84" t="b">
        <v>0</v>
      </c>
      <c r="G755" s="84" t="b">
        <v>0</v>
      </c>
    </row>
    <row r="756" spans="1:7" ht="15">
      <c r="A756" s="84" t="s">
        <v>5324</v>
      </c>
      <c r="B756" s="84">
        <v>2</v>
      </c>
      <c r="C756" s="118">
        <v>0.006610138997046819</v>
      </c>
      <c r="D756" s="84" t="s">
        <v>4244</v>
      </c>
      <c r="E756" s="84" t="b">
        <v>0</v>
      </c>
      <c r="F756" s="84" t="b">
        <v>0</v>
      </c>
      <c r="G756" s="84" t="b">
        <v>0</v>
      </c>
    </row>
    <row r="757" spans="1:7" ht="15">
      <c r="A757" s="84" t="s">
        <v>5325</v>
      </c>
      <c r="B757" s="84">
        <v>2</v>
      </c>
      <c r="C757" s="118">
        <v>0.006610138997046819</v>
      </c>
      <c r="D757" s="84" t="s">
        <v>4244</v>
      </c>
      <c r="E757" s="84" t="b">
        <v>0</v>
      </c>
      <c r="F757" s="84" t="b">
        <v>0</v>
      </c>
      <c r="G757" s="84" t="b">
        <v>0</v>
      </c>
    </row>
    <row r="758" spans="1:7" ht="15">
      <c r="A758" s="84" t="s">
        <v>5187</v>
      </c>
      <c r="B758" s="84">
        <v>2</v>
      </c>
      <c r="C758" s="118">
        <v>0.006610138997046819</v>
      </c>
      <c r="D758" s="84" t="s">
        <v>4244</v>
      </c>
      <c r="E758" s="84" t="b">
        <v>0</v>
      </c>
      <c r="F758" s="84" t="b">
        <v>0</v>
      </c>
      <c r="G758" s="84" t="b">
        <v>0</v>
      </c>
    </row>
    <row r="759" spans="1:7" ht="15">
      <c r="A759" s="84" t="s">
        <v>4986</v>
      </c>
      <c r="B759" s="84">
        <v>2</v>
      </c>
      <c r="C759" s="118">
        <v>0.00837054832841513</v>
      </c>
      <c r="D759" s="84" t="s">
        <v>4244</v>
      </c>
      <c r="E759" s="84" t="b">
        <v>0</v>
      </c>
      <c r="F759" s="84" t="b">
        <v>0</v>
      </c>
      <c r="G759" s="84" t="b">
        <v>0</v>
      </c>
    </row>
    <row r="760" spans="1:7" ht="15">
      <c r="A760" s="84" t="s">
        <v>4432</v>
      </c>
      <c r="B760" s="84">
        <v>2</v>
      </c>
      <c r="C760" s="118">
        <v>0</v>
      </c>
      <c r="D760" s="84" t="s">
        <v>4245</v>
      </c>
      <c r="E760" s="84" t="b">
        <v>0</v>
      </c>
      <c r="F760" s="84" t="b">
        <v>0</v>
      </c>
      <c r="G760" s="84" t="b">
        <v>0</v>
      </c>
    </row>
    <row r="761" spans="1:7" ht="15">
      <c r="A761" s="84" t="s">
        <v>4433</v>
      </c>
      <c r="B761" s="84">
        <v>2</v>
      </c>
      <c r="C761" s="118">
        <v>0</v>
      </c>
      <c r="D761" s="84" t="s">
        <v>4245</v>
      </c>
      <c r="E761" s="84" t="b">
        <v>0</v>
      </c>
      <c r="F761" s="84" t="b">
        <v>0</v>
      </c>
      <c r="G761" s="84" t="b">
        <v>0</v>
      </c>
    </row>
    <row r="762" spans="1:7" ht="15">
      <c r="A762" s="84" t="s">
        <v>4435</v>
      </c>
      <c r="B762" s="84">
        <v>8</v>
      </c>
      <c r="C762" s="118">
        <v>0.010100760015084705</v>
      </c>
      <c r="D762" s="84" t="s">
        <v>4246</v>
      </c>
      <c r="E762" s="84" t="b">
        <v>0</v>
      </c>
      <c r="F762" s="84" t="b">
        <v>0</v>
      </c>
      <c r="G762" s="84" t="b">
        <v>0</v>
      </c>
    </row>
    <row r="763" spans="1:7" ht="15">
      <c r="A763" s="84" t="s">
        <v>432</v>
      </c>
      <c r="B763" s="84">
        <v>7</v>
      </c>
      <c r="C763" s="118">
        <v>0.011268965185916524</v>
      </c>
      <c r="D763" s="84" t="s">
        <v>4246</v>
      </c>
      <c r="E763" s="84" t="b">
        <v>0</v>
      </c>
      <c r="F763" s="84" t="b">
        <v>0</v>
      </c>
      <c r="G763" s="84" t="b">
        <v>0</v>
      </c>
    </row>
    <row r="764" spans="1:7" ht="15">
      <c r="A764" s="84" t="s">
        <v>4436</v>
      </c>
      <c r="B764" s="84">
        <v>7</v>
      </c>
      <c r="C764" s="118">
        <v>0.011268965185916524</v>
      </c>
      <c r="D764" s="84" t="s">
        <v>4246</v>
      </c>
      <c r="E764" s="84" t="b">
        <v>0</v>
      </c>
      <c r="F764" s="84" t="b">
        <v>0</v>
      </c>
      <c r="G764" s="84" t="b">
        <v>0</v>
      </c>
    </row>
    <row r="765" spans="1:7" ht="15">
      <c r="A765" s="84" t="s">
        <v>4437</v>
      </c>
      <c r="B765" s="84">
        <v>6</v>
      </c>
      <c r="C765" s="118">
        <v>0.012064386895444063</v>
      </c>
      <c r="D765" s="84" t="s">
        <v>4246</v>
      </c>
      <c r="E765" s="84" t="b">
        <v>0</v>
      </c>
      <c r="F765" s="84" t="b">
        <v>0</v>
      </c>
      <c r="G765" s="84" t="b">
        <v>0</v>
      </c>
    </row>
    <row r="766" spans="1:7" ht="15">
      <c r="A766" s="84" t="s">
        <v>4438</v>
      </c>
      <c r="B766" s="84">
        <v>6</v>
      </c>
      <c r="C766" s="118">
        <v>0.012064386895444063</v>
      </c>
      <c r="D766" s="84" t="s">
        <v>4246</v>
      </c>
      <c r="E766" s="84" t="b">
        <v>0</v>
      </c>
      <c r="F766" s="84" t="b">
        <v>1</v>
      </c>
      <c r="G766" s="84" t="b">
        <v>0</v>
      </c>
    </row>
    <row r="767" spans="1:7" ht="15">
      <c r="A767" s="84" t="s">
        <v>4439</v>
      </c>
      <c r="B767" s="84">
        <v>6</v>
      </c>
      <c r="C767" s="118">
        <v>0.012064386895444063</v>
      </c>
      <c r="D767" s="84" t="s">
        <v>4246</v>
      </c>
      <c r="E767" s="84" t="b">
        <v>0</v>
      </c>
      <c r="F767" s="84" t="b">
        <v>0</v>
      </c>
      <c r="G767" s="84" t="b">
        <v>0</v>
      </c>
    </row>
    <row r="768" spans="1:7" ht="15">
      <c r="A768" s="84" t="s">
        <v>4440</v>
      </c>
      <c r="B768" s="84">
        <v>5</v>
      </c>
      <c r="C768" s="118">
        <v>0.012424351735653233</v>
      </c>
      <c r="D768" s="84" t="s">
        <v>4246</v>
      </c>
      <c r="E768" s="84" t="b">
        <v>0</v>
      </c>
      <c r="F768" s="84" t="b">
        <v>0</v>
      </c>
      <c r="G768" s="84" t="b">
        <v>0</v>
      </c>
    </row>
    <row r="769" spans="1:7" ht="15">
      <c r="A769" s="84" t="s">
        <v>4441</v>
      </c>
      <c r="B769" s="84">
        <v>5</v>
      </c>
      <c r="C769" s="118">
        <v>0.012424351735653233</v>
      </c>
      <c r="D769" s="84" t="s">
        <v>4246</v>
      </c>
      <c r="E769" s="84" t="b">
        <v>0</v>
      </c>
      <c r="F769" s="84" t="b">
        <v>0</v>
      </c>
      <c r="G769" s="84" t="b">
        <v>0</v>
      </c>
    </row>
    <row r="770" spans="1:7" ht="15">
      <c r="A770" s="84" t="s">
        <v>4442</v>
      </c>
      <c r="B770" s="84">
        <v>5</v>
      </c>
      <c r="C770" s="118">
        <v>0.012424351735653233</v>
      </c>
      <c r="D770" s="84" t="s">
        <v>4246</v>
      </c>
      <c r="E770" s="84" t="b">
        <v>0</v>
      </c>
      <c r="F770" s="84" t="b">
        <v>0</v>
      </c>
      <c r="G770" s="84" t="b">
        <v>0</v>
      </c>
    </row>
    <row r="771" spans="1:7" ht="15">
      <c r="A771" s="84" t="s">
        <v>4443</v>
      </c>
      <c r="B771" s="84">
        <v>5</v>
      </c>
      <c r="C771" s="118">
        <v>0.012424351735653233</v>
      </c>
      <c r="D771" s="84" t="s">
        <v>4246</v>
      </c>
      <c r="E771" s="84" t="b">
        <v>0</v>
      </c>
      <c r="F771" s="84" t="b">
        <v>0</v>
      </c>
      <c r="G771" s="84" t="b">
        <v>0</v>
      </c>
    </row>
    <row r="772" spans="1:7" ht="15">
      <c r="A772" s="84" t="s">
        <v>5037</v>
      </c>
      <c r="B772" s="84">
        <v>5</v>
      </c>
      <c r="C772" s="118">
        <v>0.012424351735653233</v>
      </c>
      <c r="D772" s="84" t="s">
        <v>4246</v>
      </c>
      <c r="E772" s="84" t="b">
        <v>0</v>
      </c>
      <c r="F772" s="84" t="b">
        <v>0</v>
      </c>
      <c r="G772" s="84" t="b">
        <v>0</v>
      </c>
    </row>
    <row r="773" spans="1:7" ht="15">
      <c r="A773" s="84" t="s">
        <v>5136</v>
      </c>
      <c r="B773" s="84">
        <v>3</v>
      </c>
      <c r="C773" s="118">
        <v>0.011439917920727682</v>
      </c>
      <c r="D773" s="84" t="s">
        <v>4246</v>
      </c>
      <c r="E773" s="84" t="b">
        <v>1</v>
      </c>
      <c r="F773" s="84" t="b">
        <v>0</v>
      </c>
      <c r="G773" s="84" t="b">
        <v>0</v>
      </c>
    </row>
    <row r="774" spans="1:7" ht="15">
      <c r="A774" s="84" t="s">
        <v>5137</v>
      </c>
      <c r="B774" s="84">
        <v>3</v>
      </c>
      <c r="C774" s="118">
        <v>0.011439917920727682</v>
      </c>
      <c r="D774" s="84" t="s">
        <v>4246</v>
      </c>
      <c r="E774" s="84" t="b">
        <v>0</v>
      </c>
      <c r="F774" s="84" t="b">
        <v>0</v>
      </c>
      <c r="G774" s="84" t="b">
        <v>0</v>
      </c>
    </row>
    <row r="775" spans="1:7" ht="15">
      <c r="A775" s="84" t="s">
        <v>5138</v>
      </c>
      <c r="B775" s="84">
        <v>3</v>
      </c>
      <c r="C775" s="118">
        <v>0.011439917920727682</v>
      </c>
      <c r="D775" s="84" t="s">
        <v>4246</v>
      </c>
      <c r="E775" s="84" t="b">
        <v>0</v>
      </c>
      <c r="F775" s="84" t="b">
        <v>0</v>
      </c>
      <c r="G775" s="84" t="b">
        <v>0</v>
      </c>
    </row>
    <row r="776" spans="1:7" ht="15">
      <c r="A776" s="84" t="s">
        <v>5139</v>
      </c>
      <c r="B776" s="84">
        <v>3</v>
      </c>
      <c r="C776" s="118">
        <v>0.011439917920727682</v>
      </c>
      <c r="D776" s="84" t="s">
        <v>4246</v>
      </c>
      <c r="E776" s="84" t="b">
        <v>0</v>
      </c>
      <c r="F776" s="84" t="b">
        <v>0</v>
      </c>
      <c r="G776" s="84" t="b">
        <v>0</v>
      </c>
    </row>
    <row r="777" spans="1:7" ht="15">
      <c r="A777" s="84" t="s">
        <v>5140</v>
      </c>
      <c r="B777" s="84">
        <v>3</v>
      </c>
      <c r="C777" s="118">
        <v>0.011439917920727682</v>
      </c>
      <c r="D777" s="84" t="s">
        <v>4246</v>
      </c>
      <c r="E777" s="84" t="b">
        <v>0</v>
      </c>
      <c r="F777" s="84" t="b">
        <v>0</v>
      </c>
      <c r="G777" s="84" t="b">
        <v>0</v>
      </c>
    </row>
    <row r="778" spans="1:7" ht="15">
      <c r="A778" s="84" t="s">
        <v>5141</v>
      </c>
      <c r="B778" s="84">
        <v>3</v>
      </c>
      <c r="C778" s="118">
        <v>0.011439917920727682</v>
      </c>
      <c r="D778" s="84" t="s">
        <v>4246</v>
      </c>
      <c r="E778" s="84" t="b">
        <v>0</v>
      </c>
      <c r="F778" s="84" t="b">
        <v>0</v>
      </c>
      <c r="G778" s="84" t="b">
        <v>0</v>
      </c>
    </row>
    <row r="779" spans="1:7" ht="15">
      <c r="A779" s="84" t="s">
        <v>5142</v>
      </c>
      <c r="B779" s="84">
        <v>3</v>
      </c>
      <c r="C779" s="118">
        <v>0.011439917920727682</v>
      </c>
      <c r="D779" s="84" t="s">
        <v>4246</v>
      </c>
      <c r="E779" s="84" t="b">
        <v>0</v>
      </c>
      <c r="F779" s="84" t="b">
        <v>0</v>
      </c>
      <c r="G779" s="84" t="b">
        <v>0</v>
      </c>
    </row>
    <row r="780" spans="1:7" ht="15">
      <c r="A780" s="84" t="s">
        <v>5143</v>
      </c>
      <c r="B780" s="84">
        <v>3</v>
      </c>
      <c r="C780" s="118">
        <v>0.011439917920727682</v>
      </c>
      <c r="D780" s="84" t="s">
        <v>4246</v>
      </c>
      <c r="E780" s="84" t="b">
        <v>0</v>
      </c>
      <c r="F780" s="84" t="b">
        <v>1</v>
      </c>
      <c r="G780" s="84" t="b">
        <v>0</v>
      </c>
    </row>
    <row r="781" spans="1:7" ht="15">
      <c r="A781" s="84" t="s">
        <v>5067</v>
      </c>
      <c r="B781" s="84">
        <v>3</v>
      </c>
      <c r="C781" s="118">
        <v>0.02001095842467371</v>
      </c>
      <c r="D781" s="84" t="s">
        <v>4246</v>
      </c>
      <c r="E781" s="84" t="b">
        <v>0</v>
      </c>
      <c r="F781" s="84" t="b">
        <v>0</v>
      </c>
      <c r="G781" s="84" t="b">
        <v>0</v>
      </c>
    </row>
    <row r="782" spans="1:7" ht="15">
      <c r="A782" s="84" t="s">
        <v>5122</v>
      </c>
      <c r="B782" s="84">
        <v>2</v>
      </c>
      <c r="C782" s="118">
        <v>0.009735489301112043</v>
      </c>
      <c r="D782" s="84" t="s">
        <v>4246</v>
      </c>
      <c r="E782" s="84" t="b">
        <v>0</v>
      </c>
      <c r="F782" s="84" t="b">
        <v>0</v>
      </c>
      <c r="G782" s="84" t="b">
        <v>0</v>
      </c>
    </row>
    <row r="783" spans="1:7" ht="15">
      <c r="A783" s="84" t="s">
        <v>5123</v>
      </c>
      <c r="B783" s="84">
        <v>2</v>
      </c>
      <c r="C783" s="118">
        <v>0.009735489301112043</v>
      </c>
      <c r="D783" s="84" t="s">
        <v>4246</v>
      </c>
      <c r="E783" s="84" t="b">
        <v>0</v>
      </c>
      <c r="F783" s="84" t="b">
        <v>0</v>
      </c>
      <c r="G783" s="84" t="b">
        <v>0</v>
      </c>
    </row>
    <row r="784" spans="1:7" ht="15">
      <c r="A784" s="84" t="s">
        <v>5264</v>
      </c>
      <c r="B784" s="84">
        <v>2</v>
      </c>
      <c r="C784" s="118">
        <v>0.013340638949782477</v>
      </c>
      <c r="D784" s="84" t="s">
        <v>4246</v>
      </c>
      <c r="E784" s="84" t="b">
        <v>0</v>
      </c>
      <c r="F784" s="84" t="b">
        <v>0</v>
      </c>
      <c r="G784" s="84" t="b">
        <v>0</v>
      </c>
    </row>
    <row r="785" spans="1:7" ht="15">
      <c r="A785" s="84" t="s">
        <v>437</v>
      </c>
      <c r="B785" s="84">
        <v>2</v>
      </c>
      <c r="C785" s="118">
        <v>0.009735489301112043</v>
      </c>
      <c r="D785" s="84" t="s">
        <v>4246</v>
      </c>
      <c r="E785" s="84" t="b">
        <v>0</v>
      </c>
      <c r="F785" s="84" t="b">
        <v>0</v>
      </c>
      <c r="G785" s="84" t="b">
        <v>0</v>
      </c>
    </row>
    <row r="786" spans="1:7" ht="15">
      <c r="A786" s="84" t="s">
        <v>414</v>
      </c>
      <c r="B786" s="84">
        <v>2</v>
      </c>
      <c r="C786" s="118">
        <v>0.009735489301112043</v>
      </c>
      <c r="D786" s="84" t="s">
        <v>4246</v>
      </c>
      <c r="E786" s="84" t="b">
        <v>0</v>
      </c>
      <c r="F786" s="84" t="b">
        <v>0</v>
      </c>
      <c r="G786" s="84" t="b">
        <v>0</v>
      </c>
    </row>
    <row r="787" spans="1:7" ht="15">
      <c r="A787" s="84" t="s">
        <v>5360</v>
      </c>
      <c r="B787" s="84">
        <v>2</v>
      </c>
      <c r="C787" s="118">
        <v>0.009735489301112043</v>
      </c>
      <c r="D787" s="84" t="s">
        <v>4246</v>
      </c>
      <c r="E787" s="84" t="b">
        <v>0</v>
      </c>
      <c r="F787" s="84" t="b">
        <v>0</v>
      </c>
      <c r="G787" s="84" t="b">
        <v>0</v>
      </c>
    </row>
    <row r="788" spans="1:7" ht="15">
      <c r="A788" s="84" t="s">
        <v>437</v>
      </c>
      <c r="B788" s="84">
        <v>20</v>
      </c>
      <c r="C788" s="118">
        <v>0.0018185775622734173</v>
      </c>
      <c r="D788" s="84" t="s">
        <v>4247</v>
      </c>
      <c r="E788" s="84" t="b">
        <v>0</v>
      </c>
      <c r="F788" s="84" t="b">
        <v>0</v>
      </c>
      <c r="G788" s="84" t="b">
        <v>0</v>
      </c>
    </row>
    <row r="789" spans="1:7" ht="15">
      <c r="A789" s="84" t="s">
        <v>4445</v>
      </c>
      <c r="B789" s="84">
        <v>6</v>
      </c>
      <c r="C789" s="118">
        <v>0.012226428588292029</v>
      </c>
      <c r="D789" s="84" t="s">
        <v>4247</v>
      </c>
      <c r="E789" s="84" t="b">
        <v>0</v>
      </c>
      <c r="F789" s="84" t="b">
        <v>0</v>
      </c>
      <c r="G789" s="84" t="b">
        <v>0</v>
      </c>
    </row>
    <row r="790" spans="1:7" ht="15">
      <c r="A790" s="84" t="s">
        <v>4446</v>
      </c>
      <c r="B790" s="84">
        <v>6</v>
      </c>
      <c r="C790" s="118">
        <v>0.01435631898407349</v>
      </c>
      <c r="D790" s="84" t="s">
        <v>4247</v>
      </c>
      <c r="E790" s="84" t="b">
        <v>0</v>
      </c>
      <c r="F790" s="84" t="b">
        <v>1</v>
      </c>
      <c r="G790" s="84" t="b">
        <v>0</v>
      </c>
    </row>
    <row r="791" spans="1:7" ht="15">
      <c r="A791" s="84" t="s">
        <v>417</v>
      </c>
      <c r="B791" s="84">
        <v>5</v>
      </c>
      <c r="C791" s="118">
        <v>0.010188690490243357</v>
      </c>
      <c r="D791" s="84" t="s">
        <v>4247</v>
      </c>
      <c r="E791" s="84" t="b">
        <v>0</v>
      </c>
      <c r="F791" s="84" t="b">
        <v>0</v>
      </c>
      <c r="G791" s="84" t="b">
        <v>0</v>
      </c>
    </row>
    <row r="792" spans="1:7" ht="15">
      <c r="A792" s="84" t="s">
        <v>4447</v>
      </c>
      <c r="B792" s="84">
        <v>5</v>
      </c>
      <c r="C792" s="118">
        <v>0.010188690490243357</v>
      </c>
      <c r="D792" s="84" t="s">
        <v>4247</v>
      </c>
      <c r="E792" s="84" t="b">
        <v>0</v>
      </c>
      <c r="F792" s="84" t="b">
        <v>0</v>
      </c>
      <c r="G792" s="84" t="b">
        <v>0</v>
      </c>
    </row>
    <row r="793" spans="1:7" ht="15">
      <c r="A793" s="84" t="s">
        <v>4448</v>
      </c>
      <c r="B793" s="84">
        <v>5</v>
      </c>
      <c r="C793" s="118">
        <v>0.011963599153394575</v>
      </c>
      <c r="D793" s="84" t="s">
        <v>4247</v>
      </c>
      <c r="E793" s="84" t="b">
        <v>0</v>
      </c>
      <c r="F793" s="84" t="b">
        <v>0</v>
      </c>
      <c r="G793" s="84" t="b">
        <v>0</v>
      </c>
    </row>
    <row r="794" spans="1:7" ht="15">
      <c r="A794" s="84" t="s">
        <v>4393</v>
      </c>
      <c r="B794" s="84">
        <v>5</v>
      </c>
      <c r="C794" s="118">
        <v>0.011963599153394575</v>
      </c>
      <c r="D794" s="84" t="s">
        <v>4247</v>
      </c>
      <c r="E794" s="84" t="b">
        <v>0</v>
      </c>
      <c r="F794" s="84" t="b">
        <v>0</v>
      </c>
      <c r="G794" s="84" t="b">
        <v>0</v>
      </c>
    </row>
    <row r="795" spans="1:7" ht="15">
      <c r="A795" s="84" t="s">
        <v>4449</v>
      </c>
      <c r="B795" s="84">
        <v>5</v>
      </c>
      <c r="C795" s="118">
        <v>0.010188690490243357</v>
      </c>
      <c r="D795" s="84" t="s">
        <v>4247</v>
      </c>
      <c r="E795" s="84" t="b">
        <v>0</v>
      </c>
      <c r="F795" s="84" t="b">
        <v>0</v>
      </c>
      <c r="G795" s="84" t="b">
        <v>0</v>
      </c>
    </row>
    <row r="796" spans="1:7" ht="15">
      <c r="A796" s="84" t="s">
        <v>4402</v>
      </c>
      <c r="B796" s="84">
        <v>4</v>
      </c>
      <c r="C796" s="118">
        <v>0.009570879322715659</v>
      </c>
      <c r="D796" s="84" t="s">
        <v>4247</v>
      </c>
      <c r="E796" s="84" t="b">
        <v>0</v>
      </c>
      <c r="F796" s="84" t="b">
        <v>0</v>
      </c>
      <c r="G796" s="84" t="b">
        <v>0</v>
      </c>
    </row>
    <row r="797" spans="1:7" ht="15">
      <c r="A797" s="84" t="s">
        <v>4450</v>
      </c>
      <c r="B797" s="84">
        <v>4</v>
      </c>
      <c r="C797" s="118">
        <v>0.009570879322715659</v>
      </c>
      <c r="D797" s="84" t="s">
        <v>4247</v>
      </c>
      <c r="E797" s="84" t="b">
        <v>0</v>
      </c>
      <c r="F797" s="84" t="b">
        <v>0</v>
      </c>
      <c r="G797" s="84" t="b">
        <v>0</v>
      </c>
    </row>
    <row r="798" spans="1:7" ht="15">
      <c r="A798" s="84" t="s">
        <v>5000</v>
      </c>
      <c r="B798" s="84">
        <v>3</v>
      </c>
      <c r="C798" s="118">
        <v>0.008551112641578502</v>
      </c>
      <c r="D798" s="84" t="s">
        <v>4247</v>
      </c>
      <c r="E798" s="84" t="b">
        <v>0</v>
      </c>
      <c r="F798" s="84" t="b">
        <v>0</v>
      </c>
      <c r="G798" s="84" t="b">
        <v>0</v>
      </c>
    </row>
    <row r="799" spans="1:7" ht="15">
      <c r="A799" s="84" t="s">
        <v>4994</v>
      </c>
      <c r="B799" s="84">
        <v>3</v>
      </c>
      <c r="C799" s="118">
        <v>0.008551112641578502</v>
      </c>
      <c r="D799" s="84" t="s">
        <v>4247</v>
      </c>
      <c r="E799" s="84" t="b">
        <v>0</v>
      </c>
      <c r="F799" s="84" t="b">
        <v>0</v>
      </c>
      <c r="G799" s="84" t="b">
        <v>0</v>
      </c>
    </row>
    <row r="800" spans="1:7" ht="15">
      <c r="A800" s="84" t="s">
        <v>443</v>
      </c>
      <c r="B800" s="84">
        <v>3</v>
      </c>
      <c r="C800" s="118">
        <v>0.008551112641578502</v>
      </c>
      <c r="D800" s="84" t="s">
        <v>4247</v>
      </c>
      <c r="E800" s="84" t="b">
        <v>0</v>
      </c>
      <c r="F800" s="84" t="b">
        <v>0</v>
      </c>
      <c r="G800" s="84" t="b">
        <v>0</v>
      </c>
    </row>
    <row r="801" spans="1:7" ht="15">
      <c r="A801" s="84" t="s">
        <v>5109</v>
      </c>
      <c r="B801" s="84">
        <v>3</v>
      </c>
      <c r="C801" s="118">
        <v>0.010486181422410165</v>
      </c>
      <c r="D801" s="84" t="s">
        <v>4247</v>
      </c>
      <c r="E801" s="84" t="b">
        <v>0</v>
      </c>
      <c r="F801" s="84" t="b">
        <v>0</v>
      </c>
      <c r="G801" s="84" t="b">
        <v>0</v>
      </c>
    </row>
    <row r="802" spans="1:7" ht="15">
      <c r="A802" s="84" t="s">
        <v>5110</v>
      </c>
      <c r="B802" s="84">
        <v>3</v>
      </c>
      <c r="C802" s="118">
        <v>0.010486181422410165</v>
      </c>
      <c r="D802" s="84" t="s">
        <v>4247</v>
      </c>
      <c r="E802" s="84" t="b">
        <v>0</v>
      </c>
      <c r="F802" s="84" t="b">
        <v>0</v>
      </c>
      <c r="G802" s="84" t="b">
        <v>0</v>
      </c>
    </row>
    <row r="803" spans="1:7" ht="15">
      <c r="A803" s="84" t="s">
        <v>5081</v>
      </c>
      <c r="B803" s="84">
        <v>3</v>
      </c>
      <c r="C803" s="118">
        <v>0.010486181422410165</v>
      </c>
      <c r="D803" s="84" t="s">
        <v>4247</v>
      </c>
      <c r="E803" s="84" t="b">
        <v>0</v>
      </c>
      <c r="F803" s="84" t="b">
        <v>0</v>
      </c>
      <c r="G803" s="84" t="b">
        <v>0</v>
      </c>
    </row>
    <row r="804" spans="1:7" ht="15">
      <c r="A804" s="84" t="s">
        <v>5111</v>
      </c>
      <c r="B804" s="84">
        <v>3</v>
      </c>
      <c r="C804" s="118">
        <v>0.008551112641578502</v>
      </c>
      <c r="D804" s="84" t="s">
        <v>4247</v>
      </c>
      <c r="E804" s="84" t="b">
        <v>0</v>
      </c>
      <c r="F804" s="84" t="b">
        <v>0</v>
      </c>
      <c r="G804" s="84" t="b">
        <v>0</v>
      </c>
    </row>
    <row r="805" spans="1:7" ht="15">
      <c r="A805" s="84" t="s">
        <v>4999</v>
      </c>
      <c r="B805" s="84">
        <v>3</v>
      </c>
      <c r="C805" s="118">
        <v>0.008551112641578502</v>
      </c>
      <c r="D805" s="84" t="s">
        <v>4247</v>
      </c>
      <c r="E805" s="84" t="b">
        <v>0</v>
      </c>
      <c r="F805" s="84" t="b">
        <v>0</v>
      </c>
      <c r="G805" s="84" t="b">
        <v>0</v>
      </c>
    </row>
    <row r="806" spans="1:7" ht="15">
      <c r="A806" s="84" t="s">
        <v>5213</v>
      </c>
      <c r="B806" s="84">
        <v>2</v>
      </c>
      <c r="C806" s="118">
        <v>0.009196135568522388</v>
      </c>
      <c r="D806" s="84" t="s">
        <v>4247</v>
      </c>
      <c r="E806" s="84" t="b">
        <v>0</v>
      </c>
      <c r="F806" s="84" t="b">
        <v>0</v>
      </c>
      <c r="G806" s="84" t="b">
        <v>0</v>
      </c>
    </row>
    <row r="807" spans="1:7" ht="15">
      <c r="A807" s="84" t="s">
        <v>4403</v>
      </c>
      <c r="B807" s="84">
        <v>2</v>
      </c>
      <c r="C807" s="118">
        <v>0.006990787614940109</v>
      </c>
      <c r="D807" s="84" t="s">
        <v>4247</v>
      </c>
      <c r="E807" s="84" t="b">
        <v>0</v>
      </c>
      <c r="F807" s="84" t="b">
        <v>0</v>
      </c>
      <c r="G807" s="84" t="b">
        <v>0</v>
      </c>
    </row>
    <row r="808" spans="1:7" ht="15">
      <c r="A808" s="84" t="s">
        <v>4399</v>
      </c>
      <c r="B808" s="84">
        <v>2</v>
      </c>
      <c r="C808" s="118">
        <v>0.006990787614940109</v>
      </c>
      <c r="D808" s="84" t="s">
        <v>4247</v>
      </c>
      <c r="E808" s="84" t="b">
        <v>0</v>
      </c>
      <c r="F808" s="84" t="b">
        <v>0</v>
      </c>
      <c r="G808" s="84" t="b">
        <v>0</v>
      </c>
    </row>
    <row r="809" spans="1:7" ht="15">
      <c r="A809" s="84" t="s">
        <v>4401</v>
      </c>
      <c r="B809" s="84">
        <v>2</v>
      </c>
      <c r="C809" s="118">
        <v>0.006990787614940109</v>
      </c>
      <c r="D809" s="84" t="s">
        <v>4247</v>
      </c>
      <c r="E809" s="84" t="b">
        <v>0</v>
      </c>
      <c r="F809" s="84" t="b">
        <v>0</v>
      </c>
      <c r="G809" s="84" t="b">
        <v>0</v>
      </c>
    </row>
    <row r="810" spans="1:7" ht="15">
      <c r="A810" s="84" t="s">
        <v>4395</v>
      </c>
      <c r="B810" s="84">
        <v>2</v>
      </c>
      <c r="C810" s="118">
        <v>0.006990787614940109</v>
      </c>
      <c r="D810" s="84" t="s">
        <v>4247</v>
      </c>
      <c r="E810" s="84" t="b">
        <v>0</v>
      </c>
      <c r="F810" s="84" t="b">
        <v>0</v>
      </c>
      <c r="G810" s="84" t="b">
        <v>0</v>
      </c>
    </row>
    <row r="811" spans="1:7" ht="15">
      <c r="A811" s="84" t="s">
        <v>4987</v>
      </c>
      <c r="B811" s="84">
        <v>2</v>
      </c>
      <c r="C811" s="118">
        <v>0.009196135568522388</v>
      </c>
      <c r="D811" s="84" t="s">
        <v>4247</v>
      </c>
      <c r="E811" s="84" t="b">
        <v>0</v>
      </c>
      <c r="F811" s="84" t="b">
        <v>0</v>
      </c>
      <c r="G811" s="84" t="b">
        <v>0</v>
      </c>
    </row>
    <row r="812" spans="1:7" ht="15">
      <c r="A812" s="84" t="s">
        <v>5005</v>
      </c>
      <c r="B812" s="84">
        <v>2</v>
      </c>
      <c r="C812" s="118">
        <v>0.006990787614940109</v>
      </c>
      <c r="D812" s="84" t="s">
        <v>4247</v>
      </c>
      <c r="E812" s="84" t="b">
        <v>0</v>
      </c>
      <c r="F812" s="84" t="b">
        <v>0</v>
      </c>
      <c r="G812" s="84" t="b">
        <v>0</v>
      </c>
    </row>
    <row r="813" spans="1:7" ht="15">
      <c r="A813" s="84" t="s">
        <v>4983</v>
      </c>
      <c r="B813" s="84">
        <v>2</v>
      </c>
      <c r="C813" s="118">
        <v>0.006990787614940109</v>
      </c>
      <c r="D813" s="84" t="s">
        <v>4247</v>
      </c>
      <c r="E813" s="84" t="b">
        <v>0</v>
      </c>
      <c r="F813" s="84" t="b">
        <v>0</v>
      </c>
      <c r="G813" s="84" t="b">
        <v>0</v>
      </c>
    </row>
    <row r="814" spans="1:7" ht="15">
      <c r="A814" s="84" t="s">
        <v>4990</v>
      </c>
      <c r="B814" s="84">
        <v>2</v>
      </c>
      <c r="C814" s="118">
        <v>0.006990787614940109</v>
      </c>
      <c r="D814" s="84" t="s">
        <v>4247</v>
      </c>
      <c r="E814" s="84" t="b">
        <v>0</v>
      </c>
      <c r="F814" s="84" t="b">
        <v>0</v>
      </c>
      <c r="G814" s="84" t="b">
        <v>0</v>
      </c>
    </row>
    <row r="815" spans="1:7" ht="15">
      <c r="A815" s="84" t="s">
        <v>4985</v>
      </c>
      <c r="B815" s="84">
        <v>2</v>
      </c>
      <c r="C815" s="118">
        <v>0.006990787614940109</v>
      </c>
      <c r="D815" s="84" t="s">
        <v>4247</v>
      </c>
      <c r="E815" s="84" t="b">
        <v>0</v>
      </c>
      <c r="F815" s="84" t="b">
        <v>0</v>
      </c>
      <c r="G815" s="84" t="b">
        <v>0</v>
      </c>
    </row>
    <row r="816" spans="1:7" ht="15">
      <c r="A816" s="84" t="s">
        <v>5061</v>
      </c>
      <c r="B816" s="84">
        <v>2</v>
      </c>
      <c r="C816" s="118">
        <v>0.006990787614940109</v>
      </c>
      <c r="D816" s="84" t="s">
        <v>4247</v>
      </c>
      <c r="E816" s="84" t="b">
        <v>0</v>
      </c>
      <c r="F816" s="84" t="b">
        <v>0</v>
      </c>
      <c r="G816" s="84" t="b">
        <v>0</v>
      </c>
    </row>
    <row r="817" spans="1:7" ht="15">
      <c r="A817" s="84" t="s">
        <v>5114</v>
      </c>
      <c r="B817" s="84">
        <v>2</v>
      </c>
      <c r="C817" s="118">
        <v>0.006990787614940109</v>
      </c>
      <c r="D817" s="84" t="s">
        <v>4247</v>
      </c>
      <c r="E817" s="84" t="b">
        <v>0</v>
      </c>
      <c r="F817" s="84" t="b">
        <v>0</v>
      </c>
      <c r="G817" s="84" t="b">
        <v>0</v>
      </c>
    </row>
    <row r="818" spans="1:7" ht="15">
      <c r="A818" s="84" t="s">
        <v>4984</v>
      </c>
      <c r="B818" s="84">
        <v>2</v>
      </c>
      <c r="C818" s="118">
        <v>0.006990787614940109</v>
      </c>
      <c r="D818" s="84" t="s">
        <v>4247</v>
      </c>
      <c r="E818" s="84" t="b">
        <v>0</v>
      </c>
      <c r="F818" s="84" t="b">
        <v>0</v>
      </c>
      <c r="G818" s="84" t="b">
        <v>0</v>
      </c>
    </row>
    <row r="819" spans="1:7" ht="15">
      <c r="A819" s="84" t="s">
        <v>5033</v>
      </c>
      <c r="B819" s="84">
        <v>2</v>
      </c>
      <c r="C819" s="118">
        <v>0.006990787614940109</v>
      </c>
      <c r="D819" s="84" t="s">
        <v>4247</v>
      </c>
      <c r="E819" s="84" t="b">
        <v>0</v>
      </c>
      <c r="F819" s="84" t="b">
        <v>0</v>
      </c>
      <c r="G819" s="84" t="b">
        <v>0</v>
      </c>
    </row>
    <row r="820" spans="1:7" ht="15">
      <c r="A820" s="84" t="s">
        <v>5112</v>
      </c>
      <c r="B820" s="84">
        <v>2</v>
      </c>
      <c r="C820" s="118">
        <v>0.006990787614940109</v>
      </c>
      <c r="D820" s="84" t="s">
        <v>4247</v>
      </c>
      <c r="E820" s="84" t="b">
        <v>0</v>
      </c>
      <c r="F820" s="84" t="b">
        <v>0</v>
      </c>
      <c r="G820" s="84" t="b">
        <v>0</v>
      </c>
    </row>
    <row r="821" spans="1:7" ht="15">
      <c r="A821" s="84" t="s">
        <v>5004</v>
      </c>
      <c r="B821" s="84">
        <v>2</v>
      </c>
      <c r="C821" s="118">
        <v>0.006990787614940109</v>
      </c>
      <c r="D821" s="84" t="s">
        <v>4247</v>
      </c>
      <c r="E821" s="84" t="b">
        <v>0</v>
      </c>
      <c r="F821" s="84" t="b">
        <v>0</v>
      </c>
      <c r="G821" s="84" t="b">
        <v>0</v>
      </c>
    </row>
    <row r="822" spans="1:7" ht="15">
      <c r="A822" s="84" t="s">
        <v>5082</v>
      </c>
      <c r="B822" s="84">
        <v>2</v>
      </c>
      <c r="C822" s="118">
        <v>0.006990787614940109</v>
      </c>
      <c r="D822" s="84" t="s">
        <v>4247</v>
      </c>
      <c r="E822" s="84" t="b">
        <v>0</v>
      </c>
      <c r="F822" s="84" t="b">
        <v>0</v>
      </c>
      <c r="G822" s="84" t="b">
        <v>0</v>
      </c>
    </row>
    <row r="823" spans="1:7" ht="15">
      <c r="A823" s="84" t="s">
        <v>5134</v>
      </c>
      <c r="B823" s="84">
        <v>2</v>
      </c>
      <c r="C823" s="118">
        <v>0.009196135568522388</v>
      </c>
      <c r="D823" s="84" t="s">
        <v>4247</v>
      </c>
      <c r="E823" s="84" t="b">
        <v>0</v>
      </c>
      <c r="F823" s="84" t="b">
        <v>0</v>
      </c>
      <c r="G823" s="84" t="b">
        <v>0</v>
      </c>
    </row>
    <row r="824" spans="1:7" ht="15">
      <c r="A824" s="84" t="s">
        <v>5207</v>
      </c>
      <c r="B824" s="84">
        <v>2</v>
      </c>
      <c r="C824" s="118">
        <v>0.006990787614940109</v>
      </c>
      <c r="D824" s="84" t="s">
        <v>4247</v>
      </c>
      <c r="E824" s="84" t="b">
        <v>0</v>
      </c>
      <c r="F824" s="84" t="b">
        <v>0</v>
      </c>
      <c r="G824" s="84" t="b">
        <v>0</v>
      </c>
    </row>
    <row r="825" spans="1:7" ht="15">
      <c r="A825" s="84" t="s">
        <v>5083</v>
      </c>
      <c r="B825" s="84">
        <v>2</v>
      </c>
      <c r="C825" s="118">
        <v>0.006990787614940109</v>
      </c>
      <c r="D825" s="84" t="s">
        <v>4247</v>
      </c>
      <c r="E825" s="84" t="b">
        <v>0</v>
      </c>
      <c r="F825" s="84" t="b">
        <v>0</v>
      </c>
      <c r="G825" s="84" t="b">
        <v>0</v>
      </c>
    </row>
    <row r="826" spans="1:7" ht="15">
      <c r="A826" s="84" t="s">
        <v>5133</v>
      </c>
      <c r="B826" s="84">
        <v>2</v>
      </c>
      <c r="C826" s="118">
        <v>0.009196135568522388</v>
      </c>
      <c r="D826" s="84" t="s">
        <v>4247</v>
      </c>
      <c r="E826" s="84" t="b">
        <v>0</v>
      </c>
      <c r="F826" s="84" t="b">
        <v>0</v>
      </c>
      <c r="G826" s="84" t="b">
        <v>0</v>
      </c>
    </row>
    <row r="827" spans="1:7" ht="15">
      <c r="A827" s="84" t="s">
        <v>4394</v>
      </c>
      <c r="B827" s="84">
        <v>2</v>
      </c>
      <c r="C827" s="118">
        <v>0.006990787614940109</v>
      </c>
      <c r="D827" s="84" t="s">
        <v>4247</v>
      </c>
      <c r="E827" s="84" t="b">
        <v>0</v>
      </c>
      <c r="F827" s="84" t="b">
        <v>0</v>
      </c>
      <c r="G827" s="84" t="b">
        <v>0</v>
      </c>
    </row>
    <row r="828" spans="1:7" ht="15">
      <c r="A828" s="84" t="s">
        <v>549</v>
      </c>
      <c r="B828" s="84">
        <v>2</v>
      </c>
      <c r="C828" s="118">
        <v>0.006990787614940109</v>
      </c>
      <c r="D828" s="84" t="s">
        <v>4247</v>
      </c>
      <c r="E828" s="84" t="b">
        <v>0</v>
      </c>
      <c r="F828" s="84" t="b">
        <v>0</v>
      </c>
      <c r="G828" s="84" t="b">
        <v>0</v>
      </c>
    </row>
    <row r="829" spans="1:7" ht="15">
      <c r="A829" s="84" t="s">
        <v>548</v>
      </c>
      <c r="B829" s="84">
        <v>2</v>
      </c>
      <c r="C829" s="118">
        <v>0.006990787614940109</v>
      </c>
      <c r="D829" s="84" t="s">
        <v>4247</v>
      </c>
      <c r="E829" s="84" t="b">
        <v>0</v>
      </c>
      <c r="F829" s="84" t="b">
        <v>0</v>
      </c>
      <c r="G829" s="84" t="b">
        <v>0</v>
      </c>
    </row>
    <row r="830" spans="1:7" ht="15">
      <c r="A830" s="84" t="s">
        <v>5256</v>
      </c>
      <c r="B830" s="84">
        <v>2</v>
      </c>
      <c r="C830" s="118">
        <v>0.006990787614940109</v>
      </c>
      <c r="D830" s="84" t="s">
        <v>4247</v>
      </c>
      <c r="E830" s="84" t="b">
        <v>0</v>
      </c>
      <c r="F830" s="84" t="b">
        <v>0</v>
      </c>
      <c r="G830" s="84" t="b">
        <v>0</v>
      </c>
    </row>
    <row r="831" spans="1:7" ht="15">
      <c r="A831" s="84" t="s">
        <v>5049</v>
      </c>
      <c r="B831" s="84">
        <v>2</v>
      </c>
      <c r="C831" s="118">
        <v>0.009196135568522388</v>
      </c>
      <c r="D831" s="84" t="s">
        <v>4247</v>
      </c>
      <c r="E831" s="84" t="b">
        <v>0</v>
      </c>
      <c r="F831" s="84" t="b">
        <v>0</v>
      </c>
      <c r="G831" s="84" t="b">
        <v>0</v>
      </c>
    </row>
    <row r="832" spans="1:7" ht="15">
      <c r="A832" s="84" t="s">
        <v>5062</v>
      </c>
      <c r="B832" s="84">
        <v>2</v>
      </c>
      <c r="C832" s="118">
        <v>0.006990787614940109</v>
      </c>
      <c r="D832" s="84" t="s">
        <v>4247</v>
      </c>
      <c r="E832" s="84" t="b">
        <v>0</v>
      </c>
      <c r="F832" s="84" t="b">
        <v>0</v>
      </c>
      <c r="G832" s="84" t="b">
        <v>0</v>
      </c>
    </row>
    <row r="833" spans="1:7" ht="15">
      <c r="A833" s="84" t="s">
        <v>5206</v>
      </c>
      <c r="B833" s="84">
        <v>2</v>
      </c>
      <c r="C833" s="118">
        <v>0.009196135568522388</v>
      </c>
      <c r="D833" s="84" t="s">
        <v>4247</v>
      </c>
      <c r="E833" s="84" t="b">
        <v>0</v>
      </c>
      <c r="F833" s="84" t="b">
        <v>0</v>
      </c>
      <c r="G833" s="84" t="b">
        <v>0</v>
      </c>
    </row>
    <row r="834" spans="1:7" ht="15">
      <c r="A834" s="84" t="s">
        <v>5209</v>
      </c>
      <c r="B834" s="84">
        <v>2</v>
      </c>
      <c r="C834" s="118">
        <v>0.006990787614940109</v>
      </c>
      <c r="D834" s="84" t="s">
        <v>4247</v>
      </c>
      <c r="E834" s="84" t="b">
        <v>0</v>
      </c>
      <c r="F834" s="84" t="b">
        <v>0</v>
      </c>
      <c r="G834" s="84" t="b">
        <v>0</v>
      </c>
    </row>
    <row r="835" spans="1:7" ht="15">
      <c r="A835" s="84" t="s">
        <v>5131</v>
      </c>
      <c r="B835" s="84">
        <v>2</v>
      </c>
      <c r="C835" s="118">
        <v>0.006990787614940109</v>
      </c>
      <c r="D835" s="84" t="s">
        <v>4247</v>
      </c>
      <c r="E835" s="84" t="b">
        <v>0</v>
      </c>
      <c r="F835" s="84" t="b">
        <v>0</v>
      </c>
      <c r="G835" s="84" t="b">
        <v>0</v>
      </c>
    </row>
    <row r="836" spans="1:7" ht="15">
      <c r="A836" s="84" t="s">
        <v>437</v>
      </c>
      <c r="B836" s="84">
        <v>13</v>
      </c>
      <c r="C836" s="118">
        <v>0.00917712301360915</v>
      </c>
      <c r="D836" s="84" t="s">
        <v>4248</v>
      </c>
      <c r="E836" s="84" t="b">
        <v>0</v>
      </c>
      <c r="F836" s="84" t="b">
        <v>0</v>
      </c>
      <c r="G836" s="84" t="b">
        <v>0</v>
      </c>
    </row>
    <row r="837" spans="1:7" ht="15">
      <c r="A837" s="84" t="s">
        <v>4452</v>
      </c>
      <c r="B837" s="84">
        <v>9</v>
      </c>
      <c r="C837" s="118">
        <v>0.019441653536618225</v>
      </c>
      <c r="D837" s="84" t="s">
        <v>4248</v>
      </c>
      <c r="E837" s="84" t="b">
        <v>0</v>
      </c>
      <c r="F837" s="84" t="b">
        <v>0</v>
      </c>
      <c r="G837" s="84" t="b">
        <v>0</v>
      </c>
    </row>
    <row r="838" spans="1:7" ht="15">
      <c r="A838" s="84" t="s">
        <v>4400</v>
      </c>
      <c r="B838" s="84">
        <v>8</v>
      </c>
      <c r="C838" s="118">
        <v>0.009392774828455824</v>
      </c>
      <c r="D838" s="84" t="s">
        <v>4248</v>
      </c>
      <c r="E838" s="84" t="b">
        <v>0</v>
      </c>
      <c r="F838" s="84" t="b">
        <v>0</v>
      </c>
      <c r="G838" s="84" t="b">
        <v>0</v>
      </c>
    </row>
    <row r="839" spans="1:7" ht="15">
      <c r="A839" s="84" t="s">
        <v>4453</v>
      </c>
      <c r="B839" s="84">
        <v>7</v>
      </c>
      <c r="C839" s="118">
        <v>0.010179758307477624</v>
      </c>
      <c r="D839" s="84" t="s">
        <v>4248</v>
      </c>
      <c r="E839" s="84" t="b">
        <v>1</v>
      </c>
      <c r="F839" s="84" t="b">
        <v>0</v>
      </c>
      <c r="G839" s="84" t="b">
        <v>0</v>
      </c>
    </row>
    <row r="840" spans="1:7" ht="15">
      <c r="A840" s="84" t="s">
        <v>406</v>
      </c>
      <c r="B840" s="84">
        <v>5</v>
      </c>
      <c r="C840" s="118">
        <v>0.01080091863145457</v>
      </c>
      <c r="D840" s="84" t="s">
        <v>4248</v>
      </c>
      <c r="E840" s="84" t="b">
        <v>0</v>
      </c>
      <c r="F840" s="84" t="b">
        <v>0</v>
      </c>
      <c r="G840" s="84" t="b">
        <v>0</v>
      </c>
    </row>
    <row r="841" spans="1:7" ht="15">
      <c r="A841" s="84" t="s">
        <v>4394</v>
      </c>
      <c r="B841" s="84">
        <v>5</v>
      </c>
      <c r="C841" s="118">
        <v>0.01080091863145457</v>
      </c>
      <c r="D841" s="84" t="s">
        <v>4248</v>
      </c>
      <c r="E841" s="84" t="b">
        <v>0</v>
      </c>
      <c r="F841" s="84" t="b">
        <v>0</v>
      </c>
      <c r="G841" s="84" t="b">
        <v>0</v>
      </c>
    </row>
    <row r="842" spans="1:7" ht="15">
      <c r="A842" s="84" t="s">
        <v>4449</v>
      </c>
      <c r="B842" s="84">
        <v>5</v>
      </c>
      <c r="C842" s="118">
        <v>0.01080091863145457</v>
      </c>
      <c r="D842" s="84" t="s">
        <v>4248</v>
      </c>
      <c r="E842" s="84" t="b">
        <v>0</v>
      </c>
      <c r="F842" s="84" t="b">
        <v>0</v>
      </c>
      <c r="G842" s="84" t="b">
        <v>0</v>
      </c>
    </row>
    <row r="843" spans="1:7" ht="15">
      <c r="A843" s="84" t="s">
        <v>4395</v>
      </c>
      <c r="B843" s="84">
        <v>5</v>
      </c>
      <c r="C843" s="118">
        <v>0.01080091863145457</v>
      </c>
      <c r="D843" s="84" t="s">
        <v>4248</v>
      </c>
      <c r="E843" s="84" t="b">
        <v>0</v>
      </c>
      <c r="F843" s="84" t="b">
        <v>0</v>
      </c>
      <c r="G843" s="84" t="b">
        <v>0</v>
      </c>
    </row>
    <row r="844" spans="1:7" ht="15">
      <c r="A844" s="84" t="s">
        <v>4399</v>
      </c>
      <c r="B844" s="84">
        <v>4</v>
      </c>
      <c r="C844" s="118">
        <v>0.010513392161357984</v>
      </c>
      <c r="D844" s="84" t="s">
        <v>4248</v>
      </c>
      <c r="E844" s="84" t="b">
        <v>0</v>
      </c>
      <c r="F844" s="84" t="b">
        <v>0</v>
      </c>
      <c r="G844" s="84" t="b">
        <v>0</v>
      </c>
    </row>
    <row r="845" spans="1:7" ht="15">
      <c r="A845" s="84" t="s">
        <v>4393</v>
      </c>
      <c r="B845" s="84">
        <v>4</v>
      </c>
      <c r="C845" s="118">
        <v>0.010513392161357984</v>
      </c>
      <c r="D845" s="84" t="s">
        <v>4248</v>
      </c>
      <c r="E845" s="84" t="b">
        <v>0</v>
      </c>
      <c r="F845" s="84" t="b">
        <v>0</v>
      </c>
      <c r="G845" s="84" t="b">
        <v>0</v>
      </c>
    </row>
    <row r="846" spans="1:7" ht="15">
      <c r="A846" s="84" t="s">
        <v>4398</v>
      </c>
      <c r="B846" s="84">
        <v>4</v>
      </c>
      <c r="C846" s="118">
        <v>0.010513392161357984</v>
      </c>
      <c r="D846" s="84" t="s">
        <v>4248</v>
      </c>
      <c r="E846" s="84" t="b">
        <v>0</v>
      </c>
      <c r="F846" s="84" t="b">
        <v>0</v>
      </c>
      <c r="G846" s="84" t="b">
        <v>0</v>
      </c>
    </row>
    <row r="847" spans="1:7" ht="15">
      <c r="A847" s="84" t="s">
        <v>297</v>
      </c>
      <c r="B847" s="84">
        <v>4</v>
      </c>
      <c r="C847" s="118">
        <v>0.010513392161357984</v>
      </c>
      <c r="D847" s="84" t="s">
        <v>4248</v>
      </c>
      <c r="E847" s="84" t="b">
        <v>0</v>
      </c>
      <c r="F847" s="84" t="b">
        <v>0</v>
      </c>
      <c r="G847" s="84" t="b">
        <v>0</v>
      </c>
    </row>
    <row r="848" spans="1:7" ht="15">
      <c r="A848" s="84" t="s">
        <v>5100</v>
      </c>
      <c r="B848" s="84">
        <v>4</v>
      </c>
      <c r="C848" s="118">
        <v>0.010513392161357984</v>
      </c>
      <c r="D848" s="84" t="s">
        <v>4248</v>
      </c>
      <c r="E848" s="84" t="b">
        <v>0</v>
      </c>
      <c r="F848" s="84" t="b">
        <v>0</v>
      </c>
      <c r="G848" s="84" t="b">
        <v>0</v>
      </c>
    </row>
    <row r="849" spans="1:7" ht="15">
      <c r="A849" s="84" t="s">
        <v>5101</v>
      </c>
      <c r="B849" s="84">
        <v>4</v>
      </c>
      <c r="C849" s="118">
        <v>0.010513392161357984</v>
      </c>
      <c r="D849" s="84" t="s">
        <v>4248</v>
      </c>
      <c r="E849" s="84" t="b">
        <v>0</v>
      </c>
      <c r="F849" s="84" t="b">
        <v>0</v>
      </c>
      <c r="G849" s="84" t="b">
        <v>0</v>
      </c>
    </row>
    <row r="850" spans="1:7" ht="15">
      <c r="A850" s="84" t="s">
        <v>296</v>
      </c>
      <c r="B850" s="84">
        <v>4</v>
      </c>
      <c r="C850" s="118">
        <v>0.010513392161357984</v>
      </c>
      <c r="D850" s="84" t="s">
        <v>4248</v>
      </c>
      <c r="E850" s="84" t="b">
        <v>0</v>
      </c>
      <c r="F850" s="84" t="b">
        <v>0</v>
      </c>
      <c r="G850" s="84" t="b">
        <v>0</v>
      </c>
    </row>
    <row r="851" spans="1:7" ht="15">
      <c r="A851" s="84" t="s">
        <v>466</v>
      </c>
      <c r="B851" s="84">
        <v>4</v>
      </c>
      <c r="C851" s="118">
        <v>0.010513392161357984</v>
      </c>
      <c r="D851" s="84" t="s">
        <v>4248</v>
      </c>
      <c r="E851" s="84" t="b">
        <v>0</v>
      </c>
      <c r="F851" s="84" t="b">
        <v>0</v>
      </c>
      <c r="G851" s="84" t="b">
        <v>0</v>
      </c>
    </row>
    <row r="852" spans="1:7" ht="15">
      <c r="A852" s="84" t="s">
        <v>465</v>
      </c>
      <c r="B852" s="84">
        <v>4</v>
      </c>
      <c r="C852" s="118">
        <v>0.010513392161357984</v>
      </c>
      <c r="D852" s="84" t="s">
        <v>4248</v>
      </c>
      <c r="E852" s="84" t="b">
        <v>0</v>
      </c>
      <c r="F852" s="84" t="b">
        <v>0</v>
      </c>
      <c r="G852" s="84" t="b">
        <v>0</v>
      </c>
    </row>
    <row r="853" spans="1:7" ht="15">
      <c r="A853" s="84" t="s">
        <v>5055</v>
      </c>
      <c r="B853" s="84">
        <v>4</v>
      </c>
      <c r="C853" s="118">
        <v>0.010513392161357984</v>
      </c>
      <c r="D853" s="84" t="s">
        <v>4248</v>
      </c>
      <c r="E853" s="84" t="b">
        <v>0</v>
      </c>
      <c r="F853" s="84" t="b">
        <v>0</v>
      </c>
      <c r="G853" s="84" t="b">
        <v>0</v>
      </c>
    </row>
    <row r="854" spans="1:7" ht="15">
      <c r="A854" s="84" t="s">
        <v>5102</v>
      </c>
      <c r="B854" s="84">
        <v>4</v>
      </c>
      <c r="C854" s="118">
        <v>0.010513392161357984</v>
      </c>
      <c r="D854" s="84" t="s">
        <v>4248</v>
      </c>
      <c r="E854" s="84" t="b">
        <v>1</v>
      </c>
      <c r="F854" s="84" t="b">
        <v>0</v>
      </c>
      <c r="G854" s="84" t="b">
        <v>0</v>
      </c>
    </row>
    <row r="855" spans="1:7" ht="15">
      <c r="A855" s="84" t="s">
        <v>5072</v>
      </c>
      <c r="B855" s="84">
        <v>4</v>
      </c>
      <c r="C855" s="118">
        <v>0.01292766726490001</v>
      </c>
      <c r="D855" s="84" t="s">
        <v>4248</v>
      </c>
      <c r="E855" s="84" t="b">
        <v>0</v>
      </c>
      <c r="F855" s="84" t="b">
        <v>0</v>
      </c>
      <c r="G855" s="84" t="b">
        <v>0</v>
      </c>
    </row>
    <row r="856" spans="1:7" ht="15">
      <c r="A856" s="84" t="s">
        <v>4979</v>
      </c>
      <c r="B856" s="84">
        <v>3</v>
      </c>
      <c r="C856" s="118">
        <v>0.009695750448675008</v>
      </c>
      <c r="D856" s="84" t="s">
        <v>4248</v>
      </c>
      <c r="E856" s="84" t="b">
        <v>1</v>
      </c>
      <c r="F856" s="84" t="b">
        <v>0</v>
      </c>
      <c r="G856" s="84" t="b">
        <v>0</v>
      </c>
    </row>
    <row r="857" spans="1:7" ht="15">
      <c r="A857" s="84" t="s">
        <v>4477</v>
      </c>
      <c r="B857" s="84">
        <v>3</v>
      </c>
      <c r="C857" s="118">
        <v>0.009695750448675008</v>
      </c>
      <c r="D857" s="84" t="s">
        <v>4248</v>
      </c>
      <c r="E857" s="84" t="b">
        <v>0</v>
      </c>
      <c r="F857" s="84" t="b">
        <v>0</v>
      </c>
      <c r="G857" s="84" t="b">
        <v>0</v>
      </c>
    </row>
    <row r="858" spans="1:7" ht="15">
      <c r="A858" s="84" t="s">
        <v>4397</v>
      </c>
      <c r="B858" s="84">
        <v>3</v>
      </c>
      <c r="C858" s="118">
        <v>0.009695750448675008</v>
      </c>
      <c r="D858" s="84" t="s">
        <v>4248</v>
      </c>
      <c r="E858" s="84" t="b">
        <v>0</v>
      </c>
      <c r="F858" s="84" t="b">
        <v>0</v>
      </c>
      <c r="G858" s="84" t="b">
        <v>0</v>
      </c>
    </row>
    <row r="859" spans="1:7" ht="15">
      <c r="A859" s="84" t="s">
        <v>4981</v>
      </c>
      <c r="B859" s="84">
        <v>3</v>
      </c>
      <c r="C859" s="118">
        <v>0.009695750448675008</v>
      </c>
      <c r="D859" s="84" t="s">
        <v>4248</v>
      </c>
      <c r="E859" s="84" t="b">
        <v>0</v>
      </c>
      <c r="F859" s="84" t="b">
        <v>0</v>
      </c>
      <c r="G859" s="84" t="b">
        <v>0</v>
      </c>
    </row>
    <row r="860" spans="1:7" ht="15">
      <c r="A860" s="84" t="s">
        <v>4403</v>
      </c>
      <c r="B860" s="84">
        <v>3</v>
      </c>
      <c r="C860" s="118">
        <v>0.009695750448675008</v>
      </c>
      <c r="D860" s="84" t="s">
        <v>4248</v>
      </c>
      <c r="E860" s="84" t="b">
        <v>0</v>
      </c>
      <c r="F860" s="84" t="b">
        <v>0</v>
      </c>
      <c r="G860" s="84" t="b">
        <v>0</v>
      </c>
    </row>
    <row r="861" spans="1:7" ht="15">
      <c r="A861" s="84" t="s">
        <v>4982</v>
      </c>
      <c r="B861" s="84">
        <v>3</v>
      </c>
      <c r="C861" s="118">
        <v>0.009695750448675008</v>
      </c>
      <c r="D861" s="84" t="s">
        <v>4248</v>
      </c>
      <c r="E861" s="84" t="b">
        <v>0</v>
      </c>
      <c r="F861" s="84" t="b">
        <v>0</v>
      </c>
      <c r="G861" s="84" t="b">
        <v>0</v>
      </c>
    </row>
    <row r="862" spans="1:7" ht="15">
      <c r="A862" s="84" t="s">
        <v>4401</v>
      </c>
      <c r="B862" s="84">
        <v>3</v>
      </c>
      <c r="C862" s="118">
        <v>0.009695750448675008</v>
      </c>
      <c r="D862" s="84" t="s">
        <v>4248</v>
      </c>
      <c r="E862" s="84" t="b">
        <v>0</v>
      </c>
      <c r="F862" s="84" t="b">
        <v>0</v>
      </c>
      <c r="G862" s="84" t="b">
        <v>0</v>
      </c>
    </row>
    <row r="863" spans="1:7" ht="15">
      <c r="A863" s="84" t="s">
        <v>295</v>
      </c>
      <c r="B863" s="84">
        <v>3</v>
      </c>
      <c r="C863" s="118">
        <v>0.009695750448675008</v>
      </c>
      <c r="D863" s="84" t="s">
        <v>4248</v>
      </c>
      <c r="E863" s="84" t="b">
        <v>0</v>
      </c>
      <c r="F863" s="84" t="b">
        <v>0</v>
      </c>
      <c r="G863" s="84" t="b">
        <v>0</v>
      </c>
    </row>
    <row r="864" spans="1:7" ht="15">
      <c r="A864" s="84" t="s">
        <v>5175</v>
      </c>
      <c r="B864" s="84">
        <v>3</v>
      </c>
      <c r="C864" s="118">
        <v>0.009695750448675008</v>
      </c>
      <c r="D864" s="84" t="s">
        <v>4248</v>
      </c>
      <c r="E864" s="84" t="b">
        <v>0</v>
      </c>
      <c r="F864" s="84" t="b">
        <v>0</v>
      </c>
      <c r="G864" s="84" t="b">
        <v>0</v>
      </c>
    </row>
    <row r="865" spans="1:7" ht="15">
      <c r="A865" s="84" t="s">
        <v>4995</v>
      </c>
      <c r="B865" s="84">
        <v>3</v>
      </c>
      <c r="C865" s="118">
        <v>0.009695750448675008</v>
      </c>
      <c r="D865" s="84" t="s">
        <v>4248</v>
      </c>
      <c r="E865" s="84" t="b">
        <v>1</v>
      </c>
      <c r="F865" s="84" t="b">
        <v>0</v>
      </c>
      <c r="G865" s="84" t="b">
        <v>0</v>
      </c>
    </row>
    <row r="866" spans="1:7" ht="15">
      <c r="A866" s="84" t="s">
        <v>5090</v>
      </c>
      <c r="B866" s="84">
        <v>3</v>
      </c>
      <c r="C866" s="118">
        <v>0.009695750448675008</v>
      </c>
      <c r="D866" s="84" t="s">
        <v>4248</v>
      </c>
      <c r="E866" s="84" t="b">
        <v>0</v>
      </c>
      <c r="F866" s="84" t="b">
        <v>0</v>
      </c>
      <c r="G866" s="84" t="b">
        <v>0</v>
      </c>
    </row>
    <row r="867" spans="1:7" ht="15">
      <c r="A867" s="84" t="s">
        <v>5176</v>
      </c>
      <c r="B867" s="84">
        <v>3</v>
      </c>
      <c r="C867" s="118">
        <v>0.009695750448675008</v>
      </c>
      <c r="D867" s="84" t="s">
        <v>4248</v>
      </c>
      <c r="E867" s="84" t="b">
        <v>0</v>
      </c>
      <c r="F867" s="84" t="b">
        <v>0</v>
      </c>
      <c r="G867" s="84" t="b">
        <v>0</v>
      </c>
    </row>
    <row r="868" spans="1:7" ht="15">
      <c r="A868" s="84" t="s">
        <v>4448</v>
      </c>
      <c r="B868" s="84">
        <v>3</v>
      </c>
      <c r="C868" s="118">
        <v>0.009695750448675008</v>
      </c>
      <c r="D868" s="84" t="s">
        <v>4248</v>
      </c>
      <c r="E868" s="84" t="b">
        <v>0</v>
      </c>
      <c r="F868" s="84" t="b">
        <v>0</v>
      </c>
      <c r="G868" s="84" t="b">
        <v>0</v>
      </c>
    </row>
    <row r="869" spans="1:7" ht="15">
      <c r="A869" s="84" t="s">
        <v>457</v>
      </c>
      <c r="B869" s="84">
        <v>3</v>
      </c>
      <c r="C869" s="118">
        <v>0.009695750448675008</v>
      </c>
      <c r="D869" s="84" t="s">
        <v>4248</v>
      </c>
      <c r="E869" s="84" t="b">
        <v>0</v>
      </c>
      <c r="F869" s="84" t="b">
        <v>0</v>
      </c>
      <c r="G869" s="84" t="b">
        <v>0</v>
      </c>
    </row>
    <row r="870" spans="1:7" ht="15">
      <c r="A870" s="84" t="s">
        <v>4428</v>
      </c>
      <c r="B870" s="84">
        <v>3</v>
      </c>
      <c r="C870" s="118">
        <v>0.009695750448675008</v>
      </c>
      <c r="D870" s="84" t="s">
        <v>4248</v>
      </c>
      <c r="E870" s="84" t="b">
        <v>0</v>
      </c>
      <c r="F870" s="84" t="b">
        <v>0</v>
      </c>
      <c r="G870" s="84" t="b">
        <v>0</v>
      </c>
    </row>
    <row r="871" spans="1:7" ht="15">
      <c r="A871" s="84" t="s">
        <v>5049</v>
      </c>
      <c r="B871" s="84">
        <v>3</v>
      </c>
      <c r="C871" s="118">
        <v>0.009695750448675008</v>
      </c>
      <c r="D871" s="84" t="s">
        <v>4248</v>
      </c>
      <c r="E871" s="84" t="b">
        <v>0</v>
      </c>
      <c r="F871" s="84" t="b">
        <v>0</v>
      </c>
      <c r="G871" s="84" t="b">
        <v>0</v>
      </c>
    </row>
    <row r="872" spans="1:7" ht="15">
      <c r="A872" s="84" t="s">
        <v>4402</v>
      </c>
      <c r="B872" s="84">
        <v>2</v>
      </c>
      <c r="C872" s="118">
        <v>0.008165198454244026</v>
      </c>
      <c r="D872" s="84" t="s">
        <v>4248</v>
      </c>
      <c r="E872" s="84" t="b">
        <v>0</v>
      </c>
      <c r="F872" s="84" t="b">
        <v>0</v>
      </c>
      <c r="G872" s="84" t="b">
        <v>0</v>
      </c>
    </row>
    <row r="873" spans="1:7" ht="15">
      <c r="A873" s="84" t="s">
        <v>4985</v>
      </c>
      <c r="B873" s="84">
        <v>2</v>
      </c>
      <c r="C873" s="118">
        <v>0.008165198454244026</v>
      </c>
      <c r="D873" s="84" t="s">
        <v>4248</v>
      </c>
      <c r="E873" s="84" t="b">
        <v>0</v>
      </c>
      <c r="F873" s="84" t="b">
        <v>0</v>
      </c>
      <c r="G873" s="84" t="b">
        <v>0</v>
      </c>
    </row>
    <row r="874" spans="1:7" ht="15">
      <c r="A874" s="84" t="s">
        <v>302</v>
      </c>
      <c r="B874" s="84">
        <v>2</v>
      </c>
      <c r="C874" s="118">
        <v>0.011073700827809061</v>
      </c>
      <c r="D874" s="84" t="s">
        <v>4248</v>
      </c>
      <c r="E874" s="84" t="b">
        <v>0</v>
      </c>
      <c r="F874" s="84" t="b">
        <v>0</v>
      </c>
      <c r="G874" s="84" t="b">
        <v>0</v>
      </c>
    </row>
    <row r="875" spans="1:7" ht="15">
      <c r="A875" s="84" t="s">
        <v>294</v>
      </c>
      <c r="B875" s="84">
        <v>2</v>
      </c>
      <c r="C875" s="118">
        <v>0.008165198454244026</v>
      </c>
      <c r="D875" s="84" t="s">
        <v>4248</v>
      </c>
      <c r="E875" s="84" t="b">
        <v>0</v>
      </c>
      <c r="F875" s="84" t="b">
        <v>0</v>
      </c>
      <c r="G875" s="84" t="b">
        <v>0</v>
      </c>
    </row>
    <row r="876" spans="1:7" ht="15">
      <c r="A876" s="84" t="s">
        <v>5342</v>
      </c>
      <c r="B876" s="84">
        <v>2</v>
      </c>
      <c r="C876" s="118">
        <v>0.008165198454244026</v>
      </c>
      <c r="D876" s="84" t="s">
        <v>4248</v>
      </c>
      <c r="E876" s="84" t="b">
        <v>0</v>
      </c>
      <c r="F876" s="84" t="b">
        <v>0</v>
      </c>
      <c r="G876" s="84" t="b">
        <v>0</v>
      </c>
    </row>
    <row r="877" spans="1:7" ht="15">
      <c r="A877" s="84" t="s">
        <v>437</v>
      </c>
      <c r="B877" s="84">
        <v>4</v>
      </c>
      <c r="C877" s="118">
        <v>0.015658586608280615</v>
      </c>
      <c r="D877" s="84" t="s">
        <v>4249</v>
      </c>
      <c r="E877" s="84" t="b">
        <v>0</v>
      </c>
      <c r="F877" s="84" t="b">
        <v>0</v>
      </c>
      <c r="G877" s="84" t="b">
        <v>0</v>
      </c>
    </row>
    <row r="878" spans="1:7" ht="15">
      <c r="A878" s="84" t="s">
        <v>4420</v>
      </c>
      <c r="B878" s="84">
        <v>3</v>
      </c>
      <c r="C878" s="118">
        <v>0.01174393995621046</v>
      </c>
      <c r="D878" s="84" t="s">
        <v>4249</v>
      </c>
      <c r="E878" s="84" t="b">
        <v>0</v>
      </c>
      <c r="F878" s="84" t="b">
        <v>0</v>
      </c>
      <c r="G878" s="84" t="b">
        <v>0</v>
      </c>
    </row>
    <row r="879" spans="1:7" ht="15">
      <c r="A879" s="84" t="s">
        <v>4392</v>
      </c>
      <c r="B879" s="84">
        <v>3</v>
      </c>
      <c r="C879" s="118">
        <v>0.01736387375585986</v>
      </c>
      <c r="D879" s="84" t="s">
        <v>4249</v>
      </c>
      <c r="E879" s="84" t="b">
        <v>0</v>
      </c>
      <c r="F879" s="84" t="b">
        <v>0</v>
      </c>
      <c r="G879" s="84" t="b">
        <v>0</v>
      </c>
    </row>
    <row r="880" spans="1:7" ht="15">
      <c r="A880" s="84" t="s">
        <v>302</v>
      </c>
      <c r="B880" s="84">
        <v>2</v>
      </c>
      <c r="C880" s="118">
        <v>0.011575915837239907</v>
      </c>
      <c r="D880" s="84" t="s">
        <v>4249</v>
      </c>
      <c r="E880" s="84" t="b">
        <v>0</v>
      </c>
      <c r="F880" s="84" t="b">
        <v>0</v>
      </c>
      <c r="G880" s="84" t="b">
        <v>0</v>
      </c>
    </row>
    <row r="881" spans="1:7" ht="15">
      <c r="A881" s="84" t="s">
        <v>475</v>
      </c>
      <c r="B881" s="84">
        <v>2</v>
      </c>
      <c r="C881" s="118">
        <v>0.011575915837239907</v>
      </c>
      <c r="D881" s="84" t="s">
        <v>4249</v>
      </c>
      <c r="E881" s="84" t="b">
        <v>0</v>
      </c>
      <c r="F881" s="84" t="b">
        <v>0</v>
      </c>
      <c r="G881" s="84" t="b">
        <v>0</v>
      </c>
    </row>
    <row r="882" spans="1:7" ht="15">
      <c r="A882" s="84" t="s">
        <v>474</v>
      </c>
      <c r="B882" s="84">
        <v>2</v>
      </c>
      <c r="C882" s="118">
        <v>0.011575915837239907</v>
      </c>
      <c r="D882" s="84" t="s">
        <v>4249</v>
      </c>
      <c r="E882" s="84" t="b">
        <v>0</v>
      </c>
      <c r="F882" s="84" t="b">
        <v>0</v>
      </c>
      <c r="G882" s="84" t="b">
        <v>0</v>
      </c>
    </row>
    <row r="883" spans="1:7" ht="15">
      <c r="A883" s="84" t="s">
        <v>473</v>
      </c>
      <c r="B883" s="84">
        <v>2</v>
      </c>
      <c r="C883" s="118">
        <v>0.011575915837239907</v>
      </c>
      <c r="D883" s="84" t="s">
        <v>4249</v>
      </c>
      <c r="E883" s="84" t="b">
        <v>0</v>
      </c>
      <c r="F883" s="84" t="b">
        <v>0</v>
      </c>
      <c r="G883" s="84" t="b">
        <v>0</v>
      </c>
    </row>
    <row r="884" spans="1:7" ht="15">
      <c r="A884" s="84" t="s">
        <v>472</v>
      </c>
      <c r="B884" s="84">
        <v>2</v>
      </c>
      <c r="C884" s="118">
        <v>0.011575915837239907</v>
      </c>
      <c r="D884" s="84" t="s">
        <v>4249</v>
      </c>
      <c r="E884" s="84" t="b">
        <v>0</v>
      </c>
      <c r="F884" s="84" t="b">
        <v>0</v>
      </c>
      <c r="G884" s="84" t="b">
        <v>0</v>
      </c>
    </row>
    <row r="885" spans="1:7" ht="15">
      <c r="A885" s="84" t="s">
        <v>304</v>
      </c>
      <c r="B885" s="84">
        <v>2</v>
      </c>
      <c r="C885" s="118">
        <v>0.011575915837239907</v>
      </c>
      <c r="D885" s="84" t="s">
        <v>4249</v>
      </c>
      <c r="E885" s="84" t="b">
        <v>0</v>
      </c>
      <c r="F885" s="84" t="b">
        <v>0</v>
      </c>
      <c r="G885" s="84" t="b">
        <v>0</v>
      </c>
    </row>
    <row r="886" spans="1:7" ht="15">
      <c r="A886" s="84" t="s">
        <v>4455</v>
      </c>
      <c r="B886" s="84">
        <v>2</v>
      </c>
      <c r="C886" s="118">
        <v>0.011575915837239907</v>
      </c>
      <c r="D886" s="84" t="s">
        <v>4249</v>
      </c>
      <c r="E886" s="84" t="b">
        <v>0</v>
      </c>
      <c r="F886" s="84" t="b">
        <v>0</v>
      </c>
      <c r="G886" s="84" t="b">
        <v>0</v>
      </c>
    </row>
    <row r="887" spans="1:7" ht="15">
      <c r="A887" s="84" t="s">
        <v>5310</v>
      </c>
      <c r="B887" s="84">
        <v>2</v>
      </c>
      <c r="C887" s="118">
        <v>0.011575915837239907</v>
      </c>
      <c r="D887" s="84" t="s">
        <v>4249</v>
      </c>
      <c r="E887" s="84" t="b">
        <v>0</v>
      </c>
      <c r="F887" s="84" t="b">
        <v>0</v>
      </c>
      <c r="G887" s="84" t="b">
        <v>0</v>
      </c>
    </row>
    <row r="888" spans="1:7" ht="15">
      <c r="A888" s="84" t="s">
        <v>5083</v>
      </c>
      <c r="B888" s="84">
        <v>2</v>
      </c>
      <c r="C888" s="118">
        <v>0.011575915837239907</v>
      </c>
      <c r="D888" s="84" t="s">
        <v>4249</v>
      </c>
      <c r="E888" s="84" t="b">
        <v>0</v>
      </c>
      <c r="F888" s="84" t="b">
        <v>0</v>
      </c>
      <c r="G888" s="84" t="b">
        <v>0</v>
      </c>
    </row>
    <row r="889" spans="1:7" ht="15">
      <c r="A889" s="84" t="s">
        <v>5311</v>
      </c>
      <c r="B889" s="84">
        <v>2</v>
      </c>
      <c r="C889" s="118">
        <v>0.011575915837239907</v>
      </c>
      <c r="D889" s="84" t="s">
        <v>4249</v>
      </c>
      <c r="E889" s="84" t="b">
        <v>0</v>
      </c>
      <c r="F889" s="84" t="b">
        <v>0</v>
      </c>
      <c r="G889" s="84" t="b">
        <v>0</v>
      </c>
    </row>
    <row r="890" spans="1:7" ht="15">
      <c r="A890" s="84" t="s">
        <v>4989</v>
      </c>
      <c r="B890" s="84">
        <v>2</v>
      </c>
      <c r="C890" s="118">
        <v>0.011575915837239907</v>
      </c>
      <c r="D890" s="84" t="s">
        <v>4249</v>
      </c>
      <c r="E890" s="84" t="b">
        <v>0</v>
      </c>
      <c r="F890" s="84" t="b">
        <v>0</v>
      </c>
      <c r="G890" s="84" t="b">
        <v>0</v>
      </c>
    </row>
    <row r="891" spans="1:7" ht="15">
      <c r="A891" s="84" t="s">
        <v>5069</v>
      </c>
      <c r="B891" s="84">
        <v>2</v>
      </c>
      <c r="C891" s="118">
        <v>0.017980809362005464</v>
      </c>
      <c r="D891" s="84" t="s">
        <v>4249</v>
      </c>
      <c r="E891" s="84" t="b">
        <v>0</v>
      </c>
      <c r="F891" s="84" t="b">
        <v>0</v>
      </c>
      <c r="G891" s="84" t="b">
        <v>0</v>
      </c>
    </row>
    <row r="892" spans="1:7" ht="15">
      <c r="A892" s="84" t="s">
        <v>5312</v>
      </c>
      <c r="B892" s="84">
        <v>2</v>
      </c>
      <c r="C892" s="118">
        <v>0.011575915837239907</v>
      </c>
      <c r="D892" s="84" t="s">
        <v>4249</v>
      </c>
      <c r="E892" s="84" t="b">
        <v>1</v>
      </c>
      <c r="F892" s="84" t="b">
        <v>0</v>
      </c>
      <c r="G892" s="84" t="b">
        <v>0</v>
      </c>
    </row>
    <row r="893" spans="1:7" ht="15">
      <c r="A893" s="84" t="s">
        <v>5313</v>
      </c>
      <c r="B893" s="84">
        <v>2</v>
      </c>
      <c r="C893" s="118">
        <v>0.011575915837239907</v>
      </c>
      <c r="D893" s="84" t="s">
        <v>4249</v>
      </c>
      <c r="E893" s="84" t="b">
        <v>1</v>
      </c>
      <c r="F893" s="84" t="b">
        <v>0</v>
      </c>
      <c r="G893" s="84" t="b">
        <v>0</v>
      </c>
    </row>
    <row r="894" spans="1:7" ht="15">
      <c r="A894" s="84" t="s">
        <v>4394</v>
      </c>
      <c r="B894" s="84">
        <v>2</v>
      </c>
      <c r="C894" s="118">
        <v>0.011575915837239907</v>
      </c>
      <c r="D894" s="84" t="s">
        <v>4249</v>
      </c>
      <c r="E894" s="84" t="b">
        <v>0</v>
      </c>
      <c r="F894" s="84" t="b">
        <v>0</v>
      </c>
      <c r="G894" s="84" t="b">
        <v>0</v>
      </c>
    </row>
    <row r="895" spans="1:7" ht="15">
      <c r="A895" s="84" t="s">
        <v>5314</v>
      </c>
      <c r="B895" s="84">
        <v>2</v>
      </c>
      <c r="C895" s="118">
        <v>0.011575915837239907</v>
      </c>
      <c r="D895" s="84" t="s">
        <v>4249</v>
      </c>
      <c r="E895" s="84" t="b">
        <v>0</v>
      </c>
      <c r="F895" s="84" t="b">
        <v>0</v>
      </c>
      <c r="G895" s="84" t="b">
        <v>0</v>
      </c>
    </row>
    <row r="896" spans="1:7" ht="15">
      <c r="A896" s="84" t="s">
        <v>4405</v>
      </c>
      <c r="B896" s="84">
        <v>2</v>
      </c>
      <c r="C896" s="118">
        <v>0.011575915837239907</v>
      </c>
      <c r="D896" s="84" t="s">
        <v>4249</v>
      </c>
      <c r="E896" s="84" t="b">
        <v>0</v>
      </c>
      <c r="F896" s="84" t="b">
        <v>0</v>
      </c>
      <c r="G896" s="84" t="b">
        <v>0</v>
      </c>
    </row>
    <row r="897" spans="1:7" ht="15">
      <c r="A897" s="84" t="s">
        <v>4406</v>
      </c>
      <c r="B897" s="84">
        <v>2</v>
      </c>
      <c r="C897" s="118">
        <v>0.011575915837239907</v>
      </c>
      <c r="D897" s="84" t="s">
        <v>4249</v>
      </c>
      <c r="E897" s="84" t="b">
        <v>0</v>
      </c>
      <c r="F897" s="84" t="b">
        <v>0</v>
      </c>
      <c r="G897" s="84" t="b">
        <v>0</v>
      </c>
    </row>
    <row r="898" spans="1:7" ht="15">
      <c r="A898" s="84" t="s">
        <v>5315</v>
      </c>
      <c r="B898" s="84">
        <v>2</v>
      </c>
      <c r="C898" s="118">
        <v>0.011575915837239907</v>
      </c>
      <c r="D898" s="84" t="s">
        <v>4249</v>
      </c>
      <c r="E898" s="84" t="b">
        <v>0</v>
      </c>
      <c r="F898" s="84" t="b">
        <v>0</v>
      </c>
      <c r="G898" s="84" t="b">
        <v>0</v>
      </c>
    </row>
    <row r="899" spans="1:7" ht="15">
      <c r="A899" s="84" t="s">
        <v>463</v>
      </c>
      <c r="B899" s="84">
        <v>2</v>
      </c>
      <c r="C899" s="118">
        <v>0.011575915837239907</v>
      </c>
      <c r="D899" s="84" t="s">
        <v>4249</v>
      </c>
      <c r="E899" s="84" t="b">
        <v>0</v>
      </c>
      <c r="F899" s="84" t="b">
        <v>0</v>
      </c>
      <c r="G899" s="84" t="b">
        <v>0</v>
      </c>
    </row>
    <row r="900" spans="1:7" ht="15">
      <c r="A900" s="84" t="s">
        <v>462</v>
      </c>
      <c r="B900" s="84">
        <v>2</v>
      </c>
      <c r="C900" s="118">
        <v>0.011575915837239907</v>
      </c>
      <c r="D900" s="84" t="s">
        <v>4249</v>
      </c>
      <c r="E900" s="84" t="b">
        <v>0</v>
      </c>
      <c r="F900" s="84" t="b">
        <v>0</v>
      </c>
      <c r="G900" s="84" t="b">
        <v>0</v>
      </c>
    </row>
    <row r="901" spans="1:7" ht="15">
      <c r="A901" s="84" t="s">
        <v>5001</v>
      </c>
      <c r="B901" s="84">
        <v>2</v>
      </c>
      <c r="C901" s="118">
        <v>0.011575915837239907</v>
      </c>
      <c r="D901" s="84" t="s">
        <v>4249</v>
      </c>
      <c r="E901" s="84" t="b">
        <v>0</v>
      </c>
      <c r="F901" s="84" t="b">
        <v>0</v>
      </c>
      <c r="G901" s="84" t="b">
        <v>0</v>
      </c>
    </row>
    <row r="902" spans="1:7" ht="15">
      <c r="A902" s="84" t="s">
        <v>470</v>
      </c>
      <c r="B902" s="84">
        <v>2</v>
      </c>
      <c r="C902" s="118">
        <v>0.011575915837239907</v>
      </c>
      <c r="D902" s="84" t="s">
        <v>4249</v>
      </c>
      <c r="E902" s="84" t="b">
        <v>0</v>
      </c>
      <c r="F902" s="84" t="b">
        <v>0</v>
      </c>
      <c r="G902" s="84" t="b">
        <v>0</v>
      </c>
    </row>
    <row r="903" spans="1:7" ht="15">
      <c r="A903" s="84" t="s">
        <v>4457</v>
      </c>
      <c r="B903" s="84">
        <v>2</v>
      </c>
      <c r="C903" s="118">
        <v>0</v>
      </c>
      <c r="D903" s="84" t="s">
        <v>4250</v>
      </c>
      <c r="E903" s="84" t="b">
        <v>0</v>
      </c>
      <c r="F903" s="84" t="b">
        <v>0</v>
      </c>
      <c r="G903" s="84" t="b">
        <v>0</v>
      </c>
    </row>
    <row r="904" spans="1:7" ht="15">
      <c r="A904" s="84" t="s">
        <v>4416</v>
      </c>
      <c r="B904" s="84">
        <v>10</v>
      </c>
      <c r="C904" s="118">
        <v>0.0177272572988407</v>
      </c>
      <c r="D904" s="84" t="s">
        <v>4251</v>
      </c>
      <c r="E904" s="84" t="b">
        <v>0</v>
      </c>
      <c r="F904" s="84" t="b">
        <v>0</v>
      </c>
      <c r="G904" s="84" t="b">
        <v>0</v>
      </c>
    </row>
    <row r="905" spans="1:7" ht="15">
      <c r="A905" s="84" t="s">
        <v>5003</v>
      </c>
      <c r="B905" s="84">
        <v>8</v>
      </c>
      <c r="C905" s="118">
        <v>0.006063581634726004</v>
      </c>
      <c r="D905" s="84" t="s">
        <v>4251</v>
      </c>
      <c r="E905" s="84" t="b">
        <v>0</v>
      </c>
      <c r="F905" s="84" t="b">
        <v>0</v>
      </c>
      <c r="G905" s="84" t="b">
        <v>0</v>
      </c>
    </row>
    <row r="906" spans="1:7" ht="15">
      <c r="A906" s="84" t="s">
        <v>437</v>
      </c>
      <c r="B906" s="84">
        <v>8</v>
      </c>
      <c r="C906" s="118">
        <v>0.006063581634726004</v>
      </c>
      <c r="D906" s="84" t="s">
        <v>4251</v>
      </c>
      <c r="E906" s="84" t="b">
        <v>0</v>
      </c>
      <c r="F906" s="84" t="b">
        <v>0</v>
      </c>
      <c r="G906" s="84" t="b">
        <v>0</v>
      </c>
    </row>
    <row r="907" spans="1:7" ht="15">
      <c r="A907" s="84" t="s">
        <v>4477</v>
      </c>
      <c r="B907" s="84">
        <v>7</v>
      </c>
      <c r="C907" s="118">
        <v>0.008559991759651171</v>
      </c>
      <c r="D907" s="84" t="s">
        <v>4251</v>
      </c>
      <c r="E907" s="84" t="b">
        <v>0</v>
      </c>
      <c r="F907" s="84" t="b">
        <v>0</v>
      </c>
      <c r="G907" s="84" t="b">
        <v>0</v>
      </c>
    </row>
    <row r="908" spans="1:7" ht="15">
      <c r="A908" s="84" t="s">
        <v>441</v>
      </c>
      <c r="B908" s="84">
        <v>6</v>
      </c>
      <c r="C908" s="118">
        <v>0.007337135793986718</v>
      </c>
      <c r="D908" s="84" t="s">
        <v>4251</v>
      </c>
      <c r="E908" s="84" t="b">
        <v>0</v>
      </c>
      <c r="F908" s="84" t="b">
        <v>0</v>
      </c>
      <c r="G908" s="84" t="b">
        <v>0</v>
      </c>
    </row>
    <row r="909" spans="1:7" ht="15">
      <c r="A909" s="84" t="s">
        <v>5040</v>
      </c>
      <c r="B909" s="84">
        <v>6</v>
      </c>
      <c r="C909" s="118">
        <v>0.010636354379304418</v>
      </c>
      <c r="D909" s="84" t="s">
        <v>4251</v>
      </c>
      <c r="E909" s="84" t="b">
        <v>0</v>
      </c>
      <c r="F909" s="84" t="b">
        <v>0</v>
      </c>
      <c r="G909" s="84" t="b">
        <v>0</v>
      </c>
    </row>
    <row r="910" spans="1:7" ht="15">
      <c r="A910" s="84" t="s">
        <v>4397</v>
      </c>
      <c r="B910" s="84">
        <v>6</v>
      </c>
      <c r="C910" s="118">
        <v>0.007337135793986718</v>
      </c>
      <c r="D910" s="84" t="s">
        <v>4251</v>
      </c>
      <c r="E910" s="84" t="b">
        <v>0</v>
      </c>
      <c r="F910" s="84" t="b">
        <v>0</v>
      </c>
      <c r="G910" s="84" t="b">
        <v>0</v>
      </c>
    </row>
    <row r="911" spans="1:7" ht="15">
      <c r="A911" s="84" t="s">
        <v>5035</v>
      </c>
      <c r="B911" s="84">
        <v>5</v>
      </c>
      <c r="C911" s="118">
        <v>0.00886362864942035</v>
      </c>
      <c r="D911" s="84" t="s">
        <v>4251</v>
      </c>
      <c r="E911" s="84" t="b">
        <v>0</v>
      </c>
      <c r="F911" s="84" t="b">
        <v>0</v>
      </c>
      <c r="G911" s="84" t="b">
        <v>0</v>
      </c>
    </row>
    <row r="912" spans="1:7" ht="15">
      <c r="A912" s="84" t="s">
        <v>4992</v>
      </c>
      <c r="B912" s="84">
        <v>5</v>
      </c>
      <c r="C912" s="118">
        <v>0.00886362864942035</v>
      </c>
      <c r="D912" s="84" t="s">
        <v>4251</v>
      </c>
      <c r="E912" s="84" t="b">
        <v>0</v>
      </c>
      <c r="F912" s="84" t="b">
        <v>0</v>
      </c>
      <c r="G912" s="84" t="b">
        <v>0</v>
      </c>
    </row>
    <row r="913" spans="1:7" ht="15">
      <c r="A913" s="84" t="s">
        <v>5056</v>
      </c>
      <c r="B913" s="84">
        <v>5</v>
      </c>
      <c r="C913" s="118">
        <v>0.00886362864942035</v>
      </c>
      <c r="D913" s="84" t="s">
        <v>4251</v>
      </c>
      <c r="E913" s="84" t="b">
        <v>0</v>
      </c>
      <c r="F913" s="84" t="b">
        <v>0</v>
      </c>
      <c r="G913" s="84" t="b">
        <v>0</v>
      </c>
    </row>
    <row r="914" spans="1:7" ht="15">
      <c r="A914" s="84" t="s">
        <v>4986</v>
      </c>
      <c r="B914" s="84">
        <v>5</v>
      </c>
      <c r="C914" s="118">
        <v>0.00886362864942035</v>
      </c>
      <c r="D914" s="84" t="s">
        <v>4251</v>
      </c>
      <c r="E914" s="84" t="b">
        <v>0</v>
      </c>
      <c r="F914" s="84" t="b">
        <v>0</v>
      </c>
      <c r="G914" s="84" t="b">
        <v>0</v>
      </c>
    </row>
    <row r="915" spans="1:7" ht="15">
      <c r="A915" s="84" t="s">
        <v>5057</v>
      </c>
      <c r="B915" s="84">
        <v>5</v>
      </c>
      <c r="C915" s="118">
        <v>0.00886362864942035</v>
      </c>
      <c r="D915" s="84" t="s">
        <v>4251</v>
      </c>
      <c r="E915" s="84" t="b">
        <v>0</v>
      </c>
      <c r="F915" s="84" t="b">
        <v>0</v>
      </c>
      <c r="G915" s="84" t="b">
        <v>0</v>
      </c>
    </row>
    <row r="916" spans="1:7" ht="15">
      <c r="A916" s="84" t="s">
        <v>5058</v>
      </c>
      <c r="B916" s="84">
        <v>5</v>
      </c>
      <c r="C916" s="118">
        <v>0.00886362864942035</v>
      </c>
      <c r="D916" s="84" t="s">
        <v>4251</v>
      </c>
      <c r="E916" s="84" t="b">
        <v>0</v>
      </c>
      <c r="F916" s="84" t="b">
        <v>0</v>
      </c>
      <c r="G916" s="84" t="b">
        <v>0</v>
      </c>
    </row>
    <row r="917" spans="1:7" ht="15">
      <c r="A917" s="84" t="s">
        <v>5071</v>
      </c>
      <c r="B917" s="84">
        <v>4</v>
      </c>
      <c r="C917" s="118">
        <v>0.009782847725315624</v>
      </c>
      <c r="D917" s="84" t="s">
        <v>4251</v>
      </c>
      <c r="E917" s="84" t="b">
        <v>0</v>
      </c>
      <c r="F917" s="84" t="b">
        <v>0</v>
      </c>
      <c r="G917" s="84" t="b">
        <v>0</v>
      </c>
    </row>
    <row r="918" spans="1:7" ht="15">
      <c r="A918" s="84" t="s">
        <v>534</v>
      </c>
      <c r="B918" s="84">
        <v>3</v>
      </c>
      <c r="C918" s="118">
        <v>0.009940026139992966</v>
      </c>
      <c r="D918" s="84" t="s">
        <v>4251</v>
      </c>
      <c r="E918" s="84" t="b">
        <v>0</v>
      </c>
      <c r="F918" s="84" t="b">
        <v>0</v>
      </c>
      <c r="G918" s="84" t="b">
        <v>0</v>
      </c>
    </row>
    <row r="919" spans="1:7" ht="15">
      <c r="A919" s="84" t="s">
        <v>5121</v>
      </c>
      <c r="B919" s="84">
        <v>2</v>
      </c>
      <c r="C919" s="118">
        <v>0.013253368186657288</v>
      </c>
      <c r="D919" s="84" t="s">
        <v>4251</v>
      </c>
      <c r="E919" s="84" t="b">
        <v>0</v>
      </c>
      <c r="F919" s="84" t="b">
        <v>0</v>
      </c>
      <c r="G919" s="84" t="b">
        <v>0</v>
      </c>
    </row>
    <row r="920" spans="1:7" ht="15">
      <c r="A920" s="84" t="s">
        <v>442</v>
      </c>
      <c r="B920" s="84">
        <v>2</v>
      </c>
      <c r="C920" s="118">
        <v>0.009072396024657552</v>
      </c>
      <c r="D920" s="84" t="s">
        <v>4251</v>
      </c>
      <c r="E920" s="84" t="b">
        <v>0</v>
      </c>
      <c r="F920" s="84" t="b">
        <v>0</v>
      </c>
      <c r="G920" s="84" t="b">
        <v>0</v>
      </c>
    </row>
    <row r="921" spans="1:7" ht="15">
      <c r="A921" s="84" t="s">
        <v>4420</v>
      </c>
      <c r="B921" s="84">
        <v>2</v>
      </c>
      <c r="C921" s="118">
        <v>0.009072396024657552</v>
      </c>
      <c r="D921" s="84" t="s">
        <v>4251</v>
      </c>
      <c r="E921" s="84" t="b">
        <v>0</v>
      </c>
      <c r="F921" s="84" t="b">
        <v>0</v>
      </c>
      <c r="G921" s="84" t="b">
        <v>0</v>
      </c>
    </row>
    <row r="922" spans="1:7" ht="15">
      <c r="A922" s="84" t="s">
        <v>5099</v>
      </c>
      <c r="B922" s="84">
        <v>2</v>
      </c>
      <c r="C922" s="118">
        <v>0.009072396024657552</v>
      </c>
      <c r="D922" s="84" t="s">
        <v>4251</v>
      </c>
      <c r="E922" s="84" t="b">
        <v>0</v>
      </c>
      <c r="F922" s="84" t="b">
        <v>0</v>
      </c>
      <c r="G922" s="84" t="b">
        <v>0</v>
      </c>
    </row>
    <row r="923" spans="1:7" ht="15">
      <c r="A923" s="84" t="s">
        <v>5093</v>
      </c>
      <c r="B923" s="84">
        <v>2</v>
      </c>
      <c r="C923" s="118">
        <v>0.009072396024657552</v>
      </c>
      <c r="D923" s="84" t="s">
        <v>4251</v>
      </c>
      <c r="E923" s="84" t="b">
        <v>0</v>
      </c>
      <c r="F923" s="84" t="b">
        <v>0</v>
      </c>
      <c r="G923" s="84" t="b">
        <v>0</v>
      </c>
    </row>
    <row r="924" spans="1:7" ht="15">
      <c r="A924" s="84" t="s">
        <v>533</v>
      </c>
      <c r="B924" s="84">
        <v>2</v>
      </c>
      <c r="C924" s="118">
        <v>0.009072396024657552</v>
      </c>
      <c r="D924" s="84" t="s">
        <v>4251</v>
      </c>
      <c r="E924" s="84" t="b">
        <v>0</v>
      </c>
      <c r="F924" s="84" t="b">
        <v>0</v>
      </c>
      <c r="G924" s="84" t="b">
        <v>0</v>
      </c>
    </row>
    <row r="925" spans="1:7" ht="15">
      <c r="A925" s="84" t="s">
        <v>5164</v>
      </c>
      <c r="B925" s="84">
        <v>2</v>
      </c>
      <c r="C925" s="118">
        <v>0.009072396024657552</v>
      </c>
      <c r="D925" s="84" t="s">
        <v>4251</v>
      </c>
      <c r="E925" s="84" t="b">
        <v>0</v>
      </c>
      <c r="F925" s="84" t="b">
        <v>0</v>
      </c>
      <c r="G925" s="84" t="b">
        <v>0</v>
      </c>
    </row>
    <row r="926" spans="1:7" ht="15">
      <c r="A926" s="84" t="s">
        <v>5066</v>
      </c>
      <c r="B926" s="84">
        <v>2</v>
      </c>
      <c r="C926" s="118">
        <v>0.009072396024657552</v>
      </c>
      <c r="D926" s="84" t="s">
        <v>4251</v>
      </c>
      <c r="E926" s="84" t="b">
        <v>0</v>
      </c>
      <c r="F926" s="84" t="b">
        <v>0</v>
      </c>
      <c r="G926" s="84" t="b">
        <v>0</v>
      </c>
    </row>
    <row r="927" spans="1:7" ht="15">
      <c r="A927" s="84" t="s">
        <v>5165</v>
      </c>
      <c r="B927" s="84">
        <v>2</v>
      </c>
      <c r="C927" s="118">
        <v>0.009072396024657552</v>
      </c>
      <c r="D927" s="84" t="s">
        <v>4251</v>
      </c>
      <c r="E927" s="84" t="b">
        <v>0</v>
      </c>
      <c r="F927" s="84" t="b">
        <v>0</v>
      </c>
      <c r="G927" s="84" t="b">
        <v>0</v>
      </c>
    </row>
    <row r="928" spans="1:7" ht="15">
      <c r="A928" s="84" t="s">
        <v>4428</v>
      </c>
      <c r="B928" s="84">
        <v>2</v>
      </c>
      <c r="C928" s="118">
        <v>0.009072396024657552</v>
      </c>
      <c r="D928" s="84" t="s">
        <v>4251</v>
      </c>
      <c r="E928" s="84" t="b">
        <v>0</v>
      </c>
      <c r="F928" s="84" t="b">
        <v>0</v>
      </c>
      <c r="G928" s="84" t="b">
        <v>0</v>
      </c>
    </row>
    <row r="929" spans="1:7" ht="15">
      <c r="A929" s="84" t="s">
        <v>5097</v>
      </c>
      <c r="B929" s="84">
        <v>2</v>
      </c>
      <c r="C929" s="118">
        <v>0.009072396024657552</v>
      </c>
      <c r="D929" s="84" t="s">
        <v>4251</v>
      </c>
      <c r="E929" s="84" t="b">
        <v>0</v>
      </c>
      <c r="F929" s="84" t="b">
        <v>0</v>
      </c>
      <c r="G929" s="84" t="b">
        <v>0</v>
      </c>
    </row>
    <row r="930" spans="1:7" ht="15">
      <c r="A930" s="84" t="s">
        <v>4399</v>
      </c>
      <c r="B930" s="84">
        <v>2</v>
      </c>
      <c r="C930" s="118">
        <v>0.009072396024657552</v>
      </c>
      <c r="D930" s="84" t="s">
        <v>4251</v>
      </c>
      <c r="E930" s="84" t="b">
        <v>0</v>
      </c>
      <c r="F930" s="84" t="b">
        <v>0</v>
      </c>
      <c r="G930" s="84" t="b">
        <v>0</v>
      </c>
    </row>
    <row r="931" spans="1:7" ht="15">
      <c r="A931" s="84" t="s">
        <v>4986</v>
      </c>
      <c r="B931" s="84">
        <v>8</v>
      </c>
      <c r="C931" s="118">
        <v>0</v>
      </c>
      <c r="D931" s="84" t="s">
        <v>4252</v>
      </c>
      <c r="E931" s="84" t="b">
        <v>0</v>
      </c>
      <c r="F931" s="84" t="b">
        <v>0</v>
      </c>
      <c r="G931" s="84" t="b">
        <v>0</v>
      </c>
    </row>
    <row r="932" spans="1:7" ht="15">
      <c r="A932" s="84" t="s">
        <v>5031</v>
      </c>
      <c r="B932" s="84">
        <v>7</v>
      </c>
      <c r="C932" s="118">
        <v>0</v>
      </c>
      <c r="D932" s="84" t="s">
        <v>4252</v>
      </c>
      <c r="E932" s="84" t="b">
        <v>0</v>
      </c>
      <c r="F932" s="84" t="b">
        <v>0</v>
      </c>
      <c r="G932" s="84" t="b">
        <v>0</v>
      </c>
    </row>
    <row r="933" spans="1:7" ht="15">
      <c r="A933" s="84" t="s">
        <v>5015</v>
      </c>
      <c r="B933" s="84">
        <v>6</v>
      </c>
      <c r="C933" s="118">
        <v>0.003719266090589623</v>
      </c>
      <c r="D933" s="84" t="s">
        <v>4252</v>
      </c>
      <c r="E933" s="84" t="b">
        <v>0</v>
      </c>
      <c r="F933" s="84" t="b">
        <v>0</v>
      </c>
      <c r="G933" s="84" t="b">
        <v>0</v>
      </c>
    </row>
    <row r="934" spans="1:7" ht="15">
      <c r="A934" s="84" t="s">
        <v>5041</v>
      </c>
      <c r="B934" s="84">
        <v>6</v>
      </c>
      <c r="C934" s="118">
        <v>0.003719266090589623</v>
      </c>
      <c r="D934" s="84" t="s">
        <v>4252</v>
      </c>
      <c r="E934" s="84" t="b">
        <v>0</v>
      </c>
      <c r="F934" s="84" t="b">
        <v>0</v>
      </c>
      <c r="G934" s="84" t="b">
        <v>0</v>
      </c>
    </row>
    <row r="935" spans="1:7" ht="15">
      <c r="A935" s="84" t="s">
        <v>5004</v>
      </c>
      <c r="B935" s="84">
        <v>6</v>
      </c>
      <c r="C935" s="118">
        <v>0.003719266090589623</v>
      </c>
      <c r="D935" s="84" t="s">
        <v>4252</v>
      </c>
      <c r="E935" s="84" t="b">
        <v>0</v>
      </c>
      <c r="F935" s="84" t="b">
        <v>0</v>
      </c>
      <c r="G935" s="84" t="b">
        <v>0</v>
      </c>
    </row>
    <row r="936" spans="1:7" ht="15">
      <c r="A936" s="84" t="s">
        <v>440</v>
      </c>
      <c r="B936" s="84">
        <v>6</v>
      </c>
      <c r="C936" s="118">
        <v>0.003719266090589623</v>
      </c>
      <c r="D936" s="84" t="s">
        <v>4252</v>
      </c>
      <c r="E936" s="84" t="b">
        <v>0</v>
      </c>
      <c r="F936" s="84" t="b">
        <v>0</v>
      </c>
      <c r="G936" s="84" t="b">
        <v>0</v>
      </c>
    </row>
    <row r="937" spans="1:7" ht="15">
      <c r="A937" s="84" t="s">
        <v>5030</v>
      </c>
      <c r="B937" s="84">
        <v>6</v>
      </c>
      <c r="C937" s="118">
        <v>0.003719266090589623</v>
      </c>
      <c r="D937" s="84" t="s">
        <v>4252</v>
      </c>
      <c r="E937" s="84" t="b">
        <v>0</v>
      </c>
      <c r="F937" s="84" t="b">
        <v>0</v>
      </c>
      <c r="G937" s="84" t="b">
        <v>0</v>
      </c>
    </row>
    <row r="938" spans="1:7" ht="15">
      <c r="A938" s="84" t="s">
        <v>5042</v>
      </c>
      <c r="B938" s="84">
        <v>6</v>
      </c>
      <c r="C938" s="118">
        <v>0.003719266090589623</v>
      </c>
      <c r="D938" s="84" t="s">
        <v>4252</v>
      </c>
      <c r="E938" s="84" t="b">
        <v>0</v>
      </c>
      <c r="F938" s="84" t="b">
        <v>0</v>
      </c>
      <c r="G938" s="84" t="b">
        <v>0</v>
      </c>
    </row>
    <row r="939" spans="1:7" ht="15">
      <c r="A939" s="84" t="s">
        <v>5043</v>
      </c>
      <c r="B939" s="84">
        <v>6</v>
      </c>
      <c r="C939" s="118">
        <v>0.003719266090589623</v>
      </c>
      <c r="D939" s="84" t="s">
        <v>4252</v>
      </c>
      <c r="E939" s="84" t="b">
        <v>0</v>
      </c>
      <c r="F939" s="84" t="b">
        <v>0</v>
      </c>
      <c r="G939" s="84" t="b">
        <v>0</v>
      </c>
    </row>
    <row r="940" spans="1:7" ht="15">
      <c r="A940" s="84" t="s">
        <v>5044</v>
      </c>
      <c r="B940" s="84">
        <v>6</v>
      </c>
      <c r="C940" s="118">
        <v>0.003719266090589623</v>
      </c>
      <c r="D940" s="84" t="s">
        <v>4252</v>
      </c>
      <c r="E940" s="84" t="b">
        <v>0</v>
      </c>
      <c r="F940" s="84" t="b">
        <v>0</v>
      </c>
      <c r="G940" s="84" t="b">
        <v>0</v>
      </c>
    </row>
    <row r="941" spans="1:7" ht="15">
      <c r="A941" s="84" t="s">
        <v>5045</v>
      </c>
      <c r="B941" s="84">
        <v>6</v>
      </c>
      <c r="C941" s="118">
        <v>0.003719266090589623</v>
      </c>
      <c r="D941" s="84" t="s">
        <v>4252</v>
      </c>
      <c r="E941" s="84" t="b">
        <v>0</v>
      </c>
      <c r="F941" s="84" t="b">
        <v>1</v>
      </c>
      <c r="G941" s="84" t="b">
        <v>0</v>
      </c>
    </row>
    <row r="942" spans="1:7" ht="15">
      <c r="A942" s="84" t="s">
        <v>5046</v>
      </c>
      <c r="B942" s="84">
        <v>6</v>
      </c>
      <c r="C942" s="118">
        <v>0.003719266090589623</v>
      </c>
      <c r="D942" s="84" t="s">
        <v>4252</v>
      </c>
      <c r="E942" s="84" t="b">
        <v>0</v>
      </c>
      <c r="F942" s="84" t="b">
        <v>0</v>
      </c>
      <c r="G942" s="84" t="b">
        <v>0</v>
      </c>
    </row>
    <row r="943" spans="1:7" ht="15">
      <c r="A943" s="84" t="s">
        <v>348</v>
      </c>
      <c r="B943" s="84">
        <v>5</v>
      </c>
      <c r="C943" s="118">
        <v>0.006765186836955463</v>
      </c>
      <c r="D943" s="84" t="s">
        <v>4252</v>
      </c>
      <c r="E943" s="84" t="b">
        <v>0</v>
      </c>
      <c r="F943" s="84" t="b">
        <v>0</v>
      </c>
      <c r="G943" s="84" t="b">
        <v>0</v>
      </c>
    </row>
    <row r="944" spans="1:7" ht="15">
      <c r="A944" s="84" t="s">
        <v>5059</v>
      </c>
      <c r="B944" s="84">
        <v>5</v>
      </c>
      <c r="C944" s="118">
        <v>0.006765186836955463</v>
      </c>
      <c r="D944" s="84" t="s">
        <v>4252</v>
      </c>
      <c r="E944" s="84" t="b">
        <v>0</v>
      </c>
      <c r="F944" s="84" t="b">
        <v>0</v>
      </c>
      <c r="G944" s="84" t="b">
        <v>0</v>
      </c>
    </row>
    <row r="945" spans="1:7" ht="15">
      <c r="A945" s="84" t="s">
        <v>5002</v>
      </c>
      <c r="B945" s="84">
        <v>2</v>
      </c>
      <c r="C945" s="118">
        <v>0.010075334154634734</v>
      </c>
      <c r="D945" s="84" t="s">
        <v>4252</v>
      </c>
      <c r="E945" s="84" t="b">
        <v>0</v>
      </c>
      <c r="F945" s="84" t="b">
        <v>0</v>
      </c>
      <c r="G945" s="84" t="b">
        <v>0</v>
      </c>
    </row>
    <row r="946" spans="1:7" ht="15">
      <c r="A946" s="84" t="s">
        <v>437</v>
      </c>
      <c r="B946" s="84">
        <v>2</v>
      </c>
      <c r="C946" s="118">
        <v>0.010075334154634734</v>
      </c>
      <c r="D946" s="84" t="s">
        <v>4252</v>
      </c>
      <c r="E946" s="84" t="b">
        <v>0</v>
      </c>
      <c r="F946" s="84" t="b">
        <v>0</v>
      </c>
      <c r="G946" s="84" t="b">
        <v>0</v>
      </c>
    </row>
    <row r="947" spans="1:7" ht="15">
      <c r="A947" s="84" t="s">
        <v>5168</v>
      </c>
      <c r="B947" s="84">
        <v>2</v>
      </c>
      <c r="C947" s="118">
        <v>0.010075334154634734</v>
      </c>
      <c r="D947" s="84" t="s">
        <v>4252</v>
      </c>
      <c r="E947" s="84" t="b">
        <v>0</v>
      </c>
      <c r="F947" s="84" t="b">
        <v>0</v>
      </c>
      <c r="G947" s="84" t="b">
        <v>0</v>
      </c>
    </row>
    <row r="948" spans="1:7" ht="15">
      <c r="A948" s="84" t="s">
        <v>5078</v>
      </c>
      <c r="B948" s="84">
        <v>2</v>
      </c>
      <c r="C948" s="118">
        <v>0.010075334154634734</v>
      </c>
      <c r="D948" s="84" t="s">
        <v>4252</v>
      </c>
      <c r="E948" s="84" t="b">
        <v>0</v>
      </c>
      <c r="F948" s="84" t="b">
        <v>0</v>
      </c>
      <c r="G948" s="84" t="b">
        <v>0</v>
      </c>
    </row>
    <row r="949" spans="1:7" ht="15">
      <c r="A949" s="84" t="s">
        <v>5086</v>
      </c>
      <c r="B949" s="84">
        <v>3</v>
      </c>
      <c r="C949" s="118">
        <v>0.01173941727037875</v>
      </c>
      <c r="D949" s="84" t="s">
        <v>4253</v>
      </c>
      <c r="E949" s="84" t="b">
        <v>0</v>
      </c>
      <c r="F949" s="84" t="b">
        <v>0</v>
      </c>
      <c r="G949" s="84" t="b">
        <v>0</v>
      </c>
    </row>
    <row r="950" spans="1:7" ht="15">
      <c r="A950" s="84" t="s">
        <v>555</v>
      </c>
      <c r="B950" s="84">
        <v>2</v>
      </c>
      <c r="C950" s="118">
        <v>0.0078262781802525</v>
      </c>
      <c r="D950" s="84" t="s">
        <v>4253</v>
      </c>
      <c r="E950" s="84" t="b">
        <v>0</v>
      </c>
      <c r="F950" s="84" t="b">
        <v>0</v>
      </c>
      <c r="G950" s="84" t="b">
        <v>0</v>
      </c>
    </row>
    <row r="951" spans="1:7" ht="15">
      <c r="A951" s="84" t="s">
        <v>554</v>
      </c>
      <c r="B951" s="84">
        <v>2</v>
      </c>
      <c r="C951" s="118">
        <v>0.0078262781802525</v>
      </c>
      <c r="D951" s="84" t="s">
        <v>4253</v>
      </c>
      <c r="E951" s="84" t="b">
        <v>0</v>
      </c>
      <c r="F951" s="84" t="b">
        <v>0</v>
      </c>
      <c r="G951" s="84" t="b">
        <v>0</v>
      </c>
    </row>
    <row r="952" spans="1:7" ht="15">
      <c r="A952" s="84" t="s">
        <v>437</v>
      </c>
      <c r="B952" s="84">
        <v>2</v>
      </c>
      <c r="C952" s="118">
        <v>0.0078262781802525</v>
      </c>
      <c r="D952" s="84" t="s">
        <v>4253</v>
      </c>
      <c r="E952" s="84" t="b">
        <v>0</v>
      </c>
      <c r="F952" s="84" t="b">
        <v>0</v>
      </c>
      <c r="G952" s="84" t="b">
        <v>0</v>
      </c>
    </row>
    <row r="953" spans="1:7" ht="15">
      <c r="A953" s="84" t="s">
        <v>5245</v>
      </c>
      <c r="B953" s="84">
        <v>2</v>
      </c>
      <c r="C953" s="118">
        <v>0.0078262781802525</v>
      </c>
      <c r="D953" s="84" t="s">
        <v>4253</v>
      </c>
      <c r="E953" s="84" t="b">
        <v>0</v>
      </c>
      <c r="F953" s="84" t="b">
        <v>0</v>
      </c>
      <c r="G953" s="84" t="b">
        <v>0</v>
      </c>
    </row>
    <row r="954" spans="1:7" ht="15">
      <c r="A954" s="84" t="s">
        <v>4999</v>
      </c>
      <c r="B954" s="84">
        <v>2</v>
      </c>
      <c r="C954" s="118">
        <v>0.0078262781802525</v>
      </c>
      <c r="D954" s="84" t="s">
        <v>4253</v>
      </c>
      <c r="E954" s="84" t="b">
        <v>0</v>
      </c>
      <c r="F954" s="84" t="b">
        <v>0</v>
      </c>
      <c r="G954" s="84" t="b">
        <v>0</v>
      </c>
    </row>
    <row r="955" spans="1:7" ht="15">
      <c r="A955" s="84" t="s">
        <v>5087</v>
      </c>
      <c r="B955" s="84">
        <v>2</v>
      </c>
      <c r="C955" s="118">
        <v>0.021205389098651665</v>
      </c>
      <c r="D955" s="84" t="s">
        <v>4253</v>
      </c>
      <c r="E955" s="84" t="b">
        <v>0</v>
      </c>
      <c r="F955" s="84" t="b">
        <v>0</v>
      </c>
      <c r="G955" s="84" t="b">
        <v>0</v>
      </c>
    </row>
    <row r="956" spans="1:7" ht="15">
      <c r="A956" s="84" t="s">
        <v>4394</v>
      </c>
      <c r="B956" s="84">
        <v>2</v>
      </c>
      <c r="C956" s="118">
        <v>0</v>
      </c>
      <c r="D956" s="84" t="s">
        <v>4256</v>
      </c>
      <c r="E956" s="84" t="b">
        <v>0</v>
      </c>
      <c r="F956" s="84" t="b">
        <v>0</v>
      </c>
      <c r="G956" s="84" t="b">
        <v>0</v>
      </c>
    </row>
    <row r="957" spans="1:7" ht="15">
      <c r="A957" s="84" t="s">
        <v>5303</v>
      </c>
      <c r="B957" s="84">
        <v>2</v>
      </c>
      <c r="C957" s="118">
        <v>0</v>
      </c>
      <c r="D957" s="84" t="s">
        <v>4256</v>
      </c>
      <c r="E957" s="84" t="b">
        <v>0</v>
      </c>
      <c r="F957" s="84" t="b">
        <v>0</v>
      </c>
      <c r="G957" s="84" t="b">
        <v>0</v>
      </c>
    </row>
    <row r="958" spans="1:7" ht="15">
      <c r="A958" s="84" t="s">
        <v>5304</v>
      </c>
      <c r="B958" s="84">
        <v>2</v>
      </c>
      <c r="C958" s="118">
        <v>0</v>
      </c>
      <c r="D958" s="84" t="s">
        <v>4256</v>
      </c>
      <c r="E958" s="84" t="b">
        <v>0</v>
      </c>
      <c r="F958" s="84" t="b">
        <v>0</v>
      </c>
      <c r="G958" s="84" t="b">
        <v>0</v>
      </c>
    </row>
    <row r="959" spans="1:7" ht="15">
      <c r="A959" s="84" t="s">
        <v>5073</v>
      </c>
      <c r="B959" s="84">
        <v>5</v>
      </c>
      <c r="C959" s="118">
        <v>0</v>
      </c>
      <c r="D959" s="84" t="s">
        <v>4257</v>
      </c>
      <c r="E959" s="84" t="b">
        <v>0</v>
      </c>
      <c r="F959" s="84" t="b">
        <v>0</v>
      </c>
      <c r="G959" s="84" t="b">
        <v>0</v>
      </c>
    </row>
    <row r="960" spans="1:7" ht="15">
      <c r="A960" s="84" t="s">
        <v>5023</v>
      </c>
      <c r="B960" s="84">
        <v>3</v>
      </c>
      <c r="C960" s="118">
        <v>0</v>
      </c>
      <c r="D960" s="84" t="s">
        <v>4257</v>
      </c>
      <c r="E960" s="84" t="b">
        <v>0</v>
      </c>
      <c r="F960" s="84" t="b">
        <v>0</v>
      </c>
      <c r="G960" s="84" t="b">
        <v>0</v>
      </c>
    </row>
    <row r="961" spans="1:7" ht="15">
      <c r="A961" s="84" t="s">
        <v>4420</v>
      </c>
      <c r="B961" s="84">
        <v>3</v>
      </c>
      <c r="C961" s="118">
        <v>0</v>
      </c>
      <c r="D961" s="84" t="s">
        <v>4257</v>
      </c>
      <c r="E961" s="84" t="b">
        <v>0</v>
      </c>
      <c r="F961" s="84" t="b">
        <v>0</v>
      </c>
      <c r="G961" s="84" t="b">
        <v>0</v>
      </c>
    </row>
    <row r="962" spans="1:7" ht="15">
      <c r="A962" s="84" t="s">
        <v>5177</v>
      </c>
      <c r="B962" s="84">
        <v>3</v>
      </c>
      <c r="C962" s="118">
        <v>0</v>
      </c>
      <c r="D962" s="84" t="s">
        <v>4257</v>
      </c>
      <c r="E962" s="84" t="b">
        <v>0</v>
      </c>
      <c r="F962" s="84" t="b">
        <v>0</v>
      </c>
      <c r="G962" s="84" t="b">
        <v>0</v>
      </c>
    </row>
    <row r="963" spans="1:7" ht="15">
      <c r="A963" s="84" t="s">
        <v>5178</v>
      </c>
      <c r="B963" s="84">
        <v>3</v>
      </c>
      <c r="C963" s="118">
        <v>0</v>
      </c>
      <c r="D963" s="84" t="s">
        <v>4257</v>
      </c>
      <c r="E963" s="84" t="b">
        <v>0</v>
      </c>
      <c r="F963" s="84" t="b">
        <v>0</v>
      </c>
      <c r="G963" s="84" t="b">
        <v>0</v>
      </c>
    </row>
    <row r="964" spans="1:7" ht="15">
      <c r="A964" s="84" t="s">
        <v>5179</v>
      </c>
      <c r="B964" s="84">
        <v>3</v>
      </c>
      <c r="C964" s="118">
        <v>0</v>
      </c>
      <c r="D964" s="84" t="s">
        <v>4257</v>
      </c>
      <c r="E964" s="84" t="b">
        <v>0</v>
      </c>
      <c r="F964" s="84" t="b">
        <v>0</v>
      </c>
      <c r="G964" s="84" t="b">
        <v>0</v>
      </c>
    </row>
    <row r="965" spans="1:7" ht="15">
      <c r="A965" s="84" t="s">
        <v>5174</v>
      </c>
      <c r="B965" s="84">
        <v>2</v>
      </c>
      <c r="C965" s="118">
        <v>0</v>
      </c>
      <c r="D965" s="84" t="s">
        <v>4257</v>
      </c>
      <c r="E965" s="84" t="b">
        <v>0</v>
      </c>
      <c r="F965" s="84" t="b">
        <v>0</v>
      </c>
      <c r="G965" s="84" t="b">
        <v>0</v>
      </c>
    </row>
    <row r="966" spans="1:7" ht="15">
      <c r="A966" s="84" t="s">
        <v>5317</v>
      </c>
      <c r="B966" s="84">
        <v>2</v>
      </c>
      <c r="C966" s="118">
        <v>0</v>
      </c>
      <c r="D966" s="84" t="s">
        <v>4257</v>
      </c>
      <c r="E966" s="84" t="b">
        <v>0</v>
      </c>
      <c r="F966" s="84" t="b">
        <v>0</v>
      </c>
      <c r="G966" s="84" t="b">
        <v>0</v>
      </c>
    </row>
    <row r="967" spans="1:7" ht="15">
      <c r="A967" s="84" t="s">
        <v>5318</v>
      </c>
      <c r="B967" s="84">
        <v>2</v>
      </c>
      <c r="C967" s="118">
        <v>0</v>
      </c>
      <c r="D967" s="84" t="s">
        <v>4257</v>
      </c>
      <c r="E967" s="84" t="b">
        <v>0</v>
      </c>
      <c r="F967" s="84" t="b">
        <v>0</v>
      </c>
      <c r="G967" s="84" t="b">
        <v>0</v>
      </c>
    </row>
    <row r="968" spans="1:7" ht="15">
      <c r="A968" s="84" t="s">
        <v>5319</v>
      </c>
      <c r="B968" s="84">
        <v>2</v>
      </c>
      <c r="C968" s="118">
        <v>0</v>
      </c>
      <c r="D968" s="84" t="s">
        <v>4257</v>
      </c>
      <c r="E968" s="84" t="b">
        <v>0</v>
      </c>
      <c r="F968" s="84" t="b">
        <v>0</v>
      </c>
      <c r="G968" s="84" t="b">
        <v>0</v>
      </c>
    </row>
    <row r="969" spans="1:7" ht="15">
      <c r="A969" s="84" t="s">
        <v>5063</v>
      </c>
      <c r="B969" s="84">
        <v>5</v>
      </c>
      <c r="C969" s="118">
        <v>0</v>
      </c>
      <c r="D969" s="84" t="s">
        <v>4258</v>
      </c>
      <c r="E969" s="84" t="b">
        <v>0</v>
      </c>
      <c r="F969" s="84" t="b">
        <v>0</v>
      </c>
      <c r="G969" s="84" t="b">
        <v>0</v>
      </c>
    </row>
    <row r="970" spans="1:7" ht="15">
      <c r="A970" s="84" t="s">
        <v>5120</v>
      </c>
      <c r="B970" s="84">
        <v>3</v>
      </c>
      <c r="C970" s="118">
        <v>0</v>
      </c>
      <c r="D970" s="84" t="s">
        <v>4258</v>
      </c>
      <c r="E970" s="84" t="b">
        <v>0</v>
      </c>
      <c r="F970" s="84" t="b">
        <v>0</v>
      </c>
      <c r="G970" s="84" t="b">
        <v>0</v>
      </c>
    </row>
    <row r="971" spans="1:7" ht="15">
      <c r="A971" s="84" t="s">
        <v>435</v>
      </c>
      <c r="B971" s="84">
        <v>2</v>
      </c>
      <c r="C971" s="118">
        <v>0</v>
      </c>
      <c r="D971" s="84" t="s">
        <v>4258</v>
      </c>
      <c r="E971" s="84" t="b">
        <v>0</v>
      </c>
      <c r="F971" s="84" t="b">
        <v>0</v>
      </c>
      <c r="G971" s="84" t="b">
        <v>0</v>
      </c>
    </row>
    <row r="972" spans="1:7" ht="15">
      <c r="A972" s="84" t="s">
        <v>560</v>
      </c>
      <c r="B972" s="84">
        <v>2</v>
      </c>
      <c r="C972" s="118">
        <v>0</v>
      </c>
      <c r="D972" s="84" t="s">
        <v>4258</v>
      </c>
      <c r="E972" s="84" t="b">
        <v>0</v>
      </c>
      <c r="F972" s="84" t="b">
        <v>0</v>
      </c>
      <c r="G972" s="84" t="b">
        <v>0</v>
      </c>
    </row>
    <row r="973" spans="1:7" ht="15">
      <c r="A973" s="84" t="s">
        <v>5118</v>
      </c>
      <c r="B973" s="84">
        <v>2</v>
      </c>
      <c r="C973" s="118">
        <v>0</v>
      </c>
      <c r="D973" s="84" t="s">
        <v>4258</v>
      </c>
      <c r="E973" s="84" t="b">
        <v>0</v>
      </c>
      <c r="F973" s="84" t="b">
        <v>0</v>
      </c>
      <c r="G973" s="84" t="b">
        <v>0</v>
      </c>
    </row>
    <row r="974" spans="1:7" ht="15">
      <c r="A974" s="84" t="s">
        <v>5048</v>
      </c>
      <c r="B974" s="84">
        <v>2</v>
      </c>
      <c r="C974" s="118">
        <v>0</v>
      </c>
      <c r="D974" s="84" t="s">
        <v>4258</v>
      </c>
      <c r="E974" s="84" t="b">
        <v>0</v>
      </c>
      <c r="F974" s="84" t="b">
        <v>0</v>
      </c>
      <c r="G974" s="84" t="b">
        <v>0</v>
      </c>
    </row>
    <row r="975" spans="1:7" ht="15">
      <c r="A975" s="84" t="s">
        <v>5119</v>
      </c>
      <c r="B975" s="84">
        <v>2</v>
      </c>
      <c r="C975" s="118">
        <v>0</v>
      </c>
      <c r="D975" s="84" t="s">
        <v>4258</v>
      </c>
      <c r="E975" s="84" t="b">
        <v>0</v>
      </c>
      <c r="F975" s="84" t="b">
        <v>0</v>
      </c>
      <c r="G975" s="84" t="b">
        <v>0</v>
      </c>
    </row>
    <row r="976" spans="1:7" ht="15">
      <c r="A976" s="84" t="s">
        <v>4989</v>
      </c>
      <c r="B976" s="84">
        <v>2</v>
      </c>
      <c r="C976" s="118">
        <v>0</v>
      </c>
      <c r="D976" s="84" t="s">
        <v>4258</v>
      </c>
      <c r="E976" s="84" t="b">
        <v>0</v>
      </c>
      <c r="F976" s="84" t="b">
        <v>0</v>
      </c>
      <c r="G976" s="84" t="b">
        <v>0</v>
      </c>
    </row>
    <row r="977" spans="1:7" ht="15">
      <c r="A977" s="84" t="s">
        <v>4476</v>
      </c>
      <c r="B977" s="84">
        <v>2</v>
      </c>
      <c r="C977" s="118">
        <v>0</v>
      </c>
      <c r="D977" s="84" t="s">
        <v>4258</v>
      </c>
      <c r="E977" s="84" t="b">
        <v>0</v>
      </c>
      <c r="F977" s="84" t="b">
        <v>0</v>
      </c>
      <c r="G977" s="84" t="b">
        <v>0</v>
      </c>
    </row>
    <row r="978" spans="1:7" ht="15">
      <c r="A978" s="84" t="s">
        <v>5227</v>
      </c>
      <c r="B978" s="84">
        <v>2</v>
      </c>
      <c r="C978" s="118">
        <v>0</v>
      </c>
      <c r="D978" s="84" t="s">
        <v>4258</v>
      </c>
      <c r="E978" s="84" t="b">
        <v>0</v>
      </c>
      <c r="F978" s="84" t="b">
        <v>0</v>
      </c>
      <c r="G978" s="84" t="b">
        <v>0</v>
      </c>
    </row>
    <row r="979" spans="1:7" ht="15">
      <c r="A979" s="84" t="s">
        <v>5228</v>
      </c>
      <c r="B979" s="84">
        <v>2</v>
      </c>
      <c r="C979" s="118">
        <v>0</v>
      </c>
      <c r="D979" s="84" t="s">
        <v>4258</v>
      </c>
      <c r="E979" s="84" t="b">
        <v>0</v>
      </c>
      <c r="F979" s="84" t="b">
        <v>0</v>
      </c>
      <c r="G979" s="84" t="b">
        <v>0</v>
      </c>
    </row>
    <row r="980" spans="1:7" ht="15">
      <c r="A980" s="84" t="s">
        <v>5085</v>
      </c>
      <c r="B980" s="84">
        <v>2</v>
      </c>
      <c r="C980" s="118">
        <v>0</v>
      </c>
      <c r="D980" s="84" t="s">
        <v>4258</v>
      </c>
      <c r="E980" s="84" t="b">
        <v>0</v>
      </c>
      <c r="F980" s="84" t="b">
        <v>0</v>
      </c>
      <c r="G980" s="84" t="b">
        <v>0</v>
      </c>
    </row>
    <row r="981" spans="1:7" ht="15">
      <c r="A981" s="84" t="s">
        <v>5229</v>
      </c>
      <c r="B981" s="84">
        <v>2</v>
      </c>
      <c r="C981" s="118">
        <v>0.01505149978319906</v>
      </c>
      <c r="D981" s="84" t="s">
        <v>4258</v>
      </c>
      <c r="E981" s="84" t="b">
        <v>0</v>
      </c>
      <c r="F981" s="84" t="b">
        <v>0</v>
      </c>
      <c r="G981" s="84" t="b">
        <v>0</v>
      </c>
    </row>
    <row r="982" spans="1:7" ht="15">
      <c r="A982" s="84" t="s">
        <v>4392</v>
      </c>
      <c r="B982" s="84">
        <v>4</v>
      </c>
      <c r="C982" s="118">
        <v>0</v>
      </c>
      <c r="D982" s="84" t="s">
        <v>4260</v>
      </c>
      <c r="E982" s="84" t="b">
        <v>0</v>
      </c>
      <c r="F982" s="84" t="b">
        <v>0</v>
      </c>
      <c r="G982" s="84" t="b">
        <v>0</v>
      </c>
    </row>
    <row r="983" spans="1:7" ht="15">
      <c r="A983" s="84" t="s">
        <v>4978</v>
      </c>
      <c r="B983" s="84">
        <v>4</v>
      </c>
      <c r="C983" s="118">
        <v>0</v>
      </c>
      <c r="D983" s="84" t="s">
        <v>4260</v>
      </c>
      <c r="E983" s="84" t="b">
        <v>0</v>
      </c>
      <c r="F983" s="84" t="b">
        <v>0</v>
      </c>
      <c r="G983" s="84" t="b">
        <v>0</v>
      </c>
    </row>
    <row r="984" spans="1:7" ht="15">
      <c r="A984" s="84" t="s">
        <v>5144</v>
      </c>
      <c r="B984" s="84">
        <v>3</v>
      </c>
      <c r="C984" s="118">
        <v>0</v>
      </c>
      <c r="D984" s="84" t="s">
        <v>4260</v>
      </c>
      <c r="E984" s="84" t="b">
        <v>0</v>
      </c>
      <c r="F984" s="84" t="b">
        <v>0</v>
      </c>
      <c r="G984" s="84" t="b">
        <v>0</v>
      </c>
    </row>
    <row r="985" spans="1:7" ht="15">
      <c r="A985" s="84" t="s">
        <v>5145</v>
      </c>
      <c r="B985" s="84">
        <v>3</v>
      </c>
      <c r="C985" s="118">
        <v>0</v>
      </c>
      <c r="D985" s="84" t="s">
        <v>4260</v>
      </c>
      <c r="E985" s="84" t="b">
        <v>0</v>
      </c>
      <c r="F985" s="84" t="b">
        <v>0</v>
      </c>
      <c r="G985" s="84" t="b">
        <v>0</v>
      </c>
    </row>
    <row r="986" spans="1:7" ht="15">
      <c r="A986" s="84" t="s">
        <v>5146</v>
      </c>
      <c r="B986" s="84">
        <v>3</v>
      </c>
      <c r="C986" s="118">
        <v>0</v>
      </c>
      <c r="D986" s="84" t="s">
        <v>4260</v>
      </c>
      <c r="E986" s="84" t="b">
        <v>0</v>
      </c>
      <c r="F986" s="84" t="b">
        <v>0</v>
      </c>
      <c r="G986" s="84" t="b">
        <v>0</v>
      </c>
    </row>
    <row r="987" spans="1:7" ht="15">
      <c r="A987" s="84" t="s">
        <v>5089</v>
      </c>
      <c r="B987" s="84">
        <v>3</v>
      </c>
      <c r="C987" s="118">
        <v>0</v>
      </c>
      <c r="D987" s="84" t="s">
        <v>4260</v>
      </c>
      <c r="E987" s="84" t="b">
        <v>0</v>
      </c>
      <c r="F987" s="84" t="b">
        <v>0</v>
      </c>
      <c r="G987" s="84" t="b">
        <v>0</v>
      </c>
    </row>
    <row r="988" spans="1:7" ht="15">
      <c r="A988" s="84" t="s">
        <v>5147</v>
      </c>
      <c r="B988" s="84">
        <v>3</v>
      </c>
      <c r="C988" s="118">
        <v>0</v>
      </c>
      <c r="D988" s="84" t="s">
        <v>4260</v>
      </c>
      <c r="E988" s="84" t="b">
        <v>0</v>
      </c>
      <c r="F988" s="84" t="b">
        <v>0</v>
      </c>
      <c r="G988" s="84" t="b">
        <v>0</v>
      </c>
    </row>
    <row r="989" spans="1:7" ht="15">
      <c r="A989" s="84" t="s">
        <v>5148</v>
      </c>
      <c r="B989" s="84">
        <v>3</v>
      </c>
      <c r="C989" s="118">
        <v>0</v>
      </c>
      <c r="D989" s="84" t="s">
        <v>4260</v>
      </c>
      <c r="E989" s="84" t="b">
        <v>0</v>
      </c>
      <c r="F989" s="84" t="b">
        <v>0</v>
      </c>
      <c r="G989" s="84" t="b">
        <v>0</v>
      </c>
    </row>
    <row r="990" spans="1:7" ht="15">
      <c r="A990" s="84" t="s">
        <v>5149</v>
      </c>
      <c r="B990" s="84">
        <v>3</v>
      </c>
      <c r="C990" s="118">
        <v>0</v>
      </c>
      <c r="D990" s="84" t="s">
        <v>4260</v>
      </c>
      <c r="E990" s="84" t="b">
        <v>0</v>
      </c>
      <c r="F990" s="84" t="b">
        <v>0</v>
      </c>
      <c r="G990" s="84" t="b">
        <v>0</v>
      </c>
    </row>
    <row r="991" spans="1:7" ht="15">
      <c r="A991" s="84" t="s">
        <v>5150</v>
      </c>
      <c r="B991" s="84">
        <v>3</v>
      </c>
      <c r="C991" s="118">
        <v>0</v>
      </c>
      <c r="D991" s="84" t="s">
        <v>4260</v>
      </c>
      <c r="E991" s="84" t="b">
        <v>0</v>
      </c>
      <c r="F991" s="84" t="b">
        <v>0</v>
      </c>
      <c r="G991" s="84" t="b">
        <v>0</v>
      </c>
    </row>
    <row r="992" spans="1:7" ht="15">
      <c r="A992" s="84" t="s">
        <v>5151</v>
      </c>
      <c r="B992" s="84">
        <v>3</v>
      </c>
      <c r="C992" s="118">
        <v>0</v>
      </c>
      <c r="D992" s="84" t="s">
        <v>4260</v>
      </c>
      <c r="E992" s="84" t="b">
        <v>0</v>
      </c>
      <c r="F992" s="84" t="b">
        <v>0</v>
      </c>
      <c r="G992" s="84" t="b">
        <v>0</v>
      </c>
    </row>
    <row r="993" spans="1:7" ht="15">
      <c r="A993" s="84" t="s">
        <v>5152</v>
      </c>
      <c r="B993" s="84">
        <v>3</v>
      </c>
      <c r="C993" s="118">
        <v>0</v>
      </c>
      <c r="D993" s="84" t="s">
        <v>4260</v>
      </c>
      <c r="E993" s="84" t="b">
        <v>0</v>
      </c>
      <c r="F993" s="84" t="b">
        <v>0</v>
      </c>
      <c r="G993" s="84" t="b">
        <v>0</v>
      </c>
    </row>
    <row r="994" spans="1:7" ht="15">
      <c r="A994" s="84" t="s">
        <v>5153</v>
      </c>
      <c r="B994" s="84">
        <v>3</v>
      </c>
      <c r="C994" s="118">
        <v>0</v>
      </c>
      <c r="D994" s="84" t="s">
        <v>4260</v>
      </c>
      <c r="E994" s="84" t="b">
        <v>0</v>
      </c>
      <c r="F994" s="84" t="b">
        <v>0</v>
      </c>
      <c r="G994" s="84" t="b">
        <v>0</v>
      </c>
    </row>
    <row r="995" spans="1:7" ht="15">
      <c r="A995" s="84" t="s">
        <v>412</v>
      </c>
      <c r="B995" s="84">
        <v>2</v>
      </c>
      <c r="C995" s="118">
        <v>0.0074932450661992014</v>
      </c>
      <c r="D995" s="84" t="s">
        <v>4260</v>
      </c>
      <c r="E995" s="84" t="b">
        <v>0</v>
      </c>
      <c r="F995" s="84" t="b">
        <v>0</v>
      </c>
      <c r="G995" s="84" t="b">
        <v>0</v>
      </c>
    </row>
    <row r="996" spans="1:7" ht="15">
      <c r="A996" s="84" t="s">
        <v>5266</v>
      </c>
      <c r="B996" s="84">
        <v>2</v>
      </c>
      <c r="C996" s="118">
        <v>0.0074932450661992014</v>
      </c>
      <c r="D996" s="84" t="s">
        <v>4260</v>
      </c>
      <c r="E996" s="84" t="b">
        <v>0</v>
      </c>
      <c r="F996" s="84" t="b">
        <v>0</v>
      </c>
      <c r="G996" s="84" t="b">
        <v>0</v>
      </c>
    </row>
    <row r="997" spans="1:7" ht="15">
      <c r="A997" s="84" t="s">
        <v>5126</v>
      </c>
      <c r="B997" s="84">
        <v>3</v>
      </c>
      <c r="C997" s="118">
        <v>0</v>
      </c>
      <c r="D997" s="84" t="s">
        <v>4264</v>
      </c>
      <c r="E997" s="84" t="b">
        <v>1</v>
      </c>
      <c r="F997" s="84" t="b">
        <v>0</v>
      </c>
      <c r="G997" s="84" t="b">
        <v>0</v>
      </c>
    </row>
    <row r="998" spans="1:7" ht="15">
      <c r="A998" s="84" t="s">
        <v>5234</v>
      </c>
      <c r="B998" s="84">
        <v>2</v>
      </c>
      <c r="C998" s="118">
        <v>0</v>
      </c>
      <c r="D998" s="84" t="s">
        <v>4264</v>
      </c>
      <c r="E998" s="84" t="b">
        <v>0</v>
      </c>
      <c r="F998" s="84" t="b">
        <v>0</v>
      </c>
      <c r="G998" s="84" t="b">
        <v>0</v>
      </c>
    </row>
    <row r="999" spans="1:7" ht="15">
      <c r="A999" s="84" t="s">
        <v>5235</v>
      </c>
      <c r="B999" s="84">
        <v>2</v>
      </c>
      <c r="C999" s="118">
        <v>0</v>
      </c>
      <c r="D999" s="84" t="s">
        <v>4264</v>
      </c>
      <c r="E999" s="84" t="b">
        <v>0</v>
      </c>
      <c r="F999" s="84" t="b">
        <v>0</v>
      </c>
      <c r="G999" s="84" t="b">
        <v>0</v>
      </c>
    </row>
    <row r="1000" spans="1:7" ht="15">
      <c r="A1000" s="84" t="s">
        <v>5236</v>
      </c>
      <c r="B1000" s="84">
        <v>2</v>
      </c>
      <c r="C1000" s="118">
        <v>0</v>
      </c>
      <c r="D1000" s="84" t="s">
        <v>4264</v>
      </c>
      <c r="E1000" s="84" t="b">
        <v>0</v>
      </c>
      <c r="F1000" s="84" t="b">
        <v>0</v>
      </c>
      <c r="G1000" s="84" t="b">
        <v>0</v>
      </c>
    </row>
    <row r="1001" spans="1:7" ht="15">
      <c r="A1001" s="84" t="s">
        <v>5237</v>
      </c>
      <c r="B1001" s="84">
        <v>2</v>
      </c>
      <c r="C1001" s="118">
        <v>0</v>
      </c>
      <c r="D1001" s="84" t="s">
        <v>4264</v>
      </c>
      <c r="E1001" s="84" t="b">
        <v>0</v>
      </c>
      <c r="F1001" s="84" t="b">
        <v>0</v>
      </c>
      <c r="G1001" s="84" t="b">
        <v>0</v>
      </c>
    </row>
    <row r="1002" spans="1:7" ht="15">
      <c r="A1002" s="84" t="s">
        <v>5105</v>
      </c>
      <c r="B1002" s="84">
        <v>2</v>
      </c>
      <c r="C1002" s="118">
        <v>0</v>
      </c>
      <c r="D1002" s="84" t="s">
        <v>4264</v>
      </c>
      <c r="E1002" s="84" t="b">
        <v>0</v>
      </c>
      <c r="F1002" s="84" t="b">
        <v>0</v>
      </c>
      <c r="G1002" s="84" t="b">
        <v>0</v>
      </c>
    </row>
    <row r="1003" spans="1:7" ht="15">
      <c r="A1003" s="84" t="s">
        <v>5238</v>
      </c>
      <c r="B1003" s="84">
        <v>2</v>
      </c>
      <c r="C1003" s="118">
        <v>0</v>
      </c>
      <c r="D1003" s="84" t="s">
        <v>4264</v>
      </c>
      <c r="E1003" s="84" t="b">
        <v>0</v>
      </c>
      <c r="F1003" s="84" t="b">
        <v>0</v>
      </c>
      <c r="G1003" s="84" t="b">
        <v>0</v>
      </c>
    </row>
    <row r="1004" spans="1:7" ht="15">
      <c r="A1004" s="84" t="s">
        <v>5239</v>
      </c>
      <c r="B1004" s="84">
        <v>2</v>
      </c>
      <c r="C1004" s="118">
        <v>0</v>
      </c>
      <c r="D1004" s="84" t="s">
        <v>4264</v>
      </c>
      <c r="E1004" s="84" t="b">
        <v>0</v>
      </c>
      <c r="F1004" s="84" t="b">
        <v>0</v>
      </c>
      <c r="G1004" s="84" t="b">
        <v>0</v>
      </c>
    </row>
    <row r="1005" spans="1:7" ht="15">
      <c r="A1005" s="84" t="s">
        <v>5240</v>
      </c>
      <c r="B1005" s="84">
        <v>2</v>
      </c>
      <c r="C1005" s="118">
        <v>0</v>
      </c>
      <c r="D1005" s="84" t="s">
        <v>4264</v>
      </c>
      <c r="E1005" s="84" t="b">
        <v>1</v>
      </c>
      <c r="F1005" s="84" t="b">
        <v>0</v>
      </c>
      <c r="G1005" s="84" t="b">
        <v>0</v>
      </c>
    </row>
    <row r="1006" spans="1:7" ht="15">
      <c r="A1006" s="84" t="s">
        <v>5241</v>
      </c>
      <c r="B1006" s="84">
        <v>2</v>
      </c>
      <c r="C1006" s="118">
        <v>0</v>
      </c>
      <c r="D1006" s="84" t="s">
        <v>4264</v>
      </c>
      <c r="E1006" s="84" t="b">
        <v>0</v>
      </c>
      <c r="F1006" s="84" t="b">
        <v>0</v>
      </c>
      <c r="G1006" s="84" t="b">
        <v>0</v>
      </c>
    </row>
    <row r="1007" spans="1:7" ht="15">
      <c r="A1007" s="84" t="s">
        <v>5242</v>
      </c>
      <c r="B1007" s="84">
        <v>2</v>
      </c>
      <c r="C1007" s="118">
        <v>0</v>
      </c>
      <c r="D1007" s="84" t="s">
        <v>4264</v>
      </c>
      <c r="E1007" s="84" t="b">
        <v>1</v>
      </c>
      <c r="F1007" s="84" t="b">
        <v>0</v>
      </c>
      <c r="G1007" s="84" t="b">
        <v>0</v>
      </c>
    </row>
    <row r="1008" spans="1:7" ht="15">
      <c r="A1008" s="84" t="s">
        <v>5243</v>
      </c>
      <c r="B1008" s="84">
        <v>2</v>
      </c>
      <c r="C1008" s="118">
        <v>0.0162718916575125</v>
      </c>
      <c r="D1008" s="84" t="s">
        <v>4264</v>
      </c>
      <c r="E1008" s="84" t="b">
        <v>0</v>
      </c>
      <c r="F1008" s="84" t="b">
        <v>0</v>
      </c>
      <c r="G1008" s="84" t="b">
        <v>0</v>
      </c>
    </row>
    <row r="1009" spans="1:7" ht="15">
      <c r="A1009" s="84" t="s">
        <v>4476</v>
      </c>
      <c r="B1009" s="84">
        <v>2</v>
      </c>
      <c r="C1009" s="118">
        <v>0</v>
      </c>
      <c r="D1009" s="84" t="s">
        <v>4266</v>
      </c>
      <c r="E1009" s="84" t="b">
        <v>0</v>
      </c>
      <c r="F1009" s="84" t="b">
        <v>0</v>
      </c>
      <c r="G1009" s="84" t="b">
        <v>0</v>
      </c>
    </row>
    <row r="1010" spans="1:7" ht="15">
      <c r="A1010" s="84" t="s">
        <v>4477</v>
      </c>
      <c r="B1010" s="84">
        <v>2</v>
      </c>
      <c r="C1010" s="118">
        <v>0</v>
      </c>
      <c r="D1010" s="84" t="s">
        <v>4267</v>
      </c>
      <c r="E1010" s="84" t="b">
        <v>0</v>
      </c>
      <c r="F1010" s="84" t="b">
        <v>0</v>
      </c>
      <c r="G1010" s="84" t="b">
        <v>0</v>
      </c>
    </row>
    <row r="1011" spans="1:7" ht="15">
      <c r="A1011" s="84" t="s">
        <v>5060</v>
      </c>
      <c r="B1011" s="84">
        <v>3</v>
      </c>
      <c r="C1011" s="118">
        <v>0</v>
      </c>
      <c r="D1011" s="84" t="s">
        <v>4270</v>
      </c>
      <c r="E1011" s="84" t="b">
        <v>0</v>
      </c>
      <c r="F1011" s="84" t="b">
        <v>0</v>
      </c>
      <c r="G1011" s="84" t="b">
        <v>0</v>
      </c>
    </row>
    <row r="1012" spans="1:7" ht="15">
      <c r="A1012" s="84" t="s">
        <v>5036</v>
      </c>
      <c r="B1012" s="84">
        <v>3</v>
      </c>
      <c r="C1012" s="118">
        <v>0</v>
      </c>
      <c r="D1012" s="84" t="s">
        <v>4270</v>
      </c>
      <c r="E1012" s="84" t="b">
        <v>0</v>
      </c>
      <c r="F1012" s="84" t="b">
        <v>0</v>
      </c>
      <c r="G1012" s="84" t="b">
        <v>0</v>
      </c>
    </row>
    <row r="1013" spans="1:7" ht="15">
      <c r="A1013" s="84" t="s">
        <v>5039</v>
      </c>
      <c r="B1013" s="84">
        <v>3</v>
      </c>
      <c r="C1013" s="118">
        <v>0</v>
      </c>
      <c r="D1013" s="84" t="s">
        <v>4270</v>
      </c>
      <c r="E1013" s="84" t="b">
        <v>0</v>
      </c>
      <c r="F1013" s="84" t="b">
        <v>0</v>
      </c>
      <c r="G1013" s="84" t="b">
        <v>0</v>
      </c>
    </row>
    <row r="1014" spans="1:7" ht="15">
      <c r="A1014" s="84" t="s">
        <v>4394</v>
      </c>
      <c r="B1014" s="84">
        <v>4</v>
      </c>
      <c r="C1014" s="118">
        <v>0</v>
      </c>
      <c r="D1014" s="84" t="s">
        <v>4271</v>
      </c>
      <c r="E1014" s="84" t="b">
        <v>0</v>
      </c>
      <c r="F1014" s="84" t="b">
        <v>0</v>
      </c>
      <c r="G1014" s="84" t="b">
        <v>0</v>
      </c>
    </row>
    <row r="1015" spans="1:7" ht="15">
      <c r="A1015" s="84" t="s">
        <v>457</v>
      </c>
      <c r="B1015" s="84">
        <v>3</v>
      </c>
      <c r="C1015" s="118">
        <v>0</v>
      </c>
      <c r="D1015" s="84" t="s">
        <v>4271</v>
      </c>
      <c r="E1015" s="84" t="b">
        <v>0</v>
      </c>
      <c r="F1015" s="84" t="b">
        <v>0</v>
      </c>
      <c r="G1015" s="84" t="b">
        <v>0</v>
      </c>
    </row>
    <row r="1016" spans="1:7" ht="15">
      <c r="A1016" s="84" t="s">
        <v>5064</v>
      </c>
      <c r="B1016" s="84">
        <v>2</v>
      </c>
      <c r="C1016" s="118">
        <v>0</v>
      </c>
      <c r="D1016" s="84" t="s">
        <v>4271</v>
      </c>
      <c r="E1016" s="84" t="b">
        <v>0</v>
      </c>
      <c r="F1016" s="84" t="b">
        <v>0</v>
      </c>
      <c r="G1016" s="84" t="b">
        <v>0</v>
      </c>
    </row>
    <row r="1017" spans="1:7" ht="15">
      <c r="A1017" s="84" t="s">
        <v>5332</v>
      </c>
      <c r="B1017" s="84">
        <v>2</v>
      </c>
      <c r="C1017" s="118">
        <v>0</v>
      </c>
      <c r="D1017" s="84" t="s">
        <v>4271</v>
      </c>
      <c r="E1017" s="84" t="b">
        <v>0</v>
      </c>
      <c r="F1017" s="84" t="b">
        <v>0</v>
      </c>
      <c r="G1017" s="84" t="b">
        <v>0</v>
      </c>
    </row>
    <row r="1018" spans="1:7" ht="15">
      <c r="A1018" s="84" t="s">
        <v>5154</v>
      </c>
      <c r="B1018" s="84">
        <v>2</v>
      </c>
      <c r="C1018" s="118">
        <v>0</v>
      </c>
      <c r="D1018" s="84" t="s">
        <v>4271</v>
      </c>
      <c r="E1018" s="84" t="b">
        <v>0</v>
      </c>
      <c r="F1018" s="84" t="b">
        <v>1</v>
      </c>
      <c r="G1018" s="84" t="b">
        <v>0</v>
      </c>
    </row>
    <row r="1019" spans="1:7" ht="15">
      <c r="A1019" s="84" t="s">
        <v>5333</v>
      </c>
      <c r="B1019" s="84">
        <v>2</v>
      </c>
      <c r="C1019" s="118">
        <v>0</v>
      </c>
      <c r="D1019" s="84" t="s">
        <v>4271</v>
      </c>
      <c r="E1019" s="84" t="b">
        <v>0</v>
      </c>
      <c r="F1019" s="84" t="b">
        <v>1</v>
      </c>
      <c r="G1019" s="84" t="b">
        <v>0</v>
      </c>
    </row>
    <row r="1020" spans="1:7" ht="15">
      <c r="A1020" s="84" t="s">
        <v>5087</v>
      </c>
      <c r="B1020" s="84">
        <v>2</v>
      </c>
      <c r="C1020" s="118">
        <v>0</v>
      </c>
      <c r="D1020" s="84" t="s">
        <v>4271</v>
      </c>
      <c r="E1020" s="84" t="b">
        <v>0</v>
      </c>
      <c r="F1020" s="84" t="b">
        <v>0</v>
      </c>
      <c r="G1020" s="84" t="b">
        <v>0</v>
      </c>
    </row>
    <row r="1021" spans="1:7" ht="15">
      <c r="A1021" s="84" t="s">
        <v>5169</v>
      </c>
      <c r="B1021" s="84">
        <v>2</v>
      </c>
      <c r="C1021" s="118">
        <v>0</v>
      </c>
      <c r="D1021" s="84" t="s">
        <v>4271</v>
      </c>
      <c r="E1021" s="84" t="b">
        <v>0</v>
      </c>
      <c r="F1021" s="84" t="b">
        <v>0</v>
      </c>
      <c r="G1021" s="84" t="b">
        <v>0</v>
      </c>
    </row>
    <row r="1022" spans="1:7" ht="15">
      <c r="A1022" s="84" t="s">
        <v>5155</v>
      </c>
      <c r="B1022" s="84">
        <v>2</v>
      </c>
      <c r="C1022" s="118">
        <v>0</v>
      </c>
      <c r="D1022" s="84" t="s">
        <v>4272</v>
      </c>
      <c r="E1022" s="84" t="b">
        <v>0</v>
      </c>
      <c r="F1022" s="84" t="b">
        <v>0</v>
      </c>
      <c r="G1022" s="84" t="b">
        <v>0</v>
      </c>
    </row>
    <row r="1023" spans="1:7" ht="15">
      <c r="A1023" s="84" t="s">
        <v>5028</v>
      </c>
      <c r="B1023" s="84">
        <v>2</v>
      </c>
      <c r="C1023" s="118">
        <v>0</v>
      </c>
      <c r="D1023" s="84" t="s">
        <v>4272</v>
      </c>
      <c r="E1023" s="84" t="b">
        <v>0</v>
      </c>
      <c r="F1023" s="84" t="b">
        <v>0</v>
      </c>
      <c r="G1023" s="84" t="b">
        <v>0</v>
      </c>
    </row>
    <row r="1024" spans="1:7" ht="15">
      <c r="A1024" s="84" t="s">
        <v>4477</v>
      </c>
      <c r="B1024" s="84">
        <v>2</v>
      </c>
      <c r="C1024" s="118">
        <v>0</v>
      </c>
      <c r="D1024" s="84" t="s">
        <v>4272</v>
      </c>
      <c r="E1024" s="84" t="b">
        <v>0</v>
      </c>
      <c r="F1024" s="84" t="b">
        <v>0</v>
      </c>
      <c r="G1024" s="84" t="b">
        <v>0</v>
      </c>
    </row>
    <row r="1025" spans="1:7" ht="15">
      <c r="A1025" s="84" t="s">
        <v>5334</v>
      </c>
      <c r="B1025" s="84">
        <v>2</v>
      </c>
      <c r="C1025" s="118">
        <v>0</v>
      </c>
      <c r="D1025" s="84" t="s">
        <v>4272</v>
      </c>
      <c r="E1025" s="84" t="b">
        <v>0</v>
      </c>
      <c r="F1025" s="84" t="b">
        <v>0</v>
      </c>
      <c r="G1025" s="84" t="b">
        <v>0</v>
      </c>
    </row>
    <row r="1026" spans="1:7" ht="15">
      <c r="A1026" s="84" t="s">
        <v>4427</v>
      </c>
      <c r="B1026" s="84">
        <v>2</v>
      </c>
      <c r="C1026" s="118">
        <v>0</v>
      </c>
      <c r="D1026" s="84" t="s">
        <v>4272</v>
      </c>
      <c r="E1026" s="84" t="b">
        <v>0</v>
      </c>
      <c r="F1026" s="84" t="b">
        <v>0</v>
      </c>
      <c r="G1026" s="84" t="b">
        <v>0</v>
      </c>
    </row>
    <row r="1027" spans="1:7" ht="15">
      <c r="A1027" s="84" t="s">
        <v>5335</v>
      </c>
      <c r="B1027" s="84">
        <v>2</v>
      </c>
      <c r="C1027" s="118">
        <v>0</v>
      </c>
      <c r="D1027" s="84" t="s">
        <v>4272</v>
      </c>
      <c r="E1027" s="84" t="b">
        <v>0</v>
      </c>
      <c r="F1027" s="84" t="b">
        <v>0</v>
      </c>
      <c r="G1027" s="84" t="b">
        <v>0</v>
      </c>
    </row>
    <row r="1028" spans="1:7" ht="15">
      <c r="A1028" s="84" t="s">
        <v>5336</v>
      </c>
      <c r="B1028" s="84">
        <v>2</v>
      </c>
      <c r="C1028" s="118">
        <v>0</v>
      </c>
      <c r="D1028" s="84" t="s">
        <v>4272</v>
      </c>
      <c r="E1028" s="84" t="b">
        <v>0</v>
      </c>
      <c r="F1028" s="84" t="b">
        <v>0</v>
      </c>
      <c r="G1028" s="84" t="b">
        <v>0</v>
      </c>
    </row>
    <row r="1029" spans="1:7" ht="15">
      <c r="A1029" s="84" t="s">
        <v>5337</v>
      </c>
      <c r="B1029" s="84">
        <v>2</v>
      </c>
      <c r="C1029" s="118">
        <v>0</v>
      </c>
      <c r="D1029" s="84" t="s">
        <v>4272</v>
      </c>
      <c r="E1029" s="84" t="b">
        <v>0</v>
      </c>
      <c r="F1029" s="84" t="b">
        <v>0</v>
      </c>
      <c r="G1029" s="84" t="b">
        <v>0</v>
      </c>
    </row>
    <row r="1030" spans="1:7" ht="15">
      <c r="A1030" s="84" t="s">
        <v>5338</v>
      </c>
      <c r="B1030" s="84">
        <v>2</v>
      </c>
      <c r="C1030" s="118">
        <v>0</v>
      </c>
      <c r="D1030" s="84" t="s">
        <v>4272</v>
      </c>
      <c r="E1030" s="84" t="b">
        <v>0</v>
      </c>
      <c r="F1030" s="84" t="b">
        <v>0</v>
      </c>
      <c r="G103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2019-10-13T06:02:19Z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